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00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Feuil1!$A$1:$Q$654</definedName>
    <definedName name="_xlnm.Print_Titles" localSheetId="0">Feuil1!$1:$1</definedName>
  </definedNames>
  <calcPr calcId="125725"/>
</workbook>
</file>

<file path=xl/calcChain.xml><?xml version="1.0" encoding="utf-8"?>
<calcChain xmlns="http://schemas.openxmlformats.org/spreadsheetml/2006/main">
  <c r="T338" i="1"/>
  <c r="T339"/>
  <c r="T340"/>
  <c r="T341"/>
  <c r="T342"/>
  <c r="T343"/>
  <c r="T381"/>
  <c r="T382"/>
  <c r="T383"/>
  <c r="T384"/>
  <c r="T615"/>
  <c r="T616"/>
  <c r="T617"/>
  <c r="T618"/>
  <c r="T619"/>
  <c r="T620"/>
  <c r="T621"/>
  <c r="T622"/>
  <c r="T623"/>
  <c r="T624"/>
  <c r="T625"/>
  <c r="T626"/>
  <c r="T627"/>
  <c r="T628"/>
  <c r="T629"/>
  <c r="T630"/>
  <c r="T631"/>
  <c r="T632"/>
  <c r="T633"/>
  <c r="T634"/>
  <c r="T635"/>
  <c r="T636"/>
  <c r="T638"/>
  <c r="T639"/>
  <c r="T640"/>
  <c r="T641"/>
  <c r="T642"/>
  <c r="T643"/>
  <c r="T644"/>
  <c r="T645"/>
  <c r="T646"/>
  <c r="T647"/>
  <c r="T648"/>
  <c r="R654"/>
  <c r="H654"/>
  <c r="H645"/>
  <c r="H644"/>
  <c r="H643"/>
  <c r="H642"/>
  <c r="H641"/>
  <c r="H640"/>
  <c r="H639"/>
  <c r="H638"/>
  <c r="H637"/>
  <c r="H635"/>
  <c r="H634"/>
  <c r="H632"/>
  <c r="H631"/>
  <c r="H630"/>
  <c r="H629"/>
  <c r="H628"/>
  <c r="H627"/>
  <c r="H626"/>
  <c r="H625"/>
  <c r="H624"/>
  <c r="H623"/>
  <c r="H622"/>
  <c r="H620"/>
  <c r="H619"/>
  <c r="H618"/>
  <c r="H617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R296"/>
  <c r="R297"/>
  <c r="R298"/>
  <c r="R299"/>
  <c r="R300"/>
  <c r="R301"/>
  <c r="R302"/>
  <c r="R303"/>
  <c r="R304"/>
  <c r="R305"/>
  <c r="I297"/>
  <c r="I298"/>
  <c r="J298" s="1"/>
  <c r="K298" s="1"/>
  <c r="I299"/>
  <c r="J299" s="1"/>
  <c r="K299" s="1"/>
  <c r="I300"/>
  <c r="J300" s="1"/>
  <c r="I301"/>
  <c r="J301" s="1"/>
  <c r="I302"/>
  <c r="J302" s="1"/>
  <c r="I303"/>
  <c r="J303" s="1"/>
  <c r="I304"/>
  <c r="J304" s="1"/>
  <c r="I305"/>
  <c r="H301"/>
  <c r="H302"/>
  <c r="H303"/>
  <c r="H304"/>
  <c r="H300"/>
  <c r="K300" s="1"/>
  <c r="K303" l="1"/>
  <c r="K301"/>
  <c r="K304"/>
  <c r="K302"/>
  <c r="R198"/>
  <c r="R199"/>
  <c r="R200"/>
  <c r="R201"/>
  <c r="R202"/>
  <c r="R458"/>
  <c r="R510"/>
  <c r="R513"/>
  <c r="R521"/>
  <c r="R522"/>
  <c r="R523"/>
  <c r="R518"/>
  <c r="R519"/>
  <c r="R520"/>
  <c r="R514"/>
  <c r="R515"/>
  <c r="R516"/>
  <c r="R517"/>
  <c r="R511"/>
  <c r="R512"/>
  <c r="R527"/>
  <c r="R528"/>
  <c r="R529"/>
  <c r="R538"/>
  <c r="R539"/>
  <c r="R540"/>
  <c r="R541"/>
  <c r="R542"/>
  <c r="R548"/>
  <c r="R549"/>
  <c r="R550"/>
  <c r="R551"/>
  <c r="R552"/>
  <c r="R553"/>
  <c r="R500"/>
  <c r="R501"/>
  <c r="R502"/>
  <c r="R503"/>
  <c r="R504"/>
  <c r="R648"/>
  <c r="R64"/>
  <c r="R65"/>
  <c r="R66"/>
  <c r="R67"/>
  <c r="R68"/>
  <c r="R70"/>
  <c r="R69"/>
  <c r="R16"/>
  <c r="R23"/>
  <c r="R24"/>
  <c r="R25"/>
  <c r="R26"/>
  <c r="R27"/>
  <c r="R19"/>
  <c r="R20"/>
  <c r="R21"/>
  <c r="R22"/>
  <c r="R17"/>
  <c r="R18"/>
  <c r="R30"/>
  <c r="R31"/>
  <c r="R32"/>
  <c r="R33"/>
  <c r="R34"/>
  <c r="R35"/>
  <c r="R36"/>
  <c r="R38"/>
  <c r="R39"/>
  <c r="R40"/>
  <c r="R41"/>
  <c r="R42"/>
  <c r="R43"/>
  <c r="R44"/>
  <c r="R45"/>
  <c r="R46"/>
  <c r="R47"/>
  <c r="R48"/>
  <c r="R51"/>
  <c r="R52"/>
  <c r="R53"/>
  <c r="R54"/>
  <c r="R55"/>
  <c r="R56"/>
  <c r="R57"/>
  <c r="R58"/>
  <c r="R59"/>
  <c r="R60"/>
  <c r="R61"/>
  <c r="R62"/>
  <c r="R63"/>
  <c r="R37"/>
  <c r="R11"/>
  <c r="R14"/>
  <c r="R15"/>
  <c r="R614"/>
  <c r="R578"/>
  <c r="R579"/>
  <c r="R580"/>
  <c r="R581"/>
  <c r="R582"/>
  <c r="R583"/>
  <c r="R584"/>
  <c r="R585"/>
  <c r="R586"/>
  <c r="R587"/>
  <c r="R588"/>
  <c r="R589"/>
  <c r="R590"/>
  <c r="R591"/>
  <c r="R592"/>
  <c r="R593"/>
  <c r="R594"/>
  <c r="R595"/>
  <c r="R596"/>
  <c r="R597"/>
  <c r="R598"/>
  <c r="R599"/>
  <c r="R600"/>
  <c r="R601"/>
  <c r="R602"/>
  <c r="R603"/>
  <c r="R604"/>
  <c r="R605"/>
  <c r="R606"/>
  <c r="R607"/>
  <c r="R608"/>
  <c r="R609"/>
  <c r="R610"/>
  <c r="R611"/>
  <c r="R612"/>
  <c r="R150"/>
  <c r="R151"/>
  <c r="R152"/>
  <c r="R153"/>
  <c r="R154"/>
  <c r="R155"/>
  <c r="R163"/>
  <c r="R164"/>
  <c r="R165"/>
  <c r="R166"/>
  <c r="R167"/>
  <c r="R168"/>
  <c r="R169"/>
  <c r="R170"/>
  <c r="R171"/>
  <c r="R172"/>
  <c r="R173"/>
  <c r="R174"/>
  <c r="R637"/>
  <c r="R175"/>
  <c r="R28"/>
  <c r="R29"/>
  <c r="R50"/>
  <c r="R75"/>
  <c r="R76"/>
  <c r="R77"/>
  <c r="R9"/>
  <c r="R8"/>
  <c r="R10"/>
  <c r="R12"/>
  <c r="R13"/>
  <c r="R105"/>
  <c r="R106"/>
  <c r="R108"/>
  <c r="R109"/>
  <c r="R110"/>
  <c r="R111"/>
  <c r="R112"/>
  <c r="R113"/>
  <c r="R114"/>
  <c r="R115"/>
  <c r="R116"/>
  <c r="R117"/>
  <c r="R118"/>
  <c r="R119"/>
  <c r="R142"/>
  <c r="R143"/>
  <c r="R144"/>
  <c r="R145"/>
  <c r="R146"/>
  <c r="R147"/>
  <c r="R148"/>
  <c r="R149"/>
  <c r="R156"/>
  <c r="R157"/>
  <c r="R158"/>
  <c r="R159"/>
  <c r="R160"/>
  <c r="R161"/>
  <c r="R162"/>
  <c r="R181"/>
  <c r="R182"/>
  <c r="R183"/>
  <c r="R184"/>
  <c r="R185"/>
  <c r="R235"/>
  <c r="R241"/>
  <c r="R243"/>
  <c r="R245"/>
  <c r="R246"/>
  <c r="R285"/>
  <c r="R286"/>
  <c r="R287"/>
  <c r="R288"/>
  <c r="R289"/>
  <c r="R290"/>
  <c r="R348"/>
  <c r="R349"/>
  <c r="R408"/>
  <c r="R409"/>
  <c r="R410"/>
  <c r="R435"/>
  <c r="R436"/>
  <c r="R443"/>
  <c r="R444"/>
  <c r="R445"/>
  <c r="R446"/>
  <c r="R447"/>
  <c r="R448"/>
  <c r="R486"/>
  <c r="R487"/>
  <c r="R488"/>
  <c r="R498"/>
  <c r="R499"/>
  <c r="R507"/>
  <c r="R508"/>
  <c r="R531"/>
  <c r="R532"/>
  <c r="R533"/>
  <c r="R534"/>
  <c r="R535"/>
  <c r="R536"/>
  <c r="R537"/>
  <c r="R622"/>
  <c r="R640"/>
  <c r="R394"/>
  <c r="R395"/>
  <c r="R253"/>
  <c r="R254"/>
  <c r="R310"/>
  <c r="R311"/>
  <c r="R312"/>
  <c r="R313"/>
  <c r="R309"/>
  <c r="R489"/>
  <c r="R490"/>
  <c r="R491"/>
  <c r="R569"/>
  <c r="R492"/>
  <c r="R613"/>
  <c r="R555"/>
  <c r="R556"/>
  <c r="R557"/>
  <c r="R558"/>
  <c r="R559"/>
  <c r="R566"/>
  <c r="R561"/>
  <c r="R562"/>
  <c r="R563"/>
  <c r="R564"/>
  <c r="R560"/>
  <c r="R568"/>
  <c r="R565"/>
  <c r="R567"/>
  <c r="R570"/>
  <c r="R571"/>
  <c r="R573"/>
  <c r="R574"/>
  <c r="R575"/>
  <c r="R576"/>
  <c r="R577"/>
  <c r="R621"/>
  <c r="R322"/>
  <c r="R323"/>
  <c r="R324"/>
  <c r="R325"/>
  <c r="R326"/>
  <c r="R327"/>
  <c r="R328"/>
  <c r="R329"/>
  <c r="R330"/>
  <c r="R331"/>
  <c r="R332"/>
  <c r="R333"/>
  <c r="R334"/>
  <c r="R335"/>
  <c r="R336"/>
  <c r="R306"/>
  <c r="R384"/>
  <c r="R259"/>
  <c r="R258"/>
  <c r="R257"/>
  <c r="R261"/>
  <c r="R263"/>
  <c r="R264"/>
  <c r="R256"/>
  <c r="R255"/>
  <c r="R260"/>
  <c r="R262"/>
  <c r="R346"/>
  <c r="R344"/>
  <c r="R340"/>
  <c r="R342"/>
  <c r="R339"/>
  <c r="R343"/>
  <c r="R338"/>
  <c r="R341"/>
  <c r="R345"/>
  <c r="R347"/>
  <c r="R350"/>
  <c r="R352"/>
  <c r="R353"/>
  <c r="R354"/>
  <c r="R355"/>
  <c r="R351"/>
  <c r="R362"/>
  <c r="R363"/>
  <c r="R374"/>
  <c r="R375"/>
  <c r="R364"/>
  <c r="R365"/>
  <c r="R366"/>
  <c r="R367"/>
  <c r="R368"/>
  <c r="R369"/>
  <c r="R370"/>
  <c r="R371"/>
  <c r="R372"/>
  <c r="R373"/>
  <c r="R356"/>
  <c r="R357"/>
  <c r="R359"/>
  <c r="R358"/>
  <c r="R360"/>
  <c r="R361"/>
  <c r="R314"/>
  <c r="R376"/>
  <c r="R380"/>
  <c r="R378"/>
  <c r="R379"/>
  <c r="R389"/>
  <c r="R390"/>
  <c r="R377"/>
  <c r="R392"/>
  <c r="R393"/>
  <c r="R387"/>
  <c r="R388"/>
  <c r="R385"/>
  <c r="R386"/>
  <c r="R391"/>
  <c r="R382"/>
  <c r="R383"/>
  <c r="R381"/>
  <c r="R404"/>
  <c r="R403"/>
  <c r="R401"/>
  <c r="R402"/>
  <c r="R407"/>
  <c r="R406"/>
  <c r="R405"/>
  <c r="R413"/>
  <c r="R412"/>
  <c r="R411"/>
  <c r="R397"/>
  <c r="R398"/>
  <c r="R414"/>
  <c r="R396"/>
  <c r="R399"/>
  <c r="R400"/>
  <c r="R438"/>
  <c r="R439"/>
  <c r="R440"/>
  <c r="R441"/>
  <c r="R442"/>
  <c r="R453"/>
  <c r="R452"/>
  <c r="R451"/>
  <c r="R450"/>
  <c r="R449"/>
  <c r="R454"/>
  <c r="R457"/>
  <c r="R455"/>
  <c r="R456"/>
  <c r="R415"/>
  <c r="R416"/>
  <c r="R417"/>
  <c r="R71"/>
  <c r="R72"/>
  <c r="R73"/>
  <c r="R74"/>
  <c r="R176"/>
  <c r="R177"/>
  <c r="R178"/>
  <c r="R81"/>
  <c r="R78"/>
  <c r="R83"/>
  <c r="R79"/>
  <c r="R82"/>
  <c r="R80"/>
  <c r="R94"/>
  <c r="R92"/>
  <c r="R93"/>
  <c r="R95"/>
  <c r="R96"/>
  <c r="R97"/>
  <c r="R98"/>
  <c r="R104"/>
  <c r="R99"/>
  <c r="R524"/>
  <c r="R84"/>
  <c r="R85"/>
  <c r="R86"/>
  <c r="R87"/>
  <c r="R88"/>
  <c r="R89"/>
  <c r="R90"/>
  <c r="R91"/>
  <c r="R102"/>
  <c r="R103"/>
  <c r="R107"/>
  <c r="R100"/>
  <c r="R101"/>
  <c r="R140"/>
  <c r="R141"/>
  <c r="R122"/>
  <c r="R121"/>
  <c r="R120"/>
  <c r="R125"/>
  <c r="R123"/>
  <c r="R124"/>
  <c r="R126"/>
  <c r="R127"/>
  <c r="R130"/>
  <c r="R129"/>
  <c r="R128"/>
  <c r="R133"/>
  <c r="R131"/>
  <c r="R132"/>
  <c r="R134"/>
  <c r="R135"/>
  <c r="R136"/>
  <c r="R137"/>
  <c r="R138"/>
  <c r="R139"/>
  <c r="R180"/>
  <c r="R179"/>
  <c r="R208"/>
  <c r="R212"/>
  <c r="R206"/>
  <c r="R221"/>
  <c r="R220"/>
  <c r="R210"/>
  <c r="R209"/>
  <c r="R204"/>
  <c r="R211"/>
  <c r="R203"/>
  <c r="R205"/>
  <c r="R218"/>
  <c r="R219"/>
  <c r="R207"/>
  <c r="R213"/>
  <c r="R215"/>
  <c r="R216"/>
  <c r="R217"/>
  <c r="R223"/>
  <c r="R214"/>
  <c r="R225"/>
  <c r="R226"/>
  <c r="R227"/>
  <c r="R228"/>
  <c r="R229"/>
  <c r="R230"/>
  <c r="R234"/>
  <c r="R237"/>
  <c r="R236"/>
  <c r="R233"/>
  <c r="R231"/>
  <c r="R232"/>
  <c r="R244"/>
  <c r="R247"/>
  <c r="R248"/>
  <c r="R249"/>
  <c r="R251"/>
  <c r="R240"/>
  <c r="R242"/>
  <c r="R238"/>
  <c r="R239"/>
  <c r="R252"/>
  <c r="R268"/>
  <c r="R267"/>
  <c r="R265"/>
  <c r="R266"/>
  <c r="R291"/>
  <c r="R292"/>
  <c r="R293"/>
  <c r="R294"/>
  <c r="R295"/>
  <c r="R307"/>
  <c r="R283"/>
  <c r="R284"/>
  <c r="R282"/>
  <c r="R308"/>
  <c r="R317"/>
  <c r="R316"/>
  <c r="R315"/>
  <c r="R318"/>
  <c r="R319"/>
  <c r="R320"/>
  <c r="R321"/>
  <c r="R420"/>
  <c r="R418"/>
  <c r="R419"/>
  <c r="R423"/>
  <c r="R424"/>
  <c r="R425"/>
  <c r="R429"/>
  <c r="R426"/>
  <c r="R427"/>
  <c r="R430"/>
  <c r="R431"/>
  <c r="R432"/>
  <c r="R433"/>
  <c r="R437"/>
  <c r="R421"/>
  <c r="R422"/>
  <c r="R428"/>
  <c r="R434"/>
  <c r="R474"/>
  <c r="R475"/>
  <c r="R476"/>
  <c r="R460"/>
  <c r="R461"/>
  <c r="R462"/>
  <c r="R463"/>
  <c r="R464"/>
  <c r="R465"/>
  <c r="R466"/>
  <c r="R467"/>
  <c r="R468"/>
  <c r="R469"/>
  <c r="R470"/>
  <c r="R471"/>
  <c r="R472"/>
  <c r="R473"/>
  <c r="R459"/>
  <c r="R493"/>
  <c r="R494"/>
  <c r="R495"/>
  <c r="R496"/>
  <c r="R525"/>
  <c r="R526"/>
  <c r="R530"/>
  <c r="R554"/>
  <c r="R543"/>
  <c r="R544"/>
  <c r="R545"/>
  <c r="R546"/>
  <c r="R547"/>
  <c r="R505"/>
  <c r="R506"/>
  <c r="R509"/>
  <c r="R636"/>
  <c r="R616"/>
  <c r="R623"/>
  <c r="R635"/>
  <c r="R633"/>
  <c r="R620"/>
  <c r="R618"/>
  <c r="R634"/>
  <c r="R615"/>
  <c r="R619"/>
  <c r="R624"/>
  <c r="R625"/>
  <c r="R626"/>
  <c r="R627"/>
  <c r="R628"/>
  <c r="R629"/>
  <c r="R617"/>
  <c r="R638"/>
  <c r="R639"/>
  <c r="R250"/>
  <c r="R642"/>
  <c r="R643"/>
  <c r="R644"/>
  <c r="R645"/>
  <c r="R646"/>
  <c r="R224"/>
  <c r="R2"/>
  <c r="R3"/>
  <c r="R4"/>
  <c r="R5"/>
  <c r="R6"/>
  <c r="R7"/>
  <c r="R337"/>
  <c r="R477"/>
  <c r="R478"/>
  <c r="R479"/>
  <c r="R480"/>
  <c r="R481"/>
  <c r="R482"/>
  <c r="R483"/>
  <c r="R484"/>
  <c r="R485"/>
  <c r="R269"/>
  <c r="R270"/>
  <c r="R271"/>
  <c r="R272"/>
  <c r="R273"/>
  <c r="R274"/>
  <c r="R275"/>
  <c r="R276"/>
  <c r="R277"/>
  <c r="R278"/>
  <c r="R279"/>
  <c r="R280"/>
  <c r="R281"/>
  <c r="R186"/>
  <c r="R188"/>
  <c r="R190"/>
  <c r="R191"/>
  <c r="R192"/>
  <c r="R193"/>
  <c r="R195"/>
  <c r="R196"/>
  <c r="R197"/>
  <c r="R187"/>
  <c r="R194"/>
  <c r="R189"/>
  <c r="R222"/>
  <c r="R572"/>
  <c r="R649"/>
  <c r="R49"/>
  <c r="R650"/>
  <c r="R651"/>
  <c r="R652"/>
  <c r="R641"/>
  <c r="R497"/>
  <c r="R630"/>
  <c r="R631"/>
  <c r="R632"/>
  <c r="R647"/>
  <c r="R653"/>
  <c r="I458"/>
  <c r="J458" s="1"/>
  <c r="K458" s="1"/>
  <c r="I510"/>
  <c r="J510" s="1"/>
  <c r="K510" s="1"/>
  <c r="I513"/>
  <c r="J513" s="1"/>
  <c r="K513" s="1"/>
  <c r="I521"/>
  <c r="J521" s="1"/>
  <c r="K521" s="1"/>
  <c r="I522"/>
  <c r="J522" s="1"/>
  <c r="K522" s="1"/>
  <c r="I523"/>
  <c r="J523" s="1"/>
  <c r="K523" s="1"/>
  <c r="I518"/>
  <c r="J518" s="1"/>
  <c r="K518" s="1"/>
  <c r="I519"/>
  <c r="J519" s="1"/>
  <c r="K519" s="1"/>
  <c r="I520"/>
  <c r="J520" s="1"/>
  <c r="K520" s="1"/>
  <c r="I514"/>
  <c r="J514" s="1"/>
  <c r="K514" s="1"/>
  <c r="I515"/>
  <c r="J515" s="1"/>
  <c r="K515" s="1"/>
  <c r="I516"/>
  <c r="J516" s="1"/>
  <c r="K516" s="1"/>
  <c r="I517"/>
  <c r="J517" s="1"/>
  <c r="K517" s="1"/>
  <c r="I511"/>
  <c r="J511" s="1"/>
  <c r="K511" s="1"/>
  <c r="I512"/>
  <c r="J512" s="1"/>
  <c r="K512" s="1"/>
  <c r="I527"/>
  <c r="J527" s="1"/>
  <c r="K527" s="1"/>
  <c r="I528"/>
  <c r="J528" s="1"/>
  <c r="K528" s="1"/>
  <c r="I529"/>
  <c r="J529" s="1"/>
  <c r="K529" s="1"/>
  <c r="I538"/>
  <c r="J538" s="1"/>
  <c r="K538" s="1"/>
  <c r="I539"/>
  <c r="J539" s="1"/>
  <c r="K539" s="1"/>
  <c r="I540"/>
  <c r="J540" s="1"/>
  <c r="K540" s="1"/>
  <c r="I541"/>
  <c r="J541" s="1"/>
  <c r="K541" s="1"/>
  <c r="I542"/>
  <c r="J542" s="1"/>
  <c r="K542" s="1"/>
  <c r="I548"/>
  <c r="J548" s="1"/>
  <c r="K548" s="1"/>
  <c r="I549"/>
  <c r="J549" s="1"/>
  <c r="K549" s="1"/>
  <c r="I550"/>
  <c r="J550" s="1"/>
  <c r="K550" s="1"/>
  <c r="I551"/>
  <c r="J551" s="1"/>
  <c r="K551" s="1"/>
  <c r="I552"/>
  <c r="J552" s="1"/>
  <c r="K552" s="1"/>
  <c r="I553"/>
  <c r="J553" s="1"/>
  <c r="K553" s="1"/>
  <c r="I500"/>
  <c r="J500" s="1"/>
  <c r="K500" s="1"/>
  <c r="I501"/>
  <c r="J501" s="1"/>
  <c r="K501" s="1"/>
  <c r="I502"/>
  <c r="J502" s="1"/>
  <c r="K502" s="1"/>
  <c r="I503"/>
  <c r="J503" s="1"/>
  <c r="K503" s="1"/>
  <c r="I504"/>
  <c r="J504" s="1"/>
  <c r="K504" s="1"/>
  <c r="I648"/>
  <c r="J648" s="1"/>
  <c r="K648" s="1"/>
  <c r="I614"/>
  <c r="J614" s="1"/>
  <c r="K614" s="1"/>
  <c r="I578"/>
  <c r="J578" s="1"/>
  <c r="K578" s="1"/>
  <c r="I579"/>
  <c r="J579" s="1"/>
  <c r="K579" s="1"/>
  <c r="I580"/>
  <c r="J580" s="1"/>
  <c r="K580" s="1"/>
  <c r="I581"/>
  <c r="J581" s="1"/>
  <c r="K581" s="1"/>
  <c r="I582"/>
  <c r="J582" s="1"/>
  <c r="K582" s="1"/>
  <c r="I583"/>
  <c r="J583" s="1"/>
  <c r="K583" s="1"/>
  <c r="I584"/>
  <c r="J584" s="1"/>
  <c r="K584" s="1"/>
  <c r="I585"/>
  <c r="J585" s="1"/>
  <c r="K585" s="1"/>
  <c r="I586"/>
  <c r="J586" s="1"/>
  <c r="K586" s="1"/>
  <c r="I587"/>
  <c r="J587" s="1"/>
  <c r="K587" s="1"/>
  <c r="I588"/>
  <c r="J588" s="1"/>
  <c r="K588" s="1"/>
  <c r="I589"/>
  <c r="J589" s="1"/>
  <c r="K589" s="1"/>
  <c r="I590"/>
  <c r="J590" s="1"/>
  <c r="K590" s="1"/>
  <c r="I591"/>
  <c r="J591" s="1"/>
  <c r="K591" s="1"/>
  <c r="I592"/>
  <c r="J592" s="1"/>
  <c r="K592" s="1"/>
  <c r="I593"/>
  <c r="J593" s="1"/>
  <c r="K593" s="1"/>
  <c r="I594"/>
  <c r="J594" s="1"/>
  <c r="K594" s="1"/>
  <c r="I595"/>
  <c r="J595" s="1"/>
  <c r="K595" s="1"/>
  <c r="I596"/>
  <c r="J596" s="1"/>
  <c r="K596" s="1"/>
  <c r="I597"/>
  <c r="J597" s="1"/>
  <c r="K597" s="1"/>
  <c r="I598"/>
  <c r="J598" s="1"/>
  <c r="K598" s="1"/>
  <c r="I599"/>
  <c r="J599" s="1"/>
  <c r="K599" s="1"/>
  <c r="I600"/>
  <c r="J600" s="1"/>
  <c r="K600" s="1"/>
  <c r="I601"/>
  <c r="J601" s="1"/>
  <c r="K601" s="1"/>
  <c r="I602"/>
  <c r="J602" s="1"/>
  <c r="K602" s="1"/>
  <c r="I603"/>
  <c r="J603" s="1"/>
  <c r="K603" s="1"/>
  <c r="I604"/>
  <c r="J604" s="1"/>
  <c r="K604" s="1"/>
  <c r="I605"/>
  <c r="J605" s="1"/>
  <c r="K605" s="1"/>
  <c r="I606"/>
  <c r="J606" s="1"/>
  <c r="K606" s="1"/>
  <c r="I607"/>
  <c r="J607" s="1"/>
  <c r="K607" s="1"/>
  <c r="I608"/>
  <c r="J608" s="1"/>
  <c r="K608" s="1"/>
  <c r="I609"/>
  <c r="J609" s="1"/>
  <c r="K609" s="1"/>
  <c r="I610"/>
  <c r="J610" s="1"/>
  <c r="K610" s="1"/>
  <c r="I611"/>
  <c r="J611" s="1"/>
  <c r="K611" s="1"/>
  <c r="I612"/>
  <c r="J612" s="1"/>
  <c r="K612" s="1"/>
  <c r="I150"/>
  <c r="J150" s="1"/>
  <c r="K150" s="1"/>
  <c r="I151"/>
  <c r="J151" s="1"/>
  <c r="K151" s="1"/>
  <c r="I152"/>
  <c r="J152" s="1"/>
  <c r="K152" s="1"/>
  <c r="I153"/>
  <c r="J153" s="1"/>
  <c r="K153" s="1"/>
  <c r="I154"/>
  <c r="J154" s="1"/>
  <c r="K154" s="1"/>
  <c r="I155"/>
  <c r="J155" s="1"/>
  <c r="K155" s="1"/>
  <c r="I163"/>
  <c r="J163" s="1"/>
  <c r="K163" s="1"/>
  <c r="I164"/>
  <c r="J164" s="1"/>
  <c r="K164" s="1"/>
  <c r="I165"/>
  <c r="J165" s="1"/>
  <c r="K165" s="1"/>
  <c r="I166"/>
  <c r="J166" s="1"/>
  <c r="K166" s="1"/>
  <c r="I167"/>
  <c r="J167" s="1"/>
  <c r="K167" s="1"/>
  <c r="I168"/>
  <c r="J168" s="1"/>
  <c r="K168" s="1"/>
  <c r="I169"/>
  <c r="J169" s="1"/>
  <c r="K169" s="1"/>
  <c r="I170"/>
  <c r="J170" s="1"/>
  <c r="K170" s="1"/>
  <c r="I171"/>
  <c r="J171" s="1"/>
  <c r="K171" s="1"/>
  <c r="I172"/>
  <c r="J172" s="1"/>
  <c r="K172" s="1"/>
  <c r="I173"/>
  <c r="J173" s="1"/>
  <c r="K173" s="1"/>
  <c r="I174"/>
  <c r="J174" s="1"/>
  <c r="K174" s="1"/>
  <c r="I637"/>
  <c r="J637" s="1"/>
  <c r="K637" s="1"/>
  <c r="I175"/>
  <c r="J175" s="1"/>
  <c r="K175" s="1"/>
  <c r="I28"/>
  <c r="J28" s="1"/>
  <c r="K28" s="1"/>
  <c r="I29"/>
  <c r="J29" s="1"/>
  <c r="K29" s="1"/>
  <c r="I50"/>
  <c r="J50" s="1"/>
  <c r="K50" s="1"/>
  <c r="I75"/>
  <c r="J75" s="1"/>
  <c r="K75" s="1"/>
  <c r="I76"/>
  <c r="J76" s="1"/>
  <c r="K76" s="1"/>
  <c r="I77"/>
  <c r="J77" s="1"/>
  <c r="K77" s="1"/>
  <c r="I9"/>
  <c r="J9" s="1"/>
  <c r="K9" s="1"/>
  <c r="I8"/>
  <c r="J8" s="1"/>
  <c r="K8" s="1"/>
  <c r="I10"/>
  <c r="J10" s="1"/>
  <c r="K10" s="1"/>
  <c r="I12"/>
  <c r="J12" s="1"/>
  <c r="K12" s="1"/>
  <c r="I13"/>
  <c r="J13" s="1"/>
  <c r="K13" s="1"/>
  <c r="J105"/>
  <c r="K105" s="1"/>
  <c r="J106"/>
  <c r="K106" s="1"/>
  <c r="J108"/>
  <c r="K108" s="1"/>
  <c r="J109"/>
  <c r="K109" s="1"/>
  <c r="J110"/>
  <c r="K110" s="1"/>
  <c r="J111"/>
  <c r="K111" s="1"/>
  <c r="J112"/>
  <c r="K112" s="1"/>
  <c r="J113"/>
  <c r="K113" s="1"/>
  <c r="J114"/>
  <c r="K114" s="1"/>
  <c r="J115"/>
  <c r="K115" s="1"/>
  <c r="J116"/>
  <c r="K116" s="1"/>
  <c r="J117"/>
  <c r="K117" s="1"/>
  <c r="J118"/>
  <c r="K118" s="1"/>
  <c r="J119"/>
  <c r="K119" s="1"/>
  <c r="J142"/>
  <c r="K142" s="1"/>
  <c r="J143"/>
  <c r="K143" s="1"/>
  <c r="J144"/>
  <c r="K144" s="1"/>
  <c r="J145"/>
  <c r="K145" s="1"/>
  <c r="J146"/>
  <c r="K146" s="1"/>
  <c r="J147"/>
  <c r="K147" s="1"/>
  <c r="J148"/>
  <c r="K148" s="1"/>
  <c r="J149"/>
  <c r="K149" s="1"/>
  <c r="J156"/>
  <c r="K156" s="1"/>
  <c r="J157"/>
  <c r="K157" s="1"/>
  <c r="J158"/>
  <c r="K158" s="1"/>
  <c r="J159"/>
  <c r="K159" s="1"/>
  <c r="J160"/>
  <c r="K160" s="1"/>
  <c r="J161"/>
  <c r="K161" s="1"/>
  <c r="J162"/>
  <c r="K162" s="1"/>
  <c r="J181"/>
  <c r="K181" s="1"/>
  <c r="J182"/>
  <c r="K182" s="1"/>
  <c r="J183"/>
  <c r="K183" s="1"/>
  <c r="J184"/>
  <c r="K184" s="1"/>
  <c r="J185"/>
  <c r="K185" s="1"/>
  <c r="J235"/>
  <c r="K235" s="1"/>
  <c r="J241"/>
  <c r="K241" s="1"/>
  <c r="J243"/>
  <c r="K243" s="1"/>
  <c r="J245"/>
  <c r="K245" s="1"/>
  <c r="J246"/>
  <c r="K246" s="1"/>
  <c r="J285"/>
  <c r="K285" s="1"/>
  <c r="J286"/>
  <c r="K286" s="1"/>
  <c r="J287"/>
  <c r="K287" s="1"/>
  <c r="J288"/>
  <c r="K288" s="1"/>
  <c r="J289"/>
  <c r="K289" s="1"/>
  <c r="J290"/>
  <c r="K290" s="1"/>
  <c r="J348"/>
  <c r="K348" s="1"/>
  <c r="J349"/>
  <c r="K349" s="1"/>
  <c r="J408"/>
  <c r="K408" s="1"/>
  <c r="J409"/>
  <c r="K409" s="1"/>
  <c r="J410"/>
  <c r="K410" s="1"/>
  <c r="J435"/>
  <c r="K435" s="1"/>
  <c r="J436"/>
  <c r="K436" s="1"/>
  <c r="J443"/>
  <c r="K443" s="1"/>
  <c r="J444"/>
  <c r="K444" s="1"/>
  <c r="J445"/>
  <c r="K445" s="1"/>
  <c r="J446"/>
  <c r="K446" s="1"/>
  <c r="J447"/>
  <c r="K447" s="1"/>
  <c r="J448"/>
  <c r="K448" s="1"/>
  <c r="J486"/>
  <c r="K486" s="1"/>
  <c r="J487"/>
  <c r="K487" s="1"/>
  <c r="J488"/>
  <c r="K488" s="1"/>
  <c r="J498"/>
  <c r="K498" s="1"/>
  <c r="J499"/>
  <c r="K499" s="1"/>
  <c r="J507"/>
  <c r="K507" s="1"/>
  <c r="J508"/>
  <c r="K508" s="1"/>
  <c r="J531"/>
  <c r="K531" s="1"/>
  <c r="J532"/>
  <c r="K532" s="1"/>
  <c r="J533"/>
  <c r="K533" s="1"/>
  <c r="J534"/>
  <c r="K534" s="1"/>
  <c r="J535"/>
  <c r="K535" s="1"/>
  <c r="J536"/>
  <c r="K536" s="1"/>
  <c r="J537"/>
  <c r="K537" s="1"/>
  <c r="J622"/>
  <c r="K622" s="1"/>
  <c r="J640"/>
  <c r="K640" s="1"/>
  <c r="I394"/>
  <c r="J394" s="1"/>
  <c r="K394" s="1"/>
  <c r="I395"/>
  <c r="J395" s="1"/>
  <c r="K395" s="1"/>
  <c r="I253"/>
  <c r="J253" s="1"/>
  <c r="K253" s="1"/>
  <c r="I254"/>
  <c r="J254" s="1"/>
  <c r="K254" s="1"/>
  <c r="I310"/>
  <c r="J310" s="1"/>
  <c r="K310" s="1"/>
  <c r="I311"/>
  <c r="J311" s="1"/>
  <c r="K311" s="1"/>
  <c r="I312"/>
  <c r="J312" s="1"/>
  <c r="K312" s="1"/>
  <c r="I313"/>
  <c r="J313" s="1"/>
  <c r="K313" s="1"/>
  <c r="I309"/>
  <c r="J309" s="1"/>
  <c r="K309" s="1"/>
  <c r="I489"/>
  <c r="J489" s="1"/>
  <c r="K489" s="1"/>
  <c r="I490"/>
  <c r="J490" s="1"/>
  <c r="K490" s="1"/>
  <c r="I491"/>
  <c r="J491" s="1"/>
  <c r="K491" s="1"/>
  <c r="I569"/>
  <c r="J569" s="1"/>
  <c r="K569" s="1"/>
  <c r="I492"/>
  <c r="J492" s="1"/>
  <c r="K492" s="1"/>
  <c r="I613"/>
  <c r="J613" s="1"/>
  <c r="K613" s="1"/>
  <c r="I555"/>
  <c r="J555" s="1"/>
  <c r="K555" s="1"/>
  <c r="I556"/>
  <c r="J556" s="1"/>
  <c r="K556" s="1"/>
  <c r="I557"/>
  <c r="J557" s="1"/>
  <c r="K557" s="1"/>
  <c r="I558"/>
  <c r="J558" s="1"/>
  <c r="K558" s="1"/>
  <c r="I559"/>
  <c r="J559" s="1"/>
  <c r="K559" s="1"/>
  <c r="I566"/>
  <c r="J566" s="1"/>
  <c r="K566" s="1"/>
  <c r="I561"/>
  <c r="J561" s="1"/>
  <c r="K561" s="1"/>
  <c r="I562"/>
  <c r="J562" s="1"/>
  <c r="K562" s="1"/>
  <c r="I563"/>
  <c r="J563" s="1"/>
  <c r="K563" s="1"/>
  <c r="I564"/>
  <c r="J564" s="1"/>
  <c r="K564" s="1"/>
  <c r="I560"/>
  <c r="J560" s="1"/>
  <c r="K560" s="1"/>
  <c r="I568"/>
  <c r="J568" s="1"/>
  <c r="K568" s="1"/>
  <c r="I565"/>
  <c r="J565" s="1"/>
  <c r="K565" s="1"/>
  <c r="I567"/>
  <c r="J567" s="1"/>
  <c r="K567" s="1"/>
  <c r="I570"/>
  <c r="J570" s="1"/>
  <c r="K570" s="1"/>
  <c r="I571"/>
  <c r="J571" s="1"/>
  <c r="K571" s="1"/>
  <c r="I573"/>
  <c r="J573" s="1"/>
  <c r="K573" s="1"/>
  <c r="I574"/>
  <c r="J574" s="1"/>
  <c r="K574" s="1"/>
  <c r="I575"/>
  <c r="J575" s="1"/>
  <c r="K575" s="1"/>
  <c r="I576"/>
  <c r="J576" s="1"/>
  <c r="K576" s="1"/>
  <c r="I577"/>
  <c r="J577" s="1"/>
  <c r="K577" s="1"/>
  <c r="I621"/>
  <c r="J621" s="1"/>
  <c r="K621" s="1"/>
  <c r="I322"/>
  <c r="J322" s="1"/>
  <c r="K322" s="1"/>
  <c r="I323"/>
  <c r="J323" s="1"/>
  <c r="K323" s="1"/>
  <c r="I324"/>
  <c r="J324" s="1"/>
  <c r="K324" s="1"/>
  <c r="I325"/>
  <c r="J325" s="1"/>
  <c r="K325" s="1"/>
  <c r="I326"/>
  <c r="J326" s="1"/>
  <c r="K326" s="1"/>
  <c r="I327"/>
  <c r="J327" s="1"/>
  <c r="K327" s="1"/>
  <c r="I328"/>
  <c r="J328" s="1"/>
  <c r="K328" s="1"/>
  <c r="I329"/>
  <c r="J329" s="1"/>
  <c r="K329" s="1"/>
  <c r="I330"/>
  <c r="J330" s="1"/>
  <c r="K330" s="1"/>
  <c r="I331"/>
  <c r="J331" s="1"/>
  <c r="K331" s="1"/>
  <c r="I332"/>
  <c r="J332" s="1"/>
  <c r="K332" s="1"/>
  <c r="I333"/>
  <c r="J333" s="1"/>
  <c r="K333" s="1"/>
  <c r="I334"/>
  <c r="J334" s="1"/>
  <c r="K334" s="1"/>
  <c r="I335"/>
  <c r="J335" s="1"/>
  <c r="K335" s="1"/>
  <c r="I336"/>
  <c r="J336" s="1"/>
  <c r="K336" s="1"/>
  <c r="I306"/>
  <c r="J306" s="1"/>
  <c r="K306" s="1"/>
  <c r="I384"/>
  <c r="J384" s="1"/>
  <c r="K384" s="1"/>
  <c r="I259"/>
  <c r="J259" s="1"/>
  <c r="K259" s="1"/>
  <c r="I258"/>
  <c r="J258" s="1"/>
  <c r="K258" s="1"/>
  <c r="I257"/>
  <c r="J257" s="1"/>
  <c r="K257" s="1"/>
  <c r="I261"/>
  <c r="J261" s="1"/>
  <c r="K261" s="1"/>
  <c r="I263"/>
  <c r="J263" s="1"/>
  <c r="K263" s="1"/>
  <c r="I264"/>
  <c r="J264" s="1"/>
  <c r="K264" s="1"/>
  <c r="I256"/>
  <c r="J256" s="1"/>
  <c r="K256" s="1"/>
  <c r="I255"/>
  <c r="J255" s="1"/>
  <c r="K255" s="1"/>
  <c r="I260"/>
  <c r="J260" s="1"/>
  <c r="K260" s="1"/>
  <c r="I262"/>
  <c r="J262" s="1"/>
  <c r="K262" s="1"/>
  <c r="I346"/>
  <c r="J346" s="1"/>
  <c r="K346" s="1"/>
  <c r="I344"/>
  <c r="J344" s="1"/>
  <c r="K344" s="1"/>
  <c r="I340"/>
  <c r="J340" s="1"/>
  <c r="K340" s="1"/>
  <c r="I342"/>
  <c r="J342" s="1"/>
  <c r="K342" s="1"/>
  <c r="I339"/>
  <c r="J339" s="1"/>
  <c r="K339" s="1"/>
  <c r="I343"/>
  <c r="J343" s="1"/>
  <c r="K343" s="1"/>
  <c r="I338"/>
  <c r="J338" s="1"/>
  <c r="K338" s="1"/>
  <c r="I341"/>
  <c r="J341" s="1"/>
  <c r="K341" s="1"/>
  <c r="I345"/>
  <c r="J345" s="1"/>
  <c r="K345" s="1"/>
  <c r="I347"/>
  <c r="J347" s="1"/>
  <c r="K347" s="1"/>
  <c r="I350"/>
  <c r="J350" s="1"/>
  <c r="K350" s="1"/>
  <c r="I352"/>
  <c r="J352" s="1"/>
  <c r="K352" s="1"/>
  <c r="I353"/>
  <c r="J353" s="1"/>
  <c r="K353" s="1"/>
  <c r="I354"/>
  <c r="J354" s="1"/>
  <c r="K354" s="1"/>
  <c r="I355"/>
  <c r="J355" s="1"/>
  <c r="K355" s="1"/>
  <c r="I351"/>
  <c r="J351" s="1"/>
  <c r="K351" s="1"/>
  <c r="I362"/>
  <c r="J362" s="1"/>
  <c r="K362" s="1"/>
  <c r="I363"/>
  <c r="J363" s="1"/>
  <c r="K363" s="1"/>
  <c r="I374"/>
  <c r="J374" s="1"/>
  <c r="K374" s="1"/>
  <c r="I375"/>
  <c r="J375" s="1"/>
  <c r="K375" s="1"/>
  <c r="I364"/>
  <c r="J364" s="1"/>
  <c r="K364" s="1"/>
  <c r="I365"/>
  <c r="J365" s="1"/>
  <c r="K365" s="1"/>
  <c r="I366"/>
  <c r="J366" s="1"/>
  <c r="K366" s="1"/>
  <c r="I367"/>
  <c r="J367" s="1"/>
  <c r="K367" s="1"/>
  <c r="I368"/>
  <c r="J368" s="1"/>
  <c r="K368" s="1"/>
  <c r="I369"/>
  <c r="J369" s="1"/>
  <c r="K369" s="1"/>
  <c r="I370"/>
  <c r="J370" s="1"/>
  <c r="K370" s="1"/>
  <c r="I371"/>
  <c r="J371" s="1"/>
  <c r="K371" s="1"/>
  <c r="I372"/>
  <c r="J372" s="1"/>
  <c r="K372" s="1"/>
  <c r="I373"/>
  <c r="J373" s="1"/>
  <c r="K373" s="1"/>
  <c r="I356"/>
  <c r="J356" s="1"/>
  <c r="K356" s="1"/>
  <c r="I357"/>
  <c r="J357" s="1"/>
  <c r="K357" s="1"/>
  <c r="I359"/>
  <c r="J359" s="1"/>
  <c r="K359" s="1"/>
  <c r="I358"/>
  <c r="J358" s="1"/>
  <c r="K358" s="1"/>
  <c r="I360"/>
  <c r="J360" s="1"/>
  <c r="K360" s="1"/>
  <c r="I361"/>
  <c r="J361" s="1"/>
  <c r="K361" s="1"/>
  <c r="I314"/>
  <c r="J314" s="1"/>
  <c r="K314" s="1"/>
  <c r="I376"/>
  <c r="J376" s="1"/>
  <c r="K376" s="1"/>
  <c r="I380"/>
  <c r="J380" s="1"/>
  <c r="K380" s="1"/>
  <c r="I378"/>
  <c r="J378" s="1"/>
  <c r="K378" s="1"/>
  <c r="I379"/>
  <c r="J379" s="1"/>
  <c r="K379" s="1"/>
  <c r="I389"/>
  <c r="J389" s="1"/>
  <c r="K389" s="1"/>
  <c r="I390"/>
  <c r="J390" s="1"/>
  <c r="K390" s="1"/>
  <c r="I377"/>
  <c r="J377" s="1"/>
  <c r="K377" s="1"/>
  <c r="I392"/>
  <c r="J392" s="1"/>
  <c r="K392" s="1"/>
  <c r="I393"/>
  <c r="J393" s="1"/>
  <c r="K393" s="1"/>
  <c r="I387"/>
  <c r="J387" s="1"/>
  <c r="K387" s="1"/>
  <c r="I388"/>
  <c r="J388" s="1"/>
  <c r="K388" s="1"/>
  <c r="I385"/>
  <c r="J385" s="1"/>
  <c r="K385" s="1"/>
  <c r="I386"/>
  <c r="J386" s="1"/>
  <c r="K386" s="1"/>
  <c r="I391"/>
  <c r="J391" s="1"/>
  <c r="K391" s="1"/>
  <c r="I382"/>
  <c r="J382" s="1"/>
  <c r="K382" s="1"/>
  <c r="I383"/>
  <c r="J383" s="1"/>
  <c r="K383" s="1"/>
  <c r="I381"/>
  <c r="J381" s="1"/>
  <c r="K381" s="1"/>
  <c r="I404"/>
  <c r="J404" s="1"/>
  <c r="K404" s="1"/>
  <c r="I403"/>
  <c r="J403" s="1"/>
  <c r="K403" s="1"/>
  <c r="I401"/>
  <c r="J401" s="1"/>
  <c r="K401" s="1"/>
  <c r="I402"/>
  <c r="J402" s="1"/>
  <c r="K402" s="1"/>
  <c r="I407"/>
  <c r="J407" s="1"/>
  <c r="K407" s="1"/>
  <c r="I406"/>
  <c r="J406" s="1"/>
  <c r="K406" s="1"/>
  <c r="I405"/>
  <c r="J405" s="1"/>
  <c r="K405" s="1"/>
  <c r="I413"/>
  <c r="J413" s="1"/>
  <c r="K413" s="1"/>
  <c r="I412"/>
  <c r="J412" s="1"/>
  <c r="K412" s="1"/>
  <c r="I411"/>
  <c r="J411" s="1"/>
  <c r="K411" s="1"/>
  <c r="I397"/>
  <c r="J397" s="1"/>
  <c r="K397" s="1"/>
  <c r="I398"/>
  <c r="J398" s="1"/>
  <c r="K398" s="1"/>
  <c r="I414"/>
  <c r="J414" s="1"/>
  <c r="K414" s="1"/>
  <c r="I396"/>
  <c r="J396" s="1"/>
  <c r="K396" s="1"/>
  <c r="I399"/>
  <c r="J399" s="1"/>
  <c r="K399" s="1"/>
  <c r="I400"/>
  <c r="J400" s="1"/>
  <c r="K400" s="1"/>
  <c r="I438"/>
  <c r="J438" s="1"/>
  <c r="K438" s="1"/>
  <c r="I439"/>
  <c r="J439" s="1"/>
  <c r="K439" s="1"/>
  <c r="I440"/>
  <c r="J440" s="1"/>
  <c r="K440" s="1"/>
  <c r="I441"/>
  <c r="J441" s="1"/>
  <c r="K441" s="1"/>
  <c r="I442"/>
  <c r="J442" s="1"/>
  <c r="K442" s="1"/>
  <c r="I453"/>
  <c r="J453" s="1"/>
  <c r="K453" s="1"/>
  <c r="I452"/>
  <c r="J452" s="1"/>
  <c r="K452" s="1"/>
  <c r="I451"/>
  <c r="J451" s="1"/>
  <c r="K451" s="1"/>
  <c r="I450"/>
  <c r="J450" s="1"/>
  <c r="K450" s="1"/>
  <c r="I449"/>
  <c r="J449" s="1"/>
  <c r="K449" s="1"/>
  <c r="I454"/>
  <c r="J454" s="1"/>
  <c r="K454" s="1"/>
  <c r="I457"/>
  <c r="J457" s="1"/>
  <c r="K457" s="1"/>
  <c r="I455"/>
  <c r="J455" s="1"/>
  <c r="K455" s="1"/>
  <c r="I456"/>
  <c r="J456" s="1"/>
  <c r="K456" s="1"/>
  <c r="I415"/>
  <c r="J415" s="1"/>
  <c r="K415" s="1"/>
  <c r="I416"/>
  <c r="J416" s="1"/>
  <c r="K416" s="1"/>
  <c r="I417"/>
  <c r="J417" s="1"/>
  <c r="K417" s="1"/>
  <c r="I71"/>
  <c r="J71" s="1"/>
  <c r="K71" s="1"/>
  <c r="I72"/>
  <c r="J72" s="1"/>
  <c r="K72" s="1"/>
  <c r="I73"/>
  <c r="J73" s="1"/>
  <c r="K73" s="1"/>
  <c r="I74"/>
  <c r="J74" s="1"/>
  <c r="K74" s="1"/>
  <c r="I176"/>
  <c r="J176" s="1"/>
  <c r="K176" s="1"/>
  <c r="I177"/>
  <c r="J177" s="1"/>
  <c r="K177" s="1"/>
  <c r="I178"/>
  <c r="J178" s="1"/>
  <c r="K178" s="1"/>
  <c r="I81"/>
  <c r="J81" s="1"/>
  <c r="K81" s="1"/>
  <c r="I78"/>
  <c r="J78" s="1"/>
  <c r="K78" s="1"/>
  <c r="I83"/>
  <c r="J83" s="1"/>
  <c r="K83" s="1"/>
  <c r="I79"/>
  <c r="J79" s="1"/>
  <c r="K79" s="1"/>
  <c r="I82"/>
  <c r="J82" s="1"/>
  <c r="K82" s="1"/>
  <c r="I80"/>
  <c r="J80" s="1"/>
  <c r="K80" s="1"/>
  <c r="I94"/>
  <c r="J94" s="1"/>
  <c r="K94" s="1"/>
  <c r="I92"/>
  <c r="J92" s="1"/>
  <c r="K92" s="1"/>
  <c r="I93"/>
  <c r="J93" s="1"/>
  <c r="K93" s="1"/>
  <c r="I95"/>
  <c r="J95" s="1"/>
  <c r="K95" s="1"/>
  <c r="I96"/>
  <c r="J96" s="1"/>
  <c r="K96" s="1"/>
  <c r="I97"/>
  <c r="J97" s="1"/>
  <c r="K97" s="1"/>
  <c r="I98"/>
  <c r="J98" s="1"/>
  <c r="K98" s="1"/>
  <c r="I104"/>
  <c r="J104" s="1"/>
  <c r="K104" s="1"/>
  <c r="I99"/>
  <c r="J99" s="1"/>
  <c r="K99" s="1"/>
  <c r="I524"/>
  <c r="J524" s="1"/>
  <c r="K524" s="1"/>
  <c r="I84"/>
  <c r="J84" s="1"/>
  <c r="K84" s="1"/>
  <c r="I85"/>
  <c r="J85" s="1"/>
  <c r="K85" s="1"/>
  <c r="I86"/>
  <c r="J86" s="1"/>
  <c r="K86" s="1"/>
  <c r="I87"/>
  <c r="J87" s="1"/>
  <c r="K87" s="1"/>
  <c r="I88"/>
  <c r="J88" s="1"/>
  <c r="K88" s="1"/>
  <c r="I89"/>
  <c r="J89" s="1"/>
  <c r="K89" s="1"/>
  <c r="I90"/>
  <c r="J90" s="1"/>
  <c r="K90" s="1"/>
  <c r="I91"/>
  <c r="J91" s="1"/>
  <c r="K91" s="1"/>
  <c r="I102"/>
  <c r="J102" s="1"/>
  <c r="K102" s="1"/>
  <c r="I103"/>
  <c r="J103" s="1"/>
  <c r="K103" s="1"/>
  <c r="I107"/>
  <c r="J107" s="1"/>
  <c r="K107" s="1"/>
  <c r="I100"/>
  <c r="J100" s="1"/>
  <c r="K100" s="1"/>
  <c r="I101"/>
  <c r="J101" s="1"/>
  <c r="K101" s="1"/>
  <c r="I140"/>
  <c r="J140" s="1"/>
  <c r="K140" s="1"/>
  <c r="I141"/>
  <c r="J141" s="1"/>
  <c r="K141" s="1"/>
  <c r="I122"/>
  <c r="J122" s="1"/>
  <c r="K122" s="1"/>
  <c r="I121"/>
  <c r="J121" s="1"/>
  <c r="K121" s="1"/>
  <c r="I120"/>
  <c r="J120" s="1"/>
  <c r="K120" s="1"/>
  <c r="I125"/>
  <c r="J125" s="1"/>
  <c r="K125" s="1"/>
  <c r="I123"/>
  <c r="J123" s="1"/>
  <c r="K123" s="1"/>
  <c r="I124"/>
  <c r="J124" s="1"/>
  <c r="K124" s="1"/>
  <c r="I126"/>
  <c r="J126" s="1"/>
  <c r="K126" s="1"/>
  <c r="I127"/>
  <c r="J127" s="1"/>
  <c r="K127" s="1"/>
  <c r="I130"/>
  <c r="J130" s="1"/>
  <c r="K130" s="1"/>
  <c r="I129"/>
  <c r="J129" s="1"/>
  <c r="K129" s="1"/>
  <c r="I128"/>
  <c r="J128" s="1"/>
  <c r="K128" s="1"/>
  <c r="I133"/>
  <c r="J133" s="1"/>
  <c r="K133" s="1"/>
  <c r="I131"/>
  <c r="J131" s="1"/>
  <c r="K131" s="1"/>
  <c r="I132"/>
  <c r="J132" s="1"/>
  <c r="K132" s="1"/>
  <c r="I134"/>
  <c r="J134" s="1"/>
  <c r="K134" s="1"/>
  <c r="I135"/>
  <c r="J135" s="1"/>
  <c r="K135" s="1"/>
  <c r="I136"/>
  <c r="J136" s="1"/>
  <c r="K136" s="1"/>
  <c r="I137"/>
  <c r="J137" s="1"/>
  <c r="K137" s="1"/>
  <c r="I138"/>
  <c r="J138" s="1"/>
  <c r="K138" s="1"/>
  <c r="I139"/>
  <c r="J139" s="1"/>
  <c r="K139" s="1"/>
  <c r="I180"/>
  <c r="J180" s="1"/>
  <c r="K180" s="1"/>
  <c r="I179"/>
  <c r="J179" s="1"/>
  <c r="K179" s="1"/>
  <c r="I208"/>
  <c r="J208" s="1"/>
  <c r="K208" s="1"/>
  <c r="I212"/>
  <c r="J212" s="1"/>
  <c r="K212" s="1"/>
  <c r="I206"/>
  <c r="J206" s="1"/>
  <c r="K206" s="1"/>
  <c r="I221"/>
  <c r="J221" s="1"/>
  <c r="K221" s="1"/>
  <c r="I220"/>
  <c r="J220" s="1"/>
  <c r="K220" s="1"/>
  <c r="I210"/>
  <c r="J210" s="1"/>
  <c r="K210" s="1"/>
  <c r="I209"/>
  <c r="J209" s="1"/>
  <c r="K209" s="1"/>
  <c r="I204"/>
  <c r="J204" s="1"/>
  <c r="K204" s="1"/>
  <c r="I211"/>
  <c r="J211" s="1"/>
  <c r="K211" s="1"/>
  <c r="I203"/>
  <c r="J203" s="1"/>
  <c r="K203" s="1"/>
  <c r="I205"/>
  <c r="J205" s="1"/>
  <c r="K205" s="1"/>
  <c r="I218"/>
  <c r="J218" s="1"/>
  <c r="K218" s="1"/>
  <c r="I219"/>
  <c r="J219" s="1"/>
  <c r="K219" s="1"/>
  <c r="I207"/>
  <c r="J207" s="1"/>
  <c r="K207" s="1"/>
  <c r="I213"/>
  <c r="J213" s="1"/>
  <c r="K213" s="1"/>
  <c r="I215"/>
  <c r="J215" s="1"/>
  <c r="K215" s="1"/>
  <c r="I216"/>
  <c r="J216" s="1"/>
  <c r="K216" s="1"/>
  <c r="I217"/>
  <c r="J217" s="1"/>
  <c r="K217" s="1"/>
  <c r="I223"/>
  <c r="J223" s="1"/>
  <c r="K223" s="1"/>
  <c r="I214"/>
  <c r="J214" s="1"/>
  <c r="K214" s="1"/>
  <c r="I225"/>
  <c r="J225" s="1"/>
  <c r="K225" s="1"/>
  <c r="I226"/>
  <c r="J226" s="1"/>
  <c r="K226" s="1"/>
  <c r="I227"/>
  <c r="J227" s="1"/>
  <c r="K227" s="1"/>
  <c r="I228"/>
  <c r="J228" s="1"/>
  <c r="K228" s="1"/>
  <c r="I229"/>
  <c r="J229" s="1"/>
  <c r="K229" s="1"/>
  <c r="I230"/>
  <c r="J230" s="1"/>
  <c r="K230" s="1"/>
  <c r="I234"/>
  <c r="J234" s="1"/>
  <c r="K234" s="1"/>
  <c r="I237"/>
  <c r="J237" s="1"/>
  <c r="K237" s="1"/>
  <c r="I236"/>
  <c r="J236" s="1"/>
  <c r="K236" s="1"/>
  <c r="I233"/>
  <c r="J233" s="1"/>
  <c r="K233" s="1"/>
  <c r="I231"/>
  <c r="J231" s="1"/>
  <c r="K231" s="1"/>
  <c r="I232"/>
  <c r="J232" s="1"/>
  <c r="K232" s="1"/>
  <c r="I244"/>
  <c r="J244" s="1"/>
  <c r="K244" s="1"/>
  <c r="I247"/>
  <c r="J247" s="1"/>
  <c r="K247" s="1"/>
  <c r="I248"/>
  <c r="J248" s="1"/>
  <c r="K248" s="1"/>
  <c r="I249"/>
  <c r="J249" s="1"/>
  <c r="K249" s="1"/>
  <c r="I251"/>
  <c r="J251" s="1"/>
  <c r="K251" s="1"/>
  <c r="I240"/>
  <c r="J240" s="1"/>
  <c r="K240" s="1"/>
  <c r="I242"/>
  <c r="J242" s="1"/>
  <c r="K242" s="1"/>
  <c r="I238"/>
  <c r="J238" s="1"/>
  <c r="K238" s="1"/>
  <c r="I239"/>
  <c r="J239" s="1"/>
  <c r="K239" s="1"/>
  <c r="I252"/>
  <c r="J252" s="1"/>
  <c r="K252" s="1"/>
  <c r="I268"/>
  <c r="J268" s="1"/>
  <c r="K268" s="1"/>
  <c r="I267"/>
  <c r="J267" s="1"/>
  <c r="K267" s="1"/>
  <c r="I265"/>
  <c r="J265" s="1"/>
  <c r="K265" s="1"/>
  <c r="I266"/>
  <c r="J266" s="1"/>
  <c r="K266" s="1"/>
  <c r="J305"/>
  <c r="K305" s="1"/>
  <c r="I291"/>
  <c r="J291" s="1"/>
  <c r="K291" s="1"/>
  <c r="I292"/>
  <c r="J292" s="1"/>
  <c r="K292" s="1"/>
  <c r="I293"/>
  <c r="J293" s="1"/>
  <c r="K293" s="1"/>
  <c r="J297"/>
  <c r="K297" s="1"/>
  <c r="I294"/>
  <c r="J294" s="1"/>
  <c r="K294" s="1"/>
  <c r="I295"/>
  <c r="J295" s="1"/>
  <c r="K295" s="1"/>
  <c r="I296"/>
  <c r="J296" s="1"/>
  <c r="K296" s="1"/>
  <c r="J307"/>
  <c r="K307" s="1"/>
  <c r="I283"/>
  <c r="J283" s="1"/>
  <c r="K283" s="1"/>
  <c r="I284"/>
  <c r="J284" s="1"/>
  <c r="K284" s="1"/>
  <c r="I282"/>
  <c r="J282" s="1"/>
  <c r="K282" s="1"/>
  <c r="I308"/>
  <c r="J308" s="1"/>
  <c r="K308" s="1"/>
  <c r="I317"/>
  <c r="J317" s="1"/>
  <c r="K317" s="1"/>
  <c r="I316"/>
  <c r="J316" s="1"/>
  <c r="K316" s="1"/>
  <c r="I315"/>
  <c r="J315" s="1"/>
  <c r="K315" s="1"/>
  <c r="I318"/>
  <c r="J318" s="1"/>
  <c r="K318" s="1"/>
  <c r="I319"/>
  <c r="J319" s="1"/>
  <c r="K319" s="1"/>
  <c r="I320"/>
  <c r="J320" s="1"/>
  <c r="K320" s="1"/>
  <c r="I321"/>
  <c r="J321" s="1"/>
  <c r="K321" s="1"/>
  <c r="I420"/>
  <c r="J420" s="1"/>
  <c r="K420" s="1"/>
  <c r="I418"/>
  <c r="J418" s="1"/>
  <c r="K418" s="1"/>
  <c r="I419"/>
  <c r="J419" s="1"/>
  <c r="K419" s="1"/>
  <c r="I423"/>
  <c r="J423" s="1"/>
  <c r="K423" s="1"/>
  <c r="I424"/>
  <c r="J424" s="1"/>
  <c r="K424" s="1"/>
  <c r="I425"/>
  <c r="J425" s="1"/>
  <c r="K425" s="1"/>
  <c r="I429"/>
  <c r="J429" s="1"/>
  <c r="K429" s="1"/>
  <c r="I426"/>
  <c r="J426" s="1"/>
  <c r="K426" s="1"/>
  <c r="I427"/>
  <c r="J427" s="1"/>
  <c r="K427" s="1"/>
  <c r="I430"/>
  <c r="J430" s="1"/>
  <c r="K430" s="1"/>
  <c r="I431"/>
  <c r="J431" s="1"/>
  <c r="K431" s="1"/>
  <c r="I432"/>
  <c r="J432" s="1"/>
  <c r="K432" s="1"/>
  <c r="I433"/>
  <c r="J433" s="1"/>
  <c r="K433" s="1"/>
  <c r="I437"/>
  <c r="J437" s="1"/>
  <c r="K437" s="1"/>
  <c r="I421"/>
  <c r="J421" s="1"/>
  <c r="K421" s="1"/>
  <c r="I422"/>
  <c r="J422" s="1"/>
  <c r="K422" s="1"/>
  <c r="I428"/>
  <c r="J428" s="1"/>
  <c r="K428" s="1"/>
  <c r="I434"/>
  <c r="J434" s="1"/>
  <c r="K434" s="1"/>
  <c r="I474"/>
  <c r="J474" s="1"/>
  <c r="K474" s="1"/>
  <c r="I475"/>
  <c r="J475" s="1"/>
  <c r="K475" s="1"/>
  <c r="I476"/>
  <c r="J476" s="1"/>
  <c r="K476" s="1"/>
  <c r="I460"/>
  <c r="J460" s="1"/>
  <c r="K460" s="1"/>
  <c r="I461"/>
  <c r="J461" s="1"/>
  <c r="K461" s="1"/>
  <c r="I462"/>
  <c r="J462" s="1"/>
  <c r="K462" s="1"/>
  <c r="I463"/>
  <c r="J463" s="1"/>
  <c r="K463" s="1"/>
  <c r="I464"/>
  <c r="J464" s="1"/>
  <c r="K464" s="1"/>
  <c r="I465"/>
  <c r="J465" s="1"/>
  <c r="K465" s="1"/>
  <c r="I466"/>
  <c r="J466" s="1"/>
  <c r="K466" s="1"/>
  <c r="I467"/>
  <c r="J467" s="1"/>
  <c r="K467" s="1"/>
  <c r="I468"/>
  <c r="J468" s="1"/>
  <c r="K468" s="1"/>
  <c r="I469"/>
  <c r="J469" s="1"/>
  <c r="K469" s="1"/>
  <c r="I470"/>
  <c r="J470" s="1"/>
  <c r="K470" s="1"/>
  <c r="I471"/>
  <c r="J471" s="1"/>
  <c r="K471" s="1"/>
  <c r="I472"/>
  <c r="J472" s="1"/>
  <c r="K472" s="1"/>
  <c r="I473"/>
  <c r="J473" s="1"/>
  <c r="K473" s="1"/>
  <c r="I459"/>
  <c r="J459" s="1"/>
  <c r="K459" s="1"/>
  <c r="I493"/>
  <c r="J493" s="1"/>
  <c r="K493" s="1"/>
  <c r="I494"/>
  <c r="J494" s="1"/>
  <c r="K494" s="1"/>
  <c r="I495"/>
  <c r="J495" s="1"/>
  <c r="K495" s="1"/>
  <c r="I496"/>
  <c r="J496" s="1"/>
  <c r="K496" s="1"/>
  <c r="I525"/>
  <c r="J525" s="1"/>
  <c r="K525" s="1"/>
  <c r="I526"/>
  <c r="J526" s="1"/>
  <c r="K526" s="1"/>
  <c r="I530"/>
  <c r="J530" s="1"/>
  <c r="K530" s="1"/>
  <c r="I554"/>
  <c r="J554" s="1"/>
  <c r="K554" s="1"/>
  <c r="I543"/>
  <c r="J543" s="1"/>
  <c r="K543" s="1"/>
  <c r="I544"/>
  <c r="J544" s="1"/>
  <c r="K544" s="1"/>
  <c r="I545"/>
  <c r="J545" s="1"/>
  <c r="K545" s="1"/>
  <c r="I546"/>
  <c r="J546" s="1"/>
  <c r="K546" s="1"/>
  <c r="I547"/>
  <c r="J547" s="1"/>
  <c r="K547" s="1"/>
  <c r="I505"/>
  <c r="J505" s="1"/>
  <c r="K505" s="1"/>
  <c r="I506"/>
  <c r="J506" s="1"/>
  <c r="K506" s="1"/>
  <c r="I509"/>
  <c r="J509" s="1"/>
  <c r="K509" s="1"/>
  <c r="I636"/>
  <c r="J636" s="1"/>
  <c r="K636" s="1"/>
  <c r="I616"/>
  <c r="J616" s="1"/>
  <c r="K616" s="1"/>
  <c r="I623"/>
  <c r="J623" s="1"/>
  <c r="K623" s="1"/>
  <c r="I635"/>
  <c r="J635" s="1"/>
  <c r="K635" s="1"/>
  <c r="I633"/>
  <c r="J633" s="1"/>
  <c r="K633" s="1"/>
  <c r="I620"/>
  <c r="J620" s="1"/>
  <c r="K620" s="1"/>
  <c r="I618"/>
  <c r="J618" s="1"/>
  <c r="K618" s="1"/>
  <c r="I634"/>
  <c r="J634" s="1"/>
  <c r="K634" s="1"/>
  <c r="I615"/>
  <c r="J615" s="1"/>
  <c r="K615" s="1"/>
  <c r="I619"/>
  <c r="J619" s="1"/>
  <c r="K619" s="1"/>
  <c r="I624"/>
  <c r="J624" s="1"/>
  <c r="K624" s="1"/>
  <c r="I625"/>
  <c r="J625" s="1"/>
  <c r="K625" s="1"/>
  <c r="I626"/>
  <c r="J626" s="1"/>
  <c r="K626" s="1"/>
  <c r="I627"/>
  <c r="J627" s="1"/>
  <c r="K627" s="1"/>
  <c r="I628"/>
  <c r="J628" s="1"/>
  <c r="K628" s="1"/>
  <c r="I629"/>
  <c r="J629" s="1"/>
  <c r="K629" s="1"/>
  <c r="I617"/>
  <c r="J617" s="1"/>
  <c r="K617" s="1"/>
  <c r="I638"/>
  <c r="J638" s="1"/>
  <c r="K638" s="1"/>
  <c r="I639"/>
  <c r="J639" s="1"/>
  <c r="K639" s="1"/>
  <c r="I250"/>
  <c r="J250" s="1"/>
  <c r="K250" s="1"/>
  <c r="I642"/>
  <c r="J642" s="1"/>
  <c r="K642" s="1"/>
  <c r="I643"/>
  <c r="J643" s="1"/>
  <c r="K643" s="1"/>
  <c r="I644"/>
  <c r="J644" s="1"/>
  <c r="K644" s="1"/>
  <c r="I645"/>
  <c r="J645" s="1"/>
  <c r="K645" s="1"/>
  <c r="I646"/>
  <c r="J646" s="1"/>
  <c r="K646" s="1"/>
  <c r="I224"/>
  <c r="J224" s="1"/>
  <c r="K224" s="1"/>
  <c r="I2"/>
  <c r="J2" s="1"/>
  <c r="K2" s="1"/>
  <c r="I3"/>
  <c r="J3" s="1"/>
  <c r="K3" s="1"/>
  <c r="I4"/>
  <c r="J4" s="1"/>
  <c r="K4" s="1"/>
  <c r="I5"/>
  <c r="J5" s="1"/>
  <c r="K5" s="1"/>
  <c r="I6"/>
  <c r="J6" s="1"/>
  <c r="K6" s="1"/>
  <c r="I7"/>
  <c r="J7" s="1"/>
  <c r="K7" s="1"/>
  <c r="I337"/>
  <c r="J337" s="1"/>
  <c r="K337" s="1"/>
  <c r="I477"/>
  <c r="J477" s="1"/>
  <c r="K477" s="1"/>
  <c r="I478"/>
  <c r="J478" s="1"/>
  <c r="K478" s="1"/>
  <c r="I479"/>
  <c r="J479" s="1"/>
  <c r="K479" s="1"/>
  <c r="I480"/>
  <c r="J480" s="1"/>
  <c r="K480" s="1"/>
  <c r="I481"/>
  <c r="J481" s="1"/>
  <c r="K481" s="1"/>
  <c r="I482"/>
  <c r="J482" s="1"/>
  <c r="K482" s="1"/>
  <c r="I483"/>
  <c r="J483" s="1"/>
  <c r="K483" s="1"/>
  <c r="I484"/>
  <c r="J484" s="1"/>
  <c r="K484" s="1"/>
  <c r="I485"/>
  <c r="J485" s="1"/>
  <c r="K485" s="1"/>
  <c r="I269"/>
  <c r="J269" s="1"/>
  <c r="K269" s="1"/>
  <c r="I270"/>
  <c r="J270" s="1"/>
  <c r="K270" s="1"/>
  <c r="I271"/>
  <c r="J271" s="1"/>
  <c r="K271" s="1"/>
  <c r="I272"/>
  <c r="J272" s="1"/>
  <c r="K272" s="1"/>
  <c r="I273"/>
  <c r="J273" s="1"/>
  <c r="K273" s="1"/>
  <c r="I274"/>
  <c r="J274" s="1"/>
  <c r="K274" s="1"/>
  <c r="I275"/>
  <c r="J275" s="1"/>
  <c r="K275" s="1"/>
  <c r="I276"/>
  <c r="J276" s="1"/>
  <c r="K276" s="1"/>
  <c r="I277"/>
  <c r="J277" s="1"/>
  <c r="K277" s="1"/>
  <c r="I278"/>
  <c r="J278" s="1"/>
  <c r="K278" s="1"/>
  <c r="I279"/>
  <c r="J279" s="1"/>
  <c r="K279" s="1"/>
  <c r="I280"/>
  <c r="J280" s="1"/>
  <c r="K280" s="1"/>
  <c r="I281"/>
  <c r="J281" s="1"/>
  <c r="K281" s="1"/>
  <c r="I186"/>
  <c r="J186" s="1"/>
  <c r="K186" s="1"/>
  <c r="I188"/>
  <c r="J188" s="1"/>
  <c r="K188" s="1"/>
  <c r="I190"/>
  <c r="J190" s="1"/>
  <c r="K190" s="1"/>
  <c r="I191"/>
  <c r="J191" s="1"/>
  <c r="K191" s="1"/>
  <c r="I192"/>
  <c r="J192" s="1"/>
  <c r="K192" s="1"/>
  <c r="I193"/>
  <c r="J193" s="1"/>
  <c r="K193" s="1"/>
  <c r="I195"/>
  <c r="J195" s="1"/>
  <c r="K195" s="1"/>
  <c r="I196"/>
  <c r="J196" s="1"/>
  <c r="K196" s="1"/>
  <c r="I197"/>
  <c r="J197" s="1"/>
  <c r="K197" s="1"/>
  <c r="I187"/>
  <c r="J187" s="1"/>
  <c r="K187" s="1"/>
  <c r="I194"/>
  <c r="J194" s="1"/>
  <c r="K194" s="1"/>
  <c r="I189"/>
  <c r="J189" s="1"/>
  <c r="K189" s="1"/>
  <c r="I222"/>
  <c r="J222" s="1"/>
  <c r="K222" s="1"/>
  <c r="I572"/>
  <c r="J572" s="1"/>
  <c r="K572" s="1"/>
  <c r="J641"/>
  <c r="K641" s="1"/>
  <c r="I497"/>
  <c r="J497" s="1"/>
  <c r="K497" s="1"/>
  <c r="I630"/>
  <c r="J630" s="1"/>
  <c r="K630" s="1"/>
  <c r="I631"/>
  <c r="J631" s="1"/>
  <c r="K631" s="1"/>
  <c r="I632"/>
  <c r="J632" s="1"/>
  <c r="K632" s="1"/>
  <c r="I647"/>
  <c r="J647" s="1"/>
  <c r="K647" s="1"/>
</calcChain>
</file>

<file path=xl/sharedStrings.xml><?xml version="1.0" encoding="utf-8"?>
<sst xmlns="http://schemas.openxmlformats.org/spreadsheetml/2006/main" count="6149" uniqueCount="2358">
  <si>
    <t>référence</t>
  </si>
  <si>
    <t>nom FR</t>
  </si>
  <si>
    <t>fournisseur</t>
  </si>
  <si>
    <t>prix d\'achat</t>
  </si>
  <si>
    <t>prix TTC</t>
  </si>
  <si>
    <t>prix HT</t>
  </si>
  <si>
    <t>ean13</t>
  </si>
  <si>
    <t>référence fournisseur</t>
  </si>
  <si>
    <t>quantité</t>
  </si>
  <si>
    <t>catégories FR</t>
  </si>
  <si>
    <t>hauteur</t>
  </si>
  <si>
    <t>J050206</t>
  </si>
  <si>
    <t>Agent de démoulage - film PVA</t>
  </si>
  <si>
    <t>listes complete</t>
  </si>
  <si>
    <t>0.000000</t>
  </si>
  <si>
    <t>F020319</t>
  </si>
  <si>
    <t>Support simple commande de derive</t>
  </si>
  <si>
    <t>SDSHobby</t>
  </si>
  <si>
    <t>SACF2012</t>
  </si>
  <si>
    <t>Accueil,Palonniers,listes complete</t>
  </si>
  <si>
    <t>G040009</t>
  </si>
  <si>
    <t>Platine multiple</t>
  </si>
  <si>
    <t>TPC2002</t>
  </si>
  <si>
    <t>Accueil,Cordons, prises de charges,Soldes Hivers 2015,listes complete</t>
  </si>
  <si>
    <t>E010104</t>
  </si>
  <si>
    <t>Lipo 2S - 4000 mAh</t>
  </si>
  <si>
    <t>BT6260</t>
  </si>
  <si>
    <t>Accus - Batteries,listes complete</t>
  </si>
  <si>
    <t>E010103</t>
  </si>
  <si>
    <t>Lipo 2S - 2200mAh</t>
  </si>
  <si>
    <t>BT6273</t>
  </si>
  <si>
    <t>E010102</t>
  </si>
  <si>
    <t>Lipo 2S - 1300 mAh</t>
  </si>
  <si>
    <t>BT6229</t>
  </si>
  <si>
    <t>E010204</t>
  </si>
  <si>
    <t>Lipo - 3S - 1550mAh</t>
  </si>
  <si>
    <t>BT6231</t>
  </si>
  <si>
    <t>E010205</t>
  </si>
  <si>
    <t>Lipo 3S - 2200mAh</t>
  </si>
  <si>
    <t>BT6238</t>
  </si>
  <si>
    <t>E010206</t>
  </si>
  <si>
    <t>Lipo 3S - 4000mAh</t>
  </si>
  <si>
    <t>BT6248</t>
  </si>
  <si>
    <t>E010101</t>
  </si>
  <si>
    <t>Lipo 2S - 900mAh</t>
  </si>
  <si>
    <t>BT6192</t>
  </si>
  <si>
    <t>Accus - Batteries</t>
  </si>
  <si>
    <t>E010100</t>
  </si>
  <si>
    <t>Lipo 2S - 800mAh</t>
  </si>
  <si>
    <t>BT6222</t>
  </si>
  <si>
    <t>E010203</t>
  </si>
  <si>
    <t>Lipo 3S - 1300mAh</t>
  </si>
  <si>
    <t>BT6230</t>
  </si>
  <si>
    <t>E010207</t>
  </si>
  <si>
    <t>Lipo 3S - 1800mAh</t>
  </si>
  <si>
    <t>BT6234</t>
  </si>
  <si>
    <t>F010001</t>
  </si>
  <si>
    <t>Servo 16g digital</t>
  </si>
  <si>
    <t>XQ Power</t>
  </si>
  <si>
    <t>  XQ S1016D</t>
  </si>
  <si>
    <t>Servos,listes complete</t>
  </si>
  <si>
    <t>F010002</t>
  </si>
  <si>
    <t>Servo analogique 6kg</t>
  </si>
  <si>
    <t>XQS3006M</t>
  </si>
  <si>
    <t>Servos,Soldes Hivers 2015,listes complete</t>
  </si>
  <si>
    <t>F010003</t>
  </si>
  <si>
    <t>servo analogique 9kg</t>
  </si>
  <si>
    <t>XQS3009M</t>
  </si>
  <si>
    <t>F010004</t>
  </si>
  <si>
    <t>Servo analogique 11kg</t>
  </si>
  <si>
    <t>XQS3011M</t>
  </si>
  <si>
    <t>F010005</t>
  </si>
  <si>
    <t>Servo digital 13kg</t>
  </si>
  <si>
    <t>XQ S4013D</t>
  </si>
  <si>
    <t>F010006</t>
  </si>
  <si>
    <t>Servo Robot 20kg</t>
  </si>
  <si>
    <t>XQ RS420</t>
  </si>
  <si>
    <t>F010007</t>
  </si>
  <si>
    <t>Servo digital 15kg tout metal</t>
  </si>
  <si>
    <t>XQ S4315D</t>
  </si>
  <si>
    <t>F010008</t>
  </si>
  <si>
    <t>Servo digital  20kg tout métal</t>
  </si>
  <si>
    <t>XQ S4320D</t>
  </si>
  <si>
    <t>F010009</t>
  </si>
  <si>
    <t>Servo digital 8kg  tout metal</t>
  </si>
  <si>
    <t>XQ S4308D</t>
  </si>
  <si>
    <t>F010010</t>
  </si>
  <si>
    <t>Servo Brushless 20kg</t>
  </si>
  <si>
    <t>XQ S4618D</t>
  </si>
  <si>
    <t>F010011</t>
  </si>
  <si>
    <t>servo Brushless 16kg tout metal</t>
  </si>
  <si>
    <t>XQ S8315D</t>
  </si>
  <si>
    <t>F010012</t>
  </si>
  <si>
    <t>Servo Brushless 20kg tout métal</t>
  </si>
  <si>
    <t>XQ S8320D</t>
  </si>
  <si>
    <t>F010013</t>
  </si>
  <si>
    <t>Servo digital 60kg tout métal</t>
  </si>
  <si>
    <t>XQ S5650D</t>
  </si>
  <si>
    <t>G020009</t>
  </si>
  <si>
    <t>Prise EC3</t>
  </si>
  <si>
    <t>EC3</t>
  </si>
  <si>
    <t>Prises,Soldes Hivers 2015,listes complete</t>
  </si>
  <si>
    <t>G020007</t>
  </si>
  <si>
    <t>Prise 6 broches</t>
  </si>
  <si>
    <t>TPD07</t>
  </si>
  <si>
    <t>Prises,listes complete</t>
  </si>
  <si>
    <t>G020001</t>
  </si>
  <si>
    <t>Fiche banane D 4.0mm</t>
  </si>
  <si>
    <t>TPD04</t>
  </si>
  <si>
    <t>G020002</t>
  </si>
  <si>
    <t>Fiche banane D 6.0mm</t>
  </si>
  <si>
    <t>TPD05</t>
  </si>
  <si>
    <t>G020003</t>
  </si>
  <si>
    <t>Fiche banane D 3.5mm</t>
  </si>
  <si>
    <t>TPD03</t>
  </si>
  <si>
    <t>G020004</t>
  </si>
  <si>
    <t>Fiche banane D 8mm</t>
  </si>
  <si>
    <t>TPD11</t>
  </si>
  <si>
    <t>G020005</t>
  </si>
  <si>
    <t>Fiche banane D 2mm</t>
  </si>
  <si>
    <t>TPD09</t>
  </si>
  <si>
    <t>G020006</t>
  </si>
  <si>
    <t>Fiche banane D 5,5mm</t>
  </si>
  <si>
    <t>TPD10</t>
  </si>
  <si>
    <t>G020008</t>
  </si>
  <si>
    <t>Prise T</t>
  </si>
  <si>
    <t>TPD17</t>
  </si>
  <si>
    <t>G020010</t>
  </si>
  <si>
    <t>Prise XT60</t>
  </si>
  <si>
    <t>TPD08</t>
  </si>
  <si>
    <t>G020101</t>
  </si>
  <si>
    <t>Support prise 6 broches</t>
  </si>
  <si>
    <t>HY</t>
  </si>
  <si>
    <t>HY021-02102</t>
  </si>
  <si>
    <t>Prises</t>
  </si>
  <si>
    <t>G020102</t>
  </si>
  <si>
    <t>Support prise T</t>
  </si>
  <si>
    <t>HY021-00512</t>
  </si>
  <si>
    <t>G030001</t>
  </si>
  <si>
    <t>000000475-170</t>
  </si>
  <si>
    <t>HWY150</t>
  </si>
  <si>
    <t>rallonges, Fils,Soldes Hivers 2015,listes complete</t>
  </si>
  <si>
    <t>G030003</t>
  </si>
  <si>
    <t>000000475-172</t>
  </si>
  <si>
    <t>HWY300</t>
  </si>
  <si>
    <t>G030004</t>
  </si>
  <si>
    <t>000000475-173</t>
  </si>
  <si>
    <t>G030005</t>
  </si>
  <si>
    <t>000000475-174</t>
  </si>
  <si>
    <t>HWY600</t>
  </si>
  <si>
    <t>G030006</t>
  </si>
  <si>
    <t>000000475-175</t>
  </si>
  <si>
    <t>G030002</t>
  </si>
  <si>
    <t>000000475-258</t>
  </si>
  <si>
    <t>G030015</t>
  </si>
  <si>
    <t>000000479-176</t>
  </si>
  <si>
    <t>PXFJ075</t>
  </si>
  <si>
    <t>G030016</t>
  </si>
  <si>
    <t>000000479-177</t>
  </si>
  <si>
    <t>G030017</t>
  </si>
  <si>
    <t>000000479-178</t>
  </si>
  <si>
    <t>PXFJ1000</t>
  </si>
  <si>
    <t>G030018</t>
  </si>
  <si>
    <t>000000479-179</t>
  </si>
  <si>
    <t>G030019</t>
  </si>
  <si>
    <t>000000479-180</t>
  </si>
  <si>
    <t>PXFJ150</t>
  </si>
  <si>
    <t>G030020</t>
  </si>
  <si>
    <t>000000479-181</t>
  </si>
  <si>
    <t>G030021</t>
  </si>
  <si>
    <t>000000479-182</t>
  </si>
  <si>
    <t>PXFJ300</t>
  </si>
  <si>
    <t>G030022</t>
  </si>
  <si>
    <t>000000479-183</t>
  </si>
  <si>
    <t>G030023</t>
  </si>
  <si>
    <t>000000479-184</t>
  </si>
  <si>
    <t>PXFJ450</t>
  </si>
  <si>
    <t>G030024</t>
  </si>
  <si>
    <t>000000479-185</t>
  </si>
  <si>
    <t>G030025</t>
  </si>
  <si>
    <t>000000479-186</t>
  </si>
  <si>
    <t>PXFJ600</t>
  </si>
  <si>
    <t>G030026</t>
  </si>
  <si>
    <t>000000479-187</t>
  </si>
  <si>
    <t>G030027</t>
  </si>
  <si>
    <t>000000479-188</t>
  </si>
  <si>
    <t>PXFJ750</t>
  </si>
  <si>
    <t>G030028</t>
  </si>
  <si>
    <t>000000479-189</t>
  </si>
  <si>
    <t>G030007</t>
  </si>
  <si>
    <t>000000480-199</t>
  </si>
  <si>
    <t>J-GJ12</t>
  </si>
  <si>
    <t>G030008</t>
  </si>
  <si>
    <t>000000480-200</t>
  </si>
  <si>
    <t>J-GJ14</t>
  </si>
  <si>
    <t>G030012</t>
  </si>
  <si>
    <t>000000481-195</t>
  </si>
  <si>
    <t>J-HWFJ</t>
  </si>
  <si>
    <t>G030011</t>
  </si>
  <si>
    <t>000000481-197</t>
  </si>
  <si>
    <t>G030013</t>
  </si>
  <si>
    <t>000000482-196</t>
  </si>
  <si>
    <t>J-PXFJ</t>
  </si>
  <si>
    <t>G030014</t>
  </si>
  <si>
    <t>000000482-198</t>
  </si>
  <si>
    <t>F040001</t>
  </si>
  <si>
    <t>Clip connecteur</t>
  </si>
  <si>
    <t>GE3008</t>
  </si>
  <si>
    <t>rallonges, Fils,Accessoires,Soldes Hivers 2015,listes complete</t>
  </si>
  <si>
    <t>G030029</t>
  </si>
  <si>
    <t>Cable plat 26AWG</t>
  </si>
  <si>
    <t>J-FJT</t>
  </si>
  <si>
    <t>G040005</t>
  </si>
  <si>
    <t>Prises T 4 en 1</t>
  </si>
  <si>
    <t>TPD45</t>
  </si>
  <si>
    <t>Cordons, prises de charges,listes complete</t>
  </si>
  <si>
    <t>G040003</t>
  </si>
  <si>
    <t>Prises T (2 mâle+1 femelle)</t>
  </si>
  <si>
    <t>TPD48</t>
  </si>
  <si>
    <t>G040004</t>
  </si>
  <si>
    <t>Prises T (2 femelles + 1 mâle )</t>
  </si>
  <si>
    <t>TPD47</t>
  </si>
  <si>
    <t>G040030</t>
  </si>
  <si>
    <t>000000282-140</t>
  </si>
  <si>
    <t>TPD51</t>
  </si>
  <si>
    <t>Cordons, prises de charges,Soldes Hivers 2015,listes complete</t>
  </si>
  <si>
    <t>000000282-141</t>
  </si>
  <si>
    <t>G040002</t>
  </si>
  <si>
    <t>Prise T 3 in 1</t>
  </si>
  <si>
    <t>TPD46</t>
  </si>
  <si>
    <t>G040050</t>
  </si>
  <si>
    <t>000000284-142</t>
  </si>
  <si>
    <t>TPD55</t>
  </si>
  <si>
    <t>000000284-143</t>
  </si>
  <si>
    <t>G040020</t>
  </si>
  <si>
    <t>000000281-138</t>
  </si>
  <si>
    <t>TPD31</t>
  </si>
  <si>
    <t>000000281-139</t>
  </si>
  <si>
    <t>G040010</t>
  </si>
  <si>
    <t>000000280-136</t>
  </si>
  <si>
    <t>TPD21</t>
  </si>
  <si>
    <t>000000280-137</t>
  </si>
  <si>
    <t>G040040</t>
  </si>
  <si>
    <t>Prise  de charge T</t>
  </si>
  <si>
    <t>TPD49</t>
  </si>
  <si>
    <t>G040007</t>
  </si>
  <si>
    <t>Platine T équilibrage</t>
  </si>
  <si>
    <t>TPC2001-T</t>
  </si>
  <si>
    <t>G040008</t>
  </si>
  <si>
    <t>Platine EC3 équilibrage</t>
  </si>
  <si>
    <t>TPC2001-EC3</t>
  </si>
  <si>
    <t>G040006</t>
  </si>
  <si>
    <t>Cordon de charge multiple</t>
  </si>
  <si>
    <t>TPD64</t>
  </si>
  <si>
    <t>G040060</t>
  </si>
  <si>
    <t>Adaptateur prise MPX-T</t>
  </si>
  <si>
    <t>powerbox</t>
  </si>
  <si>
    <t>1236-10</t>
  </si>
  <si>
    <t>G040061</t>
  </si>
  <si>
    <t>MPX Extension</t>
  </si>
  <si>
    <t>1127-20</t>
  </si>
  <si>
    <t>H010104</t>
  </si>
  <si>
    <t>Guignols 26,5mm</t>
  </si>
  <si>
    <t>FP3044</t>
  </si>
  <si>
    <t>Guignols,Soldes Hivers 2015,listes complete</t>
  </si>
  <si>
    <t>H010103</t>
  </si>
  <si>
    <t>Guignols 16 mm</t>
  </si>
  <si>
    <t>FP303-2C</t>
  </si>
  <si>
    <t>H010101</t>
  </si>
  <si>
    <t>Guignols 12 mm</t>
  </si>
  <si>
    <t>FP3034-B</t>
  </si>
  <si>
    <t>H010102</t>
  </si>
  <si>
    <t>Guignols 20 mm</t>
  </si>
  <si>
    <t>FP303</t>
  </si>
  <si>
    <t>H010203</t>
  </si>
  <si>
    <t>Guignols alu   30 mm</t>
  </si>
  <si>
    <t>FP3002-D</t>
  </si>
  <si>
    <t>Guignols,listes complete</t>
  </si>
  <si>
    <t>H010202</t>
  </si>
  <si>
    <t>Guignols alu  15  mm</t>
  </si>
  <si>
    <t>FP3002-B</t>
  </si>
  <si>
    <t>H010201</t>
  </si>
  <si>
    <t>Guignols alu  13,5 mm</t>
  </si>
  <si>
    <t>FP3002-A</t>
  </si>
  <si>
    <t>H010310</t>
  </si>
  <si>
    <t>guignol réglable  34  mm</t>
  </si>
  <si>
    <t>FP3003-G</t>
  </si>
  <si>
    <t>H010309</t>
  </si>
  <si>
    <t>guignol réglable  24  mm</t>
  </si>
  <si>
    <t>FP3003-B</t>
  </si>
  <si>
    <t>H010308</t>
  </si>
  <si>
    <t>guignol réglable  15  mm</t>
  </si>
  <si>
    <t>FP3003-A</t>
  </si>
  <si>
    <t>H010013</t>
  </si>
  <si>
    <t>Guignol dérive alu 50cc réglable</t>
  </si>
  <si>
    <t>FP3048</t>
  </si>
  <si>
    <t>H010014</t>
  </si>
  <si>
    <t>Guignol dérive alu 100cc réglable</t>
  </si>
  <si>
    <t>FP3049</t>
  </si>
  <si>
    <t>H010311</t>
  </si>
  <si>
    <t>Guignol réglable 44 mm + chape à boule</t>
  </si>
  <si>
    <t>FP3006-B</t>
  </si>
  <si>
    <t>H010012</t>
  </si>
  <si>
    <t>Guignol réglable 60mm + chape à boule</t>
  </si>
  <si>
    <t>FP3006-D</t>
  </si>
  <si>
    <t>H010015</t>
  </si>
  <si>
    <t>Guignol alu double + chape à boule</t>
  </si>
  <si>
    <t>FP3008</t>
  </si>
  <si>
    <t>H010016</t>
  </si>
  <si>
    <t>Guignol PM2 x 20 mm</t>
  </si>
  <si>
    <t>Guignols,Soldes Hivers 2015</t>
  </si>
  <si>
    <t>H010204</t>
  </si>
  <si>
    <t>Guignol alu 31 mm noir</t>
  </si>
  <si>
    <t>HY007-02301A</t>
  </si>
  <si>
    <t>Guignols</t>
  </si>
  <si>
    <t>H010205</t>
  </si>
  <si>
    <t>Guignol alu 31mm</t>
  </si>
  <si>
    <t>HY007-02302</t>
  </si>
  <si>
    <t>H010206</t>
  </si>
  <si>
    <t>Guignol alu 22mm</t>
  </si>
  <si>
    <t>HY007-02401</t>
  </si>
  <si>
    <t>H030101</t>
  </si>
  <si>
    <t>Ch. nylons l27 xL36mm</t>
  </si>
  <si>
    <t>FP3060-B</t>
  </si>
  <si>
    <t>Charnieres,listes complete</t>
  </si>
  <si>
    <t>H030102</t>
  </si>
  <si>
    <t>Ch. nylons l16 xL29 mm</t>
  </si>
  <si>
    <t>FP3060-C</t>
  </si>
  <si>
    <t>H030103</t>
  </si>
  <si>
    <t>Ch. nylons l20 xL36 mm</t>
  </si>
  <si>
    <t>FP3060-A</t>
  </si>
  <si>
    <t>H030104</t>
  </si>
  <si>
    <t>Ch. nylons l11xL28 mm</t>
  </si>
  <si>
    <t>FP8059-L11</t>
  </si>
  <si>
    <t>H030205</t>
  </si>
  <si>
    <t>Ch. baton D4.5×L67×l12mm</t>
  </si>
  <si>
    <t>FP3023-B</t>
  </si>
  <si>
    <t>H040005</t>
  </si>
  <si>
    <t>Tige titane  M3X100mm extremite à vis antihoraire</t>
  </si>
  <si>
    <t>FP3028-E</t>
  </si>
  <si>
    <t>Tringleries,listes complete</t>
  </si>
  <si>
    <t>H040004</t>
  </si>
  <si>
    <t>Tige titane M3X90mm</t>
  </si>
  <si>
    <t>FP3028-D</t>
  </si>
  <si>
    <t>H040003</t>
  </si>
  <si>
    <t>Tige titane M3X80mm</t>
  </si>
  <si>
    <t>FP3028-C</t>
  </si>
  <si>
    <t>H040002</t>
  </si>
  <si>
    <t>Tige titane M3X75mm</t>
  </si>
  <si>
    <t>FP3028-B</t>
  </si>
  <si>
    <t>H040001</t>
  </si>
  <si>
    <t>Tige titane M3X70mm</t>
  </si>
  <si>
    <t>FP3028-A</t>
  </si>
  <si>
    <t>H040006</t>
  </si>
  <si>
    <t>Tige titane + chape à boule D3X80mm</t>
  </si>
  <si>
    <t>FP3030J</t>
  </si>
  <si>
    <t>Tringleries,Soldes Hivers 2015,listes complete</t>
  </si>
  <si>
    <t>H040009</t>
  </si>
  <si>
    <t>serre à cable à sertir</t>
  </si>
  <si>
    <t>FP8064</t>
  </si>
  <si>
    <t>H040007</t>
  </si>
  <si>
    <t>cable aller retour D0.8</t>
  </si>
  <si>
    <t>FP3016-B</t>
  </si>
  <si>
    <t>H040008</t>
  </si>
  <si>
    <t>cable aller retour D1.0</t>
  </si>
  <si>
    <t>FP3016-C</t>
  </si>
  <si>
    <t>H040010</t>
  </si>
  <si>
    <t>Cable Inox souple D 1mm</t>
  </si>
  <si>
    <t>Bafa</t>
  </si>
  <si>
    <t>M4CES1</t>
  </si>
  <si>
    <t>H010411</t>
  </si>
  <si>
    <t>Tige Titane M3x40mm</t>
  </si>
  <si>
    <t>FP3028-H</t>
  </si>
  <si>
    <t>H010412</t>
  </si>
  <si>
    <t>Tige titane M3x50 mm</t>
  </si>
  <si>
    <t>FP3028-G</t>
  </si>
  <si>
    <t>H010413</t>
  </si>
  <si>
    <t>Tige Titane M3x60mm</t>
  </si>
  <si>
    <t>FP3028-F</t>
  </si>
  <si>
    <t>A020101</t>
  </si>
  <si>
    <t>P-51 Mustang 96"</t>
  </si>
  <si>
    <t>Flight Model Factory</t>
  </si>
  <si>
    <t>F0071</t>
  </si>
  <si>
    <t>warbirds,listes complete</t>
  </si>
  <si>
    <t>A020102</t>
  </si>
  <si>
    <t>Zero Flighter 91"</t>
  </si>
  <si>
    <t>F080</t>
  </si>
  <si>
    <t>500.000000</t>
  </si>
  <si>
    <t>A020103</t>
  </si>
  <si>
    <t>P51-D Mustang</t>
  </si>
  <si>
    <t>CY Model</t>
  </si>
  <si>
    <t>CY8015B</t>
  </si>
  <si>
    <t>P51-D Miss america</t>
  </si>
  <si>
    <t>CY8015C</t>
  </si>
  <si>
    <t>A020104</t>
  </si>
  <si>
    <t>P-40 Warhawk</t>
  </si>
  <si>
    <t>CY8046</t>
  </si>
  <si>
    <t>A020105</t>
  </si>
  <si>
    <t>Sea Fury</t>
  </si>
  <si>
    <t>CY8029</t>
  </si>
  <si>
    <t>A020106</t>
  </si>
  <si>
    <t>Ju87-Stuka</t>
  </si>
  <si>
    <t>CY8018</t>
  </si>
  <si>
    <t>A020107</t>
  </si>
  <si>
    <t>Fokker D VIII</t>
  </si>
  <si>
    <t>CY8016B</t>
  </si>
  <si>
    <t>A020108</t>
  </si>
  <si>
    <t>Hawker Typhoon</t>
  </si>
  <si>
    <t>CY8008</t>
  </si>
  <si>
    <t>A020110</t>
  </si>
  <si>
    <t>Spitfire</t>
  </si>
  <si>
    <t>CY8144</t>
  </si>
  <si>
    <t>A020111</t>
  </si>
  <si>
    <t>P47</t>
  </si>
  <si>
    <t>CY8009</t>
  </si>
  <si>
    <t>A020112</t>
  </si>
  <si>
    <t>ME - 109</t>
  </si>
  <si>
    <t>CY8013</t>
  </si>
  <si>
    <t>A020113</t>
  </si>
  <si>
    <t>F8F</t>
  </si>
  <si>
    <t>cy8032</t>
  </si>
  <si>
    <t>A020114</t>
  </si>
  <si>
    <t>FW 190</t>
  </si>
  <si>
    <t>CY8142</t>
  </si>
  <si>
    <t>A020115</t>
  </si>
  <si>
    <t>F4U Corsair</t>
  </si>
  <si>
    <t>CY8007b</t>
  </si>
  <si>
    <t>Accueil,warbirds,listes complete</t>
  </si>
  <si>
    <t>A020116</t>
  </si>
  <si>
    <t>SBD Dauntless</t>
  </si>
  <si>
    <t>CY8017</t>
  </si>
  <si>
    <t>A020117</t>
  </si>
  <si>
    <t>A020118</t>
  </si>
  <si>
    <t>Macchi MC 205 Veltro</t>
  </si>
  <si>
    <t>CY8026</t>
  </si>
  <si>
    <t>A020119</t>
  </si>
  <si>
    <t>LA - 7</t>
  </si>
  <si>
    <t>CY8024</t>
  </si>
  <si>
    <t>A020120</t>
  </si>
  <si>
    <t>YAK 3U</t>
  </si>
  <si>
    <t>CY8021</t>
  </si>
  <si>
    <t>Pack Zero Flighter + Train rentrant pneumatique</t>
  </si>
  <si>
    <t>A030101</t>
  </si>
  <si>
    <t>T-6A Texan II 30cc</t>
  </si>
  <si>
    <t>F170</t>
  </si>
  <si>
    <t>avions civils,listes complete</t>
  </si>
  <si>
    <t>A030102</t>
  </si>
  <si>
    <t>Stinson Reliant</t>
  </si>
  <si>
    <t>CY8025C</t>
  </si>
  <si>
    <t>A030103</t>
  </si>
  <si>
    <t>Beaver</t>
  </si>
  <si>
    <t>CY8043B</t>
  </si>
  <si>
    <t>avions civils,Planeurs - Remorqueurs,listes complete</t>
  </si>
  <si>
    <t>Cessna 188</t>
  </si>
  <si>
    <t>CY8019</t>
  </si>
  <si>
    <t>A030104</t>
  </si>
  <si>
    <t>Cessna 310</t>
  </si>
  <si>
    <t>CY8109</t>
  </si>
  <si>
    <t>TL ULTRA LIGHT</t>
  </si>
  <si>
    <t>CY8033D</t>
  </si>
  <si>
    <t>A030105</t>
  </si>
  <si>
    <t>CY8025</t>
  </si>
  <si>
    <t>A030106</t>
  </si>
  <si>
    <t>Aero Subaru</t>
  </si>
  <si>
    <t>CY8065B</t>
  </si>
  <si>
    <t>A030107</t>
  </si>
  <si>
    <t>Cessna bird dog</t>
  </si>
  <si>
    <t>CY8069B</t>
  </si>
  <si>
    <t>A030108</t>
  </si>
  <si>
    <t>CY8033B</t>
  </si>
  <si>
    <t>A030109</t>
  </si>
  <si>
    <t>Bortok</t>
  </si>
  <si>
    <t>CY8134</t>
  </si>
  <si>
    <t>A030110</t>
  </si>
  <si>
    <t>Piper Pawnee</t>
  </si>
  <si>
    <t>CY8145B</t>
  </si>
  <si>
    <t>A030111</t>
  </si>
  <si>
    <t>PT 19</t>
  </si>
  <si>
    <t>CY8023</t>
  </si>
  <si>
    <t>A030112</t>
  </si>
  <si>
    <t>Cessna Bird Dog 3m</t>
  </si>
  <si>
    <t>CY8069C</t>
  </si>
  <si>
    <t>A020109</t>
  </si>
  <si>
    <t>Bucker Jungmann</t>
  </si>
  <si>
    <t>CY8120B</t>
  </si>
  <si>
    <t>avions civils,V 50 cc,listes complete</t>
  </si>
  <si>
    <t>A030100</t>
  </si>
  <si>
    <t>Pack T-6A Texan II + Train Rentrant élec</t>
  </si>
  <si>
    <t>avions civils,Soldes Hivers 2015,listes complete</t>
  </si>
  <si>
    <t>A040101</t>
  </si>
  <si>
    <t>BD - 5 ARF</t>
  </si>
  <si>
    <t>Bill Hempel</t>
  </si>
  <si>
    <t>000000665-267</t>
  </si>
  <si>
    <t>Jets,listes complete</t>
  </si>
  <si>
    <t>000000665-268</t>
  </si>
  <si>
    <t>000000665-269</t>
  </si>
  <si>
    <t>000000665-270</t>
  </si>
  <si>
    <t>A050101</t>
  </si>
  <si>
    <t>KA - 6</t>
  </si>
  <si>
    <t>Planeurs - Remorqueurs,listes complete</t>
  </si>
  <si>
    <t>A050202</t>
  </si>
  <si>
    <t>Super cub PA-18   275cc</t>
  </si>
  <si>
    <t>A050201</t>
  </si>
  <si>
    <t>Super cub PA-18   100cc</t>
  </si>
  <si>
    <t>B010101</t>
  </si>
  <si>
    <t>000000117-132</t>
  </si>
  <si>
    <t>WB-30</t>
  </si>
  <si>
    <t>Housses,listes complete</t>
  </si>
  <si>
    <t>B010102</t>
  </si>
  <si>
    <t>000000117-133</t>
  </si>
  <si>
    <t>WB-50</t>
  </si>
  <si>
    <t>B010103</t>
  </si>
  <si>
    <t>000000117-134</t>
  </si>
  <si>
    <t>WB-100</t>
  </si>
  <si>
    <t>B010104</t>
  </si>
  <si>
    <t>000000117-135</t>
  </si>
  <si>
    <t>WB-150</t>
  </si>
  <si>
    <t>B010201</t>
  </si>
  <si>
    <t>Train rentrant Mustang P51</t>
  </si>
  <si>
    <t>TF071</t>
  </si>
  <si>
    <t>Trains d'atterissage,listes complete</t>
  </si>
  <si>
    <t>B010202</t>
  </si>
  <si>
    <t>Train rentrant Zero fighter</t>
  </si>
  <si>
    <t>TF080</t>
  </si>
  <si>
    <t>B010203</t>
  </si>
  <si>
    <t>Train rentrant T6-A</t>
  </si>
  <si>
    <t>B020601</t>
  </si>
  <si>
    <t>Distributeur 2 voies</t>
  </si>
  <si>
    <t>SZ001-00101</t>
  </si>
  <si>
    <t>Trains d'atterissage,Connecteurs,Soldes Hivers 2015,listes complete</t>
  </si>
  <si>
    <t>B020602</t>
  </si>
  <si>
    <t>Distributeur 3 voies</t>
  </si>
  <si>
    <t>SZ001-00106</t>
  </si>
  <si>
    <t>B020603</t>
  </si>
  <si>
    <t>Distributeur 5 voies</t>
  </si>
  <si>
    <t>SZ001-00110</t>
  </si>
  <si>
    <t>B010301</t>
  </si>
  <si>
    <t>Helice carbone 22-10</t>
  </si>
  <si>
    <t>CP22</t>
  </si>
  <si>
    <t>Hélices,listes complete</t>
  </si>
  <si>
    <t>B010302</t>
  </si>
  <si>
    <t>Helice carbone 18-10</t>
  </si>
  <si>
    <t>CP18</t>
  </si>
  <si>
    <t>Helice carbone 28-10</t>
  </si>
  <si>
    <t>CP28</t>
  </si>
  <si>
    <t>B010304</t>
  </si>
  <si>
    <t>Hélice en carbone 20x8</t>
  </si>
  <si>
    <t>cp20</t>
  </si>
  <si>
    <t>B010305</t>
  </si>
  <si>
    <t>Hélice en carbone 24x10</t>
  </si>
  <si>
    <t>cp24</t>
  </si>
  <si>
    <t>Hélice en carbone 22x8</t>
  </si>
  <si>
    <t>cp22</t>
  </si>
  <si>
    <t>B010404</t>
  </si>
  <si>
    <t>CSP-SB350</t>
  </si>
  <si>
    <t>B010401</t>
  </si>
  <si>
    <t>Cône 82,5 mm Carbone</t>
  </si>
  <si>
    <t>CSPN325</t>
  </si>
  <si>
    <t>Hélices,Soldes Hivers 2015,listes complete</t>
  </si>
  <si>
    <t>B010402</t>
  </si>
  <si>
    <t>CSPN350</t>
  </si>
  <si>
    <t>B010403</t>
  </si>
  <si>
    <t>Cône 102 mm Carbone</t>
  </si>
  <si>
    <t>CSPN400</t>
  </si>
  <si>
    <t>B010405</t>
  </si>
  <si>
    <t>Cône 114 mm rouge</t>
  </si>
  <si>
    <t>CSP-SB450-R</t>
  </si>
  <si>
    <t>B010406</t>
  </si>
  <si>
    <t>Cône 114 mm Carbone</t>
  </si>
  <si>
    <t>CSP-SB450-N</t>
  </si>
  <si>
    <t>B010407</t>
  </si>
  <si>
    <t>Cône 114,3 mm Carbone</t>
  </si>
  <si>
    <t>CSP1143</t>
  </si>
  <si>
    <t>B010431</t>
  </si>
  <si>
    <t>Cône 76 mm alu chromé</t>
  </si>
  <si>
    <t>CSP0076</t>
  </si>
  <si>
    <t>B010408</t>
  </si>
  <si>
    <t>Cône 127 mm Carbone</t>
  </si>
  <si>
    <t>CSP00127</t>
  </si>
  <si>
    <t>J041A15</t>
  </si>
  <si>
    <t>Vis longue 110mm</t>
  </si>
  <si>
    <t>HBM5</t>
  </si>
  <si>
    <t>B010331</t>
  </si>
  <si>
    <t>Hélice bois 18x10</t>
  </si>
  <si>
    <t>SFA18</t>
  </si>
  <si>
    <t>B010332</t>
  </si>
  <si>
    <t>Hélice bois 20x8</t>
  </si>
  <si>
    <t>SFA20</t>
  </si>
  <si>
    <t>B010333</t>
  </si>
  <si>
    <t>Hélice bois 20x10</t>
  </si>
  <si>
    <t>B010334</t>
  </si>
  <si>
    <t>Hélice bois 22x8</t>
  </si>
  <si>
    <t>SFA22</t>
  </si>
  <si>
    <t>B010335</t>
  </si>
  <si>
    <t>Hélice bois 22x10</t>
  </si>
  <si>
    <t>Hélice bois 24x10</t>
  </si>
  <si>
    <t>WP24</t>
  </si>
  <si>
    <t>B010337</t>
  </si>
  <si>
    <t>Hélice bois 27x10</t>
  </si>
  <si>
    <t>SFA27</t>
  </si>
  <si>
    <t>B010338</t>
  </si>
  <si>
    <t>Hélice bois 28x10</t>
  </si>
  <si>
    <t>SFA28</t>
  </si>
  <si>
    <t>B010412</t>
  </si>
  <si>
    <t>000000641-261</t>
  </si>
  <si>
    <t>DSP200</t>
  </si>
  <si>
    <t>B010413</t>
  </si>
  <si>
    <t>000000641-262</t>
  </si>
  <si>
    <t>B010434</t>
  </si>
  <si>
    <t>Cône bipale alu 101mm</t>
  </si>
  <si>
    <t>SP0101-WK</t>
  </si>
  <si>
    <t>B010410</t>
  </si>
  <si>
    <t>000000642-259</t>
  </si>
  <si>
    <t>DSP175</t>
  </si>
  <si>
    <t>B010411</t>
  </si>
  <si>
    <t>000000642-260</t>
  </si>
  <si>
    <t>B010461</t>
  </si>
  <si>
    <t>Cône alu tripales 76mm</t>
  </si>
  <si>
    <t>HY002-00122</t>
  </si>
  <si>
    <t>Hélices</t>
  </si>
  <si>
    <t>B010462</t>
  </si>
  <si>
    <t>Cône alu tripales 82mm</t>
  </si>
  <si>
    <t>HY002-00123</t>
  </si>
  <si>
    <t>B010463</t>
  </si>
  <si>
    <t>Cône alu tripales 89mm</t>
  </si>
  <si>
    <t>HY002-00124</t>
  </si>
  <si>
    <t>B010464</t>
  </si>
  <si>
    <t>Cône alu tripales 95mm</t>
  </si>
  <si>
    <t>HY002-00125</t>
  </si>
  <si>
    <t>B010465</t>
  </si>
  <si>
    <t>Cône alu tripales 102mm</t>
  </si>
  <si>
    <t>HY002-00126</t>
  </si>
  <si>
    <t>B010466</t>
  </si>
  <si>
    <t>Cône alu tripales 115mm</t>
  </si>
  <si>
    <t>HY002-00127</t>
  </si>
  <si>
    <t>B010467</t>
  </si>
  <si>
    <t>Cône alu tripales 127mm</t>
  </si>
  <si>
    <t>HY002-00128</t>
  </si>
  <si>
    <t>B010468</t>
  </si>
  <si>
    <t>Cône alu tripales 140mm</t>
  </si>
  <si>
    <t>HY002-00129</t>
  </si>
  <si>
    <t>B010469</t>
  </si>
  <si>
    <t>Cône alu tripales 152mm</t>
  </si>
  <si>
    <t>HY002-00130</t>
  </si>
  <si>
    <t>B010432</t>
  </si>
  <si>
    <t>Cône alu bipales 82mm</t>
  </si>
  <si>
    <t>HY002-00108</t>
  </si>
  <si>
    <t>B010433</t>
  </si>
  <si>
    <t>Cône alu bipales 95mm</t>
  </si>
  <si>
    <t>HY002-00110</t>
  </si>
  <si>
    <t>B010435</t>
  </si>
  <si>
    <t>Cône alu bipales 127mm</t>
  </si>
  <si>
    <t>HY002-00113</t>
  </si>
  <si>
    <t>B010436</t>
  </si>
  <si>
    <t>Cône alu bipales 140mm</t>
  </si>
  <si>
    <t>HY002-00114</t>
  </si>
  <si>
    <t>B010437</t>
  </si>
  <si>
    <t>Cône alu bipales 152mm</t>
  </si>
  <si>
    <t>HY002-00115</t>
  </si>
  <si>
    <t>B010701</t>
  </si>
  <si>
    <t>vérou de verrière</t>
  </si>
  <si>
    <t>530B31</t>
  </si>
  <si>
    <t>Divers,Soldes Hivers 2015,listes complete</t>
  </si>
  <si>
    <t>B010702</t>
  </si>
  <si>
    <t>Vérou de verrière 2</t>
  </si>
  <si>
    <t>T1506</t>
  </si>
  <si>
    <t>Divers,listes complete</t>
  </si>
  <si>
    <t>B010713</t>
  </si>
  <si>
    <t>Patin d'aile 30/10mm</t>
  </si>
  <si>
    <t>HY008-00601</t>
  </si>
  <si>
    <t>Divers</t>
  </si>
  <si>
    <t>B010714</t>
  </si>
  <si>
    <t>Patin d'aile 40/14mm</t>
  </si>
  <si>
    <t>HY008-00602</t>
  </si>
  <si>
    <t>B010715</t>
  </si>
  <si>
    <t>Patin d'aile 50/18mm</t>
  </si>
  <si>
    <t>HY008-00603</t>
  </si>
  <si>
    <t>B010716</t>
  </si>
  <si>
    <t>Patin d'aile 60/22mm</t>
  </si>
  <si>
    <t>HY008-00604</t>
  </si>
  <si>
    <t>B010717</t>
  </si>
  <si>
    <t>Patin d'aile 28/10/12mm</t>
  </si>
  <si>
    <t>HY008-00701</t>
  </si>
  <si>
    <t>B010703</t>
  </si>
  <si>
    <t>Verrou verrière3</t>
  </si>
  <si>
    <t>HY011-01306</t>
  </si>
  <si>
    <t>B010704</t>
  </si>
  <si>
    <t>Verrou verrière4</t>
  </si>
  <si>
    <t>HY011-01304</t>
  </si>
  <si>
    <t>B010720</t>
  </si>
  <si>
    <t>Caoutchouc Antivibration</t>
  </si>
  <si>
    <t>HY013-04101A</t>
  </si>
  <si>
    <t>B020315</t>
  </si>
  <si>
    <t>Clips tuyau d4mm</t>
  </si>
  <si>
    <t>HY021-01205</t>
  </si>
  <si>
    <t>B020316</t>
  </si>
  <si>
    <t>Clips tuyau d6mm</t>
  </si>
  <si>
    <t>HY021-01207</t>
  </si>
  <si>
    <t>B010501</t>
  </si>
  <si>
    <t>Roue 96 mm</t>
  </si>
  <si>
    <t>WH375</t>
  </si>
  <si>
    <t>Roues,Soldes Hivers 2015,listes complete</t>
  </si>
  <si>
    <t>B010502</t>
  </si>
  <si>
    <t>Roue 89 mm</t>
  </si>
  <si>
    <t>WH350</t>
  </si>
  <si>
    <t>B010503</t>
  </si>
  <si>
    <t>Roue 83 mm</t>
  </si>
  <si>
    <t>WH325</t>
  </si>
  <si>
    <t>B010504</t>
  </si>
  <si>
    <t>Roue 127 mm</t>
  </si>
  <si>
    <t>WH500L</t>
  </si>
  <si>
    <t>B010505</t>
  </si>
  <si>
    <t>Roue 102 mm</t>
  </si>
  <si>
    <t>WH400L</t>
  </si>
  <si>
    <t>B010506</t>
  </si>
  <si>
    <t>Roue 110 mm</t>
  </si>
  <si>
    <t>WH450L</t>
  </si>
  <si>
    <t>B010507</t>
  </si>
  <si>
    <t>Roue 180 mm</t>
  </si>
  <si>
    <t>WH700L</t>
  </si>
  <si>
    <t>Roues,listes complete</t>
  </si>
  <si>
    <t>B010508</t>
  </si>
  <si>
    <t>Roue 215 mm</t>
  </si>
  <si>
    <t>WH850L</t>
  </si>
  <si>
    <t>B010511</t>
  </si>
  <si>
    <t>Roulette  85-100CC carbone</t>
  </si>
  <si>
    <t>010A-03</t>
  </si>
  <si>
    <t>B010510</t>
  </si>
  <si>
    <t>Roulette carbone - 50cc</t>
  </si>
  <si>
    <t>010A-02</t>
  </si>
  <si>
    <t>B010509</t>
  </si>
  <si>
    <t>Roulette carbone - 26cc</t>
  </si>
  <si>
    <t>010A-01</t>
  </si>
  <si>
    <t>B010514</t>
  </si>
  <si>
    <t>Arrets roues 5 mm</t>
  </si>
  <si>
    <t>FP3014-D</t>
  </si>
  <si>
    <t>B010512</t>
  </si>
  <si>
    <t>Axes roues M6</t>
  </si>
  <si>
    <t>FP3011-C</t>
  </si>
  <si>
    <t>B010513</t>
  </si>
  <si>
    <t>Axes roues M5</t>
  </si>
  <si>
    <t>FP3011-B</t>
  </si>
  <si>
    <t>B010601</t>
  </si>
  <si>
    <t>Pilote 1/3 rouge</t>
  </si>
  <si>
    <t>P203</t>
  </si>
  <si>
    <t>Pilotes,listes complete</t>
  </si>
  <si>
    <t>B010602</t>
  </si>
  <si>
    <t>Pilote 1/3 bleu</t>
  </si>
  <si>
    <t>B010603</t>
  </si>
  <si>
    <t>Pilote 1/4 rouge</t>
  </si>
  <si>
    <t>P200</t>
  </si>
  <si>
    <t>B010604</t>
  </si>
  <si>
    <t>Pilote1/4 bleu</t>
  </si>
  <si>
    <t>B010605</t>
  </si>
  <si>
    <t>Pilote 1/6 rose</t>
  </si>
  <si>
    <t>P201</t>
  </si>
  <si>
    <t>B010606</t>
  </si>
  <si>
    <t>Pilote 1/6 bleu</t>
  </si>
  <si>
    <t>P106</t>
  </si>
  <si>
    <t>Turbines jet cat</t>
  </si>
  <si>
    <t>Turbines</t>
  </si>
  <si>
    <t>B020301</t>
  </si>
  <si>
    <t>Bouchon 4 mm</t>
  </si>
  <si>
    <t>ESP Hydrolic</t>
  </si>
  <si>
    <t>PP04</t>
  </si>
  <si>
    <t>Raccords,Soldes Hivers 2015,listes complete</t>
  </si>
  <si>
    <t>B020302</t>
  </si>
  <si>
    <t>Bouchon  6 mm</t>
  </si>
  <si>
    <t>PP06</t>
  </si>
  <si>
    <t>B020303</t>
  </si>
  <si>
    <t>Raccord rapide triple 4 mm</t>
  </si>
  <si>
    <t>PK04</t>
  </si>
  <si>
    <t>B020304</t>
  </si>
  <si>
    <t>Vanne quart de tour 6 mm</t>
  </si>
  <si>
    <t>HVFF06-06</t>
  </si>
  <si>
    <t>B020305</t>
  </si>
  <si>
    <t>Raccord à visser 6 mm</t>
  </si>
  <si>
    <t>PPU06</t>
  </si>
  <si>
    <t>B020306</t>
  </si>
  <si>
    <t>Raccord T à visser 6 mm</t>
  </si>
  <si>
    <t>PPE06</t>
  </si>
  <si>
    <t>B020310</t>
  </si>
  <si>
    <t>Raccord Y métal</t>
  </si>
  <si>
    <t>HY011-00903</t>
  </si>
  <si>
    <t>Accessoires,Raccords,Connecteurs,Tuyauterie</t>
  </si>
  <si>
    <t>B020311</t>
  </si>
  <si>
    <t>Raccord en x métal</t>
  </si>
  <si>
    <t>HY011-00904</t>
  </si>
  <si>
    <t>B020312</t>
  </si>
  <si>
    <t>Raccord Y nylon</t>
  </si>
  <si>
    <t>HY011-01006</t>
  </si>
  <si>
    <t>B020313</t>
  </si>
  <si>
    <t>Raccord rapide air</t>
  </si>
  <si>
    <t>HY011-01002</t>
  </si>
  <si>
    <t>B020314</t>
  </si>
  <si>
    <t>Raccord T air</t>
  </si>
  <si>
    <t>B020607</t>
  </si>
  <si>
    <t>Manomètre</t>
  </si>
  <si>
    <t>HY011-02701</t>
  </si>
  <si>
    <t>B020608</t>
  </si>
  <si>
    <t>Vérin pneumatique 10mm</t>
  </si>
  <si>
    <t>HY011-03101</t>
  </si>
  <si>
    <t>B020609</t>
  </si>
  <si>
    <t>Vérin pneumatique 20mm</t>
  </si>
  <si>
    <t>HY011-03102</t>
  </si>
  <si>
    <t>B020610</t>
  </si>
  <si>
    <t>Vérin pneumatique 25mm</t>
  </si>
  <si>
    <t>HY011-03103</t>
  </si>
  <si>
    <t>B020611</t>
  </si>
  <si>
    <t>Vérin pneumatique 40mm</t>
  </si>
  <si>
    <t>HY011-03104</t>
  </si>
  <si>
    <t>B020502</t>
  </si>
  <si>
    <t>000000499-201</t>
  </si>
  <si>
    <t>PU03020-RD-200m</t>
  </si>
  <si>
    <t>Tuyauterie,Soldes Hivers 2015,listes complete</t>
  </si>
  <si>
    <t>B020503</t>
  </si>
  <si>
    <t>000000499-202</t>
  </si>
  <si>
    <t>PU03020-YW-200m</t>
  </si>
  <si>
    <t>B020504</t>
  </si>
  <si>
    <t>000000499-203</t>
  </si>
  <si>
    <t>PU03020-BK-200m</t>
  </si>
  <si>
    <t>B020505</t>
  </si>
  <si>
    <t>000000499-204</t>
  </si>
  <si>
    <t>PU03020-BU-200m</t>
  </si>
  <si>
    <t>000000499-256</t>
  </si>
  <si>
    <t>PU03020-CR-200m</t>
  </si>
  <si>
    <t>B020507</t>
  </si>
  <si>
    <t>000000500-205</t>
  </si>
  <si>
    <t>PU04025-RD-200m</t>
  </si>
  <si>
    <t>B020508</t>
  </si>
  <si>
    <t>000000500-206</t>
  </si>
  <si>
    <t>PU04025-YW-200m</t>
  </si>
  <si>
    <t>B020509</t>
  </si>
  <si>
    <t>000000500-207</t>
  </si>
  <si>
    <t>PU04025-BK-200m</t>
  </si>
  <si>
    <t>B020510</t>
  </si>
  <si>
    <t>000000500-208</t>
  </si>
  <si>
    <t>PU04025-BU-200m</t>
  </si>
  <si>
    <t>B020511</t>
  </si>
  <si>
    <t>000000500-257</t>
  </si>
  <si>
    <t>PU04025-CR-200m</t>
  </si>
  <si>
    <t>B020512</t>
  </si>
  <si>
    <t>Tuyau semi rigide 6X4 mm air et kéro</t>
  </si>
  <si>
    <t>PU06040-CR-200m</t>
  </si>
  <si>
    <t>Tuyauterie,Durites et accessoires,Soldes Hivers 2015,listes complete</t>
  </si>
  <si>
    <t>Tuyau spiral souple 4X2,5  mm</t>
  </si>
  <si>
    <t>UC04025-BU-5m</t>
  </si>
  <si>
    <t>B020605</t>
  </si>
  <si>
    <t>Réservoir 308cc </t>
  </si>
  <si>
    <t>SZ001-00204</t>
  </si>
  <si>
    <t>Reservoir air,Soldes Hivers 2015,listes complete</t>
  </si>
  <si>
    <t>B020604</t>
  </si>
  <si>
    <t>Réservoir 252cc </t>
  </si>
  <si>
    <t>SZ001-00203</t>
  </si>
  <si>
    <t>C010101</t>
  </si>
  <si>
    <t>Moteur EME 35</t>
  </si>
  <si>
    <t>Yinghuang</t>
  </si>
  <si>
    <t>Moteurs,listes complete</t>
  </si>
  <si>
    <t>C010103</t>
  </si>
  <si>
    <t>Moteur EME 35 AS démarreur électrique</t>
  </si>
  <si>
    <t>C010201</t>
  </si>
  <si>
    <t>Moteur EME 55 II</t>
  </si>
  <si>
    <t>C010202</t>
  </si>
  <si>
    <t>Moteur EME 55 As démarreur intégré</t>
  </si>
  <si>
    <t>C010301</t>
  </si>
  <si>
    <t>Moteur EME 60</t>
  </si>
  <si>
    <t>C010302</t>
  </si>
  <si>
    <t>Moteur EME 60 avec démarreur électrique</t>
  </si>
  <si>
    <t>C010305</t>
  </si>
  <si>
    <t>Moteur EME 70</t>
  </si>
  <si>
    <t>Accueil,Moteurs,listes complete</t>
  </si>
  <si>
    <t>C010306</t>
  </si>
  <si>
    <t>Moteur EME 70 avec démarreur électrique</t>
  </si>
  <si>
    <t>C010401</t>
  </si>
  <si>
    <t>Moteur EME 120</t>
  </si>
  <si>
    <t>C010102</t>
  </si>
  <si>
    <t>Démarreur électrique  EME 35-DLE30</t>
  </si>
  <si>
    <t>C010303</t>
  </si>
  <si>
    <t>Démarreur électrique pour moteur EME 50-55-60</t>
  </si>
  <si>
    <t>Controleur de démareur</t>
  </si>
  <si>
    <t>C010501</t>
  </si>
  <si>
    <t>3W-110iR2</t>
  </si>
  <si>
    <t>3W-MODELLMOTOREN</t>
  </si>
  <si>
    <t>Moteurs</t>
  </si>
  <si>
    <t>C010502</t>
  </si>
  <si>
    <t>3W-157xiB2</t>
  </si>
  <si>
    <t>C010503</t>
  </si>
  <si>
    <t>3W-170xiB2</t>
  </si>
  <si>
    <t>C010504</t>
  </si>
  <si>
    <t>3W-210xiB2 TS</t>
  </si>
  <si>
    <t>C010505</t>
  </si>
  <si>
    <t>3W-275xiB2 TS</t>
  </si>
  <si>
    <t>C020101</t>
  </si>
  <si>
    <t>Canister 40-60cc</t>
  </si>
  <si>
    <t>023231M-N</t>
  </si>
  <si>
    <t>Echapements,listes complete</t>
  </si>
  <si>
    <t>Pôt Pitts 40-60cc</t>
  </si>
  <si>
    <t>023132M</t>
  </si>
  <si>
    <t>Canister 20-35cc</t>
  </si>
  <si>
    <t>203068M</t>
  </si>
  <si>
    <t>C020307</t>
  </si>
  <si>
    <t>Support double canister</t>
  </si>
  <si>
    <t>M5565-DU</t>
  </si>
  <si>
    <t>Echapements,Divers,listes complete</t>
  </si>
  <si>
    <t>C020306</t>
  </si>
  <si>
    <t>Support simple canister</t>
  </si>
  <si>
    <t>M5565-SI</t>
  </si>
  <si>
    <t>Pôt Pitts 26-35cc</t>
  </si>
  <si>
    <t>pm1700</t>
  </si>
  <si>
    <t>C020105</t>
  </si>
  <si>
    <t>Canister double 100-120cc</t>
  </si>
  <si>
    <t>203090M</t>
  </si>
  <si>
    <t>Pipe flexible 26-35cc</t>
  </si>
  <si>
    <t>023030M-W</t>
  </si>
  <si>
    <t>Pôt Pitts 50 à 60 cc</t>
  </si>
  <si>
    <t>PM1800N</t>
  </si>
  <si>
    <t>Echapements,Soldes Hivers 2015,listes complete</t>
  </si>
  <si>
    <t>C020308</t>
  </si>
  <si>
    <t>Chicane 30-35cc</t>
  </si>
  <si>
    <t>3030-M</t>
  </si>
  <si>
    <t>Pipe flexible 40-60cc</t>
  </si>
  <si>
    <t>023231M-W</t>
  </si>
  <si>
    <t>C020304</t>
  </si>
  <si>
    <t>Raccord teflon canister 20-35cc</t>
  </si>
  <si>
    <t>023030M-J</t>
  </si>
  <si>
    <t>C020305</t>
  </si>
  <si>
    <t>Raccord teflon canister 40-60cc</t>
  </si>
  <si>
    <t>023031M-J</t>
  </si>
  <si>
    <t>Canister EME 20-35cc</t>
  </si>
  <si>
    <t>Echapements</t>
  </si>
  <si>
    <t>C020201</t>
  </si>
  <si>
    <t>Bougie d'alumage Rcexl</t>
  </si>
  <si>
    <t>ICM-6</t>
  </si>
  <si>
    <t>C020301</t>
  </si>
  <si>
    <t>Compte tour electronique</t>
  </si>
  <si>
    <t>GE3004</t>
  </si>
  <si>
    <t>C020302</t>
  </si>
  <si>
    <t>grille de ventillation PM</t>
  </si>
  <si>
    <t>FP3062-A</t>
  </si>
  <si>
    <t>C020303</t>
  </si>
  <si>
    <t>Grille ventilation GM</t>
  </si>
  <si>
    <t>FP3062B</t>
  </si>
  <si>
    <t>C020309</t>
  </si>
  <si>
    <t>Gabarit perçage 100-120cc</t>
  </si>
  <si>
    <t>DJ2020</t>
  </si>
  <si>
    <t>Gabarit perçage 35-55-60cc</t>
  </si>
  <si>
    <t>Opto Gas Engine Kill Switch </t>
  </si>
  <si>
    <t>GE3001</t>
  </si>
  <si>
    <t>D010001</t>
  </si>
  <si>
    <t>reservoir essence 350cc</t>
  </si>
  <si>
    <t>FP8005-350G</t>
  </si>
  <si>
    <t>Reservoirs,Soldes Hivers 2015,listes complete</t>
  </si>
  <si>
    <t>D010002</t>
  </si>
  <si>
    <t>reservoir essence 550cc</t>
  </si>
  <si>
    <t>FP8005-550G</t>
  </si>
  <si>
    <t>D010003</t>
  </si>
  <si>
    <t>reservoir essence 650cc</t>
  </si>
  <si>
    <t>FP8005-650G</t>
  </si>
  <si>
    <t>D010004</t>
  </si>
  <si>
    <t>reservoir essence 800cc</t>
  </si>
  <si>
    <t>FP8005-800G</t>
  </si>
  <si>
    <t>reservoir essence 1500cc</t>
  </si>
  <si>
    <t>FP8005-1500G</t>
  </si>
  <si>
    <t>Reservoirs,listes complete</t>
  </si>
  <si>
    <t>reservoir 3000cc</t>
  </si>
  <si>
    <t>FP8005-3000G</t>
  </si>
  <si>
    <t>D040101</t>
  </si>
  <si>
    <t>Clip pour durite essence</t>
  </si>
  <si>
    <t>FP8048-8</t>
  </si>
  <si>
    <t>Durites et accessoires,Soldes Hivers 2015,listes complete</t>
  </si>
  <si>
    <t>D040111</t>
  </si>
  <si>
    <t>bouchon alu pour durite</t>
  </si>
  <si>
    <t>FP8018</t>
  </si>
  <si>
    <t>D040103</t>
  </si>
  <si>
    <t>Bouchon de reservoir</t>
  </si>
  <si>
    <t>FP8005-GP</t>
  </si>
  <si>
    <t>Durites et accessoires,listes complete</t>
  </si>
  <si>
    <t>D040024</t>
  </si>
  <si>
    <t>filtre et raccord reservoir</t>
  </si>
  <si>
    <t>FP8085</t>
  </si>
  <si>
    <t>D040001</t>
  </si>
  <si>
    <t>Durite essence</t>
  </si>
  <si>
    <t>OP0925-J</t>
  </si>
  <si>
    <t>D040002</t>
  </si>
  <si>
    <t>durite methanol</t>
  </si>
  <si>
    <t>OP0922-J</t>
  </si>
  <si>
    <t>D040301</t>
  </si>
  <si>
    <t>Plongeur essence</t>
  </si>
  <si>
    <t>FP8036</t>
  </si>
  <si>
    <t>D040311</t>
  </si>
  <si>
    <t>filtre essence nettoyable</t>
  </si>
  <si>
    <t>FP8039</t>
  </si>
  <si>
    <t>D040312</t>
  </si>
  <si>
    <t>Filtre essence Rcexl</t>
  </si>
  <si>
    <t>RCE-3029</t>
  </si>
  <si>
    <t>D040313</t>
  </si>
  <si>
    <t>Filtre essence Prolux</t>
  </si>
  <si>
    <t>PX1583-CH</t>
  </si>
  <si>
    <t>D050002</t>
  </si>
  <si>
    <t>Pompe manuelle</t>
  </si>
  <si>
    <t>PX1652</t>
  </si>
  <si>
    <t>D040112</t>
  </si>
  <si>
    <t>Bouchon de remplissage</t>
  </si>
  <si>
    <t>FP8035</t>
  </si>
  <si>
    <t>Durites et accessoires,Prises,listes complete</t>
  </si>
  <si>
    <t>D040210</t>
  </si>
  <si>
    <t>Raccord en Y</t>
  </si>
  <si>
    <t>FP8037</t>
  </si>
  <si>
    <t>Connecteurs,Durites et accessoires,Prises,Soldes Hivers 2015,listes complete</t>
  </si>
  <si>
    <t>D040102</t>
  </si>
  <si>
    <t>Clip durite 4mm</t>
  </si>
  <si>
    <t>HY003-02303</t>
  </si>
  <si>
    <t>Durites et accessoires</t>
  </si>
  <si>
    <t>D040211</t>
  </si>
  <si>
    <t>Raccord Y plastique</t>
  </si>
  <si>
    <t>HY005-01202</t>
  </si>
  <si>
    <t>D040302</t>
  </si>
  <si>
    <t>Plongeur métal pm</t>
  </si>
  <si>
    <t>HY005-00203</t>
  </si>
  <si>
    <t>D040303</t>
  </si>
  <si>
    <t>Plongeur métal gm</t>
  </si>
  <si>
    <t>HY005-0204</t>
  </si>
  <si>
    <t>D040113</t>
  </si>
  <si>
    <t>Bouchon de remplissage gm</t>
  </si>
  <si>
    <t>HY005-01601</t>
  </si>
  <si>
    <t>systeme de remplissage en alu</t>
  </si>
  <si>
    <t>FP8042</t>
  </si>
  <si>
    <t>buse de remplissage</t>
  </si>
  <si>
    <t>FP8020-R</t>
  </si>
  <si>
    <t>D050003</t>
  </si>
  <si>
    <t>Pompe a fumigene</t>
  </si>
  <si>
    <t>S-PUMP</t>
  </si>
  <si>
    <t>Pompes fumigène,listes complete</t>
  </si>
  <si>
    <t>D050004</t>
  </si>
  <si>
    <t>PowerBox Jet Smokepump</t>
  </si>
  <si>
    <t>D050005</t>
  </si>
  <si>
    <t>PowerBox Smokepump</t>
  </si>
  <si>
    <t>Port international</t>
  </si>
  <si>
    <t>Pompes fumigène</t>
  </si>
  <si>
    <t>port</t>
  </si>
  <si>
    <t>E030001</t>
  </si>
  <si>
    <t>Testeur de batterie</t>
  </si>
  <si>
    <t>BW4605</t>
  </si>
  <si>
    <t>Accus, chargeurs et testeurs,Chargeurs - Testeurs,listes complete</t>
  </si>
  <si>
    <t>E020003</t>
  </si>
  <si>
    <t>Chargeur IMAX B8 Professionel</t>
  </si>
  <si>
    <t>B008-ALU</t>
  </si>
  <si>
    <t>Chargeurs - Testeurs,listes complete</t>
  </si>
  <si>
    <t>E020001</t>
  </si>
  <si>
    <t>Chargeur SKYRC IMAX</t>
  </si>
  <si>
    <t>QTTB6</t>
  </si>
  <si>
    <t>E020002</t>
  </si>
  <si>
    <t>Alimentation100-240V/ 20A</t>
  </si>
  <si>
    <t>DCA30-220V</t>
  </si>
  <si>
    <t>F020004</t>
  </si>
  <si>
    <t>Palonnier alu Futaba 39mm</t>
  </si>
  <si>
    <t>Palonniers,Soldes Hivers 2015,listes complete</t>
  </si>
  <si>
    <t>F020005</t>
  </si>
  <si>
    <t>F020006</t>
  </si>
  <si>
    <t>F020007</t>
  </si>
  <si>
    <t>Palonnier alu double Futaba 101mm</t>
  </si>
  <si>
    <t>C13-SP03</t>
  </si>
  <si>
    <t>Palonniers,listes complete</t>
  </si>
  <si>
    <t>F020008</t>
  </si>
  <si>
    <t>F020009</t>
  </si>
  <si>
    <t>0000000236-31</t>
  </si>
  <si>
    <t>F020010</t>
  </si>
  <si>
    <t>0000000237-38</t>
  </si>
  <si>
    <t>SA350N</t>
  </si>
  <si>
    <t>F020011</t>
  </si>
  <si>
    <t>0000000237-39</t>
  </si>
  <si>
    <t>F020012</t>
  </si>
  <si>
    <t>0000000237-40</t>
  </si>
  <si>
    <t>F020016</t>
  </si>
  <si>
    <t>0000000239-41</t>
  </si>
  <si>
    <t>SA175</t>
  </si>
  <si>
    <t>F020018</t>
  </si>
  <si>
    <t>0000000239-42</t>
  </si>
  <si>
    <t>F020017</t>
  </si>
  <si>
    <t>0000000239-43</t>
  </si>
  <si>
    <t>F020013</t>
  </si>
  <si>
    <t>0000000238-35</t>
  </si>
  <si>
    <t>SA150</t>
  </si>
  <si>
    <t>F020014</t>
  </si>
  <si>
    <t>0000000238-36</t>
  </si>
  <si>
    <t>F020015</t>
  </si>
  <si>
    <t>0000000238-37</t>
  </si>
  <si>
    <t>F020320</t>
  </si>
  <si>
    <t>Support double commande de dérive</t>
  </si>
  <si>
    <t>SACF2016</t>
  </si>
  <si>
    <t>F020002</t>
  </si>
  <si>
    <t>Palonnier servo 60kg</t>
  </si>
  <si>
    <t>SAXQ</t>
  </si>
  <si>
    <t>F020003</t>
  </si>
  <si>
    <t>Simple bras - Hitec 24T</t>
  </si>
  <si>
    <t>527B91</t>
  </si>
  <si>
    <t>F020001</t>
  </si>
  <si>
    <t>Simple bras alu - futaba</t>
  </si>
  <si>
    <t>FP3080</t>
  </si>
  <si>
    <t>Palonnier alu Futaba 25mm</t>
  </si>
  <si>
    <t>Palonniers</t>
  </si>
  <si>
    <t>Palonnier alu Futaba 32mm</t>
  </si>
  <si>
    <t>Palonnier alu Futaba 52mm</t>
  </si>
  <si>
    <t>Palonnier alu double Futaba 84mm</t>
  </si>
  <si>
    <t>F030001</t>
  </si>
  <si>
    <t>Régulateur de tension pour accus Li-Po 6V/5A Prolux Px1422B</t>
  </si>
  <si>
    <t>PX1422B</t>
  </si>
  <si>
    <t>Alimentation,Soldes Hivers 2015,listes complete</t>
  </si>
  <si>
    <t>F030003</t>
  </si>
  <si>
    <t>PowerBox professionnelle</t>
  </si>
  <si>
    <t>Alimentation,listes complete</t>
  </si>
  <si>
    <t>F030004</t>
  </si>
  <si>
    <t>PowerBox Competition SRS</t>
  </si>
  <si>
    <t>F030005</t>
  </si>
  <si>
    <t>PowerBox Cockpit SRS</t>
  </si>
  <si>
    <t>F030006</t>
  </si>
  <si>
    <t>PowerBox Gemini II</t>
  </si>
  <si>
    <t>F030002</t>
  </si>
  <si>
    <t>PowerBox Evolution</t>
  </si>
  <si>
    <t>F040004</t>
  </si>
  <si>
    <t>support de servo 6-8 g</t>
  </si>
  <si>
    <t>FP8072-1</t>
  </si>
  <si>
    <t>Accessoires,Soldes Hivers 2015,listes complete</t>
  </si>
  <si>
    <t>F040003</t>
  </si>
  <si>
    <t>support de servo 36-56g</t>
  </si>
  <si>
    <t>FP8072-3</t>
  </si>
  <si>
    <t>F040002</t>
  </si>
  <si>
    <t>Support de servo 17 g</t>
  </si>
  <si>
    <t>FP8072-2</t>
  </si>
  <si>
    <t>F040005</t>
  </si>
  <si>
    <t>Support servo alu</t>
  </si>
  <si>
    <t>SMT1</t>
  </si>
  <si>
    <t>Accessoires,listes complete</t>
  </si>
  <si>
    <t>F040006</t>
  </si>
  <si>
    <t>Testeur de Servo</t>
  </si>
  <si>
    <t>TS3200</t>
  </si>
  <si>
    <t>Chargeurs - Testeurs,Accessoires,listes complete</t>
  </si>
  <si>
    <t>Support Alimentation</t>
  </si>
  <si>
    <t>RH301</t>
  </si>
  <si>
    <t>Divers,Accessoires,listes complete</t>
  </si>
  <si>
    <t>F040007</t>
  </si>
  <si>
    <t>Support recepteurs / batterie</t>
  </si>
  <si>
    <t>H020007</t>
  </si>
  <si>
    <t>Support Nylon pour chape</t>
  </si>
  <si>
    <t>FP3039</t>
  </si>
  <si>
    <t>Chapes,Soldes Hivers 2015,listes complete</t>
  </si>
  <si>
    <t>H020001</t>
  </si>
  <si>
    <t>Domino D1.2mm</t>
  </si>
  <si>
    <t>FP3042-A</t>
  </si>
  <si>
    <t>Chapes,listes complete</t>
  </si>
  <si>
    <t>H020002</t>
  </si>
  <si>
    <t>Domino D1.8mm</t>
  </si>
  <si>
    <t>FP3042</t>
  </si>
  <si>
    <t>H020103</t>
  </si>
  <si>
    <t>Chape en métal M2</t>
  </si>
  <si>
    <t>FP3013-B</t>
  </si>
  <si>
    <t>H020104</t>
  </si>
  <si>
    <t>Chape en métal M3</t>
  </si>
  <si>
    <t>FP3013-A</t>
  </si>
  <si>
    <t>H020105</t>
  </si>
  <si>
    <t>Chape + embout métal M2</t>
  </si>
  <si>
    <t>FP3012-A</t>
  </si>
  <si>
    <t>H020206</t>
  </si>
  <si>
    <t>Chape à boule D3</t>
  </si>
  <si>
    <t>FP3018</t>
  </si>
  <si>
    <t>H020108</t>
  </si>
  <si>
    <t>Chape + embout métal M3</t>
  </si>
  <si>
    <t>FP3012-C</t>
  </si>
  <si>
    <t>H020109</t>
  </si>
  <si>
    <t>Chape en métal M3×L 33mm</t>
  </si>
  <si>
    <t>FP3012-D</t>
  </si>
  <si>
    <t>H020210</t>
  </si>
  <si>
    <t>Chape sur roulement M3x L 28 mm</t>
  </si>
  <si>
    <t>FP3021</t>
  </si>
  <si>
    <t>H020211</t>
  </si>
  <si>
    <t>Chape hexagonale L32mm</t>
  </si>
  <si>
    <t>FP3020-A</t>
  </si>
  <si>
    <t>H020212</t>
  </si>
  <si>
    <t>chape hexagonale L26.5mm</t>
  </si>
  <si>
    <t>FP3020-B</t>
  </si>
  <si>
    <t>H020213</t>
  </si>
  <si>
    <t>Chape à boule L28 mm déportée</t>
  </si>
  <si>
    <t>FP3019</t>
  </si>
  <si>
    <t>H020314</t>
  </si>
  <si>
    <t>Chape plastique L29 mm</t>
  </si>
  <si>
    <t>FP3053-A</t>
  </si>
  <si>
    <t>H020015</t>
  </si>
  <si>
    <t>Embout cable M3x33mm</t>
  </si>
  <si>
    <t>FP3052-B</t>
  </si>
  <si>
    <t>H020016</t>
  </si>
  <si>
    <t>Embout cable M2×L20mm</t>
  </si>
  <si>
    <t>FP3052-A</t>
  </si>
  <si>
    <t>H020201</t>
  </si>
  <si>
    <t>Chappe à boule D2</t>
  </si>
  <si>
    <t>H030301</t>
  </si>
  <si>
    <t>Ch. Pour volet 25/57mm</t>
  </si>
  <si>
    <t>HY007-00901A</t>
  </si>
  <si>
    <t>Chapes</t>
  </si>
  <si>
    <t>H030302</t>
  </si>
  <si>
    <t>Ch. Pour volet 25/65mm</t>
  </si>
  <si>
    <t>HY007-00902B</t>
  </si>
  <si>
    <t>H030303</t>
  </si>
  <si>
    <t>Ch. Pour volet 6/57mm</t>
  </si>
  <si>
    <t>HY007-00903C</t>
  </si>
  <si>
    <t>H030304</t>
  </si>
  <si>
    <t>Ch. Pour volet 6/65mm</t>
  </si>
  <si>
    <t>HY007-00904D</t>
  </si>
  <si>
    <t>H030305</t>
  </si>
  <si>
    <t>Ch. Pour volet 12/56mm</t>
  </si>
  <si>
    <t>HY007-00906F</t>
  </si>
  <si>
    <t>H030401</t>
  </si>
  <si>
    <t>Ch. Pour trappes 30/16mm</t>
  </si>
  <si>
    <t>HY008-00901</t>
  </si>
  <si>
    <t>H020220</t>
  </si>
  <si>
    <t>Chape à boule</t>
  </si>
  <si>
    <t>519B51-A</t>
  </si>
  <si>
    <t>H020222</t>
  </si>
  <si>
    <t>Chape à boule alu M4</t>
  </si>
  <si>
    <t>HY021-01307</t>
  </si>
  <si>
    <t>H020221</t>
  </si>
  <si>
    <t>Chape à boule alu M3</t>
  </si>
  <si>
    <t>HY021-01301a</t>
  </si>
  <si>
    <t>I020001</t>
  </si>
  <si>
    <t>Gaine spirale blanche</t>
  </si>
  <si>
    <t>000000331-101</t>
  </si>
  <si>
    <t>FP8068-D4</t>
  </si>
  <si>
    <t>Gaines pour protections des cables,Soldes Hivers 2015,listes complete</t>
  </si>
  <si>
    <t>I020002</t>
  </si>
  <si>
    <t>000000331-116</t>
  </si>
  <si>
    <t>FP8068-D6</t>
  </si>
  <si>
    <t>I020003</t>
  </si>
  <si>
    <t>000000331-117</t>
  </si>
  <si>
    <t>FP8068-D8</t>
  </si>
  <si>
    <t>I010002</t>
  </si>
  <si>
    <t>Gaine thermo-retractable</t>
  </si>
  <si>
    <t>000000330-102</t>
  </si>
  <si>
    <t>J-tgv-2 \\\\\\\\ \\\\\\\'</t>
  </si>
  <si>
    <t>I010003</t>
  </si>
  <si>
    <t>000000330-103</t>
  </si>
  <si>
    <t>J-tgv-2 \\\\ \\\'\\\\\\\'</t>
  </si>
  <si>
    <t>I010004</t>
  </si>
  <si>
    <t>000000330-104</t>
  </si>
  <si>
    <t>J-TVH-3</t>
  </si>
  <si>
    <t>I010005</t>
  </si>
  <si>
    <t>000000330-105</t>
  </si>
  <si>
    <t>J-TVH-3 \\\\ \\\'</t>
  </si>
  <si>
    <t>I010006</t>
  </si>
  <si>
    <t>000000330-106</t>
  </si>
  <si>
    <t>J-TVH-3 \\\\ \\\'\\\\\\\'</t>
  </si>
  <si>
    <t>I010007</t>
  </si>
  <si>
    <t>000000330-107</t>
  </si>
  <si>
    <t>J-TVH-4</t>
  </si>
  <si>
    <t>I010008</t>
  </si>
  <si>
    <t>000000330-108</t>
  </si>
  <si>
    <t>J-TVH-4 \\\\ \\\'</t>
  </si>
  <si>
    <t>I010009</t>
  </si>
  <si>
    <t>000000330-109</t>
  </si>
  <si>
    <t>J-TVH-4 \\\\ \\\'\\\\\\\'</t>
  </si>
  <si>
    <t>I010010</t>
  </si>
  <si>
    <t>000000330-110</t>
  </si>
  <si>
    <t>J-TVH-5</t>
  </si>
  <si>
    <t>I010011</t>
  </si>
  <si>
    <t>000000330-111</t>
  </si>
  <si>
    <t>I010012</t>
  </si>
  <si>
    <t>000000330-112</t>
  </si>
  <si>
    <t>I010013</t>
  </si>
  <si>
    <t>000000330-113</t>
  </si>
  <si>
    <t>J-TVH-6</t>
  </si>
  <si>
    <t>I010014</t>
  </si>
  <si>
    <t>000000330-114</t>
  </si>
  <si>
    <t>J-TVH-6 \\\\ \\\'</t>
  </si>
  <si>
    <t>I010015</t>
  </si>
  <si>
    <t>000000330-115</t>
  </si>
  <si>
    <t>J-TVH-6 \\\\ \\\'\\\\\\\'</t>
  </si>
  <si>
    <t>I010001</t>
  </si>
  <si>
    <t>000000330-144</t>
  </si>
  <si>
    <t>j-TVH-2</t>
  </si>
  <si>
    <t>J041B07</t>
  </si>
  <si>
    <t>Entretoise alu 10mm</t>
  </si>
  <si>
    <t>HY016-05001</t>
  </si>
  <si>
    <t>Visserie acier</t>
  </si>
  <si>
    <t>J041B08</t>
  </si>
  <si>
    <t>Entretoise alu 12mm</t>
  </si>
  <si>
    <t>HY016-05002</t>
  </si>
  <si>
    <t>J041B09</t>
  </si>
  <si>
    <t>Entretoise alu 15mm</t>
  </si>
  <si>
    <t>HY016-05003</t>
  </si>
  <si>
    <t>J041B10</t>
  </si>
  <si>
    <t>Entretoise alu 20mm</t>
  </si>
  <si>
    <t>HY016-05004</t>
  </si>
  <si>
    <t>J041B11</t>
  </si>
  <si>
    <t>Entretoise alu 26mm</t>
  </si>
  <si>
    <t>HY016-05005</t>
  </si>
  <si>
    <t>J041B12</t>
  </si>
  <si>
    <t>Entretoise alu 30mm</t>
  </si>
  <si>
    <t>HY016-05006</t>
  </si>
  <si>
    <t>J010101</t>
  </si>
  <si>
    <t>Planche de Balsa</t>
  </si>
  <si>
    <t>Synhong international LTD</t>
  </si>
  <si>
    <t>000000469-150</t>
  </si>
  <si>
    <t>Accueil,Balsa,Soldes Hivers 2015,listes complete</t>
  </si>
  <si>
    <t>J010102</t>
  </si>
  <si>
    <t>000000469-151</t>
  </si>
  <si>
    <t>J010103</t>
  </si>
  <si>
    <t>000000469-152</t>
  </si>
  <si>
    <t>J010104</t>
  </si>
  <si>
    <t>000000469-153</t>
  </si>
  <si>
    <t>J010105</t>
  </si>
  <si>
    <t>000000469-154</t>
  </si>
  <si>
    <t>J010106</t>
  </si>
  <si>
    <t>000000469-155</t>
  </si>
  <si>
    <t>J010107</t>
  </si>
  <si>
    <t>000000469-156</t>
  </si>
  <si>
    <t>J010108</t>
  </si>
  <si>
    <t>000000469-157</t>
  </si>
  <si>
    <t>J010109</t>
  </si>
  <si>
    <t>000000469-158</t>
  </si>
  <si>
    <t>J010201</t>
  </si>
  <si>
    <t>Contreplaqué 2mm</t>
  </si>
  <si>
    <t>HY034-00102</t>
  </si>
  <si>
    <t>Contreplaque</t>
  </si>
  <si>
    <t>J010202</t>
  </si>
  <si>
    <t>Contreplaqué 3mm</t>
  </si>
  <si>
    <t>HY034-00103</t>
  </si>
  <si>
    <t>J010203</t>
  </si>
  <si>
    <t>Contreplaqué 5mm</t>
  </si>
  <si>
    <t>J020101</t>
  </si>
  <si>
    <t>Cyano épaisse</t>
  </si>
  <si>
    <t>R&amp;G composite technology</t>
  </si>
  <si>
    <t>1501202K</t>
  </si>
  <si>
    <t>Colles,listes complete</t>
  </si>
  <si>
    <t>J020102</t>
  </si>
  <si>
    <t>Cyano très fluide</t>
  </si>
  <si>
    <t>J020103</t>
  </si>
  <si>
    <t>Cyano Dépron</t>
  </si>
  <si>
    <t>J050203</t>
  </si>
  <si>
    <t>Epoxy 5 min</t>
  </si>
  <si>
    <t>Colles,resine,listes complete</t>
  </si>
  <si>
    <t>J020110</t>
  </si>
  <si>
    <t>Activateur cyano 200ml</t>
  </si>
  <si>
    <t>1501261-k</t>
  </si>
  <si>
    <t>J030001</t>
  </si>
  <si>
    <t>Sangle scratch l 20x300mm</t>
  </si>
  <si>
    <t>MS102</t>
  </si>
  <si>
    <t>Velcros et adhesifs,Soldes Hivers 2015,listes complete</t>
  </si>
  <si>
    <t>J030002</t>
  </si>
  <si>
    <t>Sangle scratch l 20x200mm</t>
  </si>
  <si>
    <t>MS103</t>
  </si>
  <si>
    <t>J030003</t>
  </si>
  <si>
    <t>Rislans noir 100mm</t>
  </si>
  <si>
    <t>ZD202</t>
  </si>
  <si>
    <t>J030004</t>
  </si>
  <si>
    <t>rislans noir 150mm</t>
  </si>
  <si>
    <t>ZD203</t>
  </si>
  <si>
    <t>J030005</t>
  </si>
  <si>
    <t>Embases adhésives</t>
  </si>
  <si>
    <t>Velcros et adhesifs</t>
  </si>
  <si>
    <t>J030006</t>
  </si>
  <si>
    <t>Embases adhésives pm</t>
  </si>
  <si>
    <t>HY013-02901</t>
  </si>
  <si>
    <t>J030007</t>
  </si>
  <si>
    <t>Double face 3M</t>
  </si>
  <si>
    <t>HY013-03001E</t>
  </si>
  <si>
    <t>J041A01</t>
  </si>
  <si>
    <t>Vis CHC M2,5</t>
  </si>
  <si>
    <t>000000440-120</t>
  </si>
  <si>
    <t>CH102010</t>
  </si>
  <si>
    <t>Vis standard,Soldes Hivers 2015,listes complete</t>
  </si>
  <si>
    <t>J041A04</t>
  </si>
  <si>
    <t>000000440-121</t>
  </si>
  <si>
    <t>CH12.516</t>
  </si>
  <si>
    <t>J041A14</t>
  </si>
  <si>
    <t>Vis CHC M5</t>
  </si>
  <si>
    <t>000000443-129</t>
  </si>
  <si>
    <t>CH205060</t>
  </si>
  <si>
    <t>000000443-130</t>
  </si>
  <si>
    <t>000000443-131</t>
  </si>
  <si>
    <t>J041A11</t>
  </si>
  <si>
    <t>Vis CHC M4</t>
  </si>
  <si>
    <t>000000442-126</t>
  </si>
  <si>
    <t>CH204050</t>
  </si>
  <si>
    <t>000000442-127</t>
  </si>
  <si>
    <t>000000442-128</t>
  </si>
  <si>
    <t>J041A08</t>
  </si>
  <si>
    <t>Vis CHC M3</t>
  </si>
  <si>
    <t>000000441-122</t>
  </si>
  <si>
    <t>CH203030</t>
  </si>
  <si>
    <t>000000441-123</t>
  </si>
  <si>
    <t>000000441-124</t>
  </si>
  <si>
    <t>000000441-125</t>
  </si>
  <si>
    <t>J041A02</t>
  </si>
  <si>
    <t>Vis CHC M2</t>
  </si>
  <si>
    <t>000000439-118</t>
  </si>
  <si>
    <t>CH102016</t>
  </si>
  <si>
    <t>000000439-119</t>
  </si>
  <si>
    <t>J041A16</t>
  </si>
  <si>
    <t>Vis M2,3 x 12mm</t>
  </si>
  <si>
    <t>YTLS2,3-12</t>
  </si>
  <si>
    <t>J041A17</t>
  </si>
  <si>
    <t>Vis M2,5 x 12mm</t>
  </si>
  <si>
    <t>YTLS2,5-12</t>
  </si>
  <si>
    <t>J041B01</t>
  </si>
  <si>
    <t>Vis à oreille Zing M4 x 30</t>
  </si>
  <si>
    <t>VOZ04030</t>
  </si>
  <si>
    <t>Autres vis,Soldes Hivers 2015,listes complete</t>
  </si>
  <si>
    <t>J041B02</t>
  </si>
  <si>
    <t>Vis à oreille Zing M6 x 30</t>
  </si>
  <si>
    <t>VOZ06030</t>
  </si>
  <si>
    <t>J041B03</t>
  </si>
  <si>
    <t>Vis moletée M4 x 30 mm</t>
  </si>
  <si>
    <t>Autres vis,listes complete</t>
  </si>
  <si>
    <t>J041B04</t>
  </si>
  <si>
    <t>Vis moletée M4 x 24 mm</t>
  </si>
  <si>
    <t>530B12</t>
  </si>
  <si>
    <t>J041E07</t>
  </si>
  <si>
    <t>Ecrous pour vis M4</t>
  </si>
  <si>
    <t>530B13</t>
  </si>
  <si>
    <t>J041B05</t>
  </si>
  <si>
    <t>Vis molleté M3x18mm</t>
  </si>
  <si>
    <t>HY017-03001</t>
  </si>
  <si>
    <t>Autres vis</t>
  </si>
  <si>
    <t>J041C01</t>
  </si>
  <si>
    <t>Rondelle Zing M2</t>
  </si>
  <si>
    <t>MUZ2</t>
  </si>
  <si>
    <t>Rondelles,Soldes Hivers 2015,listes complete</t>
  </si>
  <si>
    <t>J041C02</t>
  </si>
  <si>
    <t>Rondelle Zing M2,7</t>
  </si>
  <si>
    <t>MZ2.5</t>
  </si>
  <si>
    <t>J041C03</t>
  </si>
  <si>
    <t>Rondelle Zing M3</t>
  </si>
  <si>
    <t>MZ3</t>
  </si>
  <si>
    <t>J041C04</t>
  </si>
  <si>
    <t>Rondelle Zing M4</t>
  </si>
  <si>
    <t>MZ4</t>
  </si>
  <si>
    <t>J041C05</t>
  </si>
  <si>
    <t>Rondelle Zing M5</t>
  </si>
  <si>
    <t>MZ5</t>
  </si>
  <si>
    <t>J041E01</t>
  </si>
  <si>
    <t>Ecrou Frein M2</t>
  </si>
  <si>
    <t>EN2</t>
  </si>
  <si>
    <t>Ecrous,Soldes Hivers 2015,listes complete</t>
  </si>
  <si>
    <t>J041E02</t>
  </si>
  <si>
    <t>Ecrou Frein M2,5</t>
  </si>
  <si>
    <t>EN2,5</t>
  </si>
  <si>
    <t>J041E03</t>
  </si>
  <si>
    <t>Ecrou Frein M3</t>
  </si>
  <si>
    <t>EN3</t>
  </si>
  <si>
    <t>J041E04</t>
  </si>
  <si>
    <t>Ecrou Frein M4</t>
  </si>
  <si>
    <t>EN4</t>
  </si>
  <si>
    <t>J041E05</t>
  </si>
  <si>
    <t>Ecrou Frein M5</t>
  </si>
  <si>
    <t>EN5</t>
  </si>
  <si>
    <t>J041E06</t>
  </si>
  <si>
    <t>Ecrou Frein M6</t>
  </si>
  <si>
    <t>EN6</t>
  </si>
  <si>
    <t>J041D01</t>
  </si>
  <si>
    <t>Ecrous à griffe M2</t>
  </si>
  <si>
    <t>MP001-M2</t>
  </si>
  <si>
    <t>J041D02</t>
  </si>
  <si>
    <t>Ecrous à griffe M3</t>
  </si>
  <si>
    <t>MP001-M3</t>
  </si>
  <si>
    <t>J041D03</t>
  </si>
  <si>
    <t>Ecrous à griffe M4</t>
  </si>
  <si>
    <t>MP001-M4</t>
  </si>
  <si>
    <t>J041D04</t>
  </si>
  <si>
    <t>Ecrous à griffe M5</t>
  </si>
  <si>
    <t>MP001-M5</t>
  </si>
  <si>
    <t>J041D05</t>
  </si>
  <si>
    <t>Ecrous à griffe M6</t>
  </si>
  <si>
    <t>MP001-M6</t>
  </si>
  <si>
    <t>J040211</t>
  </si>
  <si>
    <t>M6×L60mm rondelle intégrée</t>
  </si>
  <si>
    <t>FP3061-C</t>
  </si>
  <si>
    <t>Visserie nylon,Soldes Hivers 2015,listes complete</t>
  </si>
  <si>
    <t>J040212</t>
  </si>
  <si>
    <t>M6×L40mm rondelle intégrée</t>
  </si>
  <si>
    <t>FP3061-B</t>
  </si>
  <si>
    <t>J040220</t>
  </si>
  <si>
    <t>5 pinces à vis nylon + ecrous à griffe</t>
  </si>
  <si>
    <t>FP3024</t>
  </si>
  <si>
    <t>Visserie nylon,listes complete</t>
  </si>
  <si>
    <t>J040203</t>
  </si>
  <si>
    <t>Vis Nylon M3 x 10</t>
  </si>
  <si>
    <t>CN3010</t>
  </si>
  <si>
    <t>J040204</t>
  </si>
  <si>
    <t>Vis Nylon M3 x 20</t>
  </si>
  <si>
    <t>CN3020</t>
  </si>
  <si>
    <t>J040205</t>
  </si>
  <si>
    <t>Vis Nylon M4 x40</t>
  </si>
  <si>
    <t>CN0404</t>
  </si>
  <si>
    <t>J040206</t>
  </si>
  <si>
    <t>Vis Nylon M5 x 40</t>
  </si>
  <si>
    <t>CN0504</t>
  </si>
  <si>
    <t>J040207</t>
  </si>
  <si>
    <t>Vis Nylon M6 x 60</t>
  </si>
  <si>
    <t>CN0606</t>
  </si>
  <si>
    <t>J040214</t>
  </si>
  <si>
    <t>Vis nylon M6x75mm</t>
  </si>
  <si>
    <t>Hy009-00106</t>
  </si>
  <si>
    <t>Visserie nylon</t>
  </si>
  <si>
    <t>J040213</t>
  </si>
  <si>
    <t>Vis nylon moletée M6x75mm</t>
  </si>
  <si>
    <t>HY009-00205</t>
  </si>
  <si>
    <t>J060401</t>
  </si>
  <si>
    <t>Fibre de carbone en bande</t>
  </si>
  <si>
    <t>Tissus de verre,carbone,listes complete</t>
  </si>
  <si>
    <t>J050101</t>
  </si>
  <si>
    <t>Fibre de verre 6 mm en vrac</t>
  </si>
  <si>
    <t>Tissus de verre,listes complete</t>
  </si>
  <si>
    <t>J050102</t>
  </si>
  <si>
    <t>tissu de verre 55 g.m2</t>
  </si>
  <si>
    <t>190107-127</t>
  </si>
  <si>
    <t>J050103</t>
  </si>
  <si>
    <t>tissu de verre de 80 g.m2</t>
  </si>
  <si>
    <t>J050104</t>
  </si>
  <si>
    <t>tissu de verre 110 g.m2</t>
  </si>
  <si>
    <t>J050105</t>
  </si>
  <si>
    <t>tissu de verre 163 g.m2</t>
  </si>
  <si>
    <t>J050120</t>
  </si>
  <si>
    <t>Arrachage 64 g.m2</t>
  </si>
  <si>
    <t>J050107</t>
  </si>
  <si>
    <t>Bande de tissu de verre 120 g.m2 larg 25 mm</t>
  </si>
  <si>
    <t>J050108</t>
  </si>
  <si>
    <t>Bande de tissu de verre 120 g.m2 larg 50 mm</t>
  </si>
  <si>
    <t>J050109</t>
  </si>
  <si>
    <t>Bande de tissu de verre 225 g.m2 larg 30 mm</t>
  </si>
  <si>
    <t>J050110</t>
  </si>
  <si>
    <t>Bande de tissu de verre 225 g.m2 larg 40 mm</t>
  </si>
  <si>
    <t>J050106</t>
  </si>
  <si>
    <t>Tissus de verre 210g.m2</t>
  </si>
  <si>
    <t>J050202</t>
  </si>
  <si>
    <t>Epoxy 10 min</t>
  </si>
  <si>
    <t>J050111</t>
  </si>
  <si>
    <t>Microballons d'air 0,19 g.cm3</t>
  </si>
  <si>
    <t>resine,listes complete</t>
  </si>
  <si>
    <t>J050201</t>
  </si>
  <si>
    <t>Résine Epoxy 60 min</t>
  </si>
  <si>
    <t>J050204</t>
  </si>
  <si>
    <t>Mastic léger Polyesther</t>
  </si>
  <si>
    <t>resine,accessoires resine,listes complete</t>
  </si>
  <si>
    <t>J050205</t>
  </si>
  <si>
    <t>Mastic Fin en Polyesther</t>
  </si>
  <si>
    <t>J050207</t>
  </si>
  <si>
    <t>Cire de démoulage</t>
  </si>
  <si>
    <t>J050301</t>
  </si>
  <si>
    <t>Pinceau en mousse pour agent de démoulage 6 cm</t>
  </si>
  <si>
    <t>accessoires resine,listes complete</t>
  </si>
  <si>
    <t>J050302</t>
  </si>
  <si>
    <t>Mousse de rechange pour pinceau 6cm</t>
  </si>
  <si>
    <t>J050303</t>
  </si>
  <si>
    <t>Eponge en mousse pour agent de démoulage</t>
  </si>
  <si>
    <t>accessoires resine,Soldes Hivers 2015,listes complete</t>
  </si>
  <si>
    <t>J050305</t>
  </si>
  <si>
    <t>Ciseaux tissus de verre</t>
  </si>
  <si>
    <t>accessoires resine,Outillage,listes complete</t>
  </si>
  <si>
    <t>J060101</t>
  </si>
  <si>
    <t>Dongguan Juli</t>
  </si>
  <si>
    <t>000000509-221</t>
  </si>
  <si>
    <t>carbone,Soldes Hivers 2015,listes complete</t>
  </si>
  <si>
    <t>J060102</t>
  </si>
  <si>
    <t>000000509-222</t>
  </si>
  <si>
    <t>J060103</t>
  </si>
  <si>
    <t>000000509-223</t>
  </si>
  <si>
    <t>J060104</t>
  </si>
  <si>
    <t>000000509-224</t>
  </si>
  <si>
    <t>J060105</t>
  </si>
  <si>
    <t>000000509-225</t>
  </si>
  <si>
    <t>J060106</t>
  </si>
  <si>
    <t>000000509-226</t>
  </si>
  <si>
    <t>J060107</t>
  </si>
  <si>
    <t>000000509-227</t>
  </si>
  <si>
    <t>J060108</t>
  </si>
  <si>
    <t>000000509-228</t>
  </si>
  <si>
    <t>J060109</t>
  </si>
  <si>
    <t>000000509-229</t>
  </si>
  <si>
    <t>J060110</t>
  </si>
  <si>
    <t>000000509-230</t>
  </si>
  <si>
    <t>J060111</t>
  </si>
  <si>
    <t>000000509-231</t>
  </si>
  <si>
    <t>J060112</t>
  </si>
  <si>
    <t>000000509-232</t>
  </si>
  <si>
    <t>J060113</t>
  </si>
  <si>
    <t>000000509-233</t>
  </si>
  <si>
    <t>J060114</t>
  </si>
  <si>
    <t>000000509-234</t>
  </si>
  <si>
    <t>J060115</t>
  </si>
  <si>
    <t>000000509-235</t>
  </si>
  <si>
    <t>J060116</t>
  </si>
  <si>
    <t>000000509-236</t>
  </si>
  <si>
    <t>J060117</t>
  </si>
  <si>
    <t>000000509-237</t>
  </si>
  <si>
    <t>J060118</t>
  </si>
  <si>
    <t>000000509-238</t>
  </si>
  <si>
    <t>J060120</t>
  </si>
  <si>
    <t>000000509-239</t>
  </si>
  <si>
    <t>J060121</t>
  </si>
  <si>
    <t>000000509-240</t>
  </si>
  <si>
    <t>J060122</t>
  </si>
  <si>
    <t>000000509-241</t>
  </si>
  <si>
    <t>J060201</t>
  </si>
  <si>
    <t>000000510-242</t>
  </si>
  <si>
    <t>J060202</t>
  </si>
  <si>
    <t>000000510-243</t>
  </si>
  <si>
    <t>J060203</t>
  </si>
  <si>
    <t>000000510-244</t>
  </si>
  <si>
    <t>J060204</t>
  </si>
  <si>
    <t>000000510-245</t>
  </si>
  <si>
    <t>J060205</t>
  </si>
  <si>
    <t>000000510-246</t>
  </si>
  <si>
    <t>J060206</t>
  </si>
  <si>
    <t>000000510-247</t>
  </si>
  <si>
    <t>J060207</t>
  </si>
  <si>
    <t>000000510-248</t>
  </si>
  <si>
    <t>J060208</t>
  </si>
  <si>
    <t>000000510-249</t>
  </si>
  <si>
    <t>J060209</t>
  </si>
  <si>
    <t>000000510-250</t>
  </si>
  <si>
    <t>J060301</t>
  </si>
  <si>
    <t>000000511-251</t>
  </si>
  <si>
    <t>J060302</t>
  </si>
  <si>
    <t>000000511-252</t>
  </si>
  <si>
    <t>J060303</t>
  </si>
  <si>
    <t>000000511-253</t>
  </si>
  <si>
    <t>J060304</t>
  </si>
  <si>
    <t>000000511-254</t>
  </si>
  <si>
    <t>J060305</t>
  </si>
  <si>
    <t>000000511-255</t>
  </si>
  <si>
    <t>J070101</t>
  </si>
  <si>
    <t>DIACOV 1000</t>
  </si>
  <si>
    <t>Diatex</t>
  </si>
  <si>
    <t>000000711-277</t>
  </si>
  <si>
    <t>Entoilage</t>
  </si>
  <si>
    <t>K040004</t>
  </si>
  <si>
    <t>Tournevis 12 en 1</t>
  </si>
  <si>
    <t>PX1323BK</t>
  </si>
  <si>
    <t>Outillage,listes complete</t>
  </si>
  <si>
    <t>K010002</t>
  </si>
  <si>
    <t>Station de soudure</t>
  </si>
  <si>
    <t>SK936</t>
  </si>
  <si>
    <t>K030001</t>
  </si>
  <si>
    <t>Set de scalpel  16 pièces</t>
  </si>
  <si>
    <t>13HKS</t>
  </si>
  <si>
    <t>Outillage,Soldes Hivers 2015,listes complete</t>
  </si>
  <si>
    <t>K040003</t>
  </si>
  <si>
    <t>Pince à chape</t>
  </si>
  <si>
    <t>T026</t>
  </si>
  <si>
    <t>K040001</t>
  </si>
  <si>
    <t>Pince Z pour commande</t>
  </si>
  <si>
    <t>PX1303</t>
  </si>
  <si>
    <t>K020003</t>
  </si>
  <si>
    <t>Pied à coulisse digital</t>
  </si>
  <si>
    <t>SF-500</t>
  </si>
  <si>
    <t>K020001</t>
  </si>
  <si>
    <t>Peson electronique</t>
  </si>
  <si>
    <t>SF-401</t>
  </si>
  <si>
    <t>K040002</t>
  </si>
  <si>
    <t>Jeu de lime pour métal et bois</t>
  </si>
  <si>
    <t>T032</t>
  </si>
  <si>
    <t>K010001</t>
  </si>
  <si>
    <t>Fer à entoiler</t>
  </si>
  <si>
    <t>PX1361</t>
  </si>
  <si>
    <t>K020002</t>
  </si>
  <si>
    <t>Balance digitale ( 0à 5 Kg)</t>
  </si>
  <si>
    <t>SF-400</t>
  </si>
  <si>
    <t>K030002</t>
  </si>
  <si>
    <t>brucelle antistatique 10</t>
  </si>
  <si>
    <t>T039</t>
  </si>
  <si>
    <t>K030003</t>
  </si>
  <si>
    <t>brucelle longue 11</t>
  </si>
  <si>
    <t>K030004</t>
  </si>
  <si>
    <t>brucelle fine et incurvée 15</t>
  </si>
  <si>
    <t>K030005</t>
  </si>
  <si>
    <t>brucelle pointe fine et droite 12</t>
  </si>
  <si>
    <t>K030006</t>
  </si>
  <si>
    <t>brucelle ronde et plate 13</t>
  </si>
  <si>
    <t>K030007</t>
  </si>
  <si>
    <t>brucelle très pointu 14</t>
  </si>
  <si>
    <t>K040005</t>
  </si>
  <si>
    <t>Coupe tube polyuréthane</t>
  </si>
  <si>
    <t>TC</t>
  </si>
  <si>
    <t>Tuyauterie,Durites et accessoires,Outillage,Soldes Hivers 2015,listes complete</t>
  </si>
  <si>
    <t>K020004</t>
  </si>
  <si>
    <t>Balance de précision de 0,1 à 800g</t>
  </si>
  <si>
    <t>K010003</t>
  </si>
  <si>
    <t>Microscope</t>
  </si>
  <si>
    <t>PJ001</t>
  </si>
  <si>
    <t>K030008</t>
  </si>
  <si>
    <t>Boite scalpel Aero-rcd</t>
  </si>
  <si>
    <t>K040006</t>
  </si>
  <si>
    <t>Mandrin pour forets</t>
  </si>
  <si>
    <t>T80138</t>
  </si>
  <si>
    <t>K040007</t>
  </si>
  <si>
    <t>Fraise manuelle</t>
  </si>
  <si>
    <t>T022</t>
  </si>
  <si>
    <t>K030009</t>
  </si>
  <si>
    <t>Boite scalpel</t>
  </si>
  <si>
    <t>Outillage,Soldes Hivers 2015</t>
  </si>
  <si>
    <t>K030010</t>
  </si>
  <si>
    <t>Peigne à forme</t>
  </si>
  <si>
    <t>Outillage</t>
  </si>
  <si>
    <t>K020005</t>
  </si>
  <si>
    <t>Balance précision de 0,1 à 2000g</t>
  </si>
  <si>
    <t>HY013-09704</t>
  </si>
  <si>
    <t>K040009</t>
  </si>
  <si>
    <t>Disque diamant pm</t>
  </si>
  <si>
    <t>HY013-07001</t>
  </si>
  <si>
    <t>K040010</t>
  </si>
  <si>
    <t>Disque diamant gm</t>
  </si>
  <si>
    <t>HY013-07002</t>
  </si>
  <si>
    <t>D050001</t>
  </si>
  <si>
    <t>Pompe electrique</t>
  </si>
  <si>
    <t>BY7100N</t>
  </si>
  <si>
    <t>Durites et accessoires,Accessoires terrain,listes complete</t>
  </si>
  <si>
    <t>L010001</t>
  </si>
  <si>
    <t>Démareur 20CC-80CC</t>
  </si>
  <si>
    <t>BY8400-A</t>
  </si>
  <si>
    <t>Accessoires terrain,listes complete</t>
  </si>
  <si>
    <t>L010002</t>
  </si>
  <si>
    <t>Démareur  80CC-250CC</t>
  </si>
  <si>
    <t>BY8500</t>
  </si>
  <si>
    <t>L010003</t>
  </si>
  <si>
    <t>Bouton  démareur  20-80cc</t>
  </si>
  <si>
    <t>BY8400-02</t>
  </si>
  <si>
    <t>Accessoires terrain,Soldes Hivers 2015,listes complete</t>
  </si>
  <si>
    <t>L010004</t>
  </si>
  <si>
    <t>Adaptateur  cône</t>
  </si>
  <si>
    <t>By8400-03</t>
  </si>
  <si>
    <t>L010005</t>
  </si>
  <si>
    <t>Anemometre</t>
  </si>
  <si>
    <t>FP8071</t>
  </si>
  <si>
    <t>B020513</t>
  </si>
  <si>
    <t>Tuyau spiral souple 6X4 mm</t>
  </si>
  <si>
    <t>UC06040-CR-5m</t>
  </si>
  <si>
    <t>Tuyauterie,Reservoirs et accessoires,Durites et accessoires,Accessoires terrain,Soldes Hivers 2015,listes complete</t>
  </si>
  <si>
    <t>C020311</t>
  </si>
  <si>
    <t>Compte tour optique</t>
  </si>
  <si>
    <t>L010006</t>
  </si>
  <si>
    <t>Cable de remorquage</t>
  </si>
  <si>
    <t>Accessoires terrain,Soldes Hivers 2015</t>
  </si>
  <si>
    <t>L010007</t>
  </si>
  <si>
    <t>RC-air Compresseur</t>
  </si>
  <si>
    <t>Trains d'atterissage,Reservoir air,Accessoires terrain</t>
  </si>
  <si>
    <t>Arrivages - Destockages</t>
  </si>
  <si>
    <t>A010306</t>
  </si>
  <si>
    <t>Yak 55 M 100cc</t>
  </si>
  <si>
    <t>V 100--150cc,listes complete</t>
  </si>
  <si>
    <t>A010003</t>
  </si>
  <si>
    <t>Sbach 300 version 30cc</t>
  </si>
  <si>
    <t>AG312-A</t>
  </si>
  <si>
    <t>V 30 cc,listes complete</t>
  </si>
  <si>
    <t>A010101</t>
  </si>
  <si>
    <t>MXS-R Version 30-35cc</t>
  </si>
  <si>
    <t>AG316</t>
  </si>
  <si>
    <t>295.000000</t>
  </si>
  <si>
    <t>A010102</t>
  </si>
  <si>
    <t>Yak55 Version 30-35cc</t>
  </si>
  <si>
    <t>AG327-B</t>
  </si>
  <si>
    <t>290.000000</t>
  </si>
  <si>
    <t>A010205</t>
  </si>
  <si>
    <t>Silence Twister 35cc</t>
  </si>
  <si>
    <t>F172</t>
  </si>
  <si>
    <t>avions civils,V 30 cc,listes complete</t>
  </si>
  <si>
    <t>550.000000</t>
  </si>
  <si>
    <t>A010201</t>
  </si>
  <si>
    <t>New Pitts S12 50cc</t>
  </si>
  <si>
    <t>AG183-BD-B</t>
  </si>
  <si>
    <t>V 50 cc,listes complete</t>
  </si>
  <si>
    <t>A010202</t>
  </si>
  <si>
    <t>Sbach 342 version 50cc</t>
  </si>
  <si>
    <t>AG309-A</t>
  </si>
  <si>
    <t>A010203</t>
  </si>
  <si>
    <t>MXS-R version  50cc</t>
  </si>
  <si>
    <t>AG322</t>
  </si>
  <si>
    <t>A010204</t>
  </si>
  <si>
    <t>Katana 50cc</t>
  </si>
  <si>
    <t>F009</t>
  </si>
  <si>
    <t>Soldes Hivers 2015,V 50 cc,listes complete</t>
  </si>
  <si>
    <t>280.000000</t>
  </si>
  <si>
    <t>A010206</t>
  </si>
  <si>
    <t>YAK 55 50CC</t>
  </si>
  <si>
    <t>F0181</t>
  </si>
  <si>
    <t>390.000000</t>
  </si>
  <si>
    <t>A010207</t>
  </si>
  <si>
    <t>Gee Bee V2</t>
  </si>
  <si>
    <t>Cy8006B</t>
  </si>
  <si>
    <t>V 50 cc,Racers,listes complete</t>
  </si>
  <si>
    <t>A010301</t>
  </si>
  <si>
    <t>Sbach 342 100 à 120cc</t>
  </si>
  <si>
    <t>F141</t>
  </si>
  <si>
    <t>Soldes Hivers 2015,V 100--150cc,listes complete</t>
  </si>
  <si>
    <t>490.000000</t>
  </si>
  <si>
    <t>A010302</t>
  </si>
  <si>
    <t>Extra 330SC 100-120cc</t>
  </si>
  <si>
    <t>F152</t>
  </si>
  <si>
    <t>370.000000</t>
  </si>
  <si>
    <t>A010303</t>
  </si>
  <si>
    <t>CY8006</t>
  </si>
  <si>
    <t>V 100--150cc,Racers,listes complete</t>
  </si>
  <si>
    <t>A010304</t>
  </si>
  <si>
    <t>Ultimate</t>
  </si>
  <si>
    <t>CY8061</t>
  </si>
  <si>
    <t>A010401</t>
  </si>
  <si>
    <t>Yak 55M 275cc</t>
  </si>
  <si>
    <t>V    150 cc,listes complete</t>
  </si>
  <si>
    <t>A010402</t>
  </si>
  <si>
    <t>Clipped wing Cub 60%</t>
  </si>
  <si>
    <t>A010403</t>
  </si>
  <si>
    <t>Super décathlon 56%</t>
  </si>
  <si>
    <t>A010404</t>
  </si>
  <si>
    <t>Edge 540 version II</t>
  </si>
  <si>
    <t>A010405</t>
  </si>
  <si>
    <t>Extra 260   --   275 cc</t>
  </si>
  <si>
    <t>A010309</t>
  </si>
  <si>
    <t>Extra 260   à   100cc</t>
  </si>
  <si>
    <t>A010310</t>
  </si>
  <si>
    <t>Yak 55M 150cc</t>
  </si>
  <si>
    <t>A010311</t>
  </si>
  <si>
    <t>Clipped wing cub 50%</t>
  </si>
  <si>
    <t>A010312</t>
  </si>
  <si>
    <t>Extra 260   à   150cc</t>
  </si>
  <si>
    <t>A010307</t>
  </si>
  <si>
    <t>Clipped Wing Cub 40%</t>
  </si>
  <si>
    <t>A010308</t>
  </si>
  <si>
    <t>Super Decathlon 38%</t>
  </si>
  <si>
    <t>F050001</t>
  </si>
  <si>
    <t>T6J  et R2006GS 2,4GHz FHSS</t>
  </si>
  <si>
    <t>Robbe</t>
  </si>
  <si>
    <t>1-F4103</t>
  </si>
  <si>
    <t>Emetteurs Futaba</t>
  </si>
  <si>
    <t>F050002</t>
  </si>
  <si>
    <t>T6JEXP et R617FS 2,4 GHz FASST</t>
  </si>
  <si>
    <t>1-F4069</t>
  </si>
  <si>
    <t>F050003</t>
  </si>
  <si>
    <t>T8J et R2008SB 2,4GHz S-FHSS</t>
  </si>
  <si>
    <t>1-F4105</t>
  </si>
  <si>
    <t>F050004</t>
  </si>
  <si>
    <t>T10J et R3008SB 2,4GHz T-FHSS</t>
  </si>
  <si>
    <t>1-F4109</t>
  </si>
  <si>
    <t>F050005</t>
  </si>
  <si>
    <t>T14SG et R7008SB 2,4GHz FASSTest</t>
  </si>
  <si>
    <t>1-F8075</t>
  </si>
  <si>
    <t>F050006</t>
  </si>
  <si>
    <t>FX-22 et R7008SBx2 2,4 ghZ FASSTest</t>
  </si>
  <si>
    <t>1-F8087</t>
  </si>
  <si>
    <t>F050007</t>
  </si>
  <si>
    <t>T18MZ et R7008SB 2,4GHz FASSTest</t>
  </si>
  <si>
    <t>1-F8073M1</t>
  </si>
  <si>
    <t>F050008</t>
  </si>
  <si>
    <t>FX32 R7008 2,4GHz FASSTest</t>
  </si>
  <si>
    <t>1-F8078</t>
  </si>
  <si>
    <t>F060001</t>
  </si>
  <si>
    <t>R7003SB 2,4 GHz</t>
  </si>
  <si>
    <t>1-F1004</t>
  </si>
  <si>
    <t>Récepteurs</t>
  </si>
  <si>
    <t>F060002</t>
  </si>
  <si>
    <t>R7008SB 2,4 GHz</t>
  </si>
  <si>
    <t>1-F1001</t>
  </si>
  <si>
    <t>F060003</t>
  </si>
  <si>
    <t>R-617 FS 2,4GHz</t>
  </si>
  <si>
    <t>1-F0967</t>
  </si>
  <si>
    <t>F060004</t>
  </si>
  <si>
    <t>R6014 HS 2,4 GHz</t>
  </si>
  <si>
    <t>1-F1059</t>
  </si>
  <si>
    <t>F060005</t>
  </si>
  <si>
    <t>R3008SB 2,4 GHz</t>
  </si>
  <si>
    <t>1-F1027</t>
  </si>
  <si>
    <t>F060006</t>
  </si>
  <si>
    <t>R2008SB 2,4 GHz</t>
  </si>
  <si>
    <t>1-F1007</t>
  </si>
  <si>
    <t>F060007</t>
  </si>
  <si>
    <t>R2006GS 2,4 GHz</t>
  </si>
  <si>
    <t>1-F1006</t>
  </si>
  <si>
    <t>F060008</t>
  </si>
  <si>
    <t>R7008HV</t>
  </si>
  <si>
    <t>FAR00001</t>
  </si>
  <si>
    <t>FAR00002</t>
  </si>
  <si>
    <t>FAR00003</t>
  </si>
  <si>
    <t>FAR00004</t>
  </si>
  <si>
    <t>FAR00005</t>
  </si>
  <si>
    <t>FAR00006</t>
  </si>
  <si>
    <t>FAR00007</t>
  </si>
  <si>
    <t>FAR00008</t>
  </si>
  <si>
    <t>FAR00009</t>
  </si>
  <si>
    <t>FAR00010</t>
  </si>
  <si>
    <t>FAR00011</t>
  </si>
  <si>
    <t>FAR00012</t>
  </si>
  <si>
    <t>FAR00014</t>
  </si>
  <si>
    <t>Code famille</t>
  </si>
  <si>
    <t>Code fournisseur</t>
  </si>
  <si>
    <t>FR00004</t>
  </si>
  <si>
    <t>CFR00043</t>
  </si>
  <si>
    <t>CFR00081</t>
  </si>
  <si>
    <t>CFR00049</t>
  </si>
  <si>
    <t>CFR00047</t>
  </si>
  <si>
    <t>CFR00044</t>
  </si>
  <si>
    <t>CFR00067</t>
  </si>
  <si>
    <t>CFR00063</t>
  </si>
  <si>
    <t>FR00003</t>
  </si>
  <si>
    <t>CFR00045</t>
  </si>
  <si>
    <t>CFR00048</t>
  </si>
  <si>
    <t>CFR00046</t>
  </si>
  <si>
    <t>CFR00052</t>
  </si>
  <si>
    <t>Ponctuel</t>
  </si>
  <si>
    <t>frais acc</t>
  </si>
  <si>
    <t>px ht ttall</t>
  </si>
  <si>
    <t>marge</t>
  </si>
  <si>
    <t>housse d'aile 30cc</t>
  </si>
  <si>
    <t>housse d'aile 50cc</t>
  </si>
  <si>
    <t>housse d'aile 100cc</t>
  </si>
  <si>
    <t>housse d'aile 150cc</t>
  </si>
  <si>
    <t>G040031</t>
  </si>
  <si>
    <t>Prise T femelle</t>
  </si>
  <si>
    <t>Prise T male</t>
  </si>
  <si>
    <t>Prise JTS + prise T MALE</t>
  </si>
  <si>
    <t>Prise JTS + prise T FEMELLE</t>
  </si>
  <si>
    <t>G040051</t>
  </si>
  <si>
    <t>Prise JST MALE</t>
  </si>
  <si>
    <t>Prise JST FEMELLE</t>
  </si>
  <si>
    <t>G040021</t>
  </si>
  <si>
    <t>G040011</t>
  </si>
  <si>
    <t>Prise EC3 MALE</t>
  </si>
  <si>
    <t>Prise EC3 FEMELLE</t>
  </si>
  <si>
    <t>Jonc Carbone 0,8</t>
  </si>
  <si>
    <t>Jonc Carbone 1</t>
  </si>
  <si>
    <t>Jonc Carbone 0,9 X1,5</t>
  </si>
  <si>
    <t>Jonc Carbone  1X 1,5</t>
  </si>
  <si>
    <t>Jonc Carbone 1,5</t>
  </si>
  <si>
    <t>Jonc Carbone 1,5X1,5</t>
  </si>
  <si>
    <t>Jonc Carbone 2</t>
  </si>
  <si>
    <t>Jonc Carbone 2X1,5</t>
  </si>
  <si>
    <t>Jonc Carbone 3</t>
  </si>
  <si>
    <t>Jonc Carbone 3X1,5</t>
  </si>
  <si>
    <t>Jonc Carbone 4</t>
  </si>
  <si>
    <t>Jonc Carbone 4X1,5</t>
  </si>
  <si>
    <t>Jonc Carbone 5</t>
  </si>
  <si>
    <t>Jonc Carbone 6</t>
  </si>
  <si>
    <t>Jonc Carbone 6X1,5</t>
  </si>
  <si>
    <t>Jonc Carbone 8</t>
  </si>
  <si>
    <t>Jonc Carbone 8X1,5</t>
  </si>
  <si>
    <t>Jonc Carbone 10</t>
  </si>
  <si>
    <t>Jonc Carbone 12</t>
  </si>
  <si>
    <t>Jonc Carbone 14</t>
  </si>
  <si>
    <t>Jonc Carbone 16</t>
  </si>
  <si>
    <t>Tube Carbone 2X1</t>
  </si>
  <si>
    <t>Tube Carbone 3X1,2</t>
  </si>
  <si>
    <t>Tube Carbone 4X2</t>
  </si>
  <si>
    <t>Tube Carbone 5X3</t>
  </si>
  <si>
    <t>Tube Carbone 6X4,5</t>
  </si>
  <si>
    <t>Tube Carbone 8X5,5</t>
  </si>
  <si>
    <t>Tube Carbone 10X8</t>
  </si>
  <si>
    <t>Tube Carbone 12X10</t>
  </si>
  <si>
    <t>Tube Carbone 14X10</t>
  </si>
  <si>
    <t>Plat Carbone 0,5X3</t>
  </si>
  <si>
    <t>Plat Carbone 0,8X3</t>
  </si>
  <si>
    <t>Plat Carbone 0,8X4,5</t>
  </si>
  <si>
    <t>Plat Carbone 1X4,5</t>
  </si>
  <si>
    <t>Plat Carbone 1,8X8</t>
  </si>
  <si>
    <t>code unité</t>
  </si>
  <si>
    <t>AAAA</t>
  </si>
  <si>
    <t>code barre pduit</t>
  </si>
  <si>
    <t>url</t>
  </si>
  <si>
    <t>http://aero-rcd.com/presta/housses/117-housse-d-aile-0000000000117.html#/taille-26_35cc</t>
  </si>
  <si>
    <t>http://aero-rcd.com/presta/housses/117-housse-d-aile-0000000000117.html#/taille-40_80cc</t>
  </si>
  <si>
    <t>http://aero-rcd.com/presta/housses/117-housse-d-aile-0000000000117.html#/taille-85_120cc</t>
  </si>
  <si>
    <t>http://aero-rcd.com/presta/housses/117-housse-d-aile-0000000000117.html#/taille-150_210cc</t>
  </si>
  <si>
    <t>http://aero-rcd.com/presta/helices/118-helice-carbone-22-10-0000000000118.html</t>
  </si>
  <si>
    <t>http://aero-rcd.com/presta/index.php?id_product=119&amp;controller=product&amp;id_lang=2</t>
  </si>
  <si>
    <t>http://aero-rcd.com/presta/helices/120-helice-carbone-28-10-0000000000120.html</t>
  </si>
  <si>
    <t>http://aero-rcd.com/presta/helices/519-helice-en-carbone-20x8-0000000000519.html</t>
  </si>
  <si>
    <t>http://aero-rcd.com/presta/helices/521-helice-en-carbone-24x10-0000000000521.html</t>
  </si>
  <si>
    <t>http://aero-rcd.com/presta/helices/520-helice-en-carbone-22x8-0000000000520.html</t>
  </si>
  <si>
    <t>http://aero-rcd.com/presta/helices/582-helice-bois-18x10-0000000000582.html</t>
  </si>
  <si>
    <t>http://aero-rcd.com/presta/helices/583-helice-bois-20x8-0000000000583.html</t>
  </si>
  <si>
    <t>http://aero-rcd.com/presta/helices/584-helice-bois-20x10-0000000000584.html</t>
  </si>
  <si>
    <t>http://aero-rcd.com/presta/helices/585-helice-bois-22x8-0000000000585.html</t>
  </si>
  <si>
    <t>http://aero-rcd.com/presta/helices/586-helice-bois-22x10-0000000000586.html</t>
  </si>
  <si>
    <t>http://aero-rcd.com/presta/helices/587-helice-bois-24x10-0000000000587.html</t>
  </si>
  <si>
    <t>http://aero-rcd.com/presta/helices/588-helice-bois-27x10-0000000000588.html</t>
  </si>
  <si>
    <t>http://aero-rcd.com/presta/helices/589-helice-bois-28x10-0000000000589.html</t>
  </si>
  <si>
    <t>http://aero-rcd.com/presta/helices/525-cone-825-mm-carbone-0000000000525.html</t>
  </si>
  <si>
    <t>http://aero-rcd.com/presta/helices/526-cone-89-mm-carbone-0000000000526.html</t>
  </si>
  <si>
    <t>http://aero-rcd.com/presta/helices/527-cone-102-mm-carbone-0000000000527.html</t>
  </si>
  <si>
    <t>http://aero-rcd.com/presta/helices/121-cone-carbone-89mm-0000000000121.html</t>
  </si>
  <si>
    <t>http://aero-rcd.com/presta/helices/529-cone-114-mm-rouge-0000000000529.html</t>
  </si>
  <si>
    <t>http://aero-rcd.com/presta/helices/528-cone-114-mm-carbone-0000000000528.html</t>
  </si>
  <si>
    <t>http://aero-rcd.com/presta/helices/524-cone-1143-mm-carbone-0000000000524.html</t>
  </si>
  <si>
    <t>http://aero-rcd.com/presta/helices/523-cone-127-mm-carbone-0000000000523.html</t>
  </si>
  <si>
    <t>Cône d'hélice aluminium 45 mm argent</t>
  </si>
  <si>
    <t>Cône d'hélice aluminium 45 mm noir</t>
  </si>
  <si>
    <t>http://aero-rcd.com/presta/helices/642-cone-d-helice-aluminium-45-mm-0000000000642.html#/color-argent</t>
  </si>
  <si>
    <t>http://aero-rcd.com/presta/helices/642-cone-d-helice-aluminium-45-mm-0000000000642.html#/color-noir</t>
  </si>
  <si>
    <t>Cône d'hélice aluminium 51 mm argent</t>
  </si>
  <si>
    <t>Cône d'hélice aluminium 51 mm noir</t>
  </si>
  <si>
    <t>http://aero-rcd.com/presta/helices/641-cone-d-helice-aluminium-51-mm-0000000000641.html#/color-argent</t>
  </si>
  <si>
    <t>http://aero-rcd.com/presta/helices/641-cone-d-helice-aluminium-51-mm-0000000000641.html#/color-noir</t>
  </si>
  <si>
    <t>http://aero-rcd.com/presta/helices/522-cone-76-mm-alu-chrome-0000000000522.html</t>
  </si>
  <si>
    <t>http://aero-rcd.com/presta/helices/724-cone-alu-bipales-82mm-0000000000724.html</t>
  </si>
  <si>
    <t>http://aero-rcd.com/presta/helices/725-cone-alu-bipales-95mm-0000000000725.html</t>
  </si>
  <si>
    <t>http://aero-rcd.com/presta/helices/643-cone-bipale-alu-101mm-0000000000643.html</t>
  </si>
  <si>
    <t>http://aero-rcd.com/presta/helices/726-cone-alu-bipales-127mm-0000000000726.html</t>
  </si>
  <si>
    <t>http://aero-rcd.com/presta/helices/727-cone-alu-bipales-140mm-0000000000727.html</t>
  </si>
  <si>
    <t>http://aero-rcd.com/presta/helices/728-cone-alu-bipales-152mm-0000000000728.html</t>
  </si>
  <si>
    <t>http://aero-rcd.com/presta/helices/715-cone-alu-tripales-76mm-0000000000715.html</t>
  </si>
  <si>
    <t>http://aero-rcd.com/presta/helices/716-cone-alu-tripales-82mm-0000000000716.html</t>
  </si>
  <si>
    <t>http://aero-rcd.com/presta/helices/719-cone-alu-tripales-102mm-0000000000719.html</t>
  </si>
  <si>
    <t>http://aero-rcd.com/presta/helices/722-cone-alu-tripales-140mm-0000000000722.html</t>
  </si>
  <si>
    <t>http://aero-rcd.com/presta/helices/723-cone-alu-tripales-152mm-0000000000723.html</t>
  </si>
  <si>
    <t>http://aero-rcd.com/presta/roues/124-roue-83-mm-0000000000124.html</t>
  </si>
  <si>
    <t>http://aero-rcd.com/presta/roues/122-roue-96-mm-0000000000122.html</t>
  </si>
  <si>
    <t>http://aero-rcd.com/presta/roues/123-roue-89-mm-0000000000123.html</t>
  </si>
  <si>
    <t>http://aero-rcd.com/presta/roues/125-roue-127-mm-0000000000125.html</t>
  </si>
  <si>
    <t>http://aero-rcd.com/presta/roues/126-roue-102-mm-0000000000126.html</t>
  </si>
  <si>
    <t>http://aero-rcd.com/presta/roues/127-roue-110-mm-0000000000127.html</t>
  </si>
  <si>
    <t>http://aero-rcd.com/presta/roues/128-roue-180-mm-0000000000128.html</t>
  </si>
  <si>
    <t>http://aero-rcd.com/presta/roues/129-roue-215-mm-0000000000129.html</t>
  </si>
  <si>
    <t>http://aero-rcd.com/presta/roues/132-roulette-carbone-26cc-0000000000132.html</t>
  </si>
  <si>
    <t>http://aero-rcd.com/presta/roues/131-roulette-carbone-50cc-0000000000131.html</t>
  </si>
  <si>
    <t>http://aero-rcd.com/presta/roues/130-roulette-85-100cc-carbone-0000000000130.html</t>
  </si>
  <si>
    <t>http://aero-rcd.com/presta/roues/532-axes-roues-m6-0000000000532.html</t>
  </si>
  <si>
    <t>http://aero-rcd.com/presta/roues/531-axes-roues-m5-0000000000531.html</t>
  </si>
  <si>
    <t>http://aero-rcd.com/presta/roues/533-arrets-roues-5-mm-0000000000533.html</t>
  </si>
  <si>
    <t>http://aero-rcd.com/presta/pilotes/576-pilote-1-3-rouge-0000000000576.html</t>
  </si>
  <si>
    <t>http://aero-rcd.com/presta/pilotes/577-pilote-1-3-bleu-0000000000577.html</t>
  </si>
  <si>
    <t>http://aero-rcd.com/presta/pilotes/578-pilote-1-4-rouge-0000000000578.html</t>
  </si>
  <si>
    <t>http://aero-rcd.com/presta/pilotes/579-pilote1-4-bleu-0000000000579.html</t>
  </si>
  <si>
    <t>http://aero-rcd.com/presta/pilotes/580-pilote-1-6-rose-0000000000580.html</t>
  </si>
  <si>
    <t>http://aero-rcd.com/presta/pilotes/581-pilote-1-6-bleu-0000000000581.html</t>
  </si>
  <si>
    <t>http://aero-rcd.com/presta/cones-d-helice/518-verou-de-verriere-0000000000518.html</t>
  </si>
  <si>
    <t>http://aero-rcd.com/presta/cones-d-helice/648-verou-de-verriere-2-0000000000648.html</t>
  </si>
  <si>
    <t>http://aero-rcd.com/presta/cones-d-helice/750-verrou-verriere3-0000000000750.html</t>
  </si>
  <si>
    <t>http://aero-rcd.com/presta/cones-d-helice/751-verrou-verriere4-0000000000751.html</t>
  </si>
  <si>
    <t>http://aero-rcd.com/presta/cones-d-helice/743-patin-d-aile-30-10mm-0000000000743.html</t>
  </si>
  <si>
    <t>http://aero-rcd.com/presta/cones-d-helice/744-patin-d-aile-40-14mm-0000000000744.html</t>
  </si>
  <si>
    <t>http://aero-rcd.com/presta/cones-d-helice/745-patin-d-aile-50-18mm-0000000000745.html</t>
  </si>
  <si>
    <t>http://aero-rcd.com/presta/cones-d-helice/746-patin-d-aile-60-22mm-0000000000746.html</t>
  </si>
  <si>
    <t>http://aero-rcd.com/presta/cones-d-helice/747-patin-d-aile-28-10-12mm-0000000000747.html</t>
  </si>
  <si>
    <t>http://aero-rcd.com/presta/cones-d-helice/816-caoutchouc-antivibration-0000000000816.html</t>
  </si>
  <si>
    <t>http://aero-rcd.com/presta/raccord-pneumatique/490-bouchon-4-mm-0000000000490.html</t>
  </si>
  <si>
    <t>http://aero-rcd.com/presta/raccord-pneumatique/491-bouchon-6-mm-0000000000491.html</t>
  </si>
  <si>
    <t>http://aero-rcd.com/presta/raccord-pneumatique/492-raccord-rapide-triple-4-mm-0000000000492.html</t>
  </si>
  <si>
    <t>http://aero-rcd.com/presta/raccord-pneumatique/493-vanne-quart-de-tour-6-mm-0000000000493.html</t>
  </si>
  <si>
    <t>http://aero-rcd.com/presta/raccord-pneumatique/494-raccord-a-visser-6-mm-0000000000494.html</t>
  </si>
  <si>
    <t>http://aero-rcd.com/presta/raccord-pneumatique/495-raccord-t-a-visser-6-mm-0000000000495.html</t>
  </si>
  <si>
    <t>http://aero-rcd.com/presta/distributeurs-electrovannes-et-sequenseurs/752-raccord-y-metal-0000000000752.html</t>
  </si>
  <si>
    <t>http://aero-rcd.com/presta/distributeurs-electrovannes-et-sequenseurs/753-raccord-en-x-metal-0000000000753.html</t>
  </si>
  <si>
    <t>http://aero-rcd.com/presta/distributeurs-electrovannes-et-sequenseurs/754-raccord-y-nylon-0000000000754.html</t>
  </si>
  <si>
    <t>http://aero-rcd.com/presta/distributeurs-electrovannes-et-sequenseurs/755-raccord-rapide-air-0000000000755.html</t>
  </si>
  <si>
    <t>http://aero-rcd.com/presta/distributeurs-electrovannes-et-sequenseurs/756-raccord-t-air-0000000000756.html</t>
  </si>
  <si>
    <t>http://aero-rcd.com/presta/cones-d-helice/826-clips-tuyau-d6mm-0000000000826.html</t>
  </si>
  <si>
    <t>http://aero-rcd.com/presta/cones-d-helice/825-clips-tuyau-d4mm-0000000000825.html</t>
  </si>
  <si>
    <t>B020506</t>
  </si>
  <si>
    <t>Tuyau souple air 3X2 mm -J</t>
  </si>
  <si>
    <t>Tuyau souple air 3X2 mm -N</t>
  </si>
  <si>
    <t>Tuyau souple air 3X2 mm -B</t>
  </si>
  <si>
    <t>Tuyau souple air 3X2 mm -Tr</t>
  </si>
  <si>
    <t>Tuyau souple air 3X2 mm -R</t>
  </si>
  <si>
    <t>http://aero-rcd.com/presta/tuyauterie-air-et-kero/499-tuyau-souple-air-3x2-mm-0000000000499.html#/color-jaune</t>
  </si>
  <si>
    <t>http://aero-rcd.com/presta/tuyauterie-air-et-kero/499-tuyau-souple-air-3x2-mm-0000000000499.html#/color-bleu</t>
  </si>
  <si>
    <t>http://aero-rcd.com/presta/tuyauterie-air-et-kero/499-tuyau-souple-air-3x2-mm-0000000000499.html#/color-noir</t>
  </si>
  <si>
    <t>http://aero-rcd.com/presta/tuyauterie-air-et-kero/499-tuyau-souple-air-3x2-mm-0000000000499.html#/color-transparent</t>
  </si>
  <si>
    <t>http://aero-rcd.com/presta/tuyauterie-air-et-kero/499-tuyau-souple-air-3x2-mm-0000000000499.html#/color-rouge</t>
  </si>
  <si>
    <t>http://aero-rcd.com/presta/tuyauterie-air-et-kero/500-tuyau-souple-air-4x25-mm-0000000000500.html#/color-jaune</t>
  </si>
  <si>
    <t>Tuyau souple air 4X2,5 mm -J</t>
  </si>
  <si>
    <t>Tuyau souple air 4X2,5 mm -N</t>
  </si>
  <si>
    <t>Tuyau souple air 4X2,5 mm -B</t>
  </si>
  <si>
    <t>Tuyau souple air 4X2,5 mm -Tr</t>
  </si>
  <si>
    <t>Tuyau souple air 4X2,5 mm -R</t>
  </si>
  <si>
    <t>http://aero-rcd.com/presta/tuyauterie-air-et-kero/500-tuyau-souple-air-4x25-mm-0000000000500.html#/color-noir</t>
  </si>
  <si>
    <t>http://aero-rcd.com/presta/tuyauterie-air-et-kero/500-tuyau-souple-air-4x25-mm-0000000000500.html#/color-bleu</t>
  </si>
  <si>
    <t>http://aero-rcd.com/presta/tuyauterie-air-et-kero/500-tuyau-souple-air-4x25-mm-0000000000500.html#/color-transparent</t>
  </si>
  <si>
    <t>http://aero-rcd.com/presta/tuyauterie-air-et-kero/500-tuyau-souple-air-4x25-mm-0000000000500.html#/color-rouge</t>
  </si>
  <si>
    <t>http://aero-rcd.com/presta/tuyauterie-air-et-kero/501-tuyau-semi-rigide-6x4-mm-air-et-kero-0000000000501.html</t>
  </si>
  <si>
    <t>http://aero-rcd.com/presta/tuyauterie-air-et-kero/502-tuyau-spiral-souple-4x25-mm-0000000000502.html</t>
  </si>
  <si>
    <t>http://aero-rcd.com/presta/accessoires-terrain/503-tuyau-spiral-souple-6x4-mm-0000000000503.html</t>
  </si>
  <si>
    <t>http://aero-rcd.com/presta/trains-d-atterissage/135-distributeur-2-voies-0000000000135.html</t>
  </si>
  <si>
    <t>http://aero-rcd.com/presta/trains-d-atterissage/136-distributeur-3-voies-0000000000136.html</t>
  </si>
  <si>
    <t>http://aero-rcd.com/presta/trains-d-atterissage/137-distributeur-5-voies-0000000000137.html</t>
  </si>
  <si>
    <t>http://aero-rcd.com/presta/reservoir-air/138-reservoir-252cc-0000000000138.html</t>
  </si>
  <si>
    <t>http://aero-rcd.com/presta/reservoir-air/139-reservoir-308cc-0000000000139.html</t>
  </si>
  <si>
    <t>http://aero-rcd.com/presta/distributeurs-electrovannes-et-sequenseurs/757-manometre-0000000000757.html</t>
  </si>
  <si>
    <t>http://aero-rcd.com/presta/distributeurs-electrovannes-et-sequenseurs/758-verin-pneumatique-10mm-0000000000758.html</t>
  </si>
  <si>
    <t>http://aero-rcd.com/presta/distributeurs-electrovannes-et-sequenseurs/759-verin-pneumatique-20mm-0000000000759.html</t>
  </si>
  <si>
    <t>http://aero-rcd.com/presta/distributeurs-electrovannes-et-sequenseurs/760-verin-pneumatique-25mm-0000000000760.html</t>
  </si>
  <si>
    <t>http://aero-rcd.com/presta/distributeurs-electrovannes-et-sequenseurs/761-verin-pneumatique-40mm-0000000000761.html</t>
  </si>
  <si>
    <t>VERIF</t>
  </si>
  <si>
    <t>B010307</t>
  </si>
  <si>
    <t>B010309</t>
  </si>
  <si>
    <t>Cône 89 mm socle Carbone</t>
  </si>
  <si>
    <t>Cône carbone 89mm socle alu</t>
  </si>
  <si>
    <t>http://aero-rcd.com/presta/moteurs/483-moteur-eme-35-0000000000483.html</t>
  </si>
  <si>
    <t>http://aero-rcd.com/presta/moteurs/569-demarreur-electrique-eme-35-dle30-0000000000569.html</t>
  </si>
  <si>
    <t>http://aero-rcd.com/presta/moteurs/594-controleur-de-demareur-0000000000594.html</t>
  </si>
  <si>
    <t>http://aero-rcd.com/presta/moteurs/484-moteur-eme-35-as-demarreur-electrique-0000000000484.html</t>
  </si>
  <si>
    <t>http://aero-rcd.com/presta/moteurs/485-moteur-eme-55-ii-0000000000485.html</t>
  </si>
  <si>
    <t>http://aero-rcd.com/presta/moteurs/486-moteur-eme-55-as-demarreur-integre-0000000000486.html</t>
  </si>
  <si>
    <t>http://aero-rcd.com/presta/moteurs/487-moteur-eme-60-0000000000487.html</t>
  </si>
  <si>
    <t>http://aero-rcd.com/presta/moteurs/488-moteur-eme-60-avec-demarreur-electrique-0000000000488.html</t>
  </si>
  <si>
    <t>http://aero-rcd.com/presta/moteurs/570-demarreur-electrique-pour-moteur-eme-50-55-60-0000000000570.html</t>
  </si>
  <si>
    <t>http://aero-rcd.com/presta/moteurs/661-moteur-eme-70-0000000000661.html</t>
  </si>
  <si>
    <t>http://aero-rcd.com/presta/moteurs/713-moteur-eme-70-avec-demarreur-electrique-0000000000661.html</t>
  </si>
  <si>
    <t>http://aero-rcd.com/presta/moteurs/489-moteur-eme-120-0000000000489.html</t>
  </si>
  <si>
    <t>http://aero-rcd.com/presta/echapements/194-canister-40-60cc-0000000000194.html</t>
  </si>
  <si>
    <t>http://aero-rcd.com/presta/echapements/195-pot-pitts-40-60cc-0000000000195.html</t>
  </si>
  <si>
    <t>C020113</t>
  </si>
  <si>
    <t>C020111</t>
  </si>
  <si>
    <t>C020112</t>
  </si>
  <si>
    <t>C020115</t>
  </si>
  <si>
    <t>C020121</t>
  </si>
  <si>
    <t>C020125</t>
  </si>
  <si>
    <t>C020126</t>
  </si>
  <si>
    <t>http://aero-rcd.com/presta/echapements/513-pipe-flexible-26-35cc-0000000000513.html</t>
  </si>
  <si>
    <t>http://aero-rcd.com/presta/echapements/598-pipe-flexible-40-60cc-0000000000598.html</t>
  </si>
  <si>
    <t>http://aero-rcd.com/presta/echapements/196-canister-20-35cc-0000000000196.html</t>
  </si>
  <si>
    <t>http://aero-rcd.com/presta/echapements/707-canister-eme-20-35cc-0000000000707.html</t>
  </si>
  <si>
    <t>http://aero-rcd.com/presta/echapements/515-canister-double-100-120cc-0000000000515.html</t>
  </si>
  <si>
    <t>http://aero-rcd.com/presta/echapements/538-pot-pitts-26-35cc-0000000000538.html</t>
  </si>
  <si>
    <t>http://aero-rcd.com/presta/echapements/590-pot-pitts-50-a-60-cc-0000000000590.html</t>
  </si>
  <si>
    <t>C020300</t>
  </si>
  <si>
    <t>C020100</t>
  </si>
  <si>
    <t>http://aero-rcd.com/presta/echapements/591-chicane-30-35cc-0000000000591.html</t>
  </si>
  <si>
    <t>http://aero-rcd.com/presta/divers/197-bougie-d-alumage-rcexl-0000000000197.html</t>
  </si>
  <si>
    <t>http://aero-rcd.com/presta/divers/573-opto-gas-engine-kill-switch-0000000000573.html</t>
  </si>
  <si>
    <t>http://aero-rcd.com/presta/divers/198-compte-tour-electronique-0000000000198.html</t>
  </si>
  <si>
    <t>http://aero-rcd.com/presta/divers/200-grille-de-ventillation-pm-0000000000200.html</t>
  </si>
  <si>
    <t>http://aero-rcd.com/presta/divers/534-grille-ventilation-gm-0000000000534.html</t>
  </si>
  <si>
    <t>http://aero-rcd.com/presta/echapements/512-raccord-teflon-canister-20-35cc-0000000000512.html</t>
  </si>
  <si>
    <t>http://aero-rcd.com/presta/echapements/514-raccord-teflon-canister-40-60cc-0000000000514.html</t>
  </si>
  <si>
    <t>http://aero-rcd.com/presta/echapements/537-support-simple-canister-0000000000537.html</t>
  </si>
  <si>
    <t>http://aero-rcd.com/presta/echapements/536-support-double-canister-0000000000536.html</t>
  </si>
  <si>
    <t>http://aero-rcd.com/presta/divers/572-gabarit-percage-35-55-60cc-0000000000572.html</t>
  </si>
  <si>
    <t>http://aero-rcd.com/presta/divers/530-gabarit-percage-100-120cc-0000000000530.html</t>
  </si>
  <si>
    <t>D010009</t>
  </si>
  <si>
    <t>D010007</t>
  </si>
  <si>
    <t>http://aero-rcd.com/presta/reservoirs/201-reservoir-essence-350cc-0000000000201.html</t>
  </si>
  <si>
    <t>http://aero-rcd.com/presta/reservoirs/202-reservoir-essence-550cc-0000000000202.html</t>
  </si>
  <si>
    <t>http://aero-rcd.com/presta/reservoirs/203-reservoir-essence-650cc-0000000000203.html</t>
  </si>
  <si>
    <t>http://aero-rcd.com/presta/reservoirs/204-reservoir-essence-800cc-0000000000204.html</t>
  </si>
  <si>
    <t>http://aero-rcd.com/presta/reservoirs/205-reservoir-essence-1500cc-0000000000205.html</t>
  </si>
  <si>
    <t>http://aero-rcd.com/presta/reservoirs/206-reservoir-3000cc-0000000000206.html</t>
  </si>
  <si>
    <t>D040105</t>
  </si>
  <si>
    <t>D040110</t>
  </si>
  <si>
    <t>http://aero-rcd.com/presta/durites-et-accessoires/213-durite-essence-0000000000213.html</t>
  </si>
  <si>
    <t>http://aero-rcd.com/presta/durites-et-accessoires/214-durite-methanol-0000000000214.html</t>
  </si>
  <si>
    <t>http://aero-rcd.com/presta/durites-et-accessoires/212-filtre-et-raccord-reservoir-0000000000212.html</t>
  </si>
  <si>
    <t>http://aero-rcd.com/presta/durites-et-accessoires/207-clip-pour-durite-essence-0000000000207.html</t>
  </si>
  <si>
    <t>http://aero-rcd.com/presta/durites-et-accessoires/729-clip-durite-4mm-0000000000729.html</t>
  </si>
  <si>
    <t>http://aero-rcd.com/presta/durites-et-accessoires/211-bouchon-de-reservoir-0000000000211.html</t>
  </si>
  <si>
    <t>http://aero-rcd.com/presta/durites-et-accessoires/208-bouchon-alu-pour-durite-0000000000208.html</t>
  </si>
  <si>
    <t>http://aero-rcd.com/presta/durites-et-accessoires/209-systeme-de-remplissage-en-alu-0000000000209.html</t>
  </si>
  <si>
    <t>http://aero-rcd.com/presta/durites-et-accessoires/210-buse-de-remplissage-0000000000210.html</t>
  </si>
  <si>
    <t>http://aero-rcd.com/presta/durites-et-accessoires/541-bouchon-de-remplissage-0000000000541.html</t>
  </si>
  <si>
    <t>http://aero-rcd.com/presta/durites-et-accessoires/733-bouchon-de-remplissage-gm-0000000000733.html</t>
  </si>
  <si>
    <t>http://aero-rcd.com/presta/durites-et-accessoires/542-raccord-en-y-0000000000542.html</t>
  </si>
  <si>
    <t>http://aero-rcd.com/presta/durites-et-accessoires/730-raccord-y-plastique-0000000000730.html</t>
  </si>
  <si>
    <t>http://aero-rcd.com/presta/durites-et-accessoires/215-plongeur-essence-0000000000215.html</t>
  </si>
  <si>
    <t>http://aero-rcd.com/presta/durites-et-accessoires/731-plongeur-metal-pm-0000000000731.html</t>
  </si>
  <si>
    <t>http://aero-rcd.com/presta/durites-et-accessoires/732-plongeur-metal-gm-0000000000732.html</t>
  </si>
  <si>
    <t>http://aero-rcd.com/presta/durites-et-accessoires/216-filtre-essence-nettoyable-0000000000216.html</t>
  </si>
  <si>
    <t>http://aero-rcd.com/presta/durites-et-accessoires/217-filtre-essence-rcexl-0000000000217.html</t>
  </si>
  <si>
    <t>http://aero-rcd.com/presta/durites-et-accessoires/218-filtre-essence-prolux-0000000000218.html</t>
  </si>
  <si>
    <t>http://aero-rcd.com/presta/accessoires-terrain/219-pompe-electrique-0000000000219.html</t>
  </si>
  <si>
    <t>http://aero-rcd.com/presta/durites-et-accessoires/220-pompe-manuelle-0000000000220.html</t>
  </si>
  <si>
    <t>http://aero-rcd.com/presta/pompes-de-remplissage-et-fumigenes/221-pompe-a-fumigene-0000000000221.html</t>
  </si>
  <si>
    <t>http://aero-rcd.com/presta/pompes-de-remplissage-et-fumigenes/463-powerbox-jet-smokepump-0000000000463.html</t>
  </si>
  <si>
    <t>http://aero-rcd.com/presta/pompes-de-remplissage-et-fumigenes/464-powerbox-smokepump-0000000000464.html</t>
  </si>
  <si>
    <t xml:space="preserve">  </t>
  </si>
  <si>
    <t>http://aero-rcd.com/presta/accus-batteries/812-lipo-2s-800mah-0000000000812.html</t>
  </si>
  <si>
    <t>http://aero-rcd.com/presta/accus-batteries/811-lipo-2s-900mah-0000000000811.html</t>
  </si>
  <si>
    <t>http://aero-rcd.com/presta/accus-batteries/224-lipo-2s-1300-mah-0000000000224.html</t>
  </si>
  <si>
    <t>http://aero-rcd.com/presta/accus-batteries/223-lipo-2s-2200mah-0000000000223.html</t>
  </si>
  <si>
    <t>http://aero-rcd.com/presta/accus-batteries/222-lipo-2s-4000-mah-0000000000222.html</t>
  </si>
  <si>
    <t>http://aero-rcd.com/presta/accus-batteries/813-lipo-3s-1300mah-0000000000813.html</t>
  </si>
  <si>
    <t>http://aero-rcd.com/presta/accus-batteries/225-lipo-3s-1550mah-0000000000225.html</t>
  </si>
  <si>
    <t>http://aero-rcd.com/presta/accus-batteries/830-lipo-3s-1800mah-0000000000830.html</t>
  </si>
  <si>
    <t>http://aero-rcd.com/presta/accus-batteries/226-lipo-3s-2200mah-0000000000226.html</t>
  </si>
  <si>
    <t>http://aero-rcd.com/presta/accus-batteries/227-lipo-3s-4000mah-0000000000227.html</t>
  </si>
  <si>
    <t>http://aero-rcd.com/presta/chargeurs-testeurs/228-chargeur-skyrc-imax-0000000000228.html</t>
  </si>
  <si>
    <t>http://aero-rcd.com/presta/chargeurs-testeurs/229-alimentation100-240v-20a-0000000000229.html</t>
  </si>
  <si>
    <t>http://aero-rcd.com/presta/chargeurs-testeurs/230-chargeur-imax-b8-professionel-0000000000230.html</t>
  </si>
  <si>
    <t>http://aero-rcd.com/presta/accus-chargeurs-et-testeurs/231-testeur-de-batterie-0000000000231.html</t>
  </si>
  <si>
    <t>http://aero-rcd.com/presta/accessoires-servos/649-testeur-de-servo-0000000000649.html</t>
  </si>
  <si>
    <t>Bras double alu 90mm F</t>
  </si>
  <si>
    <t>Bras double alu 90mm H</t>
  </si>
  <si>
    <t>Bras double alu 90mm JR</t>
  </si>
  <si>
    <t>Simple bras alu 40mm F</t>
  </si>
  <si>
    <t>Simple bras alu 40mm H</t>
  </si>
  <si>
    <t>Simple bras alu 40mm JR</t>
  </si>
  <si>
    <t>Simple bras alu 45mm F</t>
  </si>
  <si>
    <t>Simple bras alu 45mm JR</t>
  </si>
  <si>
    <t>Simple bras alu 45mm H</t>
  </si>
  <si>
    <t>F020204</t>
  </si>
  <si>
    <t>F020205</t>
  </si>
  <si>
    <t>F020206</t>
  </si>
  <si>
    <t>Palonnier carbone simple 50mm F</t>
  </si>
  <si>
    <t>Palonnier carbone simple 50mm JR</t>
  </si>
  <si>
    <t>Palonnier carbone simple 50mm H</t>
  </si>
  <si>
    <t>F020207</t>
  </si>
  <si>
    <t>F020208</t>
  </si>
  <si>
    <t>Palonnier carbone double 103mm F</t>
  </si>
  <si>
    <t>Palonnier carbone double 103mm H</t>
  </si>
  <si>
    <t>Palonnier carbone double 103mm JR</t>
  </si>
  <si>
    <t>F020209</t>
  </si>
  <si>
    <t>http://aero-rcd.com/presta/palonniers-de-servos/232-simple-bras-alu-futaba-0000000000232.html</t>
  </si>
  <si>
    <t>http://aero-rcd.com/presta/palonniers-de-servos/233-palonnier-servo-60kg-0000000000233.html</t>
  </si>
  <si>
    <t>http://aero-rcd.com/presta/palonniers-de-servos/778-palonnier-alu-futaba-25mm-0000000000778.html</t>
  </si>
  <si>
    <t>http://aero-rcd.com/presta/palonniers-de-servos/234-simple-bras-hitec-24t-0000000000234.html</t>
  </si>
  <si>
    <t>http://aero-rcd.com/presta/palonniers-de-servos/779-palonnier-alu-futaba-32mm-0000000000779.html</t>
  </si>
  <si>
    <t>http://aero-rcd.com/presta/palonniers-de-servos/780-palonnier-alu-futaba-39mm-0000000000780.html</t>
  </si>
  <si>
    <t>http://aero-rcd.com/presta/palonniers-de-servos/781-palonnier-alu-futaba-52mm-0000000000781.html</t>
  </si>
  <si>
    <t>http://aero-rcd.com/presta/palonniers-de-servos/782-palonnier-alu-double-futaba-84mm-0000000000782.html</t>
  </si>
  <si>
    <t>http://aero-rcd.com/presta/palonniers-de-servos/783-palonnier-alu-double-futaba-101mm-0000000000783.html</t>
  </si>
  <si>
    <t>http://aero-rcd.com/presta/palonniers-de-servos/237-bras-double-alu-90mm-0000000000237.html</t>
  </si>
  <si>
    <t>http://aero-rcd.com/presta/palonniers-de-servos/237-bras-double-alu-90mm-0000000000237.html#/marque_du_servo-hitec_24t</t>
  </si>
  <si>
    <t>http://aero-rcd.com/presta/palonniers-de-servos/237-bras-double-alu-90mm-0000000000237.html#/marque_du_servo-jr_23t</t>
  </si>
  <si>
    <t>http://aero-rcd.com/presta/palonniers-de-servos/238-simple-bras-alu-40mm-0000000000238.html</t>
  </si>
  <si>
    <t>http://aero-rcd.com/presta/palonniers-de-servos/238-simple-bras-alu-40mm-0000000000238.html#/marque_du_servo-hitec_24t</t>
  </si>
  <si>
    <t>http://aero-rcd.com/presta/palonniers-de-servos/238-simple-bras-alu-40mm-0000000000238.html#/marque_du_servo-jr_23t</t>
  </si>
  <si>
    <t>http://aero-rcd.com/presta/palonniers-de-servos/239-simple-bras-alu-45mm-0000000000239.html</t>
  </si>
  <si>
    <t>http://aero-rcd.com/presta/palonniers-de-servos/239-simple-bras-alu-45mm-0000000000239.html#/marque_du_servo-hitec_24t</t>
  </si>
  <si>
    <t>http://aero-rcd.com/presta/palonniers-de-servos/239-simple-bras-alu-45mm-0000000000239.html#/marque_du_servo-jr_23t</t>
  </si>
  <si>
    <t>http://aero-rcd.com/presta/palonniers-de-servos/235-palonnier-carbone-50mm-0000000000235.html#/marque_du_servo-futaba_25t</t>
  </si>
  <si>
    <t>http://aero-rcd.com/presta/palonniers-de-servos/235-palonnier-carbone-50mm-0000000000235.html#/marque_du_servo-jr_23t</t>
  </si>
  <si>
    <t>http://aero-rcd.com/presta/palonniers-de-servos/235-palonnier-carbone-50mm-0000000000235.html#/marque_du_servo-hitec_24t</t>
  </si>
  <si>
    <t>http://aero-rcd.com/presta/palonniers-de-servos/236-palonnier-carbone-double-103mm-0000000000236.html</t>
  </si>
  <si>
    <t>http://aero-rcd.com/presta/palonniers-de-servos/236-palonnier-carbone-double-103mm-0000000000236.html#/marque_du_servo-futaba_25t</t>
  </si>
  <si>
    <t>http://aero-rcd.com/presta/palonniers-de-servos/236-palonnier-carbone-double-103mm-0000000000236.html#/marque_du_servo-hitec_24t</t>
  </si>
  <si>
    <t>http://aero-rcd.com/presta/accueil/240-support-simple-commande-de-derive-0000000000240.html</t>
  </si>
  <si>
    <t>http://aero-rcd.com/presta/palonniers-de-servos/241-support-double-commande-de-derive-0000000000241.html</t>
  </si>
  <si>
    <t>http://aero-rcd.com/presta/alimentation/242-regulateur-de-tension-pour-accus-li-po-6v-5a-prolux-px1422b-0000000000242.html</t>
  </si>
  <si>
    <t>http://aero-rcd.com/presta/alimentation/458-powerbox-evolution-0000000000458.html</t>
  </si>
  <si>
    <t>http://aero-rcd.com/presta/alimentation/459-powerbox-professionnelle-0000000000459.html</t>
  </si>
  <si>
    <t>http://aero-rcd.com/presta/alimentation/460-powerbox-competition-srs-0000000000460.html</t>
  </si>
  <si>
    <t>http://aero-rcd.com/presta/alimentation/461-powerbox-cockpit-srs-0000000000461.html</t>
  </si>
  <si>
    <t>http://aero-rcd.com/presta/alimentation/462-powerbox-gemini-ii-0000000000462.html</t>
  </si>
  <si>
    <t>http://aero-rcd.com/presta/rallonges-fils/243-clip-connecteur-0000000000243.html</t>
  </si>
  <si>
    <t>http://aero-rcd.com/presta/accessoires-servos/244-support-de-servo-17-g-0000000000244.html</t>
  </si>
  <si>
    <t>http://aero-rcd.com/presta/accessoires-servos/245-support-de-servo-36-56g-0000000000245.html</t>
  </si>
  <si>
    <t>http://aero-rcd.com/presta/accessoires-servos/246-support-de-servo-6-8-g-0000000000246.html</t>
  </si>
  <si>
    <t>http://aero-rcd.com/presta/accessoires-servos/593-support-servo-alu-0000000000593.html</t>
  </si>
  <si>
    <t>http://aero-rcd.com/presta/accessoires-servos/653-support-alimentation-0000000000653.html</t>
  </si>
  <si>
    <t>http://aero-rcd.com/presta/accessoires-servos/658-support-recepteurs-batterie-0000000000658.html</t>
  </si>
  <si>
    <t>http://aero-rcd.com/presta/recepteurs-futaba/809-r7008hv-0000000000809.html</t>
  </si>
  <si>
    <t>http://aero-rcd.com/presta/prises/249-fiche-banane-d-40mm-0000000000249.html</t>
  </si>
  <si>
    <t>http://aero-rcd.com/presta/prises/250-fiche-banane-d-60mm-0000000000250.html</t>
  </si>
  <si>
    <t>http://aero-rcd.com/presta/prises/251-fiche-banane-d-35mm-0000000000251.html</t>
  </si>
  <si>
    <t>http://aero-rcd.com/presta/prises/252-fiche-banane-d-8mm-0000000000252.html</t>
  </si>
  <si>
    <t>http://aero-rcd.com/presta/prises/253-fiche-banane-d-2mm-0000000000253.html</t>
  </si>
  <si>
    <t>http://aero-rcd.com/presta/prises/254-fiche-banane-d-55mm-0000000000254.html</t>
  </si>
  <si>
    <t>http://aero-rcd.com/presta/prises/255-prise-6-broches-0000000000255.html</t>
  </si>
  <si>
    <t>http://aero-rcd.com/presta/prises/256-prise-t-0000000000256.html</t>
  </si>
  <si>
    <t>http://aero-rcd.com/presta/prises/257-prise-ec3-0000000000257.html</t>
  </si>
  <si>
    <t>http://aero-rcd.com/presta/prises/824-support-prise-6-broches-0000000000824.html</t>
  </si>
  <si>
    <t>http://aero-rcd.com/presta/prises/829-support-prise-t-0000000000829.html</t>
  </si>
  <si>
    <t>Cordon Y torsadé 150/JR</t>
  </si>
  <si>
    <t>Cordon Y torsadé 150/F</t>
  </si>
  <si>
    <t>Cordon Y torsadé 300/F</t>
  </si>
  <si>
    <t>Cordon Y torsadé 300/JR</t>
  </si>
  <si>
    <t>Cordon Y torsadé 600/F</t>
  </si>
  <si>
    <t>Cordon Y torsadé 600/JR</t>
  </si>
  <si>
    <t>Cable silicone 12 AWG</t>
  </si>
  <si>
    <t>Cable silicone 14 AWG</t>
  </si>
  <si>
    <t>Cable torsadé F</t>
  </si>
  <si>
    <t>Cable torsadé JR</t>
  </si>
  <si>
    <t>Cable plat 22AWG -JR</t>
  </si>
  <si>
    <t>Cable plat 22AWG -F</t>
  </si>
  <si>
    <t>Ralonge cable plat 75-F</t>
  </si>
  <si>
    <t>Ralonge cable plat 75-JR</t>
  </si>
  <si>
    <t>Ralonge cable plat 1000-F</t>
  </si>
  <si>
    <t>Ralonge cable plat 1000-JR</t>
  </si>
  <si>
    <t>Ralonge cable plat 150-F</t>
  </si>
  <si>
    <t>Ralonge cable plat 150-JR</t>
  </si>
  <si>
    <t>Ralonge cable plat 300-F</t>
  </si>
  <si>
    <t>Ralonge cable plat 300-JR</t>
  </si>
  <si>
    <t>Ralonge cable plat 450-F</t>
  </si>
  <si>
    <t>Ralonge cable plat 450-JR</t>
  </si>
  <si>
    <t>Ralonge cable plat 600-F</t>
  </si>
  <si>
    <t>Ralonge cable plat 600-JR</t>
  </si>
  <si>
    <t>Ralonge cable plat 750-F</t>
  </si>
  <si>
    <t>Ralonge cable 750-JR</t>
  </si>
  <si>
    <t>http://aero-rcd.com/presta/rallonges-fils/475-cordon-y-torsade-22awg-0000000000475.html</t>
  </si>
  <si>
    <t>http://aero-rcd.com/presta/rallonges-fils/475-cordon-y-torsade-22awg-0000000000475.html#/taille-150_mm/type-futaba</t>
  </si>
  <si>
    <t>http://aero-rcd.com/presta/rallonges-fils/475-cordon-y-torsade-22awg-0000000000475.html#/type-futaba/taille-300_mm</t>
  </si>
  <si>
    <t>http://aero-rcd.com/presta/rallonges-fils/475-cordon-y-torsade-22awg-0000000000475.html#/type-jr/taille-300_mm</t>
  </si>
  <si>
    <t>http://aero-rcd.com/presta/rallonges-fils/475-cordon-y-torsade-22awg-0000000000475.html#/type-jr/taille-600_mm</t>
  </si>
  <si>
    <t>http://aero-rcd.com/presta/rallonges-fils/475-cordon-y-torsade-22awg-0000000000475.html#/type-futaba/taille-600_mm</t>
  </si>
  <si>
    <t>http://aero-rcd.com/presta/rallonges-fils/480-cable-silicone-0000000000480.html</t>
  </si>
  <si>
    <t>http://aero-rcd.com/presta/rallonges-fils/480-cable-silicone-0000000000480.html#/type-12_awg</t>
  </si>
  <si>
    <t>http://aero-rcd.com/presta/rallonges-fils/481-cable-torsade-0000000000481.html</t>
  </si>
  <si>
    <t>http://aero-rcd.com/presta/rallonges-fils/481-cable-torsade-0000000000481.html#/type-futaba</t>
  </si>
  <si>
    <t>http://aero-rcd.com/presta/rallonges-fils/482-cable-plat-22awg-0000000000482.html</t>
  </si>
  <si>
    <t>http://aero-rcd.com/presta/rallonges-fils/482-cable-plat-22awg-0000000000482.html#/type-jr</t>
  </si>
  <si>
    <t>http://aero-rcd.com/presta/rallonges-fils/479-ralonge-cable-plat-pour-servo-22awg-0000000000479.html</t>
  </si>
  <si>
    <t>http://aero-rcd.com/presta/rallonges-fils/479-ralonge-cable-plat-pour-servo-22awg-0000000000479.html#/taille-75_mm/type-jr</t>
  </si>
  <si>
    <t>http://aero-rcd.com/presta/rallonges-fils/479-ralonge-cable-plat-pour-servo-22awg-0000000000479.html#/type-jr/taille-150_mm</t>
  </si>
  <si>
    <t>http://aero-rcd.com/presta/rallonges-fils/479-ralonge-cable-plat-pour-servo-22awg-0000000000479.html#/type-futaba/taille-150_mm</t>
  </si>
  <si>
    <t>http://aero-rcd.com/presta/rallonges-fils/479-ralonge-cable-plat-pour-servo-22awg-0000000000479.html#/type-futaba/taille-300_mm</t>
  </si>
  <si>
    <t>http://aero-rcd.com/presta/rallonges-fils/479-ralonge-cable-plat-pour-servo-22awg-0000000000479.html#/type-jr/taille-300_mm</t>
  </si>
  <si>
    <t>http://aero-rcd.com/presta/rallonges-fils/479-ralonge-cable-plat-pour-servo-22awg-0000000000479.html#/type-jr/taille-450_mm</t>
  </si>
  <si>
    <t>http://aero-rcd.com/presta/rallonges-fils/479-ralonge-cable-plat-pour-servo-22awg-0000000000479.html#/type-futaba/taille-450_mm</t>
  </si>
  <si>
    <t>http://aero-rcd.com/presta/rallonges-fils/479-ralonge-cable-plat-pour-servo-22awg-0000000000479.html#/type-futaba/taille-600_mm</t>
  </si>
  <si>
    <t>http://aero-rcd.com/presta/rallonges-fils/479-ralonge-cable-plat-pour-servo-22awg-0000000000479.html#/type-jr/taille-600_mm</t>
  </si>
  <si>
    <t>http://aero-rcd.com/presta/rallonges-fils/479-ralonge-cable-plat-pour-servo-22awg-0000000000479.html#/type-futaba/taille-750_mm</t>
  </si>
  <si>
    <t>http://aero-rcd.com/presta/rallonges-fils/479-ralonge-cable-plat-pour-servo-22awg-0000000000479.html#/type-jr/taille-750_mm</t>
  </si>
  <si>
    <t>http://aero-rcd.com/presta/rallonges-fils/479-ralonge-cable-plat-pour-servo-22awg-0000000000479.html#/type-futaba/taille-1000_mm</t>
  </si>
  <si>
    <t>http://aero-rcd.com/presta/rallonges-fils/479-ralonge-cable-plat-pour-servo-22awg-0000000000479.html#/type-jr/taille-1000_mm</t>
  </si>
  <si>
    <t>http://aero-rcd.com/presta/rallonges-fils/647-cable-plat-26awg-0000000000647.html</t>
  </si>
  <si>
    <t>http://aero-rcd.com/presta/cordons-prises-de-charges/272-prise-t-3-in-1-0000000000272.html</t>
  </si>
  <si>
    <t>http://aero-rcd.com/presta/cordons-prises-de-charges/273-prises-t-2-male1-femelle-0000000000273.html</t>
  </si>
  <si>
    <t>http://aero-rcd.com/presta/cordons-prises-de-charges/274-prises-t-2-femelles-1-male-0000000000274.html</t>
  </si>
  <si>
    <t>http://aero-rcd.com/presta/cordons-prises-de-charges/275-prises-t-4-en-1-0000000000275.html</t>
  </si>
  <si>
    <t>http://aero-rcd.com/presta/cordons-prises-de-charges/276-cordon-de-charge-multiple-0000000000276.html</t>
  </si>
  <si>
    <t>http://aero-rcd.com/presta/cordons-prises-de-charges/277-platine-t-equilibrage-0000000000277.html</t>
  </si>
  <si>
    <t>http://aero-rcd.com/presta/cordons-prises-de-charges/278-platine-ec3-equilibrage-0000000000278.html</t>
  </si>
  <si>
    <t>http://aero-rcd.com/presta/accueil/279-platine-multiple-0000000000279.html</t>
  </si>
  <si>
    <t>http://aero-rcd.com/presta/cordons-prises-de-charges/280-prise-ec3-0000000000280.html</t>
  </si>
  <si>
    <t>http://aero-rcd.com/presta/cordons-prises-de-charges/280-prise-ec3-0000000000280.html#/type-femelle</t>
  </si>
  <si>
    <t>http://aero-rcd.com/presta/cordons-prises-de-charges/281-prise-jst-0000000000281.html#/type-male</t>
  </si>
  <si>
    <t>http://aero-rcd.com/presta/cordons-prises-de-charges/281-prise-jst-0000000000281.html#/type-femelle</t>
  </si>
  <si>
    <t>http://aero-rcd.com/presta/cordons-prises-de-charges/282-prise-t-0000000000282.html</t>
  </si>
  <si>
    <t>http://aero-rcd.com/presta/cordons-prises-de-charges/282-prise-t-0000000000282.html#/type-femelle</t>
  </si>
  <si>
    <t>http://aero-rcd.com/presta/cordons-prises-de-charges/283-prise-de-charge-t-0000000000283.html</t>
  </si>
  <si>
    <t>http://aero-rcd.com/presta/cordons-prises-de-charges/284-prise-jts-prise-t-0000000000284.html</t>
  </si>
  <si>
    <t>http://aero-rcd.com/presta/cordons-prises-de-charges/465-adaptateur-prise-mpx-t-0000000000465.html</t>
  </si>
  <si>
    <t>http://aero-rcd.com/presta/cordons-prises-de-charges/284-prise-jts-prise-t-0000000000284.html#/type-femelle</t>
  </si>
  <si>
    <t>http://aero-rcd.com/presta/cordons-prises-de-charges/466-mpx-extension-0000000000466.html</t>
  </si>
  <si>
    <t>http://aero-rcd.com/presta/outillage/344-fer-a-entoiler-0000000000344.html</t>
  </si>
  <si>
    <t>http://aero-rcd.com/presta/outillage/345-station-de-soudure-0000000000345.html</t>
  </si>
  <si>
    <t>http://aero-rcd.com/presta/outillage/592-microscope-0000000000592.html</t>
  </si>
  <si>
    <t>http://aero-rcd.com/presta/outillage/346-peson-electronique-0000000000346.html</t>
  </si>
  <si>
    <t>http://aero-rcd.com/presta/outillage/347-balance-digitale-0a-5-kg-0000000000347.html</t>
  </si>
  <si>
    <t>http://aero-rcd.com/presta/outillage/348-pied-a-coulisse-digital-0000000000348.html</t>
  </si>
  <si>
    <t>http://aero-rcd.com/presta/outillage/566-balance-de-precision-de-01-a-800g-0000000000566.html</t>
  </si>
  <si>
    <t>http://aero-rcd.com/presta/outillage/765-balance-precision-de-01-a-2000g-0000000000765.html</t>
  </si>
  <si>
    <t>http://aero-rcd.com/presta/outillage/349-set-de-scalpel-16-pieces-0000000000349.html</t>
  </si>
  <si>
    <t>http://aero-rcd.com/presta/outillage/350-brucelle-antistatique-10-0000000000350.html</t>
  </si>
  <si>
    <t>http://aero-rcd.com/presta/outillage/351-brucelle-longue-11-0000000000351.html</t>
  </si>
  <si>
    <t>http://aero-rcd.com/presta/outillage/352-brucelle-fine-et-incurvee-15-0000000000352.html</t>
  </si>
  <si>
    <t>http://aero-rcd.com/presta/outillage/353-brucelle-pointe-fine-et-droite-12-0000000000353.html</t>
  </si>
  <si>
    <t>http://aero-rcd.com/presta/outillage/354-brucelle-ronde-et-plate-13-0000000000354.html</t>
  </si>
  <si>
    <t>http://aero-rcd.com/presta/outillage/355-brucelle-tres-pointu-14-0000000000355.html</t>
  </si>
  <si>
    <t>http://aero-rcd.com/presta/outillage/634-boite-scalpel-aero-rcd-0000000000634.html</t>
  </si>
  <si>
    <t>http://aero-rcd.com/presta/outillage/704-boite-scalpel-0000000000704.html</t>
  </si>
  <si>
    <t>http://aero-rcd.com/presta/outillage/705-peigne-a-forme-0000000000705.html</t>
  </si>
  <si>
    <t>http://aero-rcd.com/presta/outillage/356-pince-z-pour-commande-0000000000356.html</t>
  </si>
  <si>
    <t>http://aero-rcd.com/presta/outillage/357-jeu-de-lime-pour-metal-et-bois-0000000000357.html</t>
  </si>
  <si>
    <t>http://aero-rcd.com/presta/outillage/359-tournevis-12-en-1-0000000000359.html</t>
  </si>
  <si>
    <t>http://aero-rcd.com/presta/outillage/651-mandrin-pour-forets-0000000000651.html</t>
  </si>
  <si>
    <t>http://aero-rcd.com/presta/outillage/652-fraise-manuelle-0000000000652.html</t>
  </si>
  <si>
    <t>http://aero-rcd.com/presta/outillage/766-disque-diamant-pm-0000000000766.html</t>
  </si>
  <si>
    <t>http://aero-rcd.com/presta/outillage/767-disque-diamant-gm-0000000000767.html</t>
  </si>
  <si>
    <t>http://aero-rcd.com/presta/accessoires-terrain/360-demareur-20cc-80cc-0000000000360.html</t>
  </si>
  <si>
    <t>http://aero-rcd.com/presta/accessoires-terrain/361-demareur-80cc-250cc-0000000000361.html</t>
  </si>
  <si>
    <t>http://aero-rcd.com/presta/accessoires-terrain/362-bouton-demareur-20-80cc-0000000000362.html</t>
  </si>
  <si>
    <t>http://aero-rcd.com/presta/accessoires-terrain/363-adaptateur-cone-0000000000363.html</t>
  </si>
  <si>
    <t>http://aero-rcd.com/presta/accessoires-terrain/364-anemometre-0000000000364.html</t>
  </si>
  <si>
    <t>http://aero-rcd.com/presta/accessoires-terrain/702-cable-de-remorquage-0000000000702.html</t>
  </si>
  <si>
    <t>http://aero-rcd.com/presta/accessoires-terrain/712-rc-air-compresseur-0000000000712.html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</si>
</sst>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2" fontId="0" fillId="0" borderId="0" xfId="0" applyNumberFormat="1"/>
    <xf numFmtId="2" fontId="0" fillId="0" borderId="0" xfId="1" applyNumberFormat="1" applyFont="1"/>
    <xf numFmtId="44" fontId="0" fillId="0" borderId="0" xfId="1" applyFont="1"/>
    <xf numFmtId="0" fontId="0" fillId="0" borderId="0" xfId="0" applyNumberFormat="1"/>
    <xf numFmtId="0" fontId="2" fillId="0" borderId="0" xfId="2" applyAlignment="1" applyProtection="1"/>
    <xf numFmtId="0" fontId="0" fillId="0" borderId="2" xfId="0" applyBorder="1"/>
    <xf numFmtId="0" fontId="0" fillId="0" borderId="3" xfId="0" applyBorder="1"/>
    <xf numFmtId="0" fontId="0" fillId="0" borderId="4" xfId="0" applyBorder="1"/>
    <xf numFmtId="2" fontId="0" fillId="0" borderId="2" xfId="0" applyNumberFormat="1" applyBorder="1"/>
    <xf numFmtId="2" fontId="0" fillId="0" borderId="3" xfId="0" applyNumberFormat="1" applyBorder="1"/>
    <xf numFmtId="2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2" fontId="0" fillId="0" borderId="1" xfId="0" applyNumberFormat="1" applyBorder="1"/>
    <xf numFmtId="0" fontId="0" fillId="0" borderId="11" xfId="0" applyBorder="1"/>
    <xf numFmtId="0" fontId="0" fillId="0" borderId="12" xfId="0" applyBorder="1"/>
    <xf numFmtId="44" fontId="0" fillId="0" borderId="0" xfId="1" applyFont="1" applyBorder="1"/>
    <xf numFmtId="0" fontId="0" fillId="0" borderId="0" xfId="0" applyBorder="1"/>
    <xf numFmtId="2" fontId="0" fillId="0" borderId="0" xfId="0" applyNumberFormat="1" applyBorder="1"/>
    <xf numFmtId="0" fontId="0" fillId="0" borderId="0" xfId="0" applyNumberFormat="1" applyBorder="1"/>
    <xf numFmtId="0" fontId="0" fillId="2" borderId="0" xfId="0" applyFill="1" applyBorder="1"/>
    <xf numFmtId="0" fontId="2" fillId="0" borderId="0" xfId="2" applyBorder="1" applyAlignment="1" applyProtection="1"/>
    <xf numFmtId="0" fontId="0" fillId="0" borderId="0" xfId="0" applyFill="1"/>
    <xf numFmtId="2" fontId="0" fillId="0" borderId="0" xfId="0" applyNumberFormat="1" applyFill="1"/>
    <xf numFmtId="0" fontId="0" fillId="0" borderId="0" xfId="0" applyNumberFormat="1" applyFill="1"/>
    <xf numFmtId="0" fontId="2" fillId="0" borderId="0" xfId="2" applyFill="1" applyAlignment="1" applyProtection="1"/>
    <xf numFmtId="0" fontId="0" fillId="0" borderId="0" xfId="0" applyFill="1" applyBorder="1"/>
    <xf numFmtId="2" fontId="0" fillId="0" borderId="0" xfId="1" applyNumberFormat="1" applyFont="1" applyBorder="1"/>
  </cellXfs>
  <cellStyles count="3">
    <cellStyle name="Lien hypertexte" xfId="2" builtinId="8"/>
    <cellStyle name="Monétaire" xfId="1" builtinId="4"/>
    <cellStyle name="Normal" xfId="0" builtinId="0"/>
  </cellStyles>
  <dxfs count="8">
    <dxf>
      <numFmt numFmtId="0" formatCode="General"/>
    </dxf>
    <dxf>
      <numFmt numFmtId="0" formatCode="General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9" defaultPivotStyle="PivotStyleLight16"/>
  <colors>
    <mruColors>
      <color rgb="FFF8644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T654" totalsRowShown="0">
  <autoFilter ref="A1:T654">
    <filterColumn colId="0"/>
    <filterColumn colId="1"/>
    <filterColumn colId="3"/>
    <filterColumn colId="4"/>
    <filterColumn colId="5"/>
    <filterColumn colId="8"/>
    <filterColumn colId="9"/>
    <filterColumn colId="10"/>
    <filterColumn colId="17"/>
    <filterColumn colId="18"/>
    <filterColumn colId="19">
      <customFilters>
        <customFilter operator="notEqual" val=" "/>
      </customFilters>
    </filterColumn>
  </autoFilter>
  <sortState ref="A338:T648">
    <sortCondition ref="A1:A653"/>
  </sortState>
  <tableColumns count="20">
    <tableColumn id="1" name="référence"/>
    <tableColumn id="2" name="Code famille"/>
    <tableColumn id="3" name="nom FR"/>
    <tableColumn id="4" name="fournisseur"/>
    <tableColumn id="5" name="Code fournisseur"/>
    <tableColumn id="6" name="prix d\'achat" dataDxfId="7"/>
    <tableColumn id="7" name="prix TTC" dataDxfId="6"/>
    <tableColumn id="8" name="prix HT" dataDxfId="5"/>
    <tableColumn id="9" name="frais acc" dataDxfId="4"/>
    <tableColumn id="10" name="px ht ttall" dataDxfId="3"/>
    <tableColumn id="11" name="marge" dataDxfId="2"/>
    <tableColumn id="12" name="ean13"/>
    <tableColumn id="13" name="référence fournisseur"/>
    <tableColumn id="14" name="quantité"/>
    <tableColumn id="15" name="catégories FR"/>
    <tableColumn id="16" name="hauteur"/>
    <tableColumn id="17" name="code unité"/>
    <tableColumn id="18" name="code barre pduit" dataDxfId="1">
      <calculatedColumnFormula>Tableau1[[#This Row],[référence]]</calculatedColumnFormula>
    </tableColumn>
    <tableColumn id="19" name="url"/>
    <tableColumn id="20" name="VERIF" dataDxfId="0">
      <calculatedColumnFormula>Tableau1[[#This Row],[quantité]]+1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aero-rcd.com/presta/raccord-pneumatique/494-raccord-a-visser-6-mm-0000000000494.html" TargetMode="External"/><Relationship Id="rId18" Type="http://schemas.openxmlformats.org/officeDocument/2006/relationships/hyperlink" Target="http://aero-rcd.com/presta/tuyauterie-air-et-kero/499-tuyau-souple-air-3x2-mm-0000000000499.html" TargetMode="External"/><Relationship Id="rId26" Type="http://schemas.openxmlformats.org/officeDocument/2006/relationships/hyperlink" Target="http://aero-rcd.com/presta/reservoirs/204-reservoir-essence-800cc-0000000000204.html" TargetMode="External"/><Relationship Id="rId39" Type="http://schemas.openxmlformats.org/officeDocument/2006/relationships/hyperlink" Target="http://aero-rcd.com/presta/alimentation/460-powerbox-competition-srs-0000000000460.html" TargetMode="External"/><Relationship Id="rId21" Type="http://schemas.openxmlformats.org/officeDocument/2006/relationships/hyperlink" Target="http://aero-rcd.com/presta/moteurs/569-demarreur-electrique-eme-35-dle30-0000000000569.html" TargetMode="External"/><Relationship Id="rId34" Type="http://schemas.openxmlformats.org/officeDocument/2006/relationships/hyperlink" Target="http://aero-rcd.com/presta/palonniers-de-servos/237-bras-double-alu-90mm-0000000000237.html" TargetMode="External"/><Relationship Id="rId42" Type="http://schemas.openxmlformats.org/officeDocument/2006/relationships/hyperlink" Target="http://aero-rcd.com/presta/accessoires-servos/246-support-de-servo-6-8-g-0000000000246.html" TargetMode="External"/><Relationship Id="rId47" Type="http://schemas.openxmlformats.org/officeDocument/2006/relationships/hyperlink" Target="http://aero-rcd.com/presta/prises/257-prise-ec3-0000000000257.html" TargetMode="External"/><Relationship Id="rId50" Type="http://schemas.openxmlformats.org/officeDocument/2006/relationships/hyperlink" Target="http://aero-rcd.com/presta/rallonges-fils/475-cordon-y-torsade-22awg-0000000000475.html" TargetMode="External"/><Relationship Id="rId55" Type="http://schemas.openxmlformats.org/officeDocument/2006/relationships/hyperlink" Target="http://aero-rcd.com/presta/outillage/353-brucelle-pointe-fine-et-droite-12-0000000000353.html" TargetMode="External"/><Relationship Id="rId7" Type="http://schemas.openxmlformats.org/officeDocument/2006/relationships/hyperlink" Target="http://aero-rcd.com/presta/helices/723-cone-alu-tripales-152mm-0000000000723.html" TargetMode="External"/><Relationship Id="rId2" Type="http://schemas.openxmlformats.org/officeDocument/2006/relationships/hyperlink" Target="http://aero-rcd.com/presta/helices/582-helice-bois-18x10-0000000000582.html" TargetMode="External"/><Relationship Id="rId16" Type="http://schemas.openxmlformats.org/officeDocument/2006/relationships/hyperlink" Target="http://aero-rcd.com/presta/tuyauterie-air-et-kero/499-tuyau-souple-air-3x2-mm-0000000000499.html" TargetMode="External"/><Relationship Id="rId20" Type="http://schemas.openxmlformats.org/officeDocument/2006/relationships/hyperlink" Target="http://aero-rcd.com/presta/tuyauterie-air-et-kero/500-tuyau-souple-air-4x25-mm-0000000000500.html" TargetMode="External"/><Relationship Id="rId29" Type="http://schemas.openxmlformats.org/officeDocument/2006/relationships/hyperlink" Target="http://aero-rcd.com/presta/durites-et-accessoires/213-durite-essence-0000000000213.html" TargetMode="External"/><Relationship Id="rId41" Type="http://schemas.openxmlformats.org/officeDocument/2006/relationships/hyperlink" Target="http://aero-rcd.com/presta/accessoires-servos/245-support-de-servo-36-56g-0000000000245.html" TargetMode="External"/><Relationship Id="rId54" Type="http://schemas.openxmlformats.org/officeDocument/2006/relationships/hyperlink" Target="http://aero-rcd.com/presta/outillage/566-balance-de-precision-de-01-a-800g-0000000000566.html" TargetMode="External"/><Relationship Id="rId1" Type="http://schemas.openxmlformats.org/officeDocument/2006/relationships/hyperlink" Target="http://aero-rcd.com/presta/helices/521-helice-en-carbone-24x10-0000000000521.html" TargetMode="External"/><Relationship Id="rId6" Type="http://schemas.openxmlformats.org/officeDocument/2006/relationships/hyperlink" Target="http://aero-rcd.com/presta/helices/642-cone-d-helice-aluminium-45-mm-0000000000642.html" TargetMode="External"/><Relationship Id="rId11" Type="http://schemas.openxmlformats.org/officeDocument/2006/relationships/hyperlink" Target="http://aero-rcd.com/presta/pilotes/580-pilote-1-6-rose-0000000000580.html" TargetMode="External"/><Relationship Id="rId24" Type="http://schemas.openxmlformats.org/officeDocument/2006/relationships/hyperlink" Target="http://aero-rcd.com/presta/echapements/707-canister-eme-20-35cc-0000000000707.html" TargetMode="External"/><Relationship Id="rId32" Type="http://schemas.openxmlformats.org/officeDocument/2006/relationships/hyperlink" Target="http://aero-rcd.com/presta/accus-batteries/811-lipo-2s-900mah-0000000000811.html" TargetMode="External"/><Relationship Id="rId37" Type="http://schemas.openxmlformats.org/officeDocument/2006/relationships/hyperlink" Target="http://aero-rcd.com/presta/palonniers-de-servos/235-palonnier-carbone-50mm-0000000000235.html" TargetMode="External"/><Relationship Id="rId40" Type="http://schemas.openxmlformats.org/officeDocument/2006/relationships/hyperlink" Target="http://aero-rcd.com/presta/alimentation/461-powerbox-cockpit-srs-0000000000461.html" TargetMode="External"/><Relationship Id="rId45" Type="http://schemas.openxmlformats.org/officeDocument/2006/relationships/hyperlink" Target="http://aero-rcd.com/presta/prises/252-fiche-banane-d-8mm-0000000000252.html" TargetMode="External"/><Relationship Id="rId53" Type="http://schemas.openxmlformats.org/officeDocument/2006/relationships/hyperlink" Target="http://aero-rcd.com/presta/cordons-prises-de-charges/280-prise-ec3-0000000000280.html" TargetMode="External"/><Relationship Id="rId58" Type="http://schemas.openxmlformats.org/officeDocument/2006/relationships/hyperlink" Target="http://aero-rcd.com/presta/accessoires-terrain/364-anemometre-0000000000364.html" TargetMode="External"/><Relationship Id="rId5" Type="http://schemas.openxmlformats.org/officeDocument/2006/relationships/hyperlink" Target="http://aero-rcd.com/presta/helices/588-helice-bois-27x10-0000000000588.html" TargetMode="External"/><Relationship Id="rId15" Type="http://schemas.openxmlformats.org/officeDocument/2006/relationships/hyperlink" Target="http://aero-rcd.com/presta/tuyauterie-air-et-kero/499-tuyau-souple-air-3x2-mm-0000000000499.html" TargetMode="External"/><Relationship Id="rId23" Type="http://schemas.openxmlformats.org/officeDocument/2006/relationships/hyperlink" Target="http://aero-rcd.com/presta/moteurs/661-moteur-eme-70-0000000000661.html" TargetMode="External"/><Relationship Id="rId28" Type="http://schemas.openxmlformats.org/officeDocument/2006/relationships/hyperlink" Target="http://aero-rcd.com/presta/reservoirs/206-reservoir-3000cc-0000000000206.html" TargetMode="External"/><Relationship Id="rId36" Type="http://schemas.openxmlformats.org/officeDocument/2006/relationships/hyperlink" Target="http://aero-rcd.com/presta/palonniers-de-servos/239-simple-bras-alu-45mm-0000000000239.html" TargetMode="External"/><Relationship Id="rId49" Type="http://schemas.openxmlformats.org/officeDocument/2006/relationships/hyperlink" Target="http://aero-rcd.com/presta/rallonges-fils/475-cordon-y-torsade-22awg-0000000000475.html" TargetMode="External"/><Relationship Id="rId57" Type="http://schemas.openxmlformats.org/officeDocument/2006/relationships/hyperlink" Target="http://aero-rcd.com/presta/accessoires-terrain/361-demareur-80cc-250cc-0000000000361.html" TargetMode="External"/><Relationship Id="rId61" Type="http://schemas.openxmlformats.org/officeDocument/2006/relationships/table" Target="../tables/table1.xml"/><Relationship Id="rId10" Type="http://schemas.openxmlformats.org/officeDocument/2006/relationships/hyperlink" Target="http://aero-rcd.com/presta/roues/533-arrets-roues-5-mm-0000000000533.html" TargetMode="External"/><Relationship Id="rId19" Type="http://schemas.openxmlformats.org/officeDocument/2006/relationships/hyperlink" Target="http://aero-rcd.com/presta/tuyauterie-air-et-kero/499-tuyau-souple-air-3x2-mm-0000000000499.html" TargetMode="External"/><Relationship Id="rId31" Type="http://schemas.openxmlformats.org/officeDocument/2006/relationships/hyperlink" Target="http://aero-rcd.com/presta/pompes-de-remplissage-et-fumigenes/463-powerbox-jet-smokepump-0000000000463.html" TargetMode="External"/><Relationship Id="rId44" Type="http://schemas.openxmlformats.org/officeDocument/2006/relationships/hyperlink" Target="http://aero-rcd.com/presta/accessoires-servos/653-support-alimentation-0000000000653.html" TargetMode="External"/><Relationship Id="rId52" Type="http://schemas.openxmlformats.org/officeDocument/2006/relationships/hyperlink" Target="http://aero-rcd.com/presta/rallonges-fils/479-ralonge-cable-plat-pour-servo-22awg-0000000000479.html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http://aero-rcd.com/presta/helices/587-helice-bois-24x10-0000000000587.html" TargetMode="External"/><Relationship Id="rId9" Type="http://schemas.openxmlformats.org/officeDocument/2006/relationships/hyperlink" Target="http://aero-rcd.com/presta/roues/125-roue-127-mm-0000000000125.html" TargetMode="External"/><Relationship Id="rId14" Type="http://schemas.openxmlformats.org/officeDocument/2006/relationships/hyperlink" Target="http://aero-rcd.com/presta/raccord-pneumatique/495-raccord-t-a-visser-6-mm-0000000000495.html" TargetMode="External"/><Relationship Id="rId22" Type="http://schemas.openxmlformats.org/officeDocument/2006/relationships/hyperlink" Target="http://aero-rcd.com/presta/moteurs/594-controleur-de-demareur-0000000000594.html" TargetMode="External"/><Relationship Id="rId27" Type="http://schemas.openxmlformats.org/officeDocument/2006/relationships/hyperlink" Target="http://aero-rcd.com/presta/reservoirs/204-reservoir-essence-800cc-0000000000204.html" TargetMode="External"/><Relationship Id="rId30" Type="http://schemas.openxmlformats.org/officeDocument/2006/relationships/hyperlink" Target="http://aero-rcd.com/presta/durites-et-accessoires/541-bouchon-de-remplissage-0000000000541.html" TargetMode="External"/><Relationship Id="rId35" Type="http://schemas.openxmlformats.org/officeDocument/2006/relationships/hyperlink" Target="http://aero-rcd.com/presta/palonniers-de-servos/239-simple-bras-alu-45mm-0000000000239.html" TargetMode="External"/><Relationship Id="rId43" Type="http://schemas.openxmlformats.org/officeDocument/2006/relationships/hyperlink" Target="http://aero-rcd.com/presta/accessoires-servos/593-support-servo-alu-0000000000593.html" TargetMode="External"/><Relationship Id="rId48" Type="http://schemas.openxmlformats.org/officeDocument/2006/relationships/hyperlink" Target="http://aero-rcd.com/presta/prises/824-support-prise-6-broches-0000000000824.html" TargetMode="External"/><Relationship Id="rId56" Type="http://schemas.openxmlformats.org/officeDocument/2006/relationships/hyperlink" Target="http://aero-rcd.com/presta/outillage/766-disque-diamant-pm-0000000000766.html" TargetMode="External"/><Relationship Id="rId8" Type="http://schemas.openxmlformats.org/officeDocument/2006/relationships/hyperlink" Target="http://aero-rcd.com/presta/roues/122-roue-96-mm-0000000000122.html" TargetMode="External"/><Relationship Id="rId51" Type="http://schemas.openxmlformats.org/officeDocument/2006/relationships/hyperlink" Target="http://aero-rcd.com/presta/rallonges-fils/480-cable-silicone-0000000000480.html" TargetMode="External"/><Relationship Id="rId3" Type="http://schemas.openxmlformats.org/officeDocument/2006/relationships/hyperlink" Target="http://aero-rcd.com/presta/helices/586-helice-bois-22x10-0000000000586.html" TargetMode="External"/><Relationship Id="rId12" Type="http://schemas.openxmlformats.org/officeDocument/2006/relationships/hyperlink" Target="http://aero-rcd.com/presta/cones-d-helice/750-verrou-verriere3-0000000000750.html" TargetMode="External"/><Relationship Id="rId17" Type="http://schemas.openxmlformats.org/officeDocument/2006/relationships/hyperlink" Target="http://aero-rcd.com/presta/tuyauterie-air-et-kero/499-tuyau-souple-air-3x2-mm-0000000000499.html" TargetMode="External"/><Relationship Id="rId25" Type="http://schemas.openxmlformats.org/officeDocument/2006/relationships/hyperlink" Target="http://aero-rcd.com/presta/divers/573-opto-gas-engine-kill-switch-0000000000573.html" TargetMode="External"/><Relationship Id="rId33" Type="http://schemas.openxmlformats.org/officeDocument/2006/relationships/hyperlink" Target="http://aero-rcd.com/presta/palonniers-de-servos/232-simple-bras-alu-futaba-0000000000232.html" TargetMode="External"/><Relationship Id="rId38" Type="http://schemas.openxmlformats.org/officeDocument/2006/relationships/hyperlink" Target="http://aero-rcd.com/presta/palonniers-de-servos/236-palonnier-carbone-double-103mm-0000000000236.html" TargetMode="External"/><Relationship Id="rId46" Type="http://schemas.openxmlformats.org/officeDocument/2006/relationships/hyperlink" Target="http://aero-rcd.com/presta/prises/256-prise-t-0000000000256.html" TargetMode="External"/><Relationship Id="rId59" Type="http://schemas.openxmlformats.org/officeDocument/2006/relationships/hyperlink" Target="http://aero-rcd.com/presta/accessoires-terrain/702-cable-de-remorquage-000000000070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54"/>
  <sheetViews>
    <sheetView tabSelected="1" zoomScaleNormal="100" workbookViewId="0">
      <pane ySplit="1" topLeftCell="A630" activePane="bottomLeft" state="frozen"/>
      <selection pane="bottomLeft" activeCell="U631" sqref="U631"/>
    </sheetView>
  </sheetViews>
  <sheetFormatPr baseColWidth="10" defaultRowHeight="15"/>
  <cols>
    <col min="1" max="1" width="10.5703125" style="23" customWidth="1"/>
    <col min="2" max="2" width="14.42578125" style="23" customWidth="1"/>
    <col min="3" max="3" width="34.85546875" style="23" customWidth="1"/>
    <col min="4" max="4" width="13.7109375" hidden="1" customWidth="1"/>
    <col min="5" max="5" width="18.28515625" style="23" hidden="1" customWidth="1"/>
    <col min="6" max="6" width="8.5703125" style="24" hidden="1" customWidth="1"/>
    <col min="7" max="7" width="12.5703125" style="22" customWidth="1"/>
    <col min="8" max="10" width="11.5703125" style="24" hidden="1" customWidth="1"/>
    <col min="11" max="11" width="5.5703125" style="24" customWidth="1"/>
    <col min="12" max="12" width="13.7109375" style="23" hidden="1" customWidth="1"/>
    <col min="13" max="13" width="6.42578125" style="23" customWidth="1"/>
    <col min="14" max="14" width="7" style="23" customWidth="1"/>
    <col min="15" max="15" width="81.140625" style="23" hidden="1" customWidth="1"/>
    <col min="16" max="16" width="10.5703125" style="23" hidden="1" customWidth="1"/>
    <col min="17" max="17" width="23.42578125" style="23" hidden="1" customWidth="1"/>
    <col min="18" max="18" width="11.42578125" style="23" hidden="1" customWidth="1"/>
    <col min="19" max="19" width="91" style="23" hidden="1" customWidth="1"/>
    <col min="20" max="21" width="6.85546875" style="23" customWidth="1"/>
    <col min="22" max="16384" width="11.42578125" style="23"/>
  </cols>
  <sheetData>
    <row r="1" spans="1:20">
      <c r="A1" s="23" t="s">
        <v>0</v>
      </c>
      <c r="B1" s="23" t="s">
        <v>1888</v>
      </c>
      <c r="C1" s="23" t="s">
        <v>1</v>
      </c>
      <c r="D1" t="s">
        <v>2</v>
      </c>
      <c r="E1" s="23" t="s">
        <v>1889</v>
      </c>
      <c r="F1" s="24" t="s">
        <v>3</v>
      </c>
      <c r="G1" s="22" t="s">
        <v>4</v>
      </c>
      <c r="H1" s="24" t="s">
        <v>5</v>
      </c>
      <c r="I1" s="24" t="s">
        <v>1904</v>
      </c>
      <c r="J1" s="24" t="s">
        <v>1905</v>
      </c>
      <c r="K1" s="24" t="s">
        <v>1906</v>
      </c>
      <c r="L1" s="23" t="s">
        <v>6</v>
      </c>
      <c r="M1" s="23" t="s">
        <v>7</v>
      </c>
      <c r="N1" s="23" t="s">
        <v>8</v>
      </c>
      <c r="O1" s="23" t="s">
        <v>9</v>
      </c>
      <c r="P1" s="23" t="s">
        <v>10</v>
      </c>
      <c r="Q1" s="23" t="s">
        <v>1958</v>
      </c>
      <c r="R1" s="23" t="s">
        <v>1960</v>
      </c>
      <c r="S1" s="23" t="s">
        <v>1961</v>
      </c>
      <c r="T1" s="23" t="s">
        <v>2085</v>
      </c>
    </row>
    <row r="2" spans="1:20" customFormat="1" hidden="1">
      <c r="A2" t="s">
        <v>1747</v>
      </c>
      <c r="B2" t="s">
        <v>1875</v>
      </c>
      <c r="C2" t="s">
        <v>1748</v>
      </c>
      <c r="D2" t="s">
        <v>17</v>
      </c>
      <c r="E2" t="s">
        <v>1899</v>
      </c>
      <c r="F2" s="1">
        <v>335.4</v>
      </c>
      <c r="G2" s="1">
        <v>450</v>
      </c>
      <c r="H2" s="1">
        <v>375</v>
      </c>
      <c r="I2" s="1">
        <f t="shared" ref="I2:I7" si="0">F2*0.2</f>
        <v>67.08</v>
      </c>
      <c r="J2" s="1">
        <f t="shared" ref="J2:J7" si="1">F2+I2</f>
        <v>402.47999999999996</v>
      </c>
      <c r="K2" s="1">
        <f t="shared" ref="K2:K7" si="2">H2/J2</f>
        <v>0.9317233154442458</v>
      </c>
      <c r="L2">
        <v>8</v>
      </c>
      <c r="M2" t="s">
        <v>1749</v>
      </c>
      <c r="N2">
        <v>0</v>
      </c>
      <c r="O2" t="s">
        <v>1750</v>
      </c>
      <c r="P2" t="s">
        <v>14</v>
      </c>
      <c r="Q2" t="s">
        <v>1959</v>
      </c>
      <c r="R2" s="4" t="str">
        <f>Tableau1[[#This Row],[référence]]</f>
        <v>A010003</v>
      </c>
      <c r="T2" s="4"/>
    </row>
    <row r="3" spans="1:20" customFormat="1" hidden="1">
      <c r="A3" t="s">
        <v>1751</v>
      </c>
      <c r="B3" t="s">
        <v>1875</v>
      </c>
      <c r="C3" t="s">
        <v>1752</v>
      </c>
      <c r="D3" t="s">
        <v>17</v>
      </c>
      <c r="E3" t="s">
        <v>1899</v>
      </c>
      <c r="F3" s="1">
        <v>336.4</v>
      </c>
      <c r="G3" s="1">
        <v>450</v>
      </c>
      <c r="H3" s="1">
        <v>375</v>
      </c>
      <c r="I3" s="1">
        <f t="shared" si="0"/>
        <v>67.28</v>
      </c>
      <c r="J3" s="1">
        <f t="shared" si="1"/>
        <v>403.67999999999995</v>
      </c>
      <c r="K3" s="1">
        <f t="shared" si="2"/>
        <v>0.92895362663495851</v>
      </c>
      <c r="L3">
        <v>9</v>
      </c>
      <c r="M3" t="s">
        <v>1753</v>
      </c>
      <c r="N3">
        <v>0</v>
      </c>
      <c r="O3" t="s">
        <v>1750</v>
      </c>
      <c r="P3" t="s">
        <v>1754</v>
      </c>
      <c r="Q3" t="s">
        <v>1959</v>
      </c>
      <c r="R3" s="4" t="str">
        <f>Tableau1[[#This Row],[référence]]</f>
        <v>A010101</v>
      </c>
      <c r="T3" s="4"/>
    </row>
    <row r="4" spans="1:20" customFormat="1" hidden="1">
      <c r="A4" t="s">
        <v>1755</v>
      </c>
      <c r="B4" t="s">
        <v>1875</v>
      </c>
      <c r="C4" t="s">
        <v>1756</v>
      </c>
      <c r="D4" t="s">
        <v>17</v>
      </c>
      <c r="E4" t="s">
        <v>1899</v>
      </c>
      <c r="F4" s="1">
        <v>306</v>
      </c>
      <c r="G4" s="1">
        <v>420</v>
      </c>
      <c r="H4" s="1">
        <v>350</v>
      </c>
      <c r="I4" s="1">
        <f t="shared" si="0"/>
        <v>61.2</v>
      </c>
      <c r="J4" s="1">
        <f t="shared" si="1"/>
        <v>367.2</v>
      </c>
      <c r="K4" s="1">
        <f t="shared" si="2"/>
        <v>0.95315904139433549</v>
      </c>
      <c r="L4">
        <v>10</v>
      </c>
      <c r="M4" t="s">
        <v>1757</v>
      </c>
      <c r="N4">
        <v>0</v>
      </c>
      <c r="O4" t="s">
        <v>1750</v>
      </c>
      <c r="P4" t="s">
        <v>1758</v>
      </c>
      <c r="Q4" t="s">
        <v>1959</v>
      </c>
      <c r="R4" s="4" t="str">
        <f>Tableau1[[#This Row],[référence]]</f>
        <v>A010102</v>
      </c>
      <c r="T4" s="4"/>
    </row>
    <row r="5" spans="1:20" customFormat="1" hidden="1">
      <c r="A5" t="s">
        <v>1764</v>
      </c>
      <c r="B5" t="s">
        <v>1875</v>
      </c>
      <c r="C5" t="s">
        <v>1765</v>
      </c>
      <c r="D5" t="s">
        <v>17</v>
      </c>
      <c r="E5" t="s">
        <v>1899</v>
      </c>
      <c r="F5" s="1">
        <v>385</v>
      </c>
      <c r="G5" s="1">
        <v>516</v>
      </c>
      <c r="H5" s="1">
        <v>430</v>
      </c>
      <c r="I5" s="1">
        <f t="shared" si="0"/>
        <v>77</v>
      </c>
      <c r="J5" s="1">
        <f t="shared" si="1"/>
        <v>462</v>
      </c>
      <c r="K5" s="1">
        <f t="shared" si="2"/>
        <v>0.93073593073593075</v>
      </c>
      <c r="L5">
        <v>11</v>
      </c>
      <c r="M5" t="s">
        <v>1766</v>
      </c>
      <c r="N5">
        <v>0</v>
      </c>
      <c r="O5" t="s">
        <v>1767</v>
      </c>
      <c r="P5" t="s">
        <v>14</v>
      </c>
      <c r="Q5" t="s">
        <v>1959</v>
      </c>
      <c r="R5" s="4" t="str">
        <f>Tableau1[[#This Row],[référence]]</f>
        <v>A010201</v>
      </c>
      <c r="T5" s="4"/>
    </row>
    <row r="6" spans="1:20" customFormat="1" hidden="1">
      <c r="A6" t="s">
        <v>1768</v>
      </c>
      <c r="B6" t="s">
        <v>1875</v>
      </c>
      <c r="C6" t="s">
        <v>1769</v>
      </c>
      <c r="D6" t="s">
        <v>17</v>
      </c>
      <c r="E6" t="s">
        <v>1899</v>
      </c>
      <c r="F6" s="1">
        <v>443.48</v>
      </c>
      <c r="G6" s="1">
        <v>576</v>
      </c>
      <c r="H6" s="1">
        <v>480</v>
      </c>
      <c r="I6" s="1">
        <f t="shared" si="0"/>
        <v>88.696000000000012</v>
      </c>
      <c r="J6" s="1">
        <f t="shared" si="1"/>
        <v>532.17600000000004</v>
      </c>
      <c r="K6" s="1">
        <f t="shared" si="2"/>
        <v>0.90195724722648141</v>
      </c>
      <c r="L6">
        <v>12</v>
      </c>
      <c r="M6" t="s">
        <v>1770</v>
      </c>
      <c r="N6">
        <v>0</v>
      </c>
      <c r="O6" t="s">
        <v>1767</v>
      </c>
      <c r="P6" t="s">
        <v>14</v>
      </c>
      <c r="Q6" t="s">
        <v>1959</v>
      </c>
      <c r="R6" s="4" t="str">
        <f>Tableau1[[#This Row],[référence]]</f>
        <v>A010202</v>
      </c>
      <c r="T6" s="4"/>
    </row>
    <row r="7" spans="1:20" customFormat="1" hidden="1">
      <c r="A7" t="s">
        <v>1771</v>
      </c>
      <c r="B7" t="s">
        <v>1875</v>
      </c>
      <c r="C7" t="s">
        <v>1772</v>
      </c>
      <c r="D7" t="s">
        <v>17</v>
      </c>
      <c r="E7" t="s">
        <v>1899</v>
      </c>
      <c r="F7" s="1">
        <v>391.49</v>
      </c>
      <c r="G7" s="1">
        <v>528</v>
      </c>
      <c r="H7" s="1">
        <v>440</v>
      </c>
      <c r="I7" s="1">
        <f t="shared" si="0"/>
        <v>78.298000000000002</v>
      </c>
      <c r="J7" s="1">
        <f t="shared" si="1"/>
        <v>469.78800000000001</v>
      </c>
      <c r="K7" s="1">
        <f t="shared" si="2"/>
        <v>0.93659267584527484</v>
      </c>
      <c r="L7">
        <v>13</v>
      </c>
      <c r="M7" t="s">
        <v>1773</v>
      </c>
      <c r="N7">
        <v>0</v>
      </c>
      <c r="O7" t="s">
        <v>1767</v>
      </c>
      <c r="P7" t="s">
        <v>14</v>
      </c>
      <c r="Q7" t="s">
        <v>1959</v>
      </c>
      <c r="R7" s="4" t="str">
        <f>Tableau1[[#This Row],[référence]]</f>
        <v>A010203</v>
      </c>
      <c r="T7" s="4"/>
    </row>
    <row r="8" spans="1:20" customFormat="1" hidden="1">
      <c r="A8" t="s">
        <v>1774</v>
      </c>
      <c r="B8" t="s">
        <v>1875</v>
      </c>
      <c r="C8" t="s">
        <v>1775</v>
      </c>
      <c r="D8" t="s">
        <v>381</v>
      </c>
      <c r="E8" t="s">
        <v>1895</v>
      </c>
      <c r="F8" s="1">
        <v>466</v>
      </c>
      <c r="G8" s="1">
        <v>610.79999999999995</v>
      </c>
      <c r="H8" s="1">
        <v>509</v>
      </c>
      <c r="I8" s="1">
        <f>Tableau1[[#This Row],[prix d\''achat]]*0.2</f>
        <v>93.2</v>
      </c>
      <c r="J8" s="1">
        <f>Tableau1[[#This Row],[frais acc]]+Tableau1[[#This Row],[prix d\''achat]]</f>
        <v>559.20000000000005</v>
      </c>
      <c r="K8" s="1">
        <f>Tableau1[[#This Row],[prix HT]]/Tableau1[[#This Row],[px ht ttall]]</f>
        <v>0.91022889842632326</v>
      </c>
      <c r="L8">
        <v>389</v>
      </c>
      <c r="M8" t="s">
        <v>1776</v>
      </c>
      <c r="N8">
        <v>1</v>
      </c>
      <c r="O8" t="s">
        <v>1777</v>
      </c>
      <c r="P8" t="s">
        <v>1778</v>
      </c>
      <c r="Q8" t="s">
        <v>1959</v>
      </c>
      <c r="R8" s="4" t="str">
        <f>Tableau1[[#This Row],[référence]]</f>
        <v>A010204</v>
      </c>
      <c r="T8" s="4"/>
    </row>
    <row r="9" spans="1:20" customFormat="1" hidden="1">
      <c r="A9" t="s">
        <v>1759</v>
      </c>
      <c r="B9" t="s">
        <v>1875</v>
      </c>
      <c r="C9" t="s">
        <v>1760</v>
      </c>
      <c r="D9" t="s">
        <v>381</v>
      </c>
      <c r="E9" t="s">
        <v>1895</v>
      </c>
      <c r="F9" s="1">
        <v>415</v>
      </c>
      <c r="G9" s="1">
        <v>552</v>
      </c>
      <c r="H9" s="1">
        <v>460</v>
      </c>
      <c r="I9" s="1">
        <f>Tableau1[[#This Row],[prix d\''achat]]*0.2</f>
        <v>83</v>
      </c>
      <c r="J9" s="1">
        <f>Tableau1[[#This Row],[frais acc]]+Tableau1[[#This Row],[prix d\''achat]]</f>
        <v>498</v>
      </c>
      <c r="K9" s="1">
        <f>Tableau1[[#This Row],[prix HT]]/Tableau1[[#This Row],[px ht ttall]]</f>
        <v>0.92369477911646591</v>
      </c>
      <c r="L9">
        <v>390</v>
      </c>
      <c r="M9" t="s">
        <v>1761</v>
      </c>
      <c r="N9">
        <v>0</v>
      </c>
      <c r="O9" t="s">
        <v>1762</v>
      </c>
      <c r="P9" t="s">
        <v>1763</v>
      </c>
      <c r="Q9" t="s">
        <v>1959</v>
      </c>
      <c r="R9" s="4" t="str">
        <f>Tableau1[[#This Row],[référence]]</f>
        <v>A010205</v>
      </c>
      <c r="T9" s="4"/>
    </row>
    <row r="10" spans="1:20" customFormat="1" hidden="1">
      <c r="A10" t="s">
        <v>1779</v>
      </c>
      <c r="B10" t="s">
        <v>1875</v>
      </c>
      <c r="C10" t="s">
        <v>1780</v>
      </c>
      <c r="D10" t="s">
        <v>381</v>
      </c>
      <c r="E10" t="s">
        <v>1895</v>
      </c>
      <c r="F10" s="1">
        <v>273.06</v>
      </c>
      <c r="G10" s="1">
        <v>480</v>
      </c>
      <c r="H10" s="1">
        <v>400</v>
      </c>
      <c r="I10" s="1">
        <f>Tableau1[[#This Row],[prix d\''achat]]*0.2</f>
        <v>54.612000000000002</v>
      </c>
      <c r="J10" s="1">
        <f>Tableau1[[#This Row],[frais acc]]+Tableau1[[#This Row],[prix d\''achat]]</f>
        <v>327.67200000000003</v>
      </c>
      <c r="K10" s="1">
        <f>Tableau1[[#This Row],[prix HT]]/Tableau1[[#This Row],[px ht ttall]]</f>
        <v>1.2207329280500012</v>
      </c>
      <c r="L10">
        <v>391</v>
      </c>
      <c r="M10" t="s">
        <v>1781</v>
      </c>
      <c r="N10">
        <v>0</v>
      </c>
      <c r="O10" t="s">
        <v>1777</v>
      </c>
      <c r="P10" t="s">
        <v>1782</v>
      </c>
      <c r="Q10" t="s">
        <v>1959</v>
      </c>
      <c r="R10" s="4" t="str">
        <f>Tableau1[[#This Row],[référence]]</f>
        <v>A010206</v>
      </c>
      <c r="T10" s="4"/>
    </row>
    <row r="11" spans="1:20" customFormat="1" hidden="1">
      <c r="A11" t="s">
        <v>1783</v>
      </c>
      <c r="B11" t="s">
        <v>1875</v>
      </c>
      <c r="C11" t="s">
        <v>1784</v>
      </c>
      <c r="D11" t="s">
        <v>390</v>
      </c>
      <c r="E11" t="s">
        <v>1892</v>
      </c>
      <c r="F11" s="1">
        <v>757.37</v>
      </c>
      <c r="G11" s="1">
        <v>990</v>
      </c>
      <c r="H11" s="1">
        <v>825</v>
      </c>
      <c r="I11" s="1"/>
      <c r="J11" s="1"/>
      <c r="K11" s="1"/>
      <c r="L11">
        <v>612</v>
      </c>
      <c r="M11" t="s">
        <v>1785</v>
      </c>
      <c r="N11">
        <v>0</v>
      </c>
      <c r="O11" t="s">
        <v>1786</v>
      </c>
      <c r="P11" t="s">
        <v>14</v>
      </c>
      <c r="Q11" t="s">
        <v>1959</v>
      </c>
      <c r="R11" s="4" t="str">
        <f>Tableau1[[#This Row],[référence]]</f>
        <v>A010207</v>
      </c>
      <c r="T11" s="4"/>
    </row>
    <row r="12" spans="1:20" customFormat="1" hidden="1">
      <c r="A12" t="s">
        <v>1787</v>
      </c>
      <c r="B12" t="s">
        <v>1875</v>
      </c>
      <c r="C12" t="s">
        <v>1788</v>
      </c>
      <c r="D12" t="s">
        <v>381</v>
      </c>
      <c r="E12" t="s">
        <v>1895</v>
      </c>
      <c r="F12" s="1">
        <v>435.12</v>
      </c>
      <c r="G12" s="1">
        <v>880</v>
      </c>
      <c r="H12" s="1">
        <v>733.33333300000004</v>
      </c>
      <c r="I12" s="1">
        <f>Tableau1[[#This Row],[prix d\''achat]]*0.2</f>
        <v>87.024000000000001</v>
      </c>
      <c r="J12" s="1">
        <f>Tableau1[[#This Row],[frais acc]]+Tableau1[[#This Row],[prix d\''achat]]</f>
        <v>522.14400000000001</v>
      </c>
      <c r="K12" s="1">
        <f>Tableau1[[#This Row],[prix HT]]/Tableau1[[#This Row],[px ht ttall]]</f>
        <v>1.4044656895415824</v>
      </c>
      <c r="L12">
        <v>381</v>
      </c>
      <c r="M12" t="s">
        <v>1789</v>
      </c>
      <c r="N12">
        <v>1</v>
      </c>
      <c r="O12" t="s">
        <v>1790</v>
      </c>
      <c r="P12" t="s">
        <v>1791</v>
      </c>
      <c r="Q12" t="s">
        <v>1959</v>
      </c>
      <c r="R12" s="4" t="str">
        <f>Tableau1[[#This Row],[référence]]</f>
        <v>A010301</v>
      </c>
      <c r="T12" s="4"/>
    </row>
    <row r="13" spans="1:20" customFormat="1" hidden="1">
      <c r="A13" t="s">
        <v>1792</v>
      </c>
      <c r="B13" t="s">
        <v>1875</v>
      </c>
      <c r="C13" t="s">
        <v>1793</v>
      </c>
      <c r="D13" t="s">
        <v>381</v>
      </c>
      <c r="E13" t="s">
        <v>1895</v>
      </c>
      <c r="F13" s="1">
        <v>472.12</v>
      </c>
      <c r="G13" s="1">
        <v>940</v>
      </c>
      <c r="H13" s="1">
        <v>783.33333300000004</v>
      </c>
      <c r="I13" s="1">
        <f>Tableau1[[#This Row],[prix d\''achat]]*0.2</f>
        <v>94.424000000000007</v>
      </c>
      <c r="J13" s="1">
        <f>Tableau1[[#This Row],[frais acc]]+Tableau1[[#This Row],[prix d\''achat]]</f>
        <v>566.54399999999998</v>
      </c>
      <c r="K13" s="1">
        <f>Tableau1[[#This Row],[prix HT]]/Tableau1[[#This Row],[px ht ttall]]</f>
        <v>1.3826522441328477</v>
      </c>
      <c r="L13">
        <v>382</v>
      </c>
      <c r="M13" t="s">
        <v>1794</v>
      </c>
      <c r="N13">
        <v>1</v>
      </c>
      <c r="O13" t="s">
        <v>1790</v>
      </c>
      <c r="P13" t="s">
        <v>1795</v>
      </c>
      <c r="Q13" t="s">
        <v>1959</v>
      </c>
      <c r="R13" s="4" t="str">
        <f>Tableau1[[#This Row],[référence]]</f>
        <v>A010302</v>
      </c>
      <c r="T13" s="4"/>
    </row>
    <row r="14" spans="1:20" customFormat="1" hidden="1">
      <c r="A14" t="s">
        <v>1796</v>
      </c>
      <c r="B14" t="s">
        <v>1875</v>
      </c>
      <c r="C14" t="s">
        <v>1784</v>
      </c>
      <c r="D14" t="s">
        <v>390</v>
      </c>
      <c r="E14" t="s">
        <v>1892</v>
      </c>
      <c r="F14" s="1">
        <v>915.36</v>
      </c>
      <c r="G14" s="1">
        <v>1219</v>
      </c>
      <c r="H14" s="1">
        <v>1015.833333</v>
      </c>
      <c r="I14" s="1"/>
      <c r="J14" s="1"/>
      <c r="K14" s="1"/>
      <c r="L14">
        <v>631</v>
      </c>
      <c r="M14" t="s">
        <v>1797</v>
      </c>
      <c r="N14">
        <v>0</v>
      </c>
      <c r="O14" t="s">
        <v>1798</v>
      </c>
      <c r="P14" t="s">
        <v>14</v>
      </c>
      <c r="Q14" t="s">
        <v>1959</v>
      </c>
      <c r="R14" s="4" t="str">
        <f>Tableau1[[#This Row],[référence]]</f>
        <v>A010303</v>
      </c>
      <c r="T14" s="4"/>
    </row>
    <row r="15" spans="1:20" customFormat="1" hidden="1">
      <c r="A15" t="s">
        <v>1799</v>
      </c>
      <c r="B15" t="s">
        <v>1875</v>
      </c>
      <c r="C15" t="s">
        <v>1800</v>
      </c>
      <c r="D15" t="s">
        <v>390</v>
      </c>
      <c r="E15" t="s">
        <v>1892</v>
      </c>
      <c r="F15" s="1">
        <v>951.28</v>
      </c>
      <c r="G15" s="1">
        <v>1390</v>
      </c>
      <c r="H15" s="1">
        <v>1158.333333</v>
      </c>
      <c r="I15" s="1"/>
      <c r="J15" s="1"/>
      <c r="K15" s="1"/>
      <c r="L15">
        <v>633</v>
      </c>
      <c r="M15" t="s">
        <v>1801</v>
      </c>
      <c r="N15">
        <v>0</v>
      </c>
      <c r="O15" t="s">
        <v>1746</v>
      </c>
      <c r="P15" t="s">
        <v>14</v>
      </c>
      <c r="Q15" t="s">
        <v>1959</v>
      </c>
      <c r="R15" s="4" t="str">
        <f>Tableau1[[#This Row],[référence]]</f>
        <v>A010304</v>
      </c>
      <c r="T15" s="4"/>
    </row>
    <row r="16" spans="1:20" customFormat="1" hidden="1">
      <c r="A16" t="s">
        <v>1744</v>
      </c>
      <c r="B16" t="s">
        <v>1875</v>
      </c>
      <c r="C16" t="s">
        <v>1745</v>
      </c>
      <c r="D16" t="s">
        <v>491</v>
      </c>
      <c r="F16" s="1">
        <v>499.5</v>
      </c>
      <c r="G16" s="1">
        <v>870</v>
      </c>
      <c r="H16" s="1">
        <v>725</v>
      </c>
      <c r="I16" s="1"/>
      <c r="J16" s="1"/>
      <c r="K16" s="1"/>
      <c r="L16">
        <v>670</v>
      </c>
      <c r="N16">
        <v>0</v>
      </c>
      <c r="O16" t="s">
        <v>1746</v>
      </c>
      <c r="P16" t="s">
        <v>14</v>
      </c>
      <c r="Q16" t="s">
        <v>1959</v>
      </c>
      <c r="R16" s="4" t="str">
        <f>Tableau1[[#This Row],[référence]]</f>
        <v>A010306</v>
      </c>
      <c r="T16" s="4"/>
    </row>
    <row r="17" spans="1:20" customFormat="1" hidden="1">
      <c r="A17" t="s">
        <v>1821</v>
      </c>
      <c r="B17" t="s">
        <v>1875</v>
      </c>
      <c r="C17" t="s">
        <v>1822</v>
      </c>
      <c r="D17" t="s">
        <v>491</v>
      </c>
      <c r="F17" s="1">
        <v>962</v>
      </c>
      <c r="G17" s="1">
        <v>1850</v>
      </c>
      <c r="H17" s="1">
        <v>1541.666667</v>
      </c>
      <c r="I17" s="1"/>
      <c r="J17" s="1"/>
      <c r="K17" s="1"/>
      <c r="L17">
        <v>671</v>
      </c>
      <c r="N17">
        <v>0</v>
      </c>
      <c r="O17" t="s">
        <v>1746</v>
      </c>
      <c r="P17" t="s">
        <v>14</v>
      </c>
      <c r="Q17" t="s">
        <v>1959</v>
      </c>
      <c r="R17" s="4" t="str">
        <f>Tableau1[[#This Row],[référence]]</f>
        <v>A010307</v>
      </c>
      <c r="T17" s="4"/>
    </row>
    <row r="18" spans="1:20" customFormat="1" hidden="1">
      <c r="A18" t="s">
        <v>1823</v>
      </c>
      <c r="B18" t="s">
        <v>1875</v>
      </c>
      <c r="C18" t="s">
        <v>1824</v>
      </c>
      <c r="D18" t="s">
        <v>491</v>
      </c>
      <c r="F18" s="1">
        <v>962</v>
      </c>
      <c r="G18" s="1">
        <v>1850</v>
      </c>
      <c r="H18" s="1">
        <v>1541.666667</v>
      </c>
      <c r="I18" s="1"/>
      <c r="J18" s="1"/>
      <c r="K18" s="1"/>
      <c r="L18">
        <v>672</v>
      </c>
      <c r="N18">
        <v>0</v>
      </c>
      <c r="O18" t="s">
        <v>1746</v>
      </c>
      <c r="P18" t="s">
        <v>14</v>
      </c>
      <c r="Q18" t="s">
        <v>1959</v>
      </c>
      <c r="R18" s="4" t="str">
        <f>Tableau1[[#This Row],[référence]]</f>
        <v>A010308</v>
      </c>
      <c r="T18" s="4"/>
    </row>
    <row r="19" spans="1:20" customFormat="1" hidden="1">
      <c r="A19" t="s">
        <v>1813</v>
      </c>
      <c r="B19" t="s">
        <v>1875</v>
      </c>
      <c r="C19" t="s">
        <v>1814</v>
      </c>
      <c r="D19" t="s">
        <v>491</v>
      </c>
      <c r="F19" s="1">
        <v>518</v>
      </c>
      <c r="G19" s="1">
        <v>950</v>
      </c>
      <c r="H19" s="1">
        <v>791.66666699999996</v>
      </c>
      <c r="I19" s="1"/>
      <c r="J19" s="1"/>
      <c r="K19" s="1"/>
      <c r="L19">
        <v>673</v>
      </c>
      <c r="N19">
        <v>0</v>
      </c>
      <c r="O19" t="s">
        <v>1746</v>
      </c>
      <c r="P19" t="s">
        <v>14</v>
      </c>
      <c r="Q19" t="s">
        <v>1959</v>
      </c>
      <c r="R19" s="4" t="str">
        <f>Tableau1[[#This Row],[référence]]</f>
        <v>A010309</v>
      </c>
      <c r="T19" s="4"/>
    </row>
    <row r="20" spans="1:20" customFormat="1" hidden="1">
      <c r="A20" t="s">
        <v>1815</v>
      </c>
      <c r="B20" t="s">
        <v>1875</v>
      </c>
      <c r="C20" t="s">
        <v>1816</v>
      </c>
      <c r="D20" t="s">
        <v>491</v>
      </c>
      <c r="F20" s="1">
        <v>0</v>
      </c>
      <c r="G20" s="1">
        <v>1400</v>
      </c>
      <c r="H20" s="1">
        <v>1166.666667</v>
      </c>
      <c r="I20" s="1"/>
      <c r="J20" s="1"/>
      <c r="K20" s="1"/>
      <c r="L20">
        <v>674</v>
      </c>
      <c r="N20">
        <v>0</v>
      </c>
      <c r="O20" t="s">
        <v>1746</v>
      </c>
      <c r="P20" t="s">
        <v>14</v>
      </c>
      <c r="Q20" t="s">
        <v>1959</v>
      </c>
      <c r="R20" s="4" t="str">
        <f>Tableau1[[#This Row],[référence]]</f>
        <v>A010310</v>
      </c>
      <c r="T20" s="4"/>
    </row>
    <row r="21" spans="1:20" customFormat="1" hidden="1">
      <c r="A21" t="s">
        <v>1817</v>
      </c>
      <c r="B21" t="s">
        <v>1875</v>
      </c>
      <c r="C21" t="s">
        <v>1818</v>
      </c>
      <c r="D21" t="s">
        <v>491</v>
      </c>
      <c r="F21" s="1">
        <v>1258</v>
      </c>
      <c r="G21" s="1">
        <v>2495</v>
      </c>
      <c r="H21" s="1">
        <v>2079.166667</v>
      </c>
      <c r="I21" s="1"/>
      <c r="J21" s="1"/>
      <c r="K21" s="1"/>
      <c r="L21">
        <v>675</v>
      </c>
      <c r="N21">
        <v>0</v>
      </c>
      <c r="O21" t="s">
        <v>1746</v>
      </c>
      <c r="P21" t="s">
        <v>14</v>
      </c>
      <c r="Q21" t="s">
        <v>1959</v>
      </c>
      <c r="R21" s="4" t="str">
        <f>Tableau1[[#This Row],[référence]]</f>
        <v>A010311</v>
      </c>
      <c r="T21" s="4"/>
    </row>
    <row r="22" spans="1:20" customFormat="1" hidden="1">
      <c r="A22" t="s">
        <v>1819</v>
      </c>
      <c r="B22" t="s">
        <v>1875</v>
      </c>
      <c r="C22" t="s">
        <v>1820</v>
      </c>
      <c r="D22" t="s">
        <v>491</v>
      </c>
      <c r="F22" s="1">
        <v>0</v>
      </c>
      <c r="G22" s="1">
        <v>1400</v>
      </c>
      <c r="H22" s="1">
        <v>1166.666667</v>
      </c>
      <c r="I22" s="1"/>
      <c r="J22" s="1"/>
      <c r="K22" s="1"/>
      <c r="L22">
        <v>676</v>
      </c>
      <c r="N22">
        <v>0</v>
      </c>
      <c r="O22" t="s">
        <v>1746</v>
      </c>
      <c r="P22" t="s">
        <v>14</v>
      </c>
      <c r="Q22" t="s">
        <v>1959</v>
      </c>
      <c r="R22" s="4" t="str">
        <f>Tableau1[[#This Row],[référence]]</f>
        <v>A010312</v>
      </c>
      <c r="T22" s="4"/>
    </row>
    <row r="23" spans="1:20" customFormat="1" hidden="1">
      <c r="A23" t="s">
        <v>1802</v>
      </c>
      <c r="B23" t="s">
        <v>1875</v>
      </c>
      <c r="C23" t="s">
        <v>1803</v>
      </c>
      <c r="D23" t="s">
        <v>491</v>
      </c>
      <c r="F23" s="1">
        <v>0</v>
      </c>
      <c r="G23" s="1">
        <v>2495</v>
      </c>
      <c r="H23" s="1">
        <v>2079.166667</v>
      </c>
      <c r="I23" s="1"/>
      <c r="J23" s="1"/>
      <c r="K23" s="1"/>
      <c r="L23">
        <v>677</v>
      </c>
      <c r="N23">
        <v>0</v>
      </c>
      <c r="O23" t="s">
        <v>1804</v>
      </c>
      <c r="P23" t="s">
        <v>14</v>
      </c>
      <c r="Q23" t="s">
        <v>1959</v>
      </c>
      <c r="R23" s="4" t="str">
        <f>Tableau1[[#This Row],[référence]]</f>
        <v>A010401</v>
      </c>
      <c r="T23" s="4"/>
    </row>
    <row r="24" spans="1:20" customFormat="1" hidden="1">
      <c r="A24" t="s">
        <v>1805</v>
      </c>
      <c r="B24" t="s">
        <v>1875</v>
      </c>
      <c r="C24" t="s">
        <v>1806</v>
      </c>
      <c r="D24" t="s">
        <v>491</v>
      </c>
      <c r="F24" s="1">
        <v>1554</v>
      </c>
      <c r="G24" s="1">
        <v>3200</v>
      </c>
      <c r="H24" s="1">
        <v>2666.666667</v>
      </c>
      <c r="I24" s="1"/>
      <c r="J24" s="1"/>
      <c r="K24" s="1"/>
      <c r="L24">
        <v>678</v>
      </c>
      <c r="N24">
        <v>0</v>
      </c>
      <c r="O24" t="s">
        <v>1804</v>
      </c>
      <c r="P24" t="s">
        <v>14</v>
      </c>
      <c r="Q24" t="s">
        <v>1959</v>
      </c>
      <c r="R24" s="4" t="str">
        <f>Tableau1[[#This Row],[référence]]</f>
        <v>A010402</v>
      </c>
      <c r="T24" s="4"/>
    </row>
    <row r="25" spans="1:20" customFormat="1" hidden="1">
      <c r="A25" t="s">
        <v>1807</v>
      </c>
      <c r="B25" t="s">
        <v>1875</v>
      </c>
      <c r="C25" t="s">
        <v>1808</v>
      </c>
      <c r="D25" t="s">
        <v>491</v>
      </c>
      <c r="F25" s="1">
        <v>1480</v>
      </c>
      <c r="G25" s="1">
        <v>2900</v>
      </c>
      <c r="H25" s="1">
        <v>2416.666667</v>
      </c>
      <c r="I25" s="1"/>
      <c r="J25" s="1"/>
      <c r="K25" s="1"/>
      <c r="L25">
        <v>679</v>
      </c>
      <c r="N25">
        <v>0</v>
      </c>
      <c r="O25" t="s">
        <v>1804</v>
      </c>
      <c r="P25" t="s">
        <v>14</v>
      </c>
      <c r="Q25" t="s">
        <v>1959</v>
      </c>
      <c r="R25" s="4" t="str">
        <f>Tableau1[[#This Row],[référence]]</f>
        <v>A010403</v>
      </c>
      <c r="T25" s="4"/>
    </row>
    <row r="26" spans="1:20" customFormat="1" hidden="1">
      <c r="A26" t="s">
        <v>1809</v>
      </c>
      <c r="B26" t="s">
        <v>1875</v>
      </c>
      <c r="C26" t="s">
        <v>1810</v>
      </c>
      <c r="D26" t="s">
        <v>491</v>
      </c>
      <c r="F26" s="1">
        <v>1332</v>
      </c>
      <c r="G26" s="1">
        <v>2500</v>
      </c>
      <c r="H26" s="1">
        <v>2083.333333</v>
      </c>
      <c r="I26" s="1"/>
      <c r="J26" s="1"/>
      <c r="K26" s="1"/>
      <c r="L26">
        <v>680</v>
      </c>
      <c r="N26">
        <v>0</v>
      </c>
      <c r="O26" t="s">
        <v>1804</v>
      </c>
      <c r="P26" t="s">
        <v>14</v>
      </c>
      <c r="Q26" t="s">
        <v>1959</v>
      </c>
      <c r="R26" s="4" t="str">
        <f>Tableau1[[#This Row],[référence]]</f>
        <v>A010404</v>
      </c>
      <c r="T26" s="4"/>
    </row>
    <row r="27" spans="1:20" customFormat="1" hidden="1">
      <c r="A27" t="s">
        <v>1811</v>
      </c>
      <c r="B27" t="s">
        <v>1875</v>
      </c>
      <c r="C27" t="s">
        <v>1812</v>
      </c>
      <c r="D27" t="s">
        <v>491</v>
      </c>
      <c r="F27" s="1">
        <v>0</v>
      </c>
      <c r="G27" s="1">
        <v>2495</v>
      </c>
      <c r="H27" s="1">
        <v>2079.166667</v>
      </c>
      <c r="I27" s="1"/>
      <c r="J27" s="1"/>
      <c r="K27" s="1"/>
      <c r="L27">
        <v>681</v>
      </c>
      <c r="N27">
        <v>0</v>
      </c>
      <c r="O27" t="s">
        <v>1804</v>
      </c>
      <c r="P27" t="s">
        <v>14</v>
      </c>
      <c r="Q27" t="s">
        <v>1959</v>
      </c>
      <c r="R27" s="4" t="str">
        <f>Tableau1[[#This Row],[référence]]</f>
        <v>A010405</v>
      </c>
      <c r="T27" s="4"/>
    </row>
    <row r="28" spans="1:20" customFormat="1" hidden="1">
      <c r="A28" t="s">
        <v>379</v>
      </c>
      <c r="B28" t="s">
        <v>1875</v>
      </c>
      <c r="C28" t="s">
        <v>380</v>
      </c>
      <c r="D28" t="s">
        <v>381</v>
      </c>
      <c r="E28" t="s">
        <v>1895</v>
      </c>
      <c r="F28" s="1">
        <v>241.593557</v>
      </c>
      <c r="G28" s="1">
        <v>585</v>
      </c>
      <c r="H28" s="1">
        <v>487.5</v>
      </c>
      <c r="I28" s="1">
        <f>Tableau1[[#This Row],[prix d\''achat]]*0.2</f>
        <v>48.318711400000005</v>
      </c>
      <c r="J28" s="1">
        <f>Tableau1[[#This Row],[frais acc]]+Tableau1[[#This Row],[prix d\''achat]]</f>
        <v>289.91226840000002</v>
      </c>
      <c r="K28" s="1">
        <f>Tableau1[[#This Row],[prix HT]]/Tableau1[[#This Row],[px ht ttall]]</f>
        <v>1.6815431878425466</v>
      </c>
      <c r="L28">
        <v>383</v>
      </c>
      <c r="M28" t="s">
        <v>382</v>
      </c>
      <c r="N28">
        <v>0</v>
      </c>
      <c r="O28" t="s">
        <v>383</v>
      </c>
      <c r="P28" t="s">
        <v>14</v>
      </c>
      <c r="Q28" t="s">
        <v>1959</v>
      </c>
      <c r="R28" s="4" t="str">
        <f>Tableau1[[#This Row],[référence]]</f>
        <v>A020101</v>
      </c>
      <c r="T28" s="4"/>
    </row>
    <row r="29" spans="1:20" customFormat="1" hidden="1">
      <c r="A29" t="s">
        <v>384</v>
      </c>
      <c r="B29" t="s">
        <v>1875</v>
      </c>
      <c r="C29" t="s">
        <v>385</v>
      </c>
      <c r="D29" t="s">
        <v>381</v>
      </c>
      <c r="E29" t="s">
        <v>1895</v>
      </c>
      <c r="F29" s="1">
        <v>351.5</v>
      </c>
      <c r="G29" s="1">
        <v>620</v>
      </c>
      <c r="H29" s="1">
        <v>516.66666699999996</v>
      </c>
      <c r="I29" s="1">
        <f>Tableau1[[#This Row],[prix d\''achat]]*0.2</f>
        <v>70.3</v>
      </c>
      <c r="J29" s="1">
        <f>Tableau1[[#This Row],[frais acc]]+Tableau1[[#This Row],[prix d\''achat]]</f>
        <v>421.8</v>
      </c>
      <c r="K29" s="1">
        <f>Tableau1[[#This Row],[prix HT]]/Tableau1[[#This Row],[px ht ttall]]</f>
        <v>1.2249091204362257</v>
      </c>
      <c r="L29">
        <v>385</v>
      </c>
      <c r="M29" t="s">
        <v>386</v>
      </c>
      <c r="N29">
        <v>0</v>
      </c>
      <c r="O29" t="s">
        <v>383</v>
      </c>
      <c r="P29" t="s">
        <v>387</v>
      </c>
      <c r="Q29" t="s">
        <v>1959</v>
      </c>
      <c r="R29" s="4" t="str">
        <f>Tableau1[[#This Row],[référence]]</f>
        <v>A020102</v>
      </c>
      <c r="T29" s="4"/>
    </row>
    <row r="30" spans="1:20" customFormat="1" hidden="1">
      <c r="A30" t="s">
        <v>388</v>
      </c>
      <c r="B30" t="s">
        <v>1875</v>
      </c>
      <c r="C30" t="s">
        <v>389</v>
      </c>
      <c r="D30" t="s">
        <v>390</v>
      </c>
      <c r="E30" t="s">
        <v>1892</v>
      </c>
      <c r="F30" s="1">
        <v>742.97</v>
      </c>
      <c r="G30" s="1">
        <v>950</v>
      </c>
      <c r="H30" s="1">
        <v>791.66666699999996</v>
      </c>
      <c r="I30" s="1"/>
      <c r="J30" s="1"/>
      <c r="K30" s="1"/>
      <c r="L30">
        <v>622</v>
      </c>
      <c r="M30" t="s">
        <v>391</v>
      </c>
      <c r="N30">
        <v>0</v>
      </c>
      <c r="O30" t="s">
        <v>383</v>
      </c>
      <c r="P30" t="s">
        <v>14</v>
      </c>
      <c r="Q30" t="s">
        <v>1959</v>
      </c>
      <c r="R30" s="4" t="str">
        <f>Tableau1[[#This Row],[référence]]</f>
        <v>A020103</v>
      </c>
      <c r="T30" s="4"/>
    </row>
    <row r="31" spans="1:20" customFormat="1" hidden="1">
      <c r="A31" t="s">
        <v>388</v>
      </c>
      <c r="B31" t="s">
        <v>1875</v>
      </c>
      <c r="C31" t="s">
        <v>392</v>
      </c>
      <c r="D31" t="s">
        <v>390</v>
      </c>
      <c r="E31" t="s">
        <v>1892</v>
      </c>
      <c r="F31" s="1">
        <v>731.97</v>
      </c>
      <c r="G31" s="1">
        <v>940</v>
      </c>
      <c r="H31" s="1">
        <v>783.33333300000004</v>
      </c>
      <c r="I31" s="1"/>
      <c r="J31" s="1"/>
      <c r="K31" s="1"/>
      <c r="L31">
        <v>621</v>
      </c>
      <c r="M31" t="s">
        <v>393</v>
      </c>
      <c r="N31">
        <v>0</v>
      </c>
      <c r="O31" t="s">
        <v>383</v>
      </c>
      <c r="P31" t="s">
        <v>14</v>
      </c>
      <c r="Q31" t="s">
        <v>1959</v>
      </c>
      <c r="R31" s="4" t="str">
        <f>Tableau1[[#This Row],[référence]]</f>
        <v>A020103</v>
      </c>
      <c r="T31" s="4"/>
    </row>
    <row r="32" spans="1:20" customFormat="1" hidden="1">
      <c r="A32" t="s">
        <v>394</v>
      </c>
      <c r="B32" t="s">
        <v>1875</v>
      </c>
      <c r="C32" t="s">
        <v>395</v>
      </c>
      <c r="D32" t="s">
        <v>390</v>
      </c>
      <c r="E32" t="s">
        <v>1892</v>
      </c>
      <c r="F32" s="1">
        <v>834.89</v>
      </c>
      <c r="G32" s="1">
        <v>1099</v>
      </c>
      <c r="H32" s="1">
        <v>915.83333300000004</v>
      </c>
      <c r="I32" s="1"/>
      <c r="J32" s="1"/>
      <c r="K32" s="1"/>
      <c r="L32">
        <v>628</v>
      </c>
      <c r="M32" t="s">
        <v>396</v>
      </c>
      <c r="N32">
        <v>0</v>
      </c>
      <c r="O32" t="s">
        <v>383</v>
      </c>
      <c r="P32" t="s">
        <v>14</v>
      </c>
      <c r="Q32" t="s">
        <v>1959</v>
      </c>
      <c r="R32" s="4" t="str">
        <f>Tableau1[[#This Row],[référence]]</f>
        <v>A020104</v>
      </c>
      <c r="T32" s="4"/>
    </row>
    <row r="33" spans="1:20" customFormat="1" hidden="1">
      <c r="A33" t="s">
        <v>397</v>
      </c>
      <c r="B33" t="s">
        <v>1875</v>
      </c>
      <c r="C33" t="s">
        <v>398</v>
      </c>
      <c r="D33" t="s">
        <v>390</v>
      </c>
      <c r="E33" t="s">
        <v>1892</v>
      </c>
      <c r="F33" s="1">
        <v>802.45</v>
      </c>
      <c r="G33" s="1">
        <v>1099</v>
      </c>
      <c r="H33" s="1">
        <v>915.83333300000004</v>
      </c>
      <c r="I33" s="1"/>
      <c r="J33" s="1"/>
      <c r="K33" s="1"/>
      <c r="L33">
        <v>626</v>
      </c>
      <c r="M33" t="s">
        <v>399</v>
      </c>
      <c r="N33">
        <v>0</v>
      </c>
      <c r="O33" t="s">
        <v>383</v>
      </c>
      <c r="P33" t="s">
        <v>14</v>
      </c>
      <c r="Q33" t="s">
        <v>1959</v>
      </c>
      <c r="R33" s="4" t="str">
        <f>Tableau1[[#This Row],[référence]]</f>
        <v>A020105</v>
      </c>
      <c r="T33" s="4"/>
    </row>
    <row r="34" spans="1:20" customFormat="1" hidden="1">
      <c r="A34" t="s">
        <v>400</v>
      </c>
      <c r="B34" t="s">
        <v>1875</v>
      </c>
      <c r="C34" t="s">
        <v>401</v>
      </c>
      <c r="D34" t="s">
        <v>390</v>
      </c>
      <c r="E34" t="s">
        <v>1892</v>
      </c>
      <c r="F34" s="1">
        <v>679.86</v>
      </c>
      <c r="G34" s="1">
        <v>890</v>
      </c>
      <c r="H34" s="1">
        <v>741.66666699999996</v>
      </c>
      <c r="I34" s="1"/>
      <c r="J34" s="1"/>
      <c r="K34" s="1"/>
      <c r="L34">
        <v>614</v>
      </c>
      <c r="M34" t="s">
        <v>402</v>
      </c>
      <c r="N34">
        <v>0</v>
      </c>
      <c r="O34" t="s">
        <v>383</v>
      </c>
      <c r="P34" t="s">
        <v>14</v>
      </c>
      <c r="Q34" t="s">
        <v>1959</v>
      </c>
      <c r="R34" s="4" t="str">
        <f>Tableau1[[#This Row],[référence]]</f>
        <v>A020106</v>
      </c>
      <c r="T34" s="4"/>
    </row>
    <row r="35" spans="1:20" customFormat="1" hidden="1">
      <c r="A35" t="s">
        <v>403</v>
      </c>
      <c r="B35" t="s">
        <v>1875</v>
      </c>
      <c r="C35" t="s">
        <v>404</v>
      </c>
      <c r="D35" t="s">
        <v>390</v>
      </c>
      <c r="E35" t="s">
        <v>1892</v>
      </c>
      <c r="F35" s="1">
        <v>690.2</v>
      </c>
      <c r="G35" s="1">
        <v>890</v>
      </c>
      <c r="H35" s="1">
        <v>741.66666699999996</v>
      </c>
      <c r="I35" s="1"/>
      <c r="J35" s="1"/>
      <c r="K35" s="1"/>
      <c r="L35">
        <v>613</v>
      </c>
      <c r="M35" t="s">
        <v>405</v>
      </c>
      <c r="N35">
        <v>0</v>
      </c>
      <c r="O35" t="s">
        <v>383</v>
      </c>
      <c r="P35" t="s">
        <v>14</v>
      </c>
      <c r="Q35" t="s">
        <v>1959</v>
      </c>
      <c r="R35" s="4" t="str">
        <f>Tableau1[[#This Row],[référence]]</f>
        <v>A020107</v>
      </c>
      <c r="T35" s="4"/>
    </row>
    <row r="36" spans="1:20" customFormat="1" hidden="1">
      <c r="A36" t="s">
        <v>406</v>
      </c>
      <c r="B36" t="s">
        <v>1875</v>
      </c>
      <c r="C36" t="s">
        <v>407</v>
      </c>
      <c r="D36" t="s">
        <v>390</v>
      </c>
      <c r="E36" t="s">
        <v>1892</v>
      </c>
      <c r="F36" s="1">
        <v>751.97</v>
      </c>
      <c r="G36" s="1">
        <v>980</v>
      </c>
      <c r="H36" s="1">
        <v>816.66666699999996</v>
      </c>
      <c r="I36" s="1"/>
      <c r="J36" s="1"/>
      <c r="K36" s="1"/>
      <c r="L36">
        <v>617</v>
      </c>
      <c r="M36" t="s">
        <v>408</v>
      </c>
      <c r="N36">
        <v>0</v>
      </c>
      <c r="O36" t="s">
        <v>383</v>
      </c>
      <c r="P36" t="s">
        <v>14</v>
      </c>
      <c r="Q36" t="s">
        <v>1959</v>
      </c>
      <c r="R36" s="4" t="str">
        <f>Tableau1[[#This Row],[référence]]</f>
        <v>A020108</v>
      </c>
      <c r="T36" s="4"/>
    </row>
    <row r="37" spans="1:20" customFormat="1" hidden="1">
      <c r="A37" t="s">
        <v>482</v>
      </c>
      <c r="B37" t="s">
        <v>1875</v>
      </c>
      <c r="C37" t="s">
        <v>483</v>
      </c>
      <c r="D37" t="s">
        <v>390</v>
      </c>
      <c r="E37" t="s">
        <v>1892</v>
      </c>
      <c r="F37" s="1">
        <v>656.59</v>
      </c>
      <c r="G37" s="1">
        <v>860</v>
      </c>
      <c r="H37" s="1">
        <v>716.66666699999996</v>
      </c>
      <c r="I37" s="1"/>
      <c r="J37" s="1"/>
      <c r="K37" s="1"/>
      <c r="L37">
        <v>611</v>
      </c>
      <c r="M37" t="s">
        <v>484</v>
      </c>
      <c r="N37">
        <v>0</v>
      </c>
      <c r="O37" t="s">
        <v>485</v>
      </c>
      <c r="P37" t="s">
        <v>14</v>
      </c>
      <c r="Q37" t="s">
        <v>1959</v>
      </c>
      <c r="R37" s="4" t="str">
        <f>Tableau1[[#This Row],[référence]]</f>
        <v>A020109</v>
      </c>
      <c r="T37" s="4"/>
    </row>
    <row r="38" spans="1:20" customFormat="1" hidden="1">
      <c r="A38" t="s">
        <v>409</v>
      </c>
      <c r="B38" t="s">
        <v>1875</v>
      </c>
      <c r="C38" t="s">
        <v>410</v>
      </c>
      <c r="D38" t="s">
        <v>390</v>
      </c>
      <c r="E38" t="s">
        <v>1892</v>
      </c>
      <c r="F38" s="1">
        <v>781.97</v>
      </c>
      <c r="G38" s="1">
        <v>1099</v>
      </c>
      <c r="H38" s="1">
        <v>915.83333300000004</v>
      </c>
      <c r="I38" s="1"/>
      <c r="J38" s="1"/>
      <c r="K38" s="1"/>
      <c r="L38">
        <v>630</v>
      </c>
      <c r="M38" t="s">
        <v>411</v>
      </c>
      <c r="N38">
        <v>0</v>
      </c>
      <c r="O38" t="s">
        <v>383</v>
      </c>
      <c r="P38" t="s">
        <v>14</v>
      </c>
      <c r="Q38" t="s">
        <v>1959</v>
      </c>
      <c r="R38" s="4" t="str">
        <f>Tableau1[[#This Row],[référence]]</f>
        <v>A020110</v>
      </c>
      <c r="T38" s="4"/>
    </row>
    <row r="39" spans="1:20" customFormat="1" hidden="1">
      <c r="A39" t="s">
        <v>412</v>
      </c>
      <c r="B39" t="s">
        <v>1875</v>
      </c>
      <c r="C39" t="s">
        <v>413</v>
      </c>
      <c r="D39" t="s">
        <v>390</v>
      </c>
      <c r="E39" t="s">
        <v>1892</v>
      </c>
      <c r="F39" s="1">
        <v>751.97</v>
      </c>
      <c r="G39" s="1">
        <v>960</v>
      </c>
      <c r="H39" s="1">
        <v>800</v>
      </c>
      <c r="I39" s="1"/>
      <c r="J39" s="1"/>
      <c r="K39" s="1"/>
      <c r="L39">
        <v>620</v>
      </c>
      <c r="M39" t="s">
        <v>414</v>
      </c>
      <c r="N39">
        <v>0</v>
      </c>
      <c r="O39" t="s">
        <v>383</v>
      </c>
      <c r="P39" t="s">
        <v>14</v>
      </c>
      <c r="Q39" t="s">
        <v>1959</v>
      </c>
      <c r="R39" s="4" t="str">
        <f>Tableau1[[#This Row],[référence]]</f>
        <v>A020111</v>
      </c>
      <c r="T39" s="4"/>
    </row>
    <row r="40" spans="1:20" customFormat="1" hidden="1">
      <c r="A40" t="s">
        <v>415</v>
      </c>
      <c r="B40" t="s">
        <v>1875</v>
      </c>
      <c r="C40" t="s">
        <v>416</v>
      </c>
      <c r="D40" t="s">
        <v>390</v>
      </c>
      <c r="E40" t="s">
        <v>1892</v>
      </c>
      <c r="F40" s="1">
        <v>730.34</v>
      </c>
      <c r="G40" s="1">
        <v>940</v>
      </c>
      <c r="H40" s="1">
        <v>783.33333300000004</v>
      </c>
      <c r="I40" s="1"/>
      <c r="J40" s="1"/>
      <c r="K40" s="1"/>
      <c r="L40">
        <v>615</v>
      </c>
      <c r="M40" t="s">
        <v>417</v>
      </c>
      <c r="N40">
        <v>0</v>
      </c>
      <c r="O40" t="s">
        <v>383</v>
      </c>
      <c r="P40" t="s">
        <v>14</v>
      </c>
      <c r="Q40" t="s">
        <v>1959</v>
      </c>
      <c r="R40" s="4" t="str">
        <f>Tableau1[[#This Row],[référence]]</f>
        <v>A020112</v>
      </c>
      <c r="T40" s="4"/>
    </row>
    <row r="41" spans="1:20" customFormat="1" hidden="1">
      <c r="A41" t="s">
        <v>418</v>
      </c>
      <c r="B41" t="s">
        <v>1875</v>
      </c>
      <c r="C41" t="s">
        <v>419</v>
      </c>
      <c r="D41" t="s">
        <v>390</v>
      </c>
      <c r="E41" t="s">
        <v>1892</v>
      </c>
      <c r="F41" s="1">
        <v>730.34</v>
      </c>
      <c r="G41" s="1">
        <v>940</v>
      </c>
      <c r="H41" s="1">
        <v>783.33333300000004</v>
      </c>
      <c r="I41" s="1"/>
      <c r="J41" s="1"/>
      <c r="K41" s="1"/>
      <c r="L41">
        <v>625</v>
      </c>
      <c r="M41" t="s">
        <v>420</v>
      </c>
      <c r="N41">
        <v>0</v>
      </c>
      <c r="O41" t="s">
        <v>383</v>
      </c>
      <c r="P41" t="s">
        <v>14</v>
      </c>
      <c r="Q41" t="s">
        <v>1959</v>
      </c>
      <c r="R41" s="4" t="str">
        <f>Tableau1[[#This Row],[référence]]</f>
        <v>A020113</v>
      </c>
      <c r="T41" s="4"/>
    </row>
    <row r="42" spans="1:20" customFormat="1" hidden="1">
      <c r="A42" t="s">
        <v>421</v>
      </c>
      <c r="B42" t="s">
        <v>1875</v>
      </c>
      <c r="C42" t="s">
        <v>422</v>
      </c>
      <c r="D42" t="s">
        <v>390</v>
      </c>
      <c r="E42" t="s">
        <v>1892</v>
      </c>
      <c r="F42" s="1">
        <v>751.97</v>
      </c>
      <c r="G42" s="1">
        <v>960</v>
      </c>
      <c r="H42" s="1">
        <v>800</v>
      </c>
      <c r="I42" s="1"/>
      <c r="J42" s="1"/>
      <c r="K42" s="1"/>
      <c r="L42">
        <v>616</v>
      </c>
      <c r="M42" t="s">
        <v>423</v>
      </c>
      <c r="N42">
        <v>0</v>
      </c>
      <c r="O42" t="s">
        <v>383</v>
      </c>
      <c r="P42" t="s">
        <v>14</v>
      </c>
      <c r="Q42" t="s">
        <v>1959</v>
      </c>
      <c r="R42" s="4" t="str">
        <f>Tableau1[[#This Row],[référence]]</f>
        <v>A020114</v>
      </c>
      <c r="T42" s="4"/>
    </row>
    <row r="43" spans="1:20" customFormat="1" hidden="1">
      <c r="A43" t="s">
        <v>424</v>
      </c>
      <c r="B43" t="s">
        <v>1875</v>
      </c>
      <c r="C43" t="s">
        <v>425</v>
      </c>
      <c r="D43" t="s">
        <v>390</v>
      </c>
      <c r="E43" t="s">
        <v>1892</v>
      </c>
      <c r="F43" s="1">
        <v>995.5</v>
      </c>
      <c r="G43" s="1">
        <v>1295</v>
      </c>
      <c r="H43" s="1">
        <v>1079.166667</v>
      </c>
      <c r="I43" s="1"/>
      <c r="J43" s="1"/>
      <c r="K43" s="1"/>
      <c r="L43">
        <v>629</v>
      </c>
      <c r="M43" t="s">
        <v>426</v>
      </c>
      <c r="N43">
        <v>0</v>
      </c>
      <c r="O43" t="s">
        <v>427</v>
      </c>
      <c r="P43" t="s">
        <v>14</v>
      </c>
      <c r="Q43" t="s">
        <v>1959</v>
      </c>
      <c r="R43" s="4" t="str">
        <f>Tableau1[[#This Row],[référence]]</f>
        <v>A020115</v>
      </c>
      <c r="T43" s="4"/>
    </row>
    <row r="44" spans="1:20" customFormat="1" hidden="1">
      <c r="A44" t="s">
        <v>428</v>
      </c>
      <c r="B44" t="s">
        <v>1875</v>
      </c>
      <c r="C44" t="s">
        <v>429</v>
      </c>
      <c r="D44" t="s">
        <v>390</v>
      </c>
      <c r="E44" t="s">
        <v>1892</v>
      </c>
      <c r="F44" s="1">
        <v>584.88</v>
      </c>
      <c r="G44" s="1">
        <v>990</v>
      </c>
      <c r="H44" s="1">
        <v>825</v>
      </c>
      <c r="I44" s="1"/>
      <c r="J44" s="1"/>
      <c r="K44" s="1"/>
      <c r="L44">
        <v>627</v>
      </c>
      <c r="M44" t="s">
        <v>430</v>
      </c>
      <c r="N44">
        <v>0</v>
      </c>
      <c r="O44" t="s">
        <v>383</v>
      </c>
      <c r="P44" t="s">
        <v>14</v>
      </c>
      <c r="Q44" t="s">
        <v>1959</v>
      </c>
      <c r="R44" s="4" t="str">
        <f>Tableau1[[#This Row],[référence]]</f>
        <v>A020116</v>
      </c>
      <c r="T44" s="4"/>
    </row>
    <row r="45" spans="1:20" customFormat="1" hidden="1">
      <c r="A45" t="s">
        <v>431</v>
      </c>
      <c r="B45" t="s">
        <v>1875</v>
      </c>
      <c r="C45" t="s">
        <v>410</v>
      </c>
      <c r="D45" t="s">
        <v>390</v>
      </c>
      <c r="E45" t="s">
        <v>1892</v>
      </c>
      <c r="F45" s="1">
        <v>731.97</v>
      </c>
      <c r="G45" s="1">
        <v>940</v>
      </c>
      <c r="H45" s="1">
        <v>783.33333300000004</v>
      </c>
      <c r="I45" s="1"/>
      <c r="J45" s="1"/>
      <c r="K45" s="1"/>
      <c r="L45">
        <v>623</v>
      </c>
      <c r="M45" t="s">
        <v>411</v>
      </c>
      <c r="N45">
        <v>0</v>
      </c>
      <c r="O45" t="s">
        <v>383</v>
      </c>
      <c r="P45" t="s">
        <v>14</v>
      </c>
      <c r="Q45" t="s">
        <v>1959</v>
      </c>
      <c r="R45" s="4" t="str">
        <f>Tableau1[[#This Row],[référence]]</f>
        <v>A020117</v>
      </c>
      <c r="T45" s="4"/>
    </row>
    <row r="46" spans="1:20" customFormat="1" hidden="1">
      <c r="A46" t="s">
        <v>432</v>
      </c>
      <c r="B46" t="s">
        <v>1875</v>
      </c>
      <c r="C46" t="s">
        <v>433</v>
      </c>
      <c r="D46" t="s">
        <v>390</v>
      </c>
      <c r="E46" t="s">
        <v>1892</v>
      </c>
      <c r="F46" s="1">
        <v>751.97</v>
      </c>
      <c r="G46" s="1">
        <v>799.68</v>
      </c>
      <c r="H46" s="1">
        <v>666.4</v>
      </c>
      <c r="I46" s="1"/>
      <c r="J46" s="1"/>
      <c r="K46" s="1"/>
      <c r="L46">
        <v>619</v>
      </c>
      <c r="M46" t="s">
        <v>434</v>
      </c>
      <c r="N46">
        <v>0</v>
      </c>
      <c r="O46" t="s">
        <v>383</v>
      </c>
      <c r="P46" t="s">
        <v>14</v>
      </c>
      <c r="Q46" t="s">
        <v>1959</v>
      </c>
      <c r="R46" s="4" t="str">
        <f>Tableau1[[#This Row],[référence]]</f>
        <v>A020118</v>
      </c>
      <c r="T46" s="4"/>
    </row>
    <row r="47" spans="1:20" customFormat="1" hidden="1">
      <c r="A47" t="s">
        <v>435</v>
      </c>
      <c r="B47" t="s">
        <v>1875</v>
      </c>
      <c r="C47" t="s">
        <v>436</v>
      </c>
      <c r="D47" t="s">
        <v>390</v>
      </c>
      <c r="E47" t="s">
        <v>1892</v>
      </c>
      <c r="F47" s="1">
        <v>568.85</v>
      </c>
      <c r="G47" s="1">
        <v>960</v>
      </c>
      <c r="H47" s="1">
        <v>800</v>
      </c>
      <c r="I47" s="1"/>
      <c r="J47" s="1"/>
      <c r="K47" s="1"/>
      <c r="L47">
        <v>618</v>
      </c>
      <c r="M47" t="s">
        <v>437</v>
      </c>
      <c r="N47">
        <v>0</v>
      </c>
      <c r="O47" t="s">
        <v>383</v>
      </c>
      <c r="P47" t="s">
        <v>14</v>
      </c>
      <c r="Q47" t="s">
        <v>1959</v>
      </c>
      <c r="R47" s="4" t="str">
        <f>Tableau1[[#This Row],[référence]]</f>
        <v>A020119</v>
      </c>
      <c r="T47" s="4"/>
    </row>
    <row r="48" spans="1:20" customFormat="1" hidden="1">
      <c r="A48" t="s">
        <v>438</v>
      </c>
      <c r="B48" t="s">
        <v>1875</v>
      </c>
      <c r="C48" t="s">
        <v>439</v>
      </c>
      <c r="D48" t="s">
        <v>390</v>
      </c>
      <c r="E48" t="s">
        <v>1892</v>
      </c>
      <c r="F48" s="1">
        <v>731.97</v>
      </c>
      <c r="G48" s="1">
        <v>940</v>
      </c>
      <c r="H48" s="1">
        <v>783.33333300000004</v>
      </c>
      <c r="I48" s="1"/>
      <c r="J48" s="1"/>
      <c r="K48" s="1"/>
      <c r="L48">
        <v>624</v>
      </c>
      <c r="M48" t="s">
        <v>440</v>
      </c>
      <c r="N48">
        <v>0</v>
      </c>
      <c r="O48" t="s">
        <v>383</v>
      </c>
      <c r="P48" t="s">
        <v>14</v>
      </c>
      <c r="Q48" t="s">
        <v>1959</v>
      </c>
      <c r="R48" s="4" t="str">
        <f>Tableau1[[#This Row],[référence]]</f>
        <v>A020120</v>
      </c>
      <c r="T48" s="4"/>
    </row>
    <row r="49" spans="1:20" customFormat="1" hidden="1">
      <c r="A49" t="s">
        <v>486</v>
      </c>
      <c r="B49" t="s">
        <v>1875</v>
      </c>
      <c r="C49" t="s">
        <v>487</v>
      </c>
      <c r="F49" s="1">
        <v>296</v>
      </c>
      <c r="G49" s="1">
        <v>765</v>
      </c>
      <c r="H49" s="1">
        <v>637.5</v>
      </c>
      <c r="I49" s="1"/>
      <c r="J49" s="1"/>
      <c r="K49" s="1"/>
      <c r="L49">
        <v>701</v>
      </c>
      <c r="N49">
        <v>1</v>
      </c>
      <c r="O49" t="s">
        <v>488</v>
      </c>
      <c r="P49" t="s">
        <v>14</v>
      </c>
      <c r="Q49" t="s">
        <v>1959</v>
      </c>
      <c r="R49" s="4" t="str">
        <f>Tableau1[[#This Row],[référence]]</f>
        <v>A030100</v>
      </c>
      <c r="T49" s="4"/>
    </row>
    <row r="50" spans="1:20" customFormat="1" hidden="1">
      <c r="A50" t="s">
        <v>442</v>
      </c>
      <c r="B50" t="s">
        <v>1875</v>
      </c>
      <c r="C50" t="s">
        <v>443</v>
      </c>
      <c r="D50" t="s">
        <v>381</v>
      </c>
      <c r="E50" t="s">
        <v>1895</v>
      </c>
      <c r="F50" s="1">
        <v>211.64</v>
      </c>
      <c r="G50" s="1">
        <v>485</v>
      </c>
      <c r="H50" s="1">
        <v>404.16666700000002</v>
      </c>
      <c r="I50" s="1">
        <f>Tableau1[[#This Row],[prix d\''achat]]*0.2</f>
        <v>42.328000000000003</v>
      </c>
      <c r="J50" s="1">
        <f>Tableau1[[#This Row],[frais acc]]+Tableau1[[#This Row],[prix d\''achat]]</f>
        <v>253.96799999999999</v>
      </c>
      <c r="K50" s="1">
        <f>Tableau1[[#This Row],[prix HT]]/Tableau1[[#This Row],[px ht ttall]]</f>
        <v>1.5914078427203429</v>
      </c>
      <c r="L50">
        <v>387</v>
      </c>
      <c r="M50" t="s">
        <v>444</v>
      </c>
      <c r="N50">
        <v>1</v>
      </c>
      <c r="O50" t="s">
        <v>445</v>
      </c>
      <c r="P50" t="s">
        <v>14</v>
      </c>
      <c r="Q50" t="s">
        <v>1959</v>
      </c>
      <c r="R50" s="4" t="str">
        <f>Tableau1[[#This Row],[référence]]</f>
        <v>A030101</v>
      </c>
      <c r="T50" s="4"/>
    </row>
    <row r="51" spans="1:20" customFormat="1" hidden="1">
      <c r="A51" t="s">
        <v>446</v>
      </c>
      <c r="B51" t="s">
        <v>1875</v>
      </c>
      <c r="C51" t="s">
        <v>447</v>
      </c>
      <c r="D51" t="s">
        <v>390</v>
      </c>
      <c r="E51" t="s">
        <v>1892</v>
      </c>
      <c r="F51" s="1">
        <v>613.01</v>
      </c>
      <c r="G51" s="1">
        <v>799</v>
      </c>
      <c r="H51" s="1">
        <v>665.83333300000004</v>
      </c>
      <c r="I51" s="1"/>
      <c r="J51" s="1"/>
      <c r="K51" s="1"/>
      <c r="L51">
        <v>609</v>
      </c>
      <c r="M51" t="s">
        <v>448</v>
      </c>
      <c r="N51">
        <v>0</v>
      </c>
      <c r="O51" t="s">
        <v>445</v>
      </c>
      <c r="P51" t="s">
        <v>14</v>
      </c>
      <c r="Q51" t="s">
        <v>1959</v>
      </c>
      <c r="R51" s="4" t="str">
        <f>Tableau1[[#This Row],[référence]]</f>
        <v>A030102</v>
      </c>
      <c r="T51" s="4"/>
    </row>
    <row r="52" spans="1:20" customFormat="1" hidden="1">
      <c r="A52" t="s">
        <v>449</v>
      </c>
      <c r="B52" t="s">
        <v>1875</v>
      </c>
      <c r="C52" t="s">
        <v>450</v>
      </c>
      <c r="D52" t="s">
        <v>390</v>
      </c>
      <c r="E52" t="s">
        <v>1892</v>
      </c>
      <c r="F52" s="1">
        <v>657.75</v>
      </c>
      <c r="G52" s="1">
        <v>850</v>
      </c>
      <c r="H52" s="1">
        <v>708.33333300000004</v>
      </c>
      <c r="I52" s="1"/>
      <c r="J52" s="1"/>
      <c r="K52" s="1"/>
      <c r="L52">
        <v>608</v>
      </c>
      <c r="M52" t="s">
        <v>451</v>
      </c>
      <c r="N52">
        <v>0</v>
      </c>
      <c r="O52" t="s">
        <v>452</v>
      </c>
      <c r="P52" t="s">
        <v>14</v>
      </c>
      <c r="Q52" t="s">
        <v>1959</v>
      </c>
      <c r="R52" s="4" t="str">
        <f>Tableau1[[#This Row],[référence]]</f>
        <v>A030103</v>
      </c>
      <c r="T52" s="4"/>
    </row>
    <row r="53" spans="1:20" customFormat="1" hidden="1">
      <c r="A53" t="s">
        <v>449</v>
      </c>
      <c r="B53" t="s">
        <v>1875</v>
      </c>
      <c r="C53" t="s">
        <v>453</v>
      </c>
      <c r="D53" t="s">
        <v>390</v>
      </c>
      <c r="E53" t="s">
        <v>1892</v>
      </c>
      <c r="F53" s="1">
        <v>677.75</v>
      </c>
      <c r="G53" s="1">
        <v>890</v>
      </c>
      <c r="H53" s="1">
        <v>741.66666699999996</v>
      </c>
      <c r="I53" s="1"/>
      <c r="J53" s="1"/>
      <c r="K53" s="1"/>
      <c r="L53">
        <v>610</v>
      </c>
      <c r="M53" t="s">
        <v>454</v>
      </c>
      <c r="N53">
        <v>0</v>
      </c>
      <c r="O53" t="s">
        <v>452</v>
      </c>
      <c r="P53" t="s">
        <v>14</v>
      </c>
      <c r="Q53" t="s">
        <v>1959</v>
      </c>
      <c r="R53" s="4" t="str">
        <f>Tableau1[[#This Row],[référence]]</f>
        <v>A030103</v>
      </c>
      <c r="T53" s="4"/>
    </row>
    <row r="54" spans="1:20" customFormat="1" hidden="1">
      <c r="A54" t="s">
        <v>455</v>
      </c>
      <c r="B54" t="s">
        <v>1875</v>
      </c>
      <c r="C54" t="s">
        <v>456</v>
      </c>
      <c r="D54" t="s">
        <v>390</v>
      </c>
      <c r="E54" t="s">
        <v>1892</v>
      </c>
      <c r="F54" s="1">
        <v>998.59</v>
      </c>
      <c r="G54" s="1">
        <v>1295</v>
      </c>
      <c r="H54" s="1">
        <v>1079.166667</v>
      </c>
      <c r="I54" s="1"/>
      <c r="J54" s="1"/>
      <c r="K54" s="1"/>
      <c r="L54">
        <v>632</v>
      </c>
      <c r="M54" t="s">
        <v>457</v>
      </c>
      <c r="N54">
        <v>0</v>
      </c>
      <c r="O54" t="s">
        <v>445</v>
      </c>
      <c r="P54" t="s">
        <v>14</v>
      </c>
      <c r="Q54" t="s">
        <v>1959</v>
      </c>
      <c r="R54" s="4" t="str">
        <f>Tableau1[[#This Row],[référence]]</f>
        <v>A030104</v>
      </c>
      <c r="T54" s="4"/>
    </row>
    <row r="55" spans="1:20" customFormat="1" hidden="1">
      <c r="A55" t="s">
        <v>455</v>
      </c>
      <c r="B55" t="s">
        <v>1875</v>
      </c>
      <c r="C55" t="s">
        <v>458</v>
      </c>
      <c r="D55" t="s">
        <v>390</v>
      </c>
      <c r="E55" t="s">
        <v>1892</v>
      </c>
      <c r="F55" s="1">
        <v>528.42999999999995</v>
      </c>
      <c r="G55" s="1">
        <v>750</v>
      </c>
      <c r="H55" s="1">
        <v>625</v>
      </c>
      <c r="I55" s="1"/>
      <c r="J55" s="1"/>
      <c r="K55" s="1"/>
      <c r="L55">
        <v>605</v>
      </c>
      <c r="M55" t="s">
        <v>459</v>
      </c>
      <c r="N55">
        <v>0</v>
      </c>
      <c r="O55" t="s">
        <v>445</v>
      </c>
      <c r="P55" t="s">
        <v>14</v>
      </c>
      <c r="Q55" t="s">
        <v>1959</v>
      </c>
      <c r="R55" s="4" t="str">
        <f>Tableau1[[#This Row],[référence]]</f>
        <v>A030104</v>
      </c>
      <c r="T55" s="4"/>
    </row>
    <row r="56" spans="1:20" customFormat="1" hidden="1">
      <c r="A56" t="s">
        <v>460</v>
      </c>
      <c r="B56" t="s">
        <v>1875</v>
      </c>
      <c r="C56" t="s">
        <v>447</v>
      </c>
      <c r="D56" t="s">
        <v>390</v>
      </c>
      <c r="E56" t="s">
        <v>1892</v>
      </c>
      <c r="F56" s="1">
        <v>318.32</v>
      </c>
      <c r="G56" s="1">
        <v>445</v>
      </c>
      <c r="H56" s="1">
        <v>370.83333299999998</v>
      </c>
      <c r="I56" s="1"/>
      <c r="J56" s="1"/>
      <c r="K56" s="1"/>
      <c r="L56">
        <v>602</v>
      </c>
      <c r="M56" t="s">
        <v>461</v>
      </c>
      <c r="N56">
        <v>0</v>
      </c>
      <c r="O56" t="s">
        <v>445</v>
      </c>
      <c r="P56" t="s">
        <v>14</v>
      </c>
      <c r="Q56" t="s">
        <v>1959</v>
      </c>
      <c r="R56" s="4" t="str">
        <f>Tableau1[[#This Row],[référence]]</f>
        <v>A030105</v>
      </c>
      <c r="T56" s="4"/>
    </row>
    <row r="57" spans="1:20" customFormat="1" hidden="1">
      <c r="A57" t="s">
        <v>462</v>
      </c>
      <c r="B57" t="s">
        <v>1875</v>
      </c>
      <c r="C57" t="s">
        <v>463</v>
      </c>
      <c r="D57" t="s">
        <v>390</v>
      </c>
      <c r="E57" t="s">
        <v>1892</v>
      </c>
      <c r="F57" s="1">
        <v>482.56</v>
      </c>
      <c r="G57" s="1">
        <v>650</v>
      </c>
      <c r="H57" s="1">
        <v>541.66666699999996</v>
      </c>
      <c r="I57" s="1"/>
      <c r="J57" s="1"/>
      <c r="K57" s="1"/>
      <c r="L57">
        <v>601</v>
      </c>
      <c r="M57" t="s">
        <v>464</v>
      </c>
      <c r="N57">
        <v>0</v>
      </c>
      <c r="O57" t="s">
        <v>445</v>
      </c>
      <c r="P57" t="s">
        <v>14</v>
      </c>
      <c r="Q57" t="s">
        <v>1959</v>
      </c>
      <c r="R57" s="4" t="str">
        <f>Tableau1[[#This Row],[référence]]</f>
        <v>A030106</v>
      </c>
      <c r="T57" s="4"/>
    </row>
    <row r="58" spans="1:20" customFormat="1" hidden="1">
      <c r="A58" t="s">
        <v>465</v>
      </c>
      <c r="B58" t="s">
        <v>1875</v>
      </c>
      <c r="C58" t="s">
        <v>466</v>
      </c>
      <c r="D58" t="s">
        <v>390</v>
      </c>
      <c r="E58" t="s">
        <v>1892</v>
      </c>
      <c r="F58" s="1">
        <v>458.3</v>
      </c>
      <c r="G58" s="1">
        <v>630</v>
      </c>
      <c r="H58" s="1">
        <v>525</v>
      </c>
      <c r="I58" s="1"/>
      <c r="J58" s="1"/>
      <c r="K58" s="1"/>
      <c r="L58">
        <v>600</v>
      </c>
      <c r="M58" t="s">
        <v>467</v>
      </c>
      <c r="N58">
        <v>0</v>
      </c>
      <c r="O58" t="s">
        <v>445</v>
      </c>
      <c r="P58" t="s">
        <v>14</v>
      </c>
      <c r="Q58" t="s">
        <v>1959</v>
      </c>
      <c r="R58" s="4" t="str">
        <f>Tableau1[[#This Row],[référence]]</f>
        <v>A030107</v>
      </c>
      <c r="T58" s="4"/>
    </row>
    <row r="59" spans="1:20" customFormat="1" hidden="1">
      <c r="A59" t="s">
        <v>468</v>
      </c>
      <c r="B59" t="s">
        <v>1875</v>
      </c>
      <c r="C59" t="s">
        <v>458</v>
      </c>
      <c r="D59" t="s">
        <v>390</v>
      </c>
      <c r="E59" t="s">
        <v>1892</v>
      </c>
      <c r="F59" s="1">
        <v>318.3</v>
      </c>
      <c r="G59" s="1">
        <v>445</v>
      </c>
      <c r="H59" s="1">
        <v>370.83333299999998</v>
      </c>
      <c r="I59" s="1"/>
      <c r="J59" s="1"/>
      <c r="K59" s="1"/>
      <c r="L59">
        <v>599</v>
      </c>
      <c r="M59" t="s">
        <v>469</v>
      </c>
      <c r="N59">
        <v>0</v>
      </c>
      <c r="O59" t="s">
        <v>445</v>
      </c>
      <c r="P59" t="s">
        <v>14</v>
      </c>
      <c r="Q59" t="s">
        <v>1959</v>
      </c>
      <c r="R59" s="4" t="str">
        <f>Tableau1[[#This Row],[référence]]</f>
        <v>A030108</v>
      </c>
      <c r="T59" s="4"/>
    </row>
    <row r="60" spans="1:20" customFormat="1" hidden="1">
      <c r="A60" t="s">
        <v>470</v>
      </c>
      <c r="B60" t="s">
        <v>1875</v>
      </c>
      <c r="C60" t="s">
        <v>471</v>
      </c>
      <c r="D60" t="s">
        <v>390</v>
      </c>
      <c r="E60" t="s">
        <v>1892</v>
      </c>
      <c r="F60" s="1">
        <v>419.93</v>
      </c>
      <c r="G60" s="1">
        <v>619</v>
      </c>
      <c r="H60" s="1">
        <v>515.83333300000004</v>
      </c>
      <c r="I60" s="1"/>
      <c r="J60" s="1"/>
      <c r="K60" s="1"/>
      <c r="L60">
        <v>603</v>
      </c>
      <c r="M60" t="s">
        <v>472</v>
      </c>
      <c r="N60">
        <v>1</v>
      </c>
      <c r="O60" t="s">
        <v>452</v>
      </c>
      <c r="P60" t="s">
        <v>14</v>
      </c>
      <c r="Q60" t="s">
        <v>1959</v>
      </c>
      <c r="R60" s="4" t="str">
        <f>Tableau1[[#This Row],[référence]]</f>
        <v>A030109</v>
      </c>
      <c r="T60" s="4"/>
    </row>
    <row r="61" spans="1:20" customFormat="1" hidden="1">
      <c r="A61" t="s">
        <v>473</v>
      </c>
      <c r="B61" t="s">
        <v>1875</v>
      </c>
      <c r="C61" t="s">
        <v>474</v>
      </c>
      <c r="D61" t="s">
        <v>390</v>
      </c>
      <c r="E61" t="s">
        <v>1892</v>
      </c>
      <c r="F61" s="1">
        <v>560.41</v>
      </c>
      <c r="G61" s="1">
        <v>750</v>
      </c>
      <c r="H61" s="1">
        <v>625</v>
      </c>
      <c r="I61" s="1"/>
      <c r="J61" s="1"/>
      <c r="K61" s="1"/>
      <c r="L61">
        <v>604</v>
      </c>
      <c r="M61" t="s">
        <v>475</v>
      </c>
      <c r="N61">
        <v>0</v>
      </c>
      <c r="O61" t="s">
        <v>452</v>
      </c>
      <c r="P61" t="s">
        <v>14</v>
      </c>
      <c r="Q61" t="s">
        <v>1959</v>
      </c>
      <c r="R61" s="4" t="str">
        <f>Tableau1[[#This Row],[référence]]</f>
        <v>A030110</v>
      </c>
      <c r="T61" s="4"/>
    </row>
    <row r="62" spans="1:20" customFormat="1" hidden="1">
      <c r="A62" t="s">
        <v>476</v>
      </c>
      <c r="B62" t="s">
        <v>1875</v>
      </c>
      <c r="C62" t="s">
        <v>477</v>
      </c>
      <c r="D62" t="s">
        <v>390</v>
      </c>
      <c r="E62" t="s">
        <v>1892</v>
      </c>
      <c r="F62" s="1">
        <v>574.82000000000005</v>
      </c>
      <c r="G62" s="1">
        <v>750</v>
      </c>
      <c r="H62" s="1">
        <v>625</v>
      </c>
      <c r="I62" s="1"/>
      <c r="J62" s="1"/>
      <c r="K62" s="1"/>
      <c r="L62">
        <v>606</v>
      </c>
      <c r="M62" t="s">
        <v>478</v>
      </c>
      <c r="N62">
        <v>0</v>
      </c>
      <c r="O62" t="s">
        <v>445</v>
      </c>
      <c r="P62" t="s">
        <v>14</v>
      </c>
      <c r="Q62" t="s">
        <v>1959</v>
      </c>
      <c r="R62" s="4" t="str">
        <f>Tableau1[[#This Row],[référence]]</f>
        <v>A030111</v>
      </c>
      <c r="T62" s="4"/>
    </row>
    <row r="63" spans="1:20" customFormat="1" hidden="1">
      <c r="A63" t="s">
        <v>479</v>
      </c>
      <c r="B63" t="s">
        <v>1875</v>
      </c>
      <c r="C63" t="s">
        <v>480</v>
      </c>
      <c r="D63" t="s">
        <v>390</v>
      </c>
      <c r="E63" t="s">
        <v>1892</v>
      </c>
      <c r="F63" s="1">
        <v>589.25</v>
      </c>
      <c r="G63" s="1">
        <v>799</v>
      </c>
      <c r="H63" s="1">
        <v>665.83333300000004</v>
      </c>
      <c r="I63" s="1"/>
      <c r="J63" s="1"/>
      <c r="K63" s="1"/>
      <c r="L63">
        <v>607</v>
      </c>
      <c r="M63" t="s">
        <v>481</v>
      </c>
      <c r="N63">
        <v>0</v>
      </c>
      <c r="O63" t="s">
        <v>452</v>
      </c>
      <c r="P63" t="s">
        <v>14</v>
      </c>
      <c r="Q63" t="s">
        <v>1959</v>
      </c>
      <c r="R63" s="4" t="str">
        <f>Tableau1[[#This Row],[référence]]</f>
        <v>A030112</v>
      </c>
      <c r="T63" s="4"/>
    </row>
    <row r="64" spans="1:20" customFormat="1" hidden="1">
      <c r="A64" t="s">
        <v>489</v>
      </c>
      <c r="B64" t="s">
        <v>1875</v>
      </c>
      <c r="C64" t="s">
        <v>490</v>
      </c>
      <c r="D64" t="s">
        <v>491</v>
      </c>
      <c r="F64" s="1">
        <v>0</v>
      </c>
      <c r="G64" s="1">
        <v>1690</v>
      </c>
      <c r="H64" s="1">
        <v>1408.333333</v>
      </c>
      <c r="I64" s="1"/>
      <c r="J64" s="1"/>
      <c r="K64" s="1"/>
      <c r="L64" t="s">
        <v>492</v>
      </c>
      <c r="N64">
        <v>0</v>
      </c>
      <c r="O64" t="s">
        <v>493</v>
      </c>
      <c r="P64" t="s">
        <v>14</v>
      </c>
      <c r="Q64" t="s">
        <v>1959</v>
      </c>
      <c r="R64" s="4" t="str">
        <f>Tableau1[[#This Row],[référence]]</f>
        <v>A040101</v>
      </c>
      <c r="T64" s="4"/>
    </row>
    <row r="65" spans="1:20" customFormat="1" hidden="1">
      <c r="A65" t="s">
        <v>489</v>
      </c>
      <c r="B65" t="s">
        <v>1875</v>
      </c>
      <c r="C65" t="s">
        <v>490</v>
      </c>
      <c r="D65" t="s">
        <v>491</v>
      </c>
      <c r="F65" s="1">
        <v>0</v>
      </c>
      <c r="G65" s="1">
        <v>1000</v>
      </c>
      <c r="H65" s="1">
        <v>833.33333300000004</v>
      </c>
      <c r="I65" s="1"/>
      <c r="J65" s="1"/>
      <c r="K65" s="1"/>
      <c r="L65" t="s">
        <v>494</v>
      </c>
      <c r="N65">
        <v>0</v>
      </c>
      <c r="O65" t="s">
        <v>493</v>
      </c>
      <c r="P65" t="s">
        <v>14</v>
      </c>
      <c r="Q65" t="s">
        <v>1959</v>
      </c>
      <c r="R65" s="4" t="str">
        <f>Tableau1[[#This Row],[référence]]</f>
        <v>A040101</v>
      </c>
      <c r="T65" s="4"/>
    </row>
    <row r="66" spans="1:20" customFormat="1" hidden="1">
      <c r="A66" t="s">
        <v>489</v>
      </c>
      <c r="B66" t="s">
        <v>1875</v>
      </c>
      <c r="C66" t="s">
        <v>490</v>
      </c>
      <c r="D66" t="s">
        <v>491</v>
      </c>
      <c r="F66" s="1">
        <v>0</v>
      </c>
      <c r="G66" s="1">
        <v>148</v>
      </c>
      <c r="H66" s="1">
        <v>123.333333</v>
      </c>
      <c r="I66" s="1"/>
      <c r="J66" s="1"/>
      <c r="K66" s="1"/>
      <c r="L66" t="s">
        <v>495</v>
      </c>
      <c r="N66">
        <v>0</v>
      </c>
      <c r="O66" t="s">
        <v>493</v>
      </c>
      <c r="P66" t="s">
        <v>14</v>
      </c>
      <c r="Q66" t="s">
        <v>1959</v>
      </c>
      <c r="R66" s="4" t="str">
        <f>Tableau1[[#This Row],[référence]]</f>
        <v>A040101</v>
      </c>
      <c r="T66" s="4"/>
    </row>
    <row r="67" spans="1:20" customFormat="1" hidden="1">
      <c r="A67" t="s">
        <v>489</v>
      </c>
      <c r="B67" t="s">
        <v>1875</v>
      </c>
      <c r="C67" t="s">
        <v>490</v>
      </c>
      <c r="D67" t="s">
        <v>491</v>
      </c>
      <c r="F67" s="1">
        <v>0</v>
      </c>
      <c r="G67" s="1">
        <v>190</v>
      </c>
      <c r="H67" s="1">
        <v>158.33333300000001</v>
      </c>
      <c r="I67" s="1"/>
      <c r="J67" s="1"/>
      <c r="K67" s="1"/>
      <c r="L67" t="s">
        <v>496</v>
      </c>
      <c r="N67">
        <v>0</v>
      </c>
      <c r="O67" t="s">
        <v>493</v>
      </c>
      <c r="P67" t="s">
        <v>14</v>
      </c>
      <c r="Q67" t="s">
        <v>1959</v>
      </c>
      <c r="R67" s="4" t="str">
        <f>Tableau1[[#This Row],[référence]]</f>
        <v>A040101</v>
      </c>
      <c r="T67" s="4"/>
    </row>
    <row r="68" spans="1:20" customFormat="1" hidden="1">
      <c r="A68" t="s">
        <v>497</v>
      </c>
      <c r="B68" t="s">
        <v>1875</v>
      </c>
      <c r="C68" t="s">
        <v>498</v>
      </c>
      <c r="D68" t="s">
        <v>491</v>
      </c>
      <c r="F68" s="1">
        <v>962</v>
      </c>
      <c r="G68" s="1">
        <v>2100</v>
      </c>
      <c r="H68" s="1">
        <v>1750</v>
      </c>
      <c r="I68" s="1"/>
      <c r="J68" s="1"/>
      <c r="K68" s="1"/>
      <c r="L68">
        <v>666</v>
      </c>
      <c r="N68">
        <v>0</v>
      </c>
      <c r="O68" t="s">
        <v>499</v>
      </c>
      <c r="P68" t="s">
        <v>14</v>
      </c>
      <c r="Q68" t="s">
        <v>1959</v>
      </c>
      <c r="R68" s="4" t="str">
        <f>Tableau1[[#This Row],[référence]]</f>
        <v>A050101</v>
      </c>
      <c r="T68" s="4"/>
    </row>
    <row r="69" spans="1:20" customFormat="1" hidden="1">
      <c r="A69" t="s">
        <v>502</v>
      </c>
      <c r="B69" t="s">
        <v>1875</v>
      </c>
      <c r="C69" t="s">
        <v>503</v>
      </c>
      <c r="D69" t="s">
        <v>491</v>
      </c>
      <c r="F69" s="1">
        <v>0</v>
      </c>
      <c r="G69" s="1">
        <v>1850</v>
      </c>
      <c r="H69" s="1">
        <v>1541.666667</v>
      </c>
      <c r="I69" s="1"/>
      <c r="J69" s="1"/>
      <c r="K69" s="1"/>
      <c r="L69">
        <v>667</v>
      </c>
      <c r="N69">
        <v>0</v>
      </c>
      <c r="O69" t="s">
        <v>499</v>
      </c>
      <c r="P69" t="s">
        <v>14</v>
      </c>
      <c r="Q69" t="s">
        <v>1959</v>
      </c>
      <c r="R69" s="4" t="str">
        <f>Tableau1[[#This Row],[référence]]</f>
        <v>A050201</v>
      </c>
      <c r="T69" s="4"/>
    </row>
    <row r="70" spans="1:20" customFormat="1" hidden="1">
      <c r="A70" t="s">
        <v>500</v>
      </c>
      <c r="B70" t="s">
        <v>1875</v>
      </c>
      <c r="C70" t="s">
        <v>501</v>
      </c>
      <c r="D70" t="s">
        <v>491</v>
      </c>
      <c r="F70" s="1">
        <v>0</v>
      </c>
      <c r="G70" s="1">
        <v>3200</v>
      </c>
      <c r="H70" s="1">
        <v>2666.666667</v>
      </c>
      <c r="I70" s="1"/>
      <c r="J70" s="1"/>
      <c r="K70" s="1"/>
      <c r="L70">
        <v>668</v>
      </c>
      <c r="N70">
        <v>0</v>
      </c>
      <c r="O70" t="s">
        <v>499</v>
      </c>
      <c r="P70" t="s">
        <v>14</v>
      </c>
      <c r="Q70" t="s">
        <v>1959</v>
      </c>
      <c r="R70" s="4" t="str">
        <f>Tableau1[[#This Row],[référence]]</f>
        <v>A050202</v>
      </c>
      <c r="T70" s="4"/>
    </row>
    <row r="71" spans="1:20" hidden="1">
      <c r="A71" s="23" t="s">
        <v>504</v>
      </c>
      <c r="B71" t="s">
        <v>1876</v>
      </c>
      <c r="C71" s="23" t="s">
        <v>1907</v>
      </c>
      <c r="D71" t="s">
        <v>17</v>
      </c>
      <c r="E71" t="s">
        <v>1899</v>
      </c>
      <c r="F71" s="1">
        <v>25.09</v>
      </c>
      <c r="G71" s="22">
        <v>40</v>
      </c>
      <c r="H71" s="1">
        <v>33.333333000000003</v>
      </c>
      <c r="I71" s="1">
        <f>F71*0.14</f>
        <v>3.5126000000000004</v>
      </c>
      <c r="J71" s="1">
        <f>F71+I71</f>
        <v>28.602599999999999</v>
      </c>
      <c r="K71" s="1">
        <f>H71/J71</f>
        <v>1.1653952088271697</v>
      </c>
      <c r="L71" t="s">
        <v>505</v>
      </c>
      <c r="M71" s="23" t="s">
        <v>506</v>
      </c>
      <c r="N71" s="23">
        <v>2</v>
      </c>
      <c r="O71" t="s">
        <v>507</v>
      </c>
      <c r="P71" t="s">
        <v>14</v>
      </c>
      <c r="Q71" t="s">
        <v>1959</v>
      </c>
      <c r="R71" s="4" t="str">
        <f>Tableau1[[#This Row],[référence]]</f>
        <v>B010101</v>
      </c>
      <c r="S71" s="23" t="s">
        <v>1962</v>
      </c>
      <c r="T71" s="25"/>
    </row>
    <row r="72" spans="1:20" hidden="1">
      <c r="A72" s="23" t="s">
        <v>508</v>
      </c>
      <c r="B72" t="s">
        <v>1876</v>
      </c>
      <c r="C72" s="23" t="s">
        <v>1908</v>
      </c>
      <c r="D72" t="s">
        <v>17</v>
      </c>
      <c r="E72" t="s">
        <v>1899</v>
      </c>
      <c r="F72" s="1">
        <v>30.92</v>
      </c>
      <c r="G72" s="22">
        <v>50</v>
      </c>
      <c r="H72" s="1">
        <v>41.666666999999997</v>
      </c>
      <c r="I72" s="1">
        <f>F72*0.14</f>
        <v>4.3288000000000011</v>
      </c>
      <c r="J72" s="1">
        <f>F72+I72</f>
        <v>35.248800000000003</v>
      </c>
      <c r="K72" s="1">
        <f>H72/J72</f>
        <v>1.182073347177776</v>
      </c>
      <c r="L72" t="s">
        <v>509</v>
      </c>
      <c r="M72" s="23" t="s">
        <v>510</v>
      </c>
      <c r="N72" s="23">
        <v>0</v>
      </c>
      <c r="O72" t="s">
        <v>507</v>
      </c>
      <c r="P72" t="s">
        <v>14</v>
      </c>
      <c r="Q72" t="s">
        <v>1959</v>
      </c>
      <c r="R72" s="4" t="str">
        <f>Tableau1[[#This Row],[référence]]</f>
        <v>B010102</v>
      </c>
      <c r="S72" s="23" t="s">
        <v>1963</v>
      </c>
      <c r="T72" s="25"/>
    </row>
    <row r="73" spans="1:20" hidden="1">
      <c r="A73" s="23" t="s">
        <v>511</v>
      </c>
      <c r="B73" t="s">
        <v>1876</v>
      </c>
      <c r="C73" s="23" t="s">
        <v>1909</v>
      </c>
      <c r="D73" t="s">
        <v>17</v>
      </c>
      <c r="E73" t="s">
        <v>1899</v>
      </c>
      <c r="F73" s="1">
        <v>33.86</v>
      </c>
      <c r="G73" s="22">
        <v>60</v>
      </c>
      <c r="H73" s="1">
        <v>50</v>
      </c>
      <c r="I73" s="1">
        <f>F73*0.14</f>
        <v>4.7404000000000002</v>
      </c>
      <c r="J73" s="1">
        <f>F73+I73</f>
        <v>38.6004</v>
      </c>
      <c r="K73" s="1">
        <f>H73/J73</f>
        <v>1.29532336452472</v>
      </c>
      <c r="L73" t="s">
        <v>512</v>
      </c>
      <c r="M73" s="23" t="s">
        <v>513</v>
      </c>
      <c r="N73" s="23">
        <v>0</v>
      </c>
      <c r="O73" t="s">
        <v>507</v>
      </c>
      <c r="P73" t="s">
        <v>14</v>
      </c>
      <c r="Q73" t="s">
        <v>1959</v>
      </c>
      <c r="R73" s="4" t="str">
        <f>Tableau1[[#This Row],[référence]]</f>
        <v>B010103</v>
      </c>
      <c r="S73" s="23" t="s">
        <v>1964</v>
      </c>
      <c r="T73" s="25"/>
    </row>
    <row r="74" spans="1:20" hidden="1">
      <c r="A74" s="23" t="s">
        <v>514</v>
      </c>
      <c r="B74" t="s">
        <v>1876</v>
      </c>
      <c r="C74" s="23" t="s">
        <v>1910</v>
      </c>
      <c r="D74" t="s">
        <v>17</v>
      </c>
      <c r="E74" t="s">
        <v>1899</v>
      </c>
      <c r="F74" s="1">
        <v>42.02</v>
      </c>
      <c r="G74" s="22">
        <v>75</v>
      </c>
      <c r="H74" s="1">
        <v>62.5</v>
      </c>
      <c r="I74" s="1">
        <f>F74*0.14</f>
        <v>5.8828000000000014</v>
      </c>
      <c r="J74" s="1">
        <f>F74+I74</f>
        <v>47.902800000000006</v>
      </c>
      <c r="K74" s="1">
        <f>H74/J74</f>
        <v>1.3047254022729358</v>
      </c>
      <c r="L74" t="s">
        <v>515</v>
      </c>
      <c r="M74" s="23" t="s">
        <v>516</v>
      </c>
      <c r="N74" s="23">
        <v>4</v>
      </c>
      <c r="O74" t="s">
        <v>507</v>
      </c>
      <c r="P74" t="s">
        <v>14</v>
      </c>
      <c r="Q74" t="s">
        <v>1959</v>
      </c>
      <c r="R74" s="4" t="str">
        <f>Tableau1[[#This Row],[référence]]</f>
        <v>B010104</v>
      </c>
      <c r="S74" s="23" t="s">
        <v>1965</v>
      </c>
      <c r="T74" s="25"/>
    </row>
    <row r="75" spans="1:20" hidden="1">
      <c r="A75" s="26" t="s">
        <v>517</v>
      </c>
      <c r="B75" t="s">
        <v>1876</v>
      </c>
      <c r="C75" s="26" t="s">
        <v>518</v>
      </c>
      <c r="D75" t="s">
        <v>381</v>
      </c>
      <c r="E75" t="s">
        <v>1895</v>
      </c>
      <c r="F75" s="1">
        <v>220.52</v>
      </c>
      <c r="G75" s="22">
        <v>459</v>
      </c>
      <c r="H75" s="1">
        <v>382.5</v>
      </c>
      <c r="I75" s="1">
        <f>Tableau1[[#This Row],[prix d\''achat]]*0.2</f>
        <v>44.104000000000006</v>
      </c>
      <c r="J75" s="1">
        <f>Tableau1[[#This Row],[frais acc]]+Tableau1[[#This Row],[prix d\''achat]]</f>
        <v>264.62400000000002</v>
      </c>
      <c r="K75" s="1">
        <f>Tableau1[[#This Row],[prix HT]]/Tableau1[[#This Row],[px ht ttall]]</f>
        <v>1.4454471249773262</v>
      </c>
      <c r="L75">
        <v>384</v>
      </c>
      <c r="M75" s="23" t="s">
        <v>519</v>
      </c>
      <c r="N75" s="26">
        <v>0</v>
      </c>
      <c r="O75" t="s">
        <v>520</v>
      </c>
      <c r="P75" t="s">
        <v>14</v>
      </c>
      <c r="Q75" t="s">
        <v>1959</v>
      </c>
      <c r="R75" s="4" t="str">
        <f>Tableau1[[#This Row],[référence]]</f>
        <v>B010201</v>
      </c>
      <c r="S75" s="26"/>
      <c r="T75" s="25"/>
    </row>
    <row r="76" spans="1:20" hidden="1">
      <c r="A76" s="26" t="s">
        <v>521</v>
      </c>
      <c r="B76" t="s">
        <v>1876</v>
      </c>
      <c r="C76" s="26" t="s">
        <v>522</v>
      </c>
      <c r="D76" t="s">
        <v>381</v>
      </c>
      <c r="E76" t="s">
        <v>1895</v>
      </c>
      <c r="F76" s="1">
        <v>220.52</v>
      </c>
      <c r="G76" s="22">
        <v>459</v>
      </c>
      <c r="H76" s="1">
        <v>382.5</v>
      </c>
      <c r="I76" s="1">
        <f>Tableau1[[#This Row],[prix d\''achat]]*0.2</f>
        <v>44.104000000000006</v>
      </c>
      <c r="J76" s="1">
        <f>Tableau1[[#This Row],[frais acc]]+Tableau1[[#This Row],[prix d\''achat]]</f>
        <v>264.62400000000002</v>
      </c>
      <c r="K76" s="1">
        <f>Tableau1[[#This Row],[prix HT]]/Tableau1[[#This Row],[px ht ttall]]</f>
        <v>1.4454471249773262</v>
      </c>
      <c r="L76">
        <v>386</v>
      </c>
      <c r="M76" s="23" t="s">
        <v>523</v>
      </c>
      <c r="N76" s="26">
        <v>0</v>
      </c>
      <c r="O76" t="s">
        <v>520</v>
      </c>
      <c r="P76" t="s">
        <v>14</v>
      </c>
      <c r="Q76" t="s">
        <v>1959</v>
      </c>
      <c r="R76" s="4" t="str">
        <f>Tableau1[[#This Row],[référence]]</f>
        <v>B010202</v>
      </c>
      <c r="S76" s="26"/>
      <c r="T76" s="25"/>
    </row>
    <row r="77" spans="1:20" hidden="1">
      <c r="A77" s="26" t="s">
        <v>524</v>
      </c>
      <c r="B77" t="s">
        <v>1876</v>
      </c>
      <c r="C77" s="26" t="s">
        <v>525</v>
      </c>
      <c r="D77" t="s">
        <v>381</v>
      </c>
      <c r="E77" t="s">
        <v>1895</v>
      </c>
      <c r="F77" s="1">
        <v>84.36</v>
      </c>
      <c r="G77" s="22">
        <v>280</v>
      </c>
      <c r="H77" s="1">
        <v>233.33333300000001</v>
      </c>
      <c r="I77" s="1">
        <f>Tableau1[[#This Row],[prix d\''achat]]*0.2</f>
        <v>16.872</v>
      </c>
      <c r="J77" s="1">
        <f>Tableau1[[#This Row],[frais acc]]+Tableau1[[#This Row],[prix d\''achat]]</f>
        <v>101.232</v>
      </c>
      <c r="K77" s="1">
        <f>Tableau1[[#This Row],[prix HT]]/Tableau1[[#This Row],[px ht ttall]]</f>
        <v>2.3049365121700651</v>
      </c>
      <c r="L77">
        <v>388</v>
      </c>
      <c r="N77" s="26">
        <v>1</v>
      </c>
      <c r="O77" t="s">
        <v>520</v>
      </c>
      <c r="P77" t="s">
        <v>14</v>
      </c>
      <c r="Q77" t="s">
        <v>1959</v>
      </c>
      <c r="R77" s="4" t="str">
        <f>Tableau1[[#This Row],[référence]]</f>
        <v>B010203</v>
      </c>
      <c r="S77" s="26"/>
      <c r="T77" s="25"/>
    </row>
    <row r="78" spans="1:20" hidden="1">
      <c r="A78" s="23" t="s">
        <v>536</v>
      </c>
      <c r="B78" t="s">
        <v>1876</v>
      </c>
      <c r="C78" s="23" t="s">
        <v>541</v>
      </c>
      <c r="D78" t="s">
        <v>17</v>
      </c>
      <c r="E78" t="s">
        <v>1899</v>
      </c>
      <c r="F78" s="1">
        <v>20.37</v>
      </c>
      <c r="G78" s="22">
        <v>29.9</v>
      </c>
      <c r="H78" s="1">
        <v>24.916667</v>
      </c>
      <c r="I78" s="1">
        <f t="shared" ref="I78:I104" si="3">F78*0.14</f>
        <v>2.8518000000000003</v>
      </c>
      <c r="J78" s="1">
        <f t="shared" ref="J78:J104" si="4">F78+I78</f>
        <v>23.221800000000002</v>
      </c>
      <c r="K78" s="1">
        <f t="shared" ref="K78:K104" si="5">H78/J78</f>
        <v>1.0729860303680161</v>
      </c>
      <c r="L78">
        <v>119</v>
      </c>
      <c r="M78" s="23" t="s">
        <v>542</v>
      </c>
      <c r="N78" s="23">
        <v>5</v>
      </c>
      <c r="O78" t="s">
        <v>539</v>
      </c>
      <c r="P78" t="s">
        <v>14</v>
      </c>
      <c r="Q78" t="s">
        <v>1959</v>
      </c>
      <c r="R78" s="4" t="str">
        <f>Tableau1[[#This Row],[référence]]</f>
        <v>B010301</v>
      </c>
      <c r="S78" s="23" t="s">
        <v>1967</v>
      </c>
      <c r="T78" s="25"/>
    </row>
    <row r="79" spans="1:20" hidden="1">
      <c r="A79" s="23" t="s">
        <v>540</v>
      </c>
      <c r="B79" t="s">
        <v>1876</v>
      </c>
      <c r="C79" s="23" t="s">
        <v>546</v>
      </c>
      <c r="D79" t="s">
        <v>17</v>
      </c>
      <c r="E79" t="s">
        <v>1899</v>
      </c>
      <c r="F79" s="1">
        <v>21.52</v>
      </c>
      <c r="G79" s="22">
        <v>38.299999999999997</v>
      </c>
      <c r="H79" s="1">
        <v>31.9</v>
      </c>
      <c r="I79" s="1">
        <f t="shared" si="3"/>
        <v>3.0128000000000004</v>
      </c>
      <c r="J79" s="1">
        <f t="shared" si="4"/>
        <v>24.532800000000002</v>
      </c>
      <c r="K79" s="1">
        <f t="shared" si="5"/>
        <v>1.3003000065218808</v>
      </c>
      <c r="L79">
        <v>519</v>
      </c>
      <c r="M79" s="23" t="s">
        <v>547</v>
      </c>
      <c r="N79" s="23">
        <v>2</v>
      </c>
      <c r="O79" t="s">
        <v>539</v>
      </c>
      <c r="P79" t="s">
        <v>14</v>
      </c>
      <c r="Q79" t="s">
        <v>1959</v>
      </c>
      <c r="R79" s="4" t="str">
        <f>Tableau1[[#This Row],[référence]]</f>
        <v>B010302</v>
      </c>
      <c r="S79" s="23" t="s">
        <v>1969</v>
      </c>
      <c r="T79" s="25"/>
    </row>
    <row r="80" spans="1:20" hidden="1">
      <c r="A80" s="23" t="s">
        <v>545</v>
      </c>
      <c r="B80" t="s">
        <v>1876</v>
      </c>
      <c r="C80" s="23" t="s">
        <v>551</v>
      </c>
      <c r="D80" t="s">
        <v>17</v>
      </c>
      <c r="E80" t="s">
        <v>1899</v>
      </c>
      <c r="F80" s="1">
        <v>21.95</v>
      </c>
      <c r="G80" s="22">
        <v>44.3</v>
      </c>
      <c r="H80" s="1">
        <v>36.9</v>
      </c>
      <c r="I80" s="1">
        <f t="shared" si="3"/>
        <v>3.0730000000000004</v>
      </c>
      <c r="J80" s="1">
        <f t="shared" si="4"/>
        <v>25.023</v>
      </c>
      <c r="K80" s="1">
        <f t="shared" si="5"/>
        <v>1.4746433281381128</v>
      </c>
      <c r="L80">
        <v>520</v>
      </c>
      <c r="M80" s="23" t="s">
        <v>552</v>
      </c>
      <c r="N80" s="23">
        <v>5</v>
      </c>
      <c r="O80" t="s">
        <v>539</v>
      </c>
      <c r="P80" t="s">
        <v>14</v>
      </c>
      <c r="Q80" t="s">
        <v>1959</v>
      </c>
      <c r="R80" s="4" t="str">
        <f>Tableau1[[#This Row],[référence]]</f>
        <v>B010304</v>
      </c>
      <c r="S80" s="23" t="s">
        <v>1971</v>
      </c>
      <c r="T80" s="25"/>
    </row>
    <row r="81" spans="1:20" hidden="1">
      <c r="A81" s="23" t="s">
        <v>548</v>
      </c>
      <c r="B81" t="s">
        <v>1876</v>
      </c>
      <c r="C81" s="23" t="s">
        <v>537</v>
      </c>
      <c r="D81" t="s">
        <v>17</v>
      </c>
      <c r="E81" t="s">
        <v>1899</v>
      </c>
      <c r="F81" s="1">
        <v>21.95</v>
      </c>
      <c r="G81" s="22">
        <v>33.9</v>
      </c>
      <c r="H81" s="1">
        <v>28.25</v>
      </c>
      <c r="I81" s="1">
        <f t="shared" si="3"/>
        <v>3.0730000000000004</v>
      </c>
      <c r="J81" s="1">
        <f t="shared" si="4"/>
        <v>25.023</v>
      </c>
      <c r="K81" s="1">
        <f t="shared" si="5"/>
        <v>1.1289613555528915</v>
      </c>
      <c r="L81">
        <v>118</v>
      </c>
      <c r="M81" s="23" t="s">
        <v>538</v>
      </c>
      <c r="N81" s="23">
        <v>1</v>
      </c>
      <c r="O81" t="s">
        <v>539</v>
      </c>
      <c r="P81" t="s">
        <v>14</v>
      </c>
      <c r="Q81" t="s">
        <v>1959</v>
      </c>
      <c r="R81" s="4" t="str">
        <f>Tableau1[[#This Row],[référence]]</f>
        <v>B010305</v>
      </c>
      <c r="S81" s="23" t="s">
        <v>1966</v>
      </c>
      <c r="T81" s="25"/>
    </row>
    <row r="82" spans="1:20" hidden="1">
      <c r="A82" s="23" t="s">
        <v>2086</v>
      </c>
      <c r="B82" t="s">
        <v>1876</v>
      </c>
      <c r="C82" s="23" t="s">
        <v>549</v>
      </c>
      <c r="D82" t="s">
        <v>17</v>
      </c>
      <c r="E82" t="s">
        <v>1899</v>
      </c>
      <c r="F82" s="1">
        <v>24.24</v>
      </c>
      <c r="G82" s="22">
        <v>39.5</v>
      </c>
      <c r="H82" s="1">
        <v>32.9</v>
      </c>
      <c r="I82" s="1">
        <f t="shared" si="3"/>
        <v>3.3936000000000002</v>
      </c>
      <c r="J82" s="1">
        <f t="shared" si="4"/>
        <v>27.633599999999998</v>
      </c>
      <c r="K82" s="1">
        <f t="shared" si="5"/>
        <v>1.1905795842742168</v>
      </c>
      <c r="L82">
        <v>521</v>
      </c>
      <c r="M82" s="23" t="s">
        <v>550</v>
      </c>
      <c r="N82" s="23">
        <v>5</v>
      </c>
      <c r="O82" t="s">
        <v>539</v>
      </c>
      <c r="P82" t="s">
        <v>14</v>
      </c>
      <c r="Q82" t="s">
        <v>1959</v>
      </c>
      <c r="R82" s="4" t="str">
        <f>Tableau1[[#This Row],[référence]]</f>
        <v>B010307</v>
      </c>
      <c r="S82" s="27" t="s">
        <v>1970</v>
      </c>
      <c r="T82" s="25"/>
    </row>
    <row r="83" spans="1:20" hidden="1">
      <c r="A83" s="23" t="s">
        <v>2087</v>
      </c>
      <c r="B83" t="s">
        <v>1876</v>
      </c>
      <c r="C83" s="23" t="s">
        <v>543</v>
      </c>
      <c r="D83" t="s">
        <v>17</v>
      </c>
      <c r="E83" t="s">
        <v>1899</v>
      </c>
      <c r="F83" s="1">
        <v>30.81</v>
      </c>
      <c r="G83" s="22">
        <v>45.9</v>
      </c>
      <c r="H83" s="1">
        <v>38.25</v>
      </c>
      <c r="I83" s="1">
        <f t="shared" si="3"/>
        <v>4.3134000000000006</v>
      </c>
      <c r="J83" s="1">
        <f t="shared" si="4"/>
        <v>35.123399999999997</v>
      </c>
      <c r="K83" s="1">
        <f t="shared" si="5"/>
        <v>1.0890175780249065</v>
      </c>
      <c r="L83">
        <v>120</v>
      </c>
      <c r="M83" s="23" t="s">
        <v>544</v>
      </c>
      <c r="N83" s="23">
        <v>2</v>
      </c>
      <c r="O83" t="s">
        <v>539</v>
      </c>
      <c r="P83" t="s">
        <v>14</v>
      </c>
      <c r="Q83" t="s">
        <v>1959</v>
      </c>
      <c r="R83" s="4" t="str">
        <f>Tableau1[[#This Row],[référence]]</f>
        <v>B010309</v>
      </c>
      <c r="S83" s="23" t="s">
        <v>1968</v>
      </c>
      <c r="T83" s="25"/>
    </row>
    <row r="84" spans="1:20" hidden="1">
      <c r="A84" s="23" t="s">
        <v>582</v>
      </c>
      <c r="B84" t="s">
        <v>1876</v>
      </c>
      <c r="C84" s="23" t="s">
        <v>583</v>
      </c>
      <c r="D84" t="s">
        <v>17</v>
      </c>
      <c r="E84" t="s">
        <v>1899</v>
      </c>
      <c r="F84" s="1">
        <v>6.62</v>
      </c>
      <c r="G84" s="22">
        <v>13.2</v>
      </c>
      <c r="H84" s="1">
        <v>11</v>
      </c>
      <c r="I84" s="1">
        <f t="shared" si="3"/>
        <v>0.92680000000000007</v>
      </c>
      <c r="J84" s="1">
        <f t="shared" si="4"/>
        <v>7.5468000000000002</v>
      </c>
      <c r="K84" s="1">
        <f t="shared" si="5"/>
        <v>1.4575714209996289</v>
      </c>
      <c r="L84">
        <v>582</v>
      </c>
      <c r="M84" s="23" t="s">
        <v>584</v>
      </c>
      <c r="N84" s="23">
        <v>5</v>
      </c>
      <c r="O84" t="s">
        <v>539</v>
      </c>
      <c r="P84" t="s">
        <v>14</v>
      </c>
      <c r="Q84" t="s">
        <v>1959</v>
      </c>
      <c r="R84" s="4" t="str">
        <f>Tableau1[[#This Row],[référence]]</f>
        <v>B010331</v>
      </c>
      <c r="S84" s="27" t="s">
        <v>1972</v>
      </c>
      <c r="T84" s="25"/>
    </row>
    <row r="85" spans="1:20" hidden="1">
      <c r="A85" s="23" t="s">
        <v>585</v>
      </c>
      <c r="B85" t="s">
        <v>1876</v>
      </c>
      <c r="C85" s="23" t="s">
        <v>586</v>
      </c>
      <c r="D85" t="s">
        <v>17</v>
      </c>
      <c r="E85" t="s">
        <v>1899</v>
      </c>
      <c r="F85" s="1">
        <v>7.5</v>
      </c>
      <c r="G85" s="22">
        <v>16.5</v>
      </c>
      <c r="H85" s="1">
        <v>13.75</v>
      </c>
      <c r="I85" s="1">
        <f t="shared" si="3"/>
        <v>1.05</v>
      </c>
      <c r="J85" s="1">
        <f t="shared" si="4"/>
        <v>8.5500000000000007</v>
      </c>
      <c r="K85" s="1">
        <f t="shared" si="5"/>
        <v>1.6081871345029239</v>
      </c>
      <c r="L85">
        <v>583</v>
      </c>
      <c r="M85" s="23" t="s">
        <v>587</v>
      </c>
      <c r="N85" s="23">
        <v>2</v>
      </c>
      <c r="O85" t="s">
        <v>539</v>
      </c>
      <c r="P85" t="s">
        <v>14</v>
      </c>
      <c r="Q85" t="s">
        <v>1959</v>
      </c>
      <c r="R85" s="4" t="str">
        <f>Tableau1[[#This Row],[référence]]</f>
        <v>B010332</v>
      </c>
      <c r="S85" s="23" t="s">
        <v>1973</v>
      </c>
      <c r="T85" s="25"/>
    </row>
    <row r="86" spans="1:20" hidden="1">
      <c r="A86" s="23" t="s">
        <v>588</v>
      </c>
      <c r="B86" t="s">
        <v>1876</v>
      </c>
      <c r="C86" s="23" t="s">
        <v>589</v>
      </c>
      <c r="D86" t="s">
        <v>17</v>
      </c>
      <c r="E86" t="s">
        <v>1899</v>
      </c>
      <c r="F86" s="1">
        <v>7.5</v>
      </c>
      <c r="G86" s="22">
        <v>16.5</v>
      </c>
      <c r="H86" s="1">
        <v>13.75</v>
      </c>
      <c r="I86" s="1">
        <f t="shared" si="3"/>
        <v>1.05</v>
      </c>
      <c r="J86" s="1">
        <f t="shared" si="4"/>
        <v>8.5500000000000007</v>
      </c>
      <c r="K86" s="1">
        <f t="shared" si="5"/>
        <v>1.6081871345029239</v>
      </c>
      <c r="L86">
        <v>584</v>
      </c>
      <c r="M86" s="23" t="s">
        <v>587</v>
      </c>
      <c r="N86" s="23">
        <v>4</v>
      </c>
      <c r="O86" t="s">
        <v>539</v>
      </c>
      <c r="P86" t="s">
        <v>14</v>
      </c>
      <c r="Q86" t="s">
        <v>1959</v>
      </c>
      <c r="R86" s="4" t="str">
        <f>Tableau1[[#This Row],[référence]]</f>
        <v>B010333</v>
      </c>
      <c r="S86" s="23" t="s">
        <v>1974</v>
      </c>
      <c r="T86" s="25"/>
    </row>
    <row r="87" spans="1:20" hidden="1">
      <c r="A87" s="23" t="s">
        <v>590</v>
      </c>
      <c r="B87" t="s">
        <v>1876</v>
      </c>
      <c r="C87" s="23" t="s">
        <v>591</v>
      </c>
      <c r="D87" t="s">
        <v>17</v>
      </c>
      <c r="E87" t="s">
        <v>1899</v>
      </c>
      <c r="F87" s="1">
        <v>9.0299999999999994</v>
      </c>
      <c r="G87" s="22">
        <v>19.8</v>
      </c>
      <c r="H87" s="1">
        <v>16.5</v>
      </c>
      <c r="I87" s="1">
        <f t="shared" si="3"/>
        <v>1.2642</v>
      </c>
      <c r="J87" s="1">
        <f t="shared" si="4"/>
        <v>10.2942</v>
      </c>
      <c r="K87" s="1">
        <f t="shared" si="5"/>
        <v>1.6028443201025819</v>
      </c>
      <c r="L87">
        <v>585</v>
      </c>
      <c r="M87" s="23" t="s">
        <v>592</v>
      </c>
      <c r="N87" s="23">
        <v>2</v>
      </c>
      <c r="O87" t="s">
        <v>539</v>
      </c>
      <c r="P87" t="s">
        <v>14</v>
      </c>
      <c r="Q87" t="s">
        <v>1959</v>
      </c>
      <c r="R87" s="4" t="str">
        <f>Tableau1[[#This Row],[référence]]</f>
        <v>B010334</v>
      </c>
      <c r="S87" s="23" t="s">
        <v>1975</v>
      </c>
      <c r="T87" s="25"/>
    </row>
    <row r="88" spans="1:20" hidden="1">
      <c r="A88" s="23" t="s">
        <v>593</v>
      </c>
      <c r="B88" t="s">
        <v>1876</v>
      </c>
      <c r="C88" s="23" t="s">
        <v>594</v>
      </c>
      <c r="D88" t="s">
        <v>17</v>
      </c>
      <c r="E88" t="s">
        <v>1899</v>
      </c>
      <c r="F88" s="1">
        <v>9.0299999999999994</v>
      </c>
      <c r="G88" s="22">
        <v>19.8</v>
      </c>
      <c r="H88" s="1">
        <v>16.5</v>
      </c>
      <c r="I88" s="1">
        <f t="shared" si="3"/>
        <v>1.2642</v>
      </c>
      <c r="J88" s="1">
        <f t="shared" si="4"/>
        <v>10.2942</v>
      </c>
      <c r="K88" s="1">
        <f t="shared" si="5"/>
        <v>1.6028443201025819</v>
      </c>
      <c r="L88">
        <v>586</v>
      </c>
      <c r="M88" s="23" t="s">
        <v>592</v>
      </c>
      <c r="N88" s="23">
        <v>10</v>
      </c>
      <c r="O88" t="s">
        <v>539</v>
      </c>
      <c r="P88" t="s">
        <v>14</v>
      </c>
      <c r="Q88" t="s">
        <v>1959</v>
      </c>
      <c r="R88" s="4" t="str">
        <f>Tableau1[[#This Row],[référence]]</f>
        <v>B010335</v>
      </c>
      <c r="S88" s="27" t="s">
        <v>1976</v>
      </c>
      <c r="T88" s="25"/>
    </row>
    <row r="89" spans="1:20" hidden="1">
      <c r="A89" s="23" t="s">
        <v>597</v>
      </c>
      <c r="B89" t="s">
        <v>1876</v>
      </c>
      <c r="C89" s="23" t="s">
        <v>595</v>
      </c>
      <c r="D89" t="s">
        <v>17</v>
      </c>
      <c r="E89" t="s">
        <v>1899</v>
      </c>
      <c r="F89" s="1">
        <v>13.92</v>
      </c>
      <c r="G89" s="22">
        <v>23.5</v>
      </c>
      <c r="H89" s="1">
        <v>19.583333</v>
      </c>
      <c r="I89" s="1">
        <f t="shared" si="3"/>
        <v>1.9488000000000001</v>
      </c>
      <c r="J89" s="1">
        <f t="shared" si="4"/>
        <v>15.8688</v>
      </c>
      <c r="K89" s="1">
        <f t="shared" si="5"/>
        <v>1.2340777500504134</v>
      </c>
      <c r="L89">
        <v>587</v>
      </c>
      <c r="M89" s="23" t="s">
        <v>596</v>
      </c>
      <c r="N89" s="23">
        <v>3</v>
      </c>
      <c r="O89" t="s">
        <v>539</v>
      </c>
      <c r="P89" t="s">
        <v>14</v>
      </c>
      <c r="Q89" t="s">
        <v>1959</v>
      </c>
      <c r="R89" s="4" t="str">
        <f>Tableau1[[#This Row],[référence]]</f>
        <v>B010337</v>
      </c>
      <c r="S89" s="27" t="s">
        <v>1977</v>
      </c>
      <c r="T89" s="25"/>
    </row>
    <row r="90" spans="1:20" hidden="1">
      <c r="A90" s="23" t="s">
        <v>600</v>
      </c>
      <c r="B90" t="s">
        <v>1876</v>
      </c>
      <c r="C90" s="23" t="s">
        <v>598</v>
      </c>
      <c r="D90" t="s">
        <v>17</v>
      </c>
      <c r="E90" t="s">
        <v>1899</v>
      </c>
      <c r="F90" s="1">
        <v>14.42</v>
      </c>
      <c r="G90" s="22">
        <v>28.5</v>
      </c>
      <c r="H90" s="1">
        <v>23.75</v>
      </c>
      <c r="I90" s="1">
        <f t="shared" si="3"/>
        <v>2.0188000000000001</v>
      </c>
      <c r="J90" s="1">
        <f t="shared" si="4"/>
        <v>16.438800000000001</v>
      </c>
      <c r="K90" s="1">
        <f t="shared" si="5"/>
        <v>1.4447526583448913</v>
      </c>
      <c r="L90">
        <v>588</v>
      </c>
      <c r="M90" s="23" t="s">
        <v>599</v>
      </c>
      <c r="N90" s="23">
        <v>3</v>
      </c>
      <c r="O90" t="s">
        <v>539</v>
      </c>
      <c r="P90" t="s">
        <v>14</v>
      </c>
      <c r="Q90" t="s">
        <v>1959</v>
      </c>
      <c r="R90" s="4" t="str">
        <f>Tableau1[[#This Row],[référence]]</f>
        <v>B010338</v>
      </c>
      <c r="S90" s="27" t="s">
        <v>1978</v>
      </c>
      <c r="T90" s="25"/>
    </row>
    <row r="91" spans="1:20" hidden="1">
      <c r="A91" s="23" t="s">
        <v>600</v>
      </c>
      <c r="B91" t="s">
        <v>1876</v>
      </c>
      <c r="C91" s="23" t="s">
        <v>601</v>
      </c>
      <c r="D91" t="s">
        <v>17</v>
      </c>
      <c r="E91" t="s">
        <v>1899</v>
      </c>
      <c r="F91" s="1">
        <v>17.559999999999999</v>
      </c>
      <c r="G91" s="22">
        <v>30.8</v>
      </c>
      <c r="H91" s="1">
        <v>25.666667</v>
      </c>
      <c r="I91" s="1">
        <f t="shared" si="3"/>
        <v>2.4584000000000001</v>
      </c>
      <c r="J91" s="1">
        <f t="shared" si="4"/>
        <v>20.0184</v>
      </c>
      <c r="K91" s="1">
        <f t="shared" si="5"/>
        <v>1.2821537685329498</v>
      </c>
      <c r="L91">
        <v>589</v>
      </c>
      <c r="M91" s="23" t="s">
        <v>602</v>
      </c>
      <c r="N91" s="23">
        <v>4</v>
      </c>
      <c r="O91" t="s">
        <v>539</v>
      </c>
      <c r="P91" t="s">
        <v>14</v>
      </c>
      <c r="Q91" t="s">
        <v>1959</v>
      </c>
      <c r="R91" s="4" t="str">
        <f>Tableau1[[#This Row],[référence]]</f>
        <v>B010338</v>
      </c>
      <c r="S91" s="23" t="s">
        <v>1979</v>
      </c>
      <c r="T91" s="25"/>
    </row>
    <row r="92" spans="1:20" hidden="1">
      <c r="A92" s="23" t="s">
        <v>555</v>
      </c>
      <c r="B92" t="s">
        <v>1876</v>
      </c>
      <c r="C92" s="23" t="s">
        <v>556</v>
      </c>
      <c r="D92" t="s">
        <v>17</v>
      </c>
      <c r="E92" t="s">
        <v>1899</v>
      </c>
      <c r="F92" s="1">
        <v>12.29</v>
      </c>
      <c r="G92" s="22">
        <v>37.5</v>
      </c>
      <c r="H92" s="1">
        <v>31.25</v>
      </c>
      <c r="I92" s="1">
        <f t="shared" si="3"/>
        <v>1.7206000000000001</v>
      </c>
      <c r="J92" s="1">
        <f t="shared" si="4"/>
        <v>14.0106</v>
      </c>
      <c r="K92" s="1">
        <f t="shared" si="5"/>
        <v>2.2304540847643928</v>
      </c>
      <c r="L92">
        <v>525</v>
      </c>
      <c r="M92" s="23" t="s">
        <v>557</v>
      </c>
      <c r="N92" s="23">
        <v>2</v>
      </c>
      <c r="O92" t="s">
        <v>558</v>
      </c>
      <c r="P92" t="s">
        <v>14</v>
      </c>
      <c r="Q92" t="s">
        <v>1959</v>
      </c>
      <c r="R92" s="4" t="str">
        <f>Tableau1[[#This Row],[référence]]</f>
        <v>B010401</v>
      </c>
      <c r="S92" s="23" t="s">
        <v>1980</v>
      </c>
      <c r="T92" s="25"/>
    </row>
    <row r="93" spans="1:20" hidden="1">
      <c r="A93" s="23" t="s">
        <v>559</v>
      </c>
      <c r="B93" t="s">
        <v>1876</v>
      </c>
      <c r="C93" s="23" t="s">
        <v>2088</v>
      </c>
      <c r="D93" t="s">
        <v>17</v>
      </c>
      <c r="E93" t="s">
        <v>1899</v>
      </c>
      <c r="F93" s="1">
        <v>14.05</v>
      </c>
      <c r="G93" s="22">
        <v>39.9</v>
      </c>
      <c r="H93" s="1">
        <v>33.25</v>
      </c>
      <c r="I93" s="1">
        <f t="shared" si="3"/>
        <v>1.9670000000000003</v>
      </c>
      <c r="J93" s="1">
        <f t="shared" si="4"/>
        <v>16.016999999999999</v>
      </c>
      <c r="K93" s="1">
        <f t="shared" si="5"/>
        <v>2.0759193357058128</v>
      </c>
      <c r="L93">
        <v>526</v>
      </c>
      <c r="M93" s="23" t="s">
        <v>560</v>
      </c>
      <c r="N93" s="23">
        <v>2</v>
      </c>
      <c r="O93" t="s">
        <v>539</v>
      </c>
      <c r="P93" t="s">
        <v>14</v>
      </c>
      <c r="Q93" t="s">
        <v>1959</v>
      </c>
      <c r="R93" s="4" t="str">
        <f>Tableau1[[#This Row],[référence]]</f>
        <v>B010402</v>
      </c>
      <c r="S93" s="23" t="s">
        <v>1981</v>
      </c>
      <c r="T93" s="25"/>
    </row>
    <row r="94" spans="1:20" hidden="1">
      <c r="A94" s="23" t="s">
        <v>561</v>
      </c>
      <c r="B94" t="s">
        <v>1876</v>
      </c>
      <c r="C94" s="23" t="s">
        <v>2089</v>
      </c>
      <c r="D94" t="s">
        <v>17</v>
      </c>
      <c r="E94" t="s">
        <v>1899</v>
      </c>
      <c r="F94" s="1">
        <v>14.05</v>
      </c>
      <c r="G94" s="22">
        <v>36.5</v>
      </c>
      <c r="H94" s="1">
        <v>30.42</v>
      </c>
      <c r="I94" s="1">
        <f t="shared" si="3"/>
        <v>1.9670000000000003</v>
      </c>
      <c r="J94" s="1">
        <f t="shared" si="4"/>
        <v>16.016999999999999</v>
      </c>
      <c r="K94" s="1">
        <f t="shared" si="5"/>
        <v>1.8992320659299495</v>
      </c>
      <c r="L94">
        <v>121</v>
      </c>
      <c r="M94" s="23" t="s">
        <v>554</v>
      </c>
      <c r="N94" s="23">
        <v>2</v>
      </c>
      <c r="O94" t="s">
        <v>539</v>
      </c>
      <c r="P94" t="s">
        <v>14</v>
      </c>
      <c r="Q94" t="s">
        <v>1959</v>
      </c>
      <c r="R94" s="4" t="str">
        <f>Tableau1[[#This Row],[référence]]</f>
        <v>B010403</v>
      </c>
      <c r="S94" s="23" t="s">
        <v>1983</v>
      </c>
      <c r="T94" s="25"/>
    </row>
    <row r="95" spans="1:20" hidden="1">
      <c r="A95" s="23" t="s">
        <v>553</v>
      </c>
      <c r="B95" t="s">
        <v>1876</v>
      </c>
      <c r="C95" s="23" t="s">
        <v>562</v>
      </c>
      <c r="D95" t="s">
        <v>17</v>
      </c>
      <c r="E95" t="s">
        <v>1899</v>
      </c>
      <c r="F95" s="1">
        <v>17.78</v>
      </c>
      <c r="G95" s="22">
        <v>49.9</v>
      </c>
      <c r="H95" s="1">
        <v>41.583333000000003</v>
      </c>
      <c r="I95" s="1">
        <f t="shared" si="3"/>
        <v>2.4892000000000003</v>
      </c>
      <c r="J95" s="1">
        <f t="shared" si="4"/>
        <v>20.269200000000001</v>
      </c>
      <c r="K95" s="1">
        <f t="shared" si="5"/>
        <v>2.0515527499851993</v>
      </c>
      <c r="L95">
        <v>527</v>
      </c>
      <c r="M95" s="23" t="s">
        <v>563</v>
      </c>
      <c r="N95" s="23">
        <v>3</v>
      </c>
      <c r="O95" t="s">
        <v>539</v>
      </c>
      <c r="P95" t="s">
        <v>14</v>
      </c>
      <c r="Q95" t="s">
        <v>1959</v>
      </c>
      <c r="R95" s="4" t="str">
        <f>Tableau1[[#This Row],[référence]]</f>
        <v>B010404</v>
      </c>
      <c r="S95" s="23" t="s">
        <v>1982</v>
      </c>
      <c r="T95" s="25"/>
    </row>
    <row r="96" spans="1:20" hidden="1">
      <c r="A96" s="23" t="s">
        <v>564</v>
      </c>
      <c r="B96" t="s">
        <v>1876</v>
      </c>
      <c r="C96" s="23" t="s">
        <v>565</v>
      </c>
      <c r="D96" t="s">
        <v>17</v>
      </c>
      <c r="E96" t="s">
        <v>1899</v>
      </c>
      <c r="F96" s="1">
        <v>21.19</v>
      </c>
      <c r="G96" s="22">
        <v>59.9</v>
      </c>
      <c r="H96" s="1">
        <v>49.916666999999997</v>
      </c>
      <c r="I96" s="1">
        <f t="shared" si="3"/>
        <v>2.9666000000000006</v>
      </c>
      <c r="J96" s="1">
        <f t="shared" si="4"/>
        <v>24.156600000000001</v>
      </c>
      <c r="K96" s="1">
        <f t="shared" si="5"/>
        <v>2.0663780084945729</v>
      </c>
      <c r="L96">
        <v>529</v>
      </c>
      <c r="M96" s="23" t="s">
        <v>566</v>
      </c>
      <c r="N96" s="23">
        <v>1</v>
      </c>
      <c r="O96" t="s">
        <v>539</v>
      </c>
      <c r="P96" t="s">
        <v>14</v>
      </c>
      <c r="Q96" t="s">
        <v>1959</v>
      </c>
      <c r="R96" s="4" t="str">
        <f>Tableau1[[#This Row],[référence]]</f>
        <v>B010405</v>
      </c>
      <c r="S96" s="23" t="s">
        <v>1984</v>
      </c>
      <c r="T96" s="25"/>
    </row>
    <row r="97" spans="1:20" hidden="1">
      <c r="A97" s="23" t="s">
        <v>567</v>
      </c>
      <c r="B97" t="s">
        <v>1876</v>
      </c>
      <c r="C97" s="23" t="s">
        <v>568</v>
      </c>
      <c r="D97" t="s">
        <v>17</v>
      </c>
      <c r="E97" t="s">
        <v>1899</v>
      </c>
      <c r="F97" s="1">
        <v>21.19</v>
      </c>
      <c r="G97" s="22">
        <v>59.9</v>
      </c>
      <c r="H97" s="1">
        <v>49.916666999999997</v>
      </c>
      <c r="I97" s="1">
        <f t="shared" si="3"/>
        <v>2.9666000000000006</v>
      </c>
      <c r="J97" s="1">
        <f t="shared" si="4"/>
        <v>24.156600000000001</v>
      </c>
      <c r="K97" s="1">
        <f t="shared" si="5"/>
        <v>2.0663780084945729</v>
      </c>
      <c r="L97">
        <v>528</v>
      </c>
      <c r="M97" s="23" t="s">
        <v>569</v>
      </c>
      <c r="N97" s="23">
        <v>1</v>
      </c>
      <c r="O97" t="s">
        <v>539</v>
      </c>
      <c r="P97" t="s">
        <v>14</v>
      </c>
      <c r="Q97" t="s">
        <v>1959</v>
      </c>
      <c r="R97" s="4" t="str">
        <f>Tableau1[[#This Row],[référence]]</f>
        <v>B010406</v>
      </c>
      <c r="S97" s="23" t="s">
        <v>1985</v>
      </c>
      <c r="T97" s="25"/>
    </row>
    <row r="98" spans="1:20" hidden="1">
      <c r="A98" s="23" t="s">
        <v>570</v>
      </c>
      <c r="B98" t="s">
        <v>1876</v>
      </c>
      <c r="C98" s="23" t="s">
        <v>571</v>
      </c>
      <c r="D98" t="s">
        <v>17</v>
      </c>
      <c r="E98" t="s">
        <v>1899</v>
      </c>
      <c r="F98" s="1">
        <v>21.19</v>
      </c>
      <c r="G98" s="22">
        <v>59.9</v>
      </c>
      <c r="H98" s="1">
        <v>49.916666999999997</v>
      </c>
      <c r="I98" s="1">
        <f t="shared" si="3"/>
        <v>2.9666000000000006</v>
      </c>
      <c r="J98" s="1">
        <f t="shared" si="4"/>
        <v>24.156600000000001</v>
      </c>
      <c r="K98" s="1">
        <f t="shared" si="5"/>
        <v>2.0663780084945729</v>
      </c>
      <c r="L98">
        <v>524</v>
      </c>
      <c r="M98" s="23" t="s">
        <v>572</v>
      </c>
      <c r="N98" s="23">
        <v>4</v>
      </c>
      <c r="O98" t="s">
        <v>539</v>
      </c>
      <c r="P98" t="s">
        <v>14</v>
      </c>
      <c r="Q98" t="s">
        <v>1959</v>
      </c>
      <c r="R98" s="4" t="str">
        <f>Tableau1[[#This Row],[référence]]</f>
        <v>B010407</v>
      </c>
      <c r="S98" s="23" t="s">
        <v>1986</v>
      </c>
      <c r="T98" s="25"/>
    </row>
    <row r="99" spans="1:20" hidden="1">
      <c r="A99" s="23" t="s">
        <v>576</v>
      </c>
      <c r="B99" t="s">
        <v>1876</v>
      </c>
      <c r="C99" s="23" t="s">
        <v>577</v>
      </c>
      <c r="D99" t="s">
        <v>17</v>
      </c>
      <c r="E99" t="s">
        <v>1899</v>
      </c>
      <c r="F99" s="1">
        <v>26.91</v>
      </c>
      <c r="G99" s="22">
        <v>65.8</v>
      </c>
      <c r="H99" s="1">
        <v>54.833333000000003</v>
      </c>
      <c r="I99" s="1">
        <f t="shared" si="3"/>
        <v>3.7674000000000003</v>
      </c>
      <c r="J99" s="1">
        <f t="shared" si="4"/>
        <v>30.677399999999999</v>
      </c>
      <c r="K99" s="1">
        <f t="shared" si="5"/>
        <v>1.7874178711364068</v>
      </c>
      <c r="L99">
        <v>523</v>
      </c>
      <c r="M99" s="23" t="s">
        <v>578</v>
      </c>
      <c r="N99" s="23">
        <v>3</v>
      </c>
      <c r="O99" t="s">
        <v>539</v>
      </c>
      <c r="P99" t="s">
        <v>14</v>
      </c>
      <c r="Q99" t="s">
        <v>1959</v>
      </c>
      <c r="R99" s="4" t="str">
        <f>Tableau1[[#This Row],[référence]]</f>
        <v>B010408</v>
      </c>
      <c r="S99" s="23" t="s">
        <v>1987</v>
      </c>
      <c r="T99" s="25"/>
    </row>
    <row r="100" spans="1:20" hidden="1">
      <c r="A100" s="23" t="s">
        <v>611</v>
      </c>
      <c r="B100" t="s">
        <v>1876</v>
      </c>
      <c r="C100" s="23" t="s">
        <v>1988</v>
      </c>
      <c r="D100" t="s">
        <v>17</v>
      </c>
      <c r="E100" t="s">
        <v>1899</v>
      </c>
      <c r="F100" s="1">
        <v>3.6</v>
      </c>
      <c r="G100" s="22">
        <v>12.5</v>
      </c>
      <c r="H100" s="1">
        <v>10.416667</v>
      </c>
      <c r="I100" s="1">
        <f t="shared" si="3"/>
        <v>0.50400000000000011</v>
      </c>
      <c r="J100" s="1">
        <f t="shared" si="4"/>
        <v>4.1040000000000001</v>
      </c>
      <c r="K100" s="1">
        <f t="shared" si="5"/>
        <v>2.5381742202729045</v>
      </c>
      <c r="L100" t="s">
        <v>612</v>
      </c>
      <c r="M100" s="23" t="s">
        <v>613</v>
      </c>
      <c r="N100" s="23">
        <v>0</v>
      </c>
      <c r="O100" t="s">
        <v>558</v>
      </c>
      <c r="P100" t="s">
        <v>14</v>
      </c>
      <c r="Q100" t="s">
        <v>1959</v>
      </c>
      <c r="R100" s="4" t="str">
        <f>Tableau1[[#This Row],[référence]]</f>
        <v>B010410</v>
      </c>
      <c r="S100" s="27" t="s">
        <v>1990</v>
      </c>
      <c r="T100" s="25"/>
    </row>
    <row r="101" spans="1:20" hidden="1">
      <c r="A101" s="23" t="s">
        <v>614</v>
      </c>
      <c r="B101" t="s">
        <v>1876</v>
      </c>
      <c r="C101" s="23" t="s">
        <v>1989</v>
      </c>
      <c r="D101" t="s">
        <v>17</v>
      </c>
      <c r="E101" t="s">
        <v>1899</v>
      </c>
      <c r="F101" s="1">
        <v>3.6</v>
      </c>
      <c r="G101" s="22">
        <v>12.5</v>
      </c>
      <c r="H101" s="1">
        <v>10.416667</v>
      </c>
      <c r="I101" s="1">
        <f t="shared" si="3"/>
        <v>0.50400000000000011</v>
      </c>
      <c r="J101" s="1">
        <f t="shared" si="4"/>
        <v>4.1040000000000001</v>
      </c>
      <c r="K101" s="1">
        <f t="shared" si="5"/>
        <v>2.5381742202729045</v>
      </c>
      <c r="L101" t="s">
        <v>615</v>
      </c>
      <c r="M101" s="23" t="s">
        <v>613</v>
      </c>
      <c r="N101" s="23">
        <v>2</v>
      </c>
      <c r="O101" t="s">
        <v>558</v>
      </c>
      <c r="P101" t="s">
        <v>14</v>
      </c>
      <c r="Q101" t="s">
        <v>1959</v>
      </c>
      <c r="R101" s="4" t="str">
        <f>Tableau1[[#This Row],[référence]]</f>
        <v>B010411</v>
      </c>
      <c r="S101" s="23" t="s">
        <v>1991</v>
      </c>
      <c r="T101" s="25"/>
    </row>
    <row r="102" spans="1:20" hidden="1">
      <c r="A102" s="23" t="s">
        <v>603</v>
      </c>
      <c r="B102" t="s">
        <v>1876</v>
      </c>
      <c r="C102" s="23" t="s">
        <v>1992</v>
      </c>
      <c r="D102" t="s">
        <v>17</v>
      </c>
      <c r="E102" t="s">
        <v>1899</v>
      </c>
      <c r="F102" s="1">
        <v>4.8499999999999996</v>
      </c>
      <c r="G102" s="22">
        <v>14</v>
      </c>
      <c r="H102" s="1">
        <v>11.666667</v>
      </c>
      <c r="I102" s="1">
        <f t="shared" si="3"/>
        <v>0.67900000000000005</v>
      </c>
      <c r="J102" s="1">
        <f t="shared" si="4"/>
        <v>5.5289999999999999</v>
      </c>
      <c r="K102" s="1">
        <f t="shared" si="5"/>
        <v>2.1100862723819862</v>
      </c>
      <c r="L102" t="s">
        <v>604</v>
      </c>
      <c r="M102" s="23" t="s">
        <v>605</v>
      </c>
      <c r="N102" s="23">
        <v>0</v>
      </c>
      <c r="O102" t="s">
        <v>539</v>
      </c>
      <c r="P102" t="s">
        <v>14</v>
      </c>
      <c r="Q102" t="s">
        <v>1959</v>
      </c>
      <c r="R102" s="4" t="str">
        <f>Tableau1[[#This Row],[référence]]</f>
        <v>B010412</v>
      </c>
      <c r="S102" s="23" t="s">
        <v>1994</v>
      </c>
      <c r="T102" s="25"/>
    </row>
    <row r="103" spans="1:20" hidden="1">
      <c r="A103" s="23" t="s">
        <v>606</v>
      </c>
      <c r="B103" t="s">
        <v>1876</v>
      </c>
      <c r="C103" s="23" t="s">
        <v>1993</v>
      </c>
      <c r="D103" t="s">
        <v>17</v>
      </c>
      <c r="E103" t="s">
        <v>1899</v>
      </c>
      <c r="F103" s="1">
        <v>4.8499999999999996</v>
      </c>
      <c r="G103" s="22">
        <v>14</v>
      </c>
      <c r="H103" s="1">
        <v>11.666667</v>
      </c>
      <c r="I103" s="1">
        <f t="shared" si="3"/>
        <v>0.67900000000000005</v>
      </c>
      <c r="J103" s="1">
        <f t="shared" si="4"/>
        <v>5.5289999999999999</v>
      </c>
      <c r="K103" s="1">
        <f t="shared" si="5"/>
        <v>2.1100862723819862</v>
      </c>
      <c r="L103" t="s">
        <v>607</v>
      </c>
      <c r="M103" s="23" t="s">
        <v>605</v>
      </c>
      <c r="N103" s="23">
        <v>2</v>
      </c>
      <c r="O103" t="s">
        <v>539</v>
      </c>
      <c r="P103" t="s">
        <v>14</v>
      </c>
      <c r="Q103" t="s">
        <v>1959</v>
      </c>
      <c r="R103" s="4" t="str">
        <f>Tableau1[[#This Row],[référence]]</f>
        <v>B010413</v>
      </c>
      <c r="S103" s="23" t="s">
        <v>1995</v>
      </c>
      <c r="T103" s="25"/>
    </row>
    <row r="104" spans="1:20" hidden="1">
      <c r="A104" s="23" t="s">
        <v>573</v>
      </c>
      <c r="B104" t="s">
        <v>1876</v>
      </c>
      <c r="C104" s="23" t="s">
        <v>574</v>
      </c>
      <c r="D104" t="s">
        <v>17</v>
      </c>
      <c r="E104" t="s">
        <v>1899</v>
      </c>
      <c r="F104" s="1">
        <v>8.0299999999999994</v>
      </c>
      <c r="G104" s="22">
        <v>19.8</v>
      </c>
      <c r="H104" s="1">
        <v>16.5</v>
      </c>
      <c r="I104" s="1">
        <f t="shared" si="3"/>
        <v>1.1242000000000001</v>
      </c>
      <c r="J104" s="1">
        <f t="shared" si="4"/>
        <v>9.1541999999999994</v>
      </c>
      <c r="K104" s="1">
        <f t="shared" si="5"/>
        <v>1.8024513338139871</v>
      </c>
      <c r="L104">
        <v>522</v>
      </c>
      <c r="M104" s="23" t="s">
        <v>575</v>
      </c>
      <c r="N104" s="23">
        <v>1</v>
      </c>
      <c r="O104" t="s">
        <v>539</v>
      </c>
      <c r="P104" t="s">
        <v>14</v>
      </c>
      <c r="Q104" t="s">
        <v>1959</v>
      </c>
      <c r="R104" s="4" t="str">
        <f>Tableau1[[#This Row],[référence]]</f>
        <v>B010431</v>
      </c>
      <c r="S104" s="23" t="s">
        <v>1996</v>
      </c>
      <c r="T104" s="25"/>
    </row>
    <row r="105" spans="1:20" hidden="1">
      <c r="A105" s="23" t="s">
        <v>644</v>
      </c>
      <c r="B105" t="s">
        <v>1876</v>
      </c>
      <c r="C105" s="23" t="s">
        <v>645</v>
      </c>
      <c r="D105" t="s">
        <v>132</v>
      </c>
      <c r="E105" t="s">
        <v>1890</v>
      </c>
      <c r="F105" s="1">
        <v>9.5299999999999994</v>
      </c>
      <c r="G105" s="22">
        <v>17.5</v>
      </c>
      <c r="H105" s="1">
        <v>14.583333</v>
      </c>
      <c r="I105" s="3">
        <v>1.101</v>
      </c>
      <c r="J105" s="1">
        <f>Tableau1[[#This Row],[prix d\''achat]]+Tableau1[[#This Row],[frais acc]]</f>
        <v>10.631</v>
      </c>
      <c r="K105" s="1">
        <f>Tableau1[[#This Row],[prix HT]]/Tableau1[[#This Row],[px ht ttall]]</f>
        <v>1.3717743391966888</v>
      </c>
      <c r="L105">
        <v>724</v>
      </c>
      <c r="M105" s="23" t="s">
        <v>646</v>
      </c>
      <c r="N105" s="23">
        <v>1</v>
      </c>
      <c r="O105" t="s">
        <v>619</v>
      </c>
      <c r="P105" t="s">
        <v>14</v>
      </c>
      <c r="Q105" t="s">
        <v>1959</v>
      </c>
      <c r="R105" s="4" t="str">
        <f>Tableau1[[#This Row],[référence]]</f>
        <v>B010432</v>
      </c>
      <c r="S105" s="23" t="s">
        <v>1997</v>
      </c>
      <c r="T105" s="25"/>
    </row>
    <row r="106" spans="1:20" hidden="1">
      <c r="A106" s="23" t="s">
        <v>647</v>
      </c>
      <c r="B106" t="s">
        <v>1876</v>
      </c>
      <c r="C106" s="23" t="s">
        <v>648</v>
      </c>
      <c r="D106" t="s">
        <v>132</v>
      </c>
      <c r="E106" t="s">
        <v>1890</v>
      </c>
      <c r="F106" s="1">
        <v>11.77</v>
      </c>
      <c r="G106" s="22">
        <v>21</v>
      </c>
      <c r="H106" s="1">
        <v>17.5</v>
      </c>
      <c r="I106" s="3">
        <v>1.3946000000000001</v>
      </c>
      <c r="J106" s="1">
        <f>Tableau1[[#This Row],[prix d\''achat]]+Tableau1[[#This Row],[frais acc]]</f>
        <v>13.1646</v>
      </c>
      <c r="K106" s="1">
        <f>Tableau1[[#This Row],[prix HT]]/Tableau1[[#This Row],[px ht ttall]]</f>
        <v>1.3293225772146513</v>
      </c>
      <c r="L106">
        <v>725</v>
      </c>
      <c r="M106" s="23" t="s">
        <v>649</v>
      </c>
      <c r="N106" s="23">
        <v>1</v>
      </c>
      <c r="O106" t="s">
        <v>619</v>
      </c>
      <c r="P106" t="s">
        <v>14</v>
      </c>
      <c r="Q106" t="s">
        <v>1959</v>
      </c>
      <c r="R106" s="4" t="str">
        <f>Tableau1[[#This Row],[référence]]</f>
        <v>B010433</v>
      </c>
      <c r="S106" s="23" t="s">
        <v>1998</v>
      </c>
      <c r="T106" s="25"/>
    </row>
    <row r="107" spans="1:20" hidden="1">
      <c r="A107" s="23" t="s">
        <v>608</v>
      </c>
      <c r="B107" t="s">
        <v>1876</v>
      </c>
      <c r="C107" s="23" t="s">
        <v>609</v>
      </c>
      <c r="D107" t="s">
        <v>17</v>
      </c>
      <c r="E107" t="s">
        <v>1899</v>
      </c>
      <c r="F107" s="1">
        <v>10.54</v>
      </c>
      <c r="G107" s="22">
        <v>21.9</v>
      </c>
      <c r="H107" s="1">
        <v>18.25</v>
      </c>
      <c r="I107" s="1">
        <f>F107*0.14</f>
        <v>1.4756</v>
      </c>
      <c r="J107" s="1">
        <f>F107+I107</f>
        <v>12.015599999999999</v>
      </c>
      <c r="K107" s="1">
        <f>H107/J107</f>
        <v>1.5188588168714006</v>
      </c>
      <c r="L107">
        <v>643</v>
      </c>
      <c r="M107" s="23" t="s">
        <v>610</v>
      </c>
      <c r="N107" s="23">
        <v>3</v>
      </c>
      <c r="O107" t="s">
        <v>539</v>
      </c>
      <c r="P107" t="s">
        <v>14</v>
      </c>
      <c r="Q107" t="s">
        <v>1959</v>
      </c>
      <c r="R107" s="4" t="str">
        <f>Tableau1[[#This Row],[référence]]</f>
        <v>B010434</v>
      </c>
      <c r="S107" s="23" t="s">
        <v>1999</v>
      </c>
      <c r="T107" s="25"/>
    </row>
    <row r="108" spans="1:20" hidden="1">
      <c r="A108" s="23" t="s">
        <v>650</v>
      </c>
      <c r="B108" t="s">
        <v>1876</v>
      </c>
      <c r="C108" s="23" t="s">
        <v>651</v>
      </c>
      <c r="D108" t="s">
        <v>132</v>
      </c>
      <c r="E108" t="s">
        <v>1890</v>
      </c>
      <c r="F108" s="1">
        <v>18.850000000000001</v>
      </c>
      <c r="G108" s="22">
        <v>33</v>
      </c>
      <c r="H108" s="1">
        <v>27.5</v>
      </c>
      <c r="I108" s="3">
        <v>2.6423999999999999</v>
      </c>
      <c r="J108" s="1">
        <f>Tableau1[[#This Row],[prix d\''achat]]+Tableau1[[#This Row],[frais acc]]</f>
        <v>21.4924</v>
      </c>
      <c r="K108" s="1">
        <f>Tableau1[[#This Row],[prix HT]]/Tableau1[[#This Row],[px ht ttall]]</f>
        <v>1.2795220636131841</v>
      </c>
      <c r="L108">
        <v>726</v>
      </c>
      <c r="M108" s="23" t="s">
        <v>652</v>
      </c>
      <c r="N108" s="23">
        <v>1</v>
      </c>
      <c r="O108" t="s">
        <v>619</v>
      </c>
      <c r="P108" t="s">
        <v>14</v>
      </c>
      <c r="Q108" t="s">
        <v>1959</v>
      </c>
      <c r="R108" s="4" t="str">
        <f>Tableau1[[#This Row],[référence]]</f>
        <v>B010435</v>
      </c>
      <c r="S108" s="23" t="s">
        <v>2000</v>
      </c>
      <c r="T108" s="25"/>
    </row>
    <row r="109" spans="1:20" hidden="1">
      <c r="A109" s="23" t="s">
        <v>653</v>
      </c>
      <c r="B109" t="s">
        <v>1876</v>
      </c>
      <c r="C109" s="23" t="s">
        <v>654</v>
      </c>
      <c r="D109" t="s">
        <v>132</v>
      </c>
      <c r="E109" t="s">
        <v>1890</v>
      </c>
      <c r="F109" s="1">
        <v>21.78</v>
      </c>
      <c r="G109" s="22">
        <v>38.200000000000003</v>
      </c>
      <c r="H109" s="1">
        <v>31.833333</v>
      </c>
      <c r="I109" s="3">
        <v>2.9359999999999999</v>
      </c>
      <c r="J109" s="1">
        <f>Tableau1[[#This Row],[prix d\''achat]]+Tableau1[[#This Row],[frais acc]]</f>
        <v>24.716000000000001</v>
      </c>
      <c r="K109" s="1">
        <f>Tableau1[[#This Row],[prix HT]]/Tableau1[[#This Row],[px ht ttall]]</f>
        <v>1.2879645978313643</v>
      </c>
      <c r="L109">
        <v>727</v>
      </c>
      <c r="M109" s="23" t="s">
        <v>655</v>
      </c>
      <c r="N109" s="23">
        <v>1</v>
      </c>
      <c r="O109" t="s">
        <v>619</v>
      </c>
      <c r="P109" t="s">
        <v>14</v>
      </c>
      <c r="Q109" t="s">
        <v>1959</v>
      </c>
      <c r="R109" s="4" t="str">
        <f>Tableau1[[#This Row],[référence]]</f>
        <v>B010436</v>
      </c>
      <c r="S109" s="23" t="s">
        <v>2001</v>
      </c>
      <c r="T109" s="25"/>
    </row>
    <row r="110" spans="1:20" hidden="1">
      <c r="A110" s="23" t="s">
        <v>656</v>
      </c>
      <c r="B110" t="s">
        <v>1876</v>
      </c>
      <c r="C110" s="23" t="s">
        <v>657</v>
      </c>
      <c r="D110" t="s">
        <v>132</v>
      </c>
      <c r="E110" t="s">
        <v>1890</v>
      </c>
      <c r="F110" s="1">
        <v>25.62</v>
      </c>
      <c r="G110" s="22">
        <v>65.8</v>
      </c>
      <c r="H110" s="1">
        <v>54.833333000000003</v>
      </c>
      <c r="I110" s="3">
        <v>4.7709999999999999</v>
      </c>
      <c r="J110" s="1">
        <f>Tableau1[[#This Row],[prix d\''achat]]+Tableau1[[#This Row],[frais acc]]</f>
        <v>30.391000000000002</v>
      </c>
      <c r="K110" s="1">
        <f>Tableau1[[#This Row],[prix HT]]/Tableau1[[#This Row],[px ht ttall]]</f>
        <v>1.8042622157875687</v>
      </c>
      <c r="L110">
        <v>728</v>
      </c>
      <c r="M110" s="23" t="s">
        <v>658</v>
      </c>
      <c r="N110" s="23">
        <v>1</v>
      </c>
      <c r="O110" t="s">
        <v>619</v>
      </c>
      <c r="P110" t="s">
        <v>14</v>
      </c>
      <c r="Q110" t="s">
        <v>1959</v>
      </c>
      <c r="R110" s="4" t="str">
        <f>Tableau1[[#This Row],[référence]]</f>
        <v>B010437</v>
      </c>
      <c r="S110" s="23" t="s">
        <v>2002</v>
      </c>
      <c r="T110" s="25"/>
    </row>
    <row r="111" spans="1:20" hidden="1">
      <c r="A111" s="23" t="s">
        <v>616</v>
      </c>
      <c r="B111" t="s">
        <v>1876</v>
      </c>
      <c r="C111" s="23" t="s">
        <v>617</v>
      </c>
      <c r="D111" t="s">
        <v>132</v>
      </c>
      <c r="E111" t="s">
        <v>1890</v>
      </c>
      <c r="F111" s="1">
        <v>7.98</v>
      </c>
      <c r="G111" s="22">
        <v>14.8</v>
      </c>
      <c r="H111" s="1">
        <v>12.333333</v>
      </c>
      <c r="I111" s="3">
        <v>0.88079999999999992</v>
      </c>
      <c r="J111" s="1">
        <f>Tableau1[[#This Row],[prix d\''achat]]+Tableau1[[#This Row],[frais acc]]</f>
        <v>8.8608000000000011</v>
      </c>
      <c r="K111" s="1">
        <f>Tableau1[[#This Row],[prix HT]]/Tableau1[[#This Row],[px ht ttall]]</f>
        <v>1.3918983613217766</v>
      </c>
      <c r="L111">
        <v>715</v>
      </c>
      <c r="M111" s="23" t="s">
        <v>618</v>
      </c>
      <c r="N111" s="23">
        <v>1</v>
      </c>
      <c r="O111" t="s">
        <v>619</v>
      </c>
      <c r="P111" t="s">
        <v>14</v>
      </c>
      <c r="Q111" t="s">
        <v>1959</v>
      </c>
      <c r="R111" s="4" t="str">
        <f>Tableau1[[#This Row],[référence]]</f>
        <v>B010461</v>
      </c>
      <c r="S111" s="23" t="s">
        <v>2003</v>
      </c>
      <c r="T111" s="25"/>
    </row>
    <row r="112" spans="1:20" hidden="1">
      <c r="A112" s="23" t="s">
        <v>620</v>
      </c>
      <c r="B112" t="s">
        <v>1876</v>
      </c>
      <c r="C112" s="23" t="s">
        <v>621</v>
      </c>
      <c r="D112" t="s">
        <v>132</v>
      </c>
      <c r="E112" t="s">
        <v>1890</v>
      </c>
      <c r="F112" s="1">
        <v>8.84</v>
      </c>
      <c r="G112" s="22">
        <v>17.5</v>
      </c>
      <c r="H112" s="1">
        <v>14.583333</v>
      </c>
      <c r="I112" s="3">
        <v>1.0276000000000001</v>
      </c>
      <c r="J112" s="1">
        <f>Tableau1[[#This Row],[prix d\''achat]]+Tableau1[[#This Row],[frais acc]]</f>
        <v>9.8675999999999995</v>
      </c>
      <c r="K112" s="1">
        <f>Tableau1[[#This Row],[prix HT]]/Tableau1[[#This Row],[px ht ttall]]</f>
        <v>1.4779007053386841</v>
      </c>
      <c r="L112">
        <v>716</v>
      </c>
      <c r="M112" s="23" t="s">
        <v>622</v>
      </c>
      <c r="N112" s="23">
        <v>1</v>
      </c>
      <c r="O112" t="s">
        <v>619</v>
      </c>
      <c r="P112" t="s">
        <v>14</v>
      </c>
      <c r="Q112" t="s">
        <v>1959</v>
      </c>
      <c r="R112" s="4" t="str">
        <f>Tableau1[[#This Row],[référence]]</f>
        <v>B010462</v>
      </c>
      <c r="S112" s="23" t="s">
        <v>2004</v>
      </c>
      <c r="T112" s="25"/>
    </row>
    <row r="113" spans="1:20" hidden="1">
      <c r="A113" s="23" t="s">
        <v>623</v>
      </c>
      <c r="B113" t="s">
        <v>1876</v>
      </c>
      <c r="C113" s="23" t="s">
        <v>624</v>
      </c>
      <c r="D113" t="s">
        <v>132</v>
      </c>
      <c r="E113" t="s">
        <v>1890</v>
      </c>
      <c r="F113" s="1">
        <v>8.61</v>
      </c>
      <c r="G113" s="22">
        <v>18.5</v>
      </c>
      <c r="H113" s="1">
        <v>15.416667</v>
      </c>
      <c r="I113" s="1"/>
      <c r="J113" s="1">
        <f>Tableau1[[#This Row],[prix d\''achat]]+Tableau1[[#This Row],[frais acc]]</f>
        <v>8.61</v>
      </c>
      <c r="K113" s="1">
        <f>Tableau1[[#This Row],[prix HT]]/Tableau1[[#This Row],[px ht ttall]]</f>
        <v>1.7905536585365855</v>
      </c>
      <c r="L113">
        <v>717</v>
      </c>
      <c r="M113" s="23" t="s">
        <v>625</v>
      </c>
      <c r="N113" s="23">
        <v>0</v>
      </c>
      <c r="O113" t="s">
        <v>619</v>
      </c>
      <c r="P113" t="s">
        <v>14</v>
      </c>
      <c r="Q113" t="s">
        <v>1959</v>
      </c>
      <c r="R113" s="4" t="str">
        <f>Tableau1[[#This Row],[référence]]</f>
        <v>B010463</v>
      </c>
      <c r="T113" s="25"/>
    </row>
    <row r="114" spans="1:20" hidden="1">
      <c r="A114" s="23" t="s">
        <v>626</v>
      </c>
      <c r="B114" t="s">
        <v>1876</v>
      </c>
      <c r="C114" s="23" t="s">
        <v>627</v>
      </c>
      <c r="D114" t="s">
        <v>132</v>
      </c>
      <c r="E114" t="s">
        <v>1890</v>
      </c>
      <c r="F114" s="1">
        <v>9.58</v>
      </c>
      <c r="G114" s="22">
        <v>22</v>
      </c>
      <c r="H114" s="1">
        <v>18.333333</v>
      </c>
      <c r="I114" s="1"/>
      <c r="J114" s="1">
        <f>Tableau1[[#This Row],[prix d\''achat]]+Tableau1[[#This Row],[frais acc]]</f>
        <v>9.58</v>
      </c>
      <c r="K114" s="1">
        <f>Tableau1[[#This Row],[prix HT]]/Tableau1[[#This Row],[px ht ttall]]</f>
        <v>1.9137090814196243</v>
      </c>
      <c r="L114">
        <v>718</v>
      </c>
      <c r="M114" s="23" t="s">
        <v>628</v>
      </c>
      <c r="N114" s="23">
        <v>0</v>
      </c>
      <c r="O114" t="s">
        <v>619</v>
      </c>
      <c r="P114" t="s">
        <v>14</v>
      </c>
      <c r="Q114" t="s">
        <v>1959</v>
      </c>
      <c r="R114" s="4" t="str">
        <f>Tableau1[[#This Row],[référence]]</f>
        <v>B010464</v>
      </c>
      <c r="T114" s="25"/>
    </row>
    <row r="115" spans="1:20" hidden="1">
      <c r="A115" s="23" t="s">
        <v>629</v>
      </c>
      <c r="B115" t="s">
        <v>1876</v>
      </c>
      <c r="C115" s="23" t="s">
        <v>630</v>
      </c>
      <c r="D115" t="s">
        <v>132</v>
      </c>
      <c r="E115" t="s">
        <v>1890</v>
      </c>
      <c r="F115" s="1">
        <v>12.12</v>
      </c>
      <c r="G115" s="22">
        <v>23</v>
      </c>
      <c r="H115" s="1">
        <v>19.166667</v>
      </c>
      <c r="I115" s="3">
        <v>1.468</v>
      </c>
      <c r="J115" s="1">
        <f>Tableau1[[#This Row],[prix d\''achat]]+Tableau1[[#This Row],[frais acc]]</f>
        <v>13.587999999999999</v>
      </c>
      <c r="K115" s="1">
        <f>Tableau1[[#This Row],[prix HT]]/Tableau1[[#This Row],[px ht ttall]]</f>
        <v>1.4105583603179277</v>
      </c>
      <c r="L115">
        <v>719</v>
      </c>
      <c r="M115" s="23" t="s">
        <v>631</v>
      </c>
      <c r="N115" s="23">
        <v>1</v>
      </c>
      <c r="O115" t="s">
        <v>619</v>
      </c>
      <c r="P115" t="s">
        <v>14</v>
      </c>
      <c r="Q115" t="s">
        <v>1959</v>
      </c>
      <c r="R115" s="4" t="str">
        <f>Tableau1[[#This Row],[référence]]</f>
        <v>B010465</v>
      </c>
      <c r="S115" s="23" t="s">
        <v>2005</v>
      </c>
      <c r="T115" s="25"/>
    </row>
    <row r="116" spans="1:20" hidden="1">
      <c r="A116" s="23" t="s">
        <v>632</v>
      </c>
      <c r="B116" t="s">
        <v>1876</v>
      </c>
      <c r="C116" s="23" t="s">
        <v>633</v>
      </c>
      <c r="D116" t="s">
        <v>132</v>
      </c>
      <c r="E116" t="s">
        <v>1890</v>
      </c>
      <c r="F116" s="1">
        <v>12.24</v>
      </c>
      <c r="G116" s="22">
        <v>33.799999999999997</v>
      </c>
      <c r="H116" s="1">
        <v>28.166667</v>
      </c>
      <c r="I116" s="1"/>
      <c r="J116" s="1">
        <f>Tableau1[[#This Row],[prix d\''achat]]+Tableau1[[#This Row],[frais acc]]</f>
        <v>12.24</v>
      </c>
      <c r="K116" s="1">
        <f>Tableau1[[#This Row],[prix HT]]/Tableau1[[#This Row],[px ht ttall]]</f>
        <v>2.3011982843137253</v>
      </c>
      <c r="L116">
        <v>720</v>
      </c>
      <c r="M116" s="23" t="s">
        <v>634</v>
      </c>
      <c r="N116" s="23">
        <v>0</v>
      </c>
      <c r="O116" t="s">
        <v>619</v>
      </c>
      <c r="P116" t="s">
        <v>14</v>
      </c>
      <c r="Q116" t="s">
        <v>1959</v>
      </c>
      <c r="R116" s="4" t="str">
        <f>Tableau1[[#This Row],[référence]]</f>
        <v>B010466</v>
      </c>
      <c r="T116" s="25"/>
    </row>
    <row r="117" spans="1:20" hidden="1">
      <c r="A117" s="23" t="s">
        <v>635</v>
      </c>
      <c r="B117" t="s">
        <v>1876</v>
      </c>
      <c r="C117" s="23" t="s">
        <v>636</v>
      </c>
      <c r="D117" t="s">
        <v>132</v>
      </c>
      <c r="E117" t="s">
        <v>1890</v>
      </c>
      <c r="F117" s="1">
        <v>14.28</v>
      </c>
      <c r="G117" s="22">
        <v>35</v>
      </c>
      <c r="H117" s="1">
        <v>29.166667</v>
      </c>
      <c r="I117" s="1"/>
      <c r="J117" s="1">
        <f>Tableau1[[#This Row],[prix d\''achat]]+Tableau1[[#This Row],[frais acc]]</f>
        <v>14.28</v>
      </c>
      <c r="K117" s="1">
        <f>Tableau1[[#This Row],[prix HT]]/Tableau1[[#This Row],[px ht ttall]]</f>
        <v>2.0424836834733893</v>
      </c>
      <c r="L117">
        <v>721</v>
      </c>
      <c r="M117" s="23" t="s">
        <v>637</v>
      </c>
      <c r="N117" s="23">
        <v>0</v>
      </c>
      <c r="O117" t="s">
        <v>619</v>
      </c>
      <c r="P117" t="s">
        <v>14</v>
      </c>
      <c r="Q117" t="s">
        <v>1959</v>
      </c>
      <c r="R117" s="4" t="str">
        <f>Tableau1[[#This Row],[référence]]</f>
        <v>B010467</v>
      </c>
      <c r="T117" s="25"/>
    </row>
    <row r="118" spans="1:20" hidden="1">
      <c r="A118" s="23" t="s">
        <v>638</v>
      </c>
      <c r="B118" t="s">
        <v>1876</v>
      </c>
      <c r="C118" s="23" t="s">
        <v>639</v>
      </c>
      <c r="D118" t="s">
        <v>132</v>
      </c>
      <c r="E118" t="s">
        <v>1890</v>
      </c>
      <c r="F118" s="1">
        <v>20.350000000000001</v>
      </c>
      <c r="G118" s="22">
        <v>38.200000000000003</v>
      </c>
      <c r="H118" s="1">
        <v>31.833333</v>
      </c>
      <c r="I118" s="2">
        <v>3.67</v>
      </c>
      <c r="J118" s="1">
        <f>Tableau1[[#This Row],[prix d\''achat]]+Tableau1[[#This Row],[frais acc]]</f>
        <v>24.020000000000003</v>
      </c>
      <c r="K118" s="1">
        <f>Tableau1[[#This Row],[prix HT]]/Tableau1[[#This Row],[px ht ttall]]</f>
        <v>1.3252844712739382</v>
      </c>
      <c r="L118">
        <v>722</v>
      </c>
      <c r="M118" s="23" t="s">
        <v>640</v>
      </c>
      <c r="N118" s="23">
        <v>1</v>
      </c>
      <c r="O118" t="s">
        <v>619</v>
      </c>
      <c r="P118" t="s">
        <v>14</v>
      </c>
      <c r="Q118" t="s">
        <v>1959</v>
      </c>
      <c r="R118" s="4" t="str">
        <f>Tableau1[[#This Row],[référence]]</f>
        <v>B010468</v>
      </c>
      <c r="S118" s="23" t="s">
        <v>2006</v>
      </c>
      <c r="T118" s="25"/>
    </row>
    <row r="119" spans="1:20" hidden="1">
      <c r="A119" s="23" t="s">
        <v>641</v>
      </c>
      <c r="B119" t="s">
        <v>1876</v>
      </c>
      <c r="C119" s="23" t="s">
        <v>642</v>
      </c>
      <c r="D119" t="s">
        <v>132</v>
      </c>
      <c r="E119" t="s">
        <v>1890</v>
      </c>
      <c r="F119" s="1">
        <v>21.39</v>
      </c>
      <c r="G119" s="22">
        <v>66.8</v>
      </c>
      <c r="H119" s="1">
        <v>55.666666999999997</v>
      </c>
      <c r="I119" s="2">
        <v>3.8168000000000002</v>
      </c>
      <c r="J119" s="1">
        <f>Tableau1[[#This Row],[prix d\''achat]]+Tableau1[[#This Row],[frais acc]]</f>
        <v>25.206800000000001</v>
      </c>
      <c r="K119" s="1">
        <f>Tableau1[[#This Row],[prix HT]]/Tableau1[[#This Row],[px ht ttall]]</f>
        <v>2.2083988050843422</v>
      </c>
      <c r="L119">
        <v>723</v>
      </c>
      <c r="M119" s="23" t="s">
        <v>643</v>
      </c>
      <c r="N119" s="23">
        <v>1</v>
      </c>
      <c r="O119" t="s">
        <v>619</v>
      </c>
      <c r="P119" t="s">
        <v>14</v>
      </c>
      <c r="Q119" t="s">
        <v>1959</v>
      </c>
      <c r="R119" s="4" t="str">
        <f>Tableau1[[#This Row],[référence]]</f>
        <v>B010469</v>
      </c>
      <c r="S119" s="27" t="s">
        <v>2007</v>
      </c>
      <c r="T119" s="25"/>
    </row>
    <row r="120" spans="1:20" hidden="1">
      <c r="A120" s="23" t="s">
        <v>698</v>
      </c>
      <c r="B120" t="s">
        <v>1876</v>
      </c>
      <c r="C120" s="23" t="s">
        <v>706</v>
      </c>
      <c r="D120" t="s">
        <v>17</v>
      </c>
      <c r="E120" t="s">
        <v>1899</v>
      </c>
      <c r="F120" s="1">
        <v>1.92</v>
      </c>
      <c r="G120" s="22">
        <v>7</v>
      </c>
      <c r="H120" s="1">
        <v>5.8333329999999997</v>
      </c>
      <c r="I120" s="1">
        <f t="shared" ref="I120:I141" si="6">F120*0.14</f>
        <v>0.26880000000000004</v>
      </c>
      <c r="J120" s="1">
        <f t="shared" ref="J120:J141" si="7">F120+I120</f>
        <v>2.1888000000000001</v>
      </c>
      <c r="K120" s="1">
        <f t="shared" ref="K120:K141" si="8">H120/J120</f>
        <v>2.6650826937134502</v>
      </c>
      <c r="L120">
        <v>124</v>
      </c>
      <c r="M120" s="23" t="s">
        <v>707</v>
      </c>
      <c r="N120" s="23">
        <v>6</v>
      </c>
      <c r="O120" t="s">
        <v>701</v>
      </c>
      <c r="P120" t="s">
        <v>14</v>
      </c>
      <c r="Q120" t="s">
        <v>1959</v>
      </c>
      <c r="R120" s="4" t="str">
        <f>Tableau1[[#This Row],[référence]]</f>
        <v>B010501</v>
      </c>
      <c r="S120" s="23" t="s">
        <v>2008</v>
      </c>
      <c r="T120" s="25"/>
    </row>
    <row r="121" spans="1:20" hidden="1">
      <c r="A121" s="23" t="s">
        <v>702</v>
      </c>
      <c r="B121" t="s">
        <v>1876</v>
      </c>
      <c r="C121" s="23" t="s">
        <v>703</v>
      </c>
      <c r="D121" t="s">
        <v>17</v>
      </c>
      <c r="E121" t="s">
        <v>1899</v>
      </c>
      <c r="F121" s="1">
        <v>2.13</v>
      </c>
      <c r="G121" s="22">
        <v>7.5</v>
      </c>
      <c r="H121" s="1">
        <v>6.25</v>
      </c>
      <c r="I121" s="1">
        <f t="shared" si="6"/>
        <v>0.29820000000000002</v>
      </c>
      <c r="J121" s="1">
        <f t="shared" si="7"/>
        <v>2.4281999999999999</v>
      </c>
      <c r="K121" s="1">
        <f t="shared" si="8"/>
        <v>2.5739230705872664</v>
      </c>
      <c r="L121">
        <v>123</v>
      </c>
      <c r="M121" s="23" t="s">
        <v>704</v>
      </c>
      <c r="N121" s="23">
        <v>10</v>
      </c>
      <c r="O121" t="s">
        <v>701</v>
      </c>
      <c r="P121" t="s">
        <v>14</v>
      </c>
      <c r="Q121" t="s">
        <v>1959</v>
      </c>
      <c r="R121" s="4" t="str">
        <f>Tableau1[[#This Row],[référence]]</f>
        <v>B010502</v>
      </c>
      <c r="S121" s="23" t="s">
        <v>2010</v>
      </c>
      <c r="T121" s="25"/>
    </row>
    <row r="122" spans="1:20" hidden="1">
      <c r="A122" s="23" t="s">
        <v>705</v>
      </c>
      <c r="B122" t="s">
        <v>1876</v>
      </c>
      <c r="C122" s="23" t="s">
        <v>699</v>
      </c>
      <c r="D122" t="s">
        <v>17</v>
      </c>
      <c r="E122" t="s">
        <v>1899</v>
      </c>
      <c r="F122" s="1">
        <v>3.47</v>
      </c>
      <c r="G122" s="22">
        <v>8.5</v>
      </c>
      <c r="H122" s="1">
        <v>7.0833329999999997</v>
      </c>
      <c r="I122" s="1">
        <f t="shared" si="6"/>
        <v>0.48580000000000007</v>
      </c>
      <c r="J122" s="1">
        <f t="shared" si="7"/>
        <v>3.9558000000000004</v>
      </c>
      <c r="K122" s="1">
        <f t="shared" si="8"/>
        <v>1.7906195965417864</v>
      </c>
      <c r="L122">
        <v>122</v>
      </c>
      <c r="M122" s="23" t="s">
        <v>700</v>
      </c>
      <c r="N122" s="23">
        <v>5</v>
      </c>
      <c r="O122" t="s">
        <v>701</v>
      </c>
      <c r="P122" t="s">
        <v>14</v>
      </c>
      <c r="Q122" t="s">
        <v>1959</v>
      </c>
      <c r="R122" s="4" t="str">
        <f>Tableau1[[#This Row],[référence]]</f>
        <v>B010503</v>
      </c>
      <c r="S122" s="27" t="s">
        <v>2009</v>
      </c>
      <c r="T122" s="25"/>
    </row>
    <row r="123" spans="1:20" hidden="1">
      <c r="A123" s="23" t="s">
        <v>708</v>
      </c>
      <c r="B123" t="s">
        <v>1876</v>
      </c>
      <c r="C123" s="23" t="s">
        <v>712</v>
      </c>
      <c r="D123" t="s">
        <v>17</v>
      </c>
      <c r="E123" t="s">
        <v>1899</v>
      </c>
      <c r="F123" s="1">
        <v>5.0199999999999996</v>
      </c>
      <c r="G123" s="22">
        <v>16.8</v>
      </c>
      <c r="H123" s="1">
        <v>14</v>
      </c>
      <c r="I123" s="1">
        <f t="shared" si="6"/>
        <v>0.70279999999999998</v>
      </c>
      <c r="J123" s="1">
        <f t="shared" si="7"/>
        <v>5.7227999999999994</v>
      </c>
      <c r="K123" s="1">
        <f t="shared" si="8"/>
        <v>2.446354931152583</v>
      </c>
      <c r="L123">
        <v>126</v>
      </c>
      <c r="M123" s="23" t="s">
        <v>713</v>
      </c>
      <c r="N123" s="23">
        <v>4</v>
      </c>
      <c r="O123" t="s">
        <v>701</v>
      </c>
      <c r="P123" t="s">
        <v>14</v>
      </c>
      <c r="Q123" t="s">
        <v>1959</v>
      </c>
      <c r="R123" s="4" t="str">
        <f>Tableau1[[#This Row],[référence]]</f>
        <v>B010504</v>
      </c>
      <c r="S123" s="23" t="s">
        <v>2012</v>
      </c>
      <c r="T123" s="25"/>
    </row>
    <row r="124" spans="1:20" hidden="1">
      <c r="A124" s="23" t="s">
        <v>711</v>
      </c>
      <c r="B124" t="s">
        <v>1876</v>
      </c>
      <c r="C124" s="23" t="s">
        <v>715</v>
      </c>
      <c r="D124" t="s">
        <v>17</v>
      </c>
      <c r="E124" t="s">
        <v>1899</v>
      </c>
      <c r="F124" s="1">
        <v>5.27</v>
      </c>
      <c r="G124" s="22">
        <v>18.899999999999999</v>
      </c>
      <c r="H124" s="1">
        <v>15.75</v>
      </c>
      <c r="I124" s="1">
        <f t="shared" si="6"/>
        <v>0.73780000000000001</v>
      </c>
      <c r="J124" s="1">
        <f t="shared" si="7"/>
        <v>6.0077999999999996</v>
      </c>
      <c r="K124" s="1">
        <f t="shared" si="8"/>
        <v>2.6215919304903625</v>
      </c>
      <c r="L124">
        <v>127</v>
      </c>
      <c r="M124" s="23" t="s">
        <v>716</v>
      </c>
      <c r="N124" s="23">
        <v>6</v>
      </c>
      <c r="O124" t="s">
        <v>701</v>
      </c>
      <c r="P124" t="s">
        <v>14</v>
      </c>
      <c r="Q124" t="s">
        <v>1959</v>
      </c>
      <c r="R124" s="4" t="str">
        <f>Tableau1[[#This Row],[référence]]</f>
        <v>B010505</v>
      </c>
      <c r="S124" s="23" t="s">
        <v>2013</v>
      </c>
      <c r="T124" s="25"/>
    </row>
    <row r="125" spans="1:20" hidden="1">
      <c r="A125" s="23" t="s">
        <v>714</v>
      </c>
      <c r="B125" t="s">
        <v>1876</v>
      </c>
      <c r="C125" s="23" t="s">
        <v>709</v>
      </c>
      <c r="D125" t="s">
        <v>17</v>
      </c>
      <c r="E125" t="s">
        <v>1899</v>
      </c>
      <c r="F125" s="1">
        <v>6.9</v>
      </c>
      <c r="G125" s="22">
        <v>24.8</v>
      </c>
      <c r="H125" s="1">
        <v>20.666667</v>
      </c>
      <c r="I125" s="1">
        <f t="shared" si="6"/>
        <v>0.96600000000000019</v>
      </c>
      <c r="J125" s="1">
        <f t="shared" si="7"/>
        <v>7.8660000000000005</v>
      </c>
      <c r="K125" s="1">
        <f t="shared" si="8"/>
        <v>2.6273413424866514</v>
      </c>
      <c r="L125">
        <v>125</v>
      </c>
      <c r="M125" s="23" t="s">
        <v>710</v>
      </c>
      <c r="N125" s="23">
        <v>11</v>
      </c>
      <c r="O125" t="s">
        <v>701</v>
      </c>
      <c r="P125" t="s">
        <v>14</v>
      </c>
      <c r="Q125" t="s">
        <v>1959</v>
      </c>
      <c r="R125" s="4" t="str">
        <f>Tableau1[[#This Row],[référence]]</f>
        <v>B010506</v>
      </c>
      <c r="S125" s="27" t="s">
        <v>2011</v>
      </c>
      <c r="T125" s="25"/>
    </row>
    <row r="126" spans="1:20" hidden="1">
      <c r="A126" s="23" t="s">
        <v>717</v>
      </c>
      <c r="B126" t="s">
        <v>1876</v>
      </c>
      <c r="C126" s="23" t="s">
        <v>718</v>
      </c>
      <c r="D126" t="s">
        <v>17</v>
      </c>
      <c r="E126" t="s">
        <v>1899</v>
      </c>
      <c r="F126" s="1">
        <v>16.55</v>
      </c>
      <c r="G126" s="22">
        <v>41.2</v>
      </c>
      <c r="H126" s="1">
        <v>34.333333000000003</v>
      </c>
      <c r="I126" s="1">
        <f t="shared" si="6"/>
        <v>2.3170000000000002</v>
      </c>
      <c r="J126" s="1">
        <f t="shared" si="7"/>
        <v>18.867000000000001</v>
      </c>
      <c r="K126" s="1">
        <f t="shared" si="8"/>
        <v>1.8197558170350348</v>
      </c>
      <c r="L126">
        <v>128</v>
      </c>
      <c r="M126" s="23" t="s">
        <v>719</v>
      </c>
      <c r="N126" s="23">
        <v>4</v>
      </c>
      <c r="O126" t="s">
        <v>720</v>
      </c>
      <c r="P126" t="s">
        <v>14</v>
      </c>
      <c r="Q126" t="s">
        <v>1959</v>
      </c>
      <c r="R126" s="4" t="str">
        <f>Tableau1[[#This Row],[référence]]</f>
        <v>B010507</v>
      </c>
      <c r="S126" s="23" t="s">
        <v>2014</v>
      </c>
      <c r="T126" s="25"/>
    </row>
    <row r="127" spans="1:20" hidden="1">
      <c r="A127" s="23" t="s">
        <v>721</v>
      </c>
      <c r="B127" t="s">
        <v>1876</v>
      </c>
      <c r="C127" s="23" t="s">
        <v>722</v>
      </c>
      <c r="D127" t="s">
        <v>17</v>
      </c>
      <c r="E127" t="s">
        <v>1899</v>
      </c>
      <c r="F127" s="1">
        <v>21.95</v>
      </c>
      <c r="G127" s="22">
        <v>47.8</v>
      </c>
      <c r="H127" s="1">
        <v>39.833333000000003</v>
      </c>
      <c r="I127" s="1">
        <f t="shared" si="6"/>
        <v>3.0730000000000004</v>
      </c>
      <c r="J127" s="1">
        <f t="shared" si="7"/>
        <v>25.023</v>
      </c>
      <c r="K127" s="1">
        <f t="shared" si="8"/>
        <v>1.591868800703353</v>
      </c>
      <c r="L127">
        <v>129</v>
      </c>
      <c r="M127" s="23" t="s">
        <v>723</v>
      </c>
      <c r="N127" s="23">
        <v>2</v>
      </c>
      <c r="O127" t="s">
        <v>720</v>
      </c>
      <c r="P127" t="s">
        <v>14</v>
      </c>
      <c r="Q127" t="s">
        <v>1959</v>
      </c>
      <c r="R127" s="4" t="str">
        <f>Tableau1[[#This Row],[référence]]</f>
        <v>B010508</v>
      </c>
      <c r="S127" s="23" t="s">
        <v>2015</v>
      </c>
      <c r="T127" s="25"/>
    </row>
    <row r="128" spans="1:20" hidden="1">
      <c r="A128" s="23" t="s">
        <v>730</v>
      </c>
      <c r="B128" t="s">
        <v>1876</v>
      </c>
      <c r="C128" s="23" t="s">
        <v>731</v>
      </c>
      <c r="D128" t="s">
        <v>17</v>
      </c>
      <c r="E128" t="s">
        <v>1899</v>
      </c>
      <c r="F128" s="1">
        <v>12.22</v>
      </c>
      <c r="G128" s="22">
        <v>19.8</v>
      </c>
      <c r="H128" s="1">
        <v>16.5</v>
      </c>
      <c r="I128" s="1">
        <f t="shared" si="6"/>
        <v>1.7108000000000003</v>
      </c>
      <c r="J128" s="1">
        <f t="shared" si="7"/>
        <v>13.930800000000001</v>
      </c>
      <c r="K128" s="1">
        <f t="shared" si="8"/>
        <v>1.1844258764751485</v>
      </c>
      <c r="L128">
        <v>132</v>
      </c>
      <c r="M128" s="23" t="s">
        <v>732</v>
      </c>
      <c r="N128" s="23">
        <v>3</v>
      </c>
      <c r="O128" t="s">
        <v>720</v>
      </c>
      <c r="P128" t="s">
        <v>14</v>
      </c>
      <c r="Q128" t="s">
        <v>1959</v>
      </c>
      <c r="R128" s="4" t="str">
        <f>Tableau1[[#This Row],[référence]]</f>
        <v>B010509</v>
      </c>
      <c r="S128" s="23" t="s">
        <v>2016</v>
      </c>
      <c r="T128" s="25"/>
    </row>
    <row r="129" spans="1:20" hidden="1">
      <c r="A129" s="23" t="s">
        <v>727</v>
      </c>
      <c r="B129" t="s">
        <v>1876</v>
      </c>
      <c r="C129" s="23" t="s">
        <v>728</v>
      </c>
      <c r="D129" t="s">
        <v>17</v>
      </c>
      <c r="E129" t="s">
        <v>1899</v>
      </c>
      <c r="F129" s="1">
        <v>14.28</v>
      </c>
      <c r="G129" s="22">
        <v>23.5</v>
      </c>
      <c r="H129" s="1">
        <v>19.583333</v>
      </c>
      <c r="I129" s="1">
        <f t="shared" si="6"/>
        <v>1.9992000000000001</v>
      </c>
      <c r="J129" s="1">
        <f t="shared" si="7"/>
        <v>16.279199999999999</v>
      </c>
      <c r="K129" s="1">
        <f t="shared" si="8"/>
        <v>1.2029665462676298</v>
      </c>
      <c r="L129">
        <v>131</v>
      </c>
      <c r="M129" s="23" t="s">
        <v>729</v>
      </c>
      <c r="N129" s="23">
        <v>3</v>
      </c>
      <c r="O129" t="s">
        <v>720</v>
      </c>
      <c r="P129" t="s">
        <v>14</v>
      </c>
      <c r="Q129" t="s">
        <v>1959</v>
      </c>
      <c r="R129" s="4" t="str">
        <f>Tableau1[[#This Row],[référence]]</f>
        <v>B010510</v>
      </c>
      <c r="S129" s="23" t="s">
        <v>2017</v>
      </c>
      <c r="T129" s="25"/>
    </row>
    <row r="130" spans="1:20" hidden="1">
      <c r="A130" s="23" t="s">
        <v>724</v>
      </c>
      <c r="B130" t="s">
        <v>1876</v>
      </c>
      <c r="C130" s="23" t="s">
        <v>725</v>
      </c>
      <c r="D130" t="s">
        <v>17</v>
      </c>
      <c r="E130" t="s">
        <v>1899</v>
      </c>
      <c r="F130" s="1">
        <v>16.75</v>
      </c>
      <c r="G130" s="22">
        <v>28.5</v>
      </c>
      <c r="H130" s="1">
        <v>23.75</v>
      </c>
      <c r="I130" s="1">
        <f t="shared" si="6"/>
        <v>2.3450000000000002</v>
      </c>
      <c r="J130" s="1">
        <f t="shared" si="7"/>
        <v>19.094999999999999</v>
      </c>
      <c r="K130" s="1">
        <f t="shared" si="8"/>
        <v>1.2437810945273633</v>
      </c>
      <c r="L130">
        <v>130</v>
      </c>
      <c r="M130" s="23" t="s">
        <v>726</v>
      </c>
      <c r="N130" s="23">
        <v>2</v>
      </c>
      <c r="O130" t="s">
        <v>720</v>
      </c>
      <c r="P130" t="s">
        <v>14</v>
      </c>
      <c r="Q130" t="s">
        <v>1959</v>
      </c>
      <c r="R130" s="4" t="str">
        <f>Tableau1[[#This Row],[référence]]</f>
        <v>B010511</v>
      </c>
      <c r="S130" s="23" t="s">
        <v>2018</v>
      </c>
      <c r="T130" s="25"/>
    </row>
    <row r="131" spans="1:20" hidden="1">
      <c r="A131" s="23" t="s">
        <v>736</v>
      </c>
      <c r="B131" t="s">
        <v>1876</v>
      </c>
      <c r="C131" s="23" t="s">
        <v>737</v>
      </c>
      <c r="D131" t="s">
        <v>17</v>
      </c>
      <c r="E131" t="s">
        <v>1899</v>
      </c>
      <c r="F131" s="1">
        <v>0.61</v>
      </c>
      <c r="G131" s="22">
        <v>3.2</v>
      </c>
      <c r="H131" s="1">
        <v>2.6666669999999999</v>
      </c>
      <c r="I131" s="1">
        <f t="shared" si="6"/>
        <v>8.5400000000000004E-2</v>
      </c>
      <c r="J131" s="1">
        <f t="shared" si="7"/>
        <v>0.69540000000000002</v>
      </c>
      <c r="K131" s="1">
        <f t="shared" si="8"/>
        <v>3.8347238999137185</v>
      </c>
      <c r="L131">
        <v>532</v>
      </c>
      <c r="M131" s="23" t="s">
        <v>738</v>
      </c>
      <c r="N131" s="23">
        <v>4</v>
      </c>
      <c r="O131" t="s">
        <v>701</v>
      </c>
      <c r="P131" t="s">
        <v>14</v>
      </c>
      <c r="Q131" t="s">
        <v>1959</v>
      </c>
      <c r="R131" s="4" t="str">
        <f>Tableau1[[#This Row],[référence]]</f>
        <v>B010512</v>
      </c>
      <c r="S131" s="23" t="s">
        <v>2019</v>
      </c>
      <c r="T131" s="25"/>
    </row>
    <row r="132" spans="1:20" hidden="1">
      <c r="A132" s="23" t="s">
        <v>739</v>
      </c>
      <c r="B132" t="s">
        <v>1876</v>
      </c>
      <c r="C132" s="23" t="s">
        <v>740</v>
      </c>
      <c r="D132" t="s">
        <v>17</v>
      </c>
      <c r="E132" t="s">
        <v>1899</v>
      </c>
      <c r="F132" s="1">
        <v>0.82</v>
      </c>
      <c r="G132" s="22">
        <v>3</v>
      </c>
      <c r="H132" s="1">
        <v>2.5</v>
      </c>
      <c r="I132" s="1">
        <f t="shared" si="6"/>
        <v>0.1148</v>
      </c>
      <c r="J132" s="1">
        <f t="shared" si="7"/>
        <v>0.93479999999999996</v>
      </c>
      <c r="K132" s="1">
        <f t="shared" si="8"/>
        <v>2.6743688489516475</v>
      </c>
      <c r="L132">
        <v>531</v>
      </c>
      <c r="M132" s="23" t="s">
        <v>741</v>
      </c>
      <c r="N132" s="23">
        <v>8</v>
      </c>
      <c r="O132" t="s">
        <v>701</v>
      </c>
      <c r="P132" t="s">
        <v>14</v>
      </c>
      <c r="Q132" t="s">
        <v>1959</v>
      </c>
      <c r="R132" s="4" t="str">
        <f>Tableau1[[#This Row],[référence]]</f>
        <v>B010513</v>
      </c>
      <c r="S132" s="23" t="s">
        <v>2020</v>
      </c>
      <c r="T132" s="25"/>
    </row>
    <row r="133" spans="1:20" hidden="1">
      <c r="A133" s="23" t="s">
        <v>733</v>
      </c>
      <c r="B133" t="s">
        <v>1876</v>
      </c>
      <c r="C133" s="23" t="s">
        <v>734</v>
      </c>
      <c r="D133" t="s">
        <v>17</v>
      </c>
      <c r="E133" t="s">
        <v>1899</v>
      </c>
      <c r="F133" s="1">
        <v>0.08</v>
      </c>
      <c r="G133" s="22">
        <v>1.5</v>
      </c>
      <c r="H133" s="1">
        <v>1.25</v>
      </c>
      <c r="I133" s="1">
        <f t="shared" si="6"/>
        <v>1.1200000000000002E-2</v>
      </c>
      <c r="J133" s="1">
        <f t="shared" si="7"/>
        <v>9.1200000000000003E-2</v>
      </c>
      <c r="K133" s="1">
        <f t="shared" si="8"/>
        <v>13.706140350877192</v>
      </c>
      <c r="L133">
        <v>533</v>
      </c>
      <c r="M133" s="23" t="s">
        <v>735</v>
      </c>
      <c r="N133" s="23">
        <v>21</v>
      </c>
      <c r="O133" t="s">
        <v>701</v>
      </c>
      <c r="P133" t="s">
        <v>14</v>
      </c>
      <c r="Q133" t="s">
        <v>1959</v>
      </c>
      <c r="R133" s="4" t="str">
        <f>Tableau1[[#This Row],[référence]]</f>
        <v>B010514</v>
      </c>
      <c r="S133" s="27" t="s">
        <v>2021</v>
      </c>
      <c r="T133" s="25"/>
    </row>
    <row r="134" spans="1:20" hidden="1">
      <c r="A134" s="23" t="s">
        <v>742</v>
      </c>
      <c r="B134" t="s">
        <v>1876</v>
      </c>
      <c r="C134" s="23" t="s">
        <v>743</v>
      </c>
      <c r="D134" t="s">
        <v>17</v>
      </c>
      <c r="E134" t="s">
        <v>1899</v>
      </c>
      <c r="F134" s="1">
        <v>5.79</v>
      </c>
      <c r="G134" s="22">
        <v>12</v>
      </c>
      <c r="H134" s="1">
        <v>10</v>
      </c>
      <c r="I134" s="1">
        <f t="shared" si="6"/>
        <v>0.8106000000000001</v>
      </c>
      <c r="J134" s="1">
        <f t="shared" si="7"/>
        <v>6.6006</v>
      </c>
      <c r="K134" s="1">
        <f t="shared" si="8"/>
        <v>1.5150137866254583</v>
      </c>
      <c r="L134">
        <v>576</v>
      </c>
      <c r="M134" s="23" t="s">
        <v>744</v>
      </c>
      <c r="N134" s="23">
        <v>3</v>
      </c>
      <c r="O134" t="s">
        <v>745</v>
      </c>
      <c r="P134" t="s">
        <v>14</v>
      </c>
      <c r="Q134" t="s">
        <v>1959</v>
      </c>
      <c r="R134" s="4" t="str">
        <f>Tableau1[[#This Row],[référence]]</f>
        <v>B010601</v>
      </c>
      <c r="S134" s="23" t="s">
        <v>2022</v>
      </c>
      <c r="T134" s="25"/>
    </row>
    <row r="135" spans="1:20" hidden="1">
      <c r="A135" s="23" t="s">
        <v>746</v>
      </c>
      <c r="B135" t="s">
        <v>1876</v>
      </c>
      <c r="C135" s="23" t="s">
        <v>747</v>
      </c>
      <c r="D135" t="s">
        <v>17</v>
      </c>
      <c r="E135" t="s">
        <v>1899</v>
      </c>
      <c r="F135" s="1">
        <v>5.79</v>
      </c>
      <c r="G135" s="22">
        <v>12</v>
      </c>
      <c r="H135" s="1">
        <v>10</v>
      </c>
      <c r="I135" s="1">
        <f t="shared" si="6"/>
        <v>0.8106000000000001</v>
      </c>
      <c r="J135" s="1">
        <f t="shared" si="7"/>
        <v>6.6006</v>
      </c>
      <c r="K135" s="1">
        <f t="shared" si="8"/>
        <v>1.5150137866254583</v>
      </c>
      <c r="L135">
        <v>577</v>
      </c>
      <c r="M135" s="23" t="s">
        <v>744</v>
      </c>
      <c r="N135" s="23">
        <v>0</v>
      </c>
      <c r="O135" t="s">
        <v>745</v>
      </c>
      <c r="P135" t="s">
        <v>14</v>
      </c>
      <c r="Q135" t="s">
        <v>1959</v>
      </c>
      <c r="R135" s="4" t="str">
        <f>Tableau1[[#This Row],[référence]]</f>
        <v>B010602</v>
      </c>
      <c r="S135" s="23" t="s">
        <v>2023</v>
      </c>
      <c r="T135" s="25"/>
    </row>
    <row r="136" spans="1:20" hidden="1">
      <c r="A136" s="23" t="s">
        <v>748</v>
      </c>
      <c r="B136" t="s">
        <v>1876</v>
      </c>
      <c r="C136" s="23" t="s">
        <v>749</v>
      </c>
      <c r="D136" t="s">
        <v>17</v>
      </c>
      <c r="E136" t="s">
        <v>1899</v>
      </c>
      <c r="F136" s="1">
        <v>2.2599999999999998</v>
      </c>
      <c r="G136" s="22">
        <v>4.9000000000000004</v>
      </c>
      <c r="H136" s="1">
        <v>4.0833329999999997</v>
      </c>
      <c r="I136" s="1">
        <f t="shared" si="6"/>
        <v>0.31640000000000001</v>
      </c>
      <c r="J136" s="1">
        <f t="shared" si="7"/>
        <v>2.5763999999999996</v>
      </c>
      <c r="K136" s="1">
        <f t="shared" si="8"/>
        <v>1.5848986958546811</v>
      </c>
      <c r="L136">
        <v>578</v>
      </c>
      <c r="M136" s="23" t="s">
        <v>750</v>
      </c>
      <c r="N136" s="23">
        <v>3</v>
      </c>
      <c r="O136" t="s">
        <v>745</v>
      </c>
      <c r="P136" t="s">
        <v>14</v>
      </c>
      <c r="Q136" t="s">
        <v>1959</v>
      </c>
      <c r="R136" s="4" t="str">
        <f>Tableau1[[#This Row],[référence]]</f>
        <v>B010603</v>
      </c>
      <c r="S136" s="23" t="s">
        <v>2024</v>
      </c>
      <c r="T136" s="25"/>
    </row>
    <row r="137" spans="1:20" hidden="1">
      <c r="A137" s="23" t="s">
        <v>751</v>
      </c>
      <c r="B137" t="s">
        <v>1876</v>
      </c>
      <c r="C137" s="23" t="s">
        <v>752</v>
      </c>
      <c r="D137" t="s">
        <v>17</v>
      </c>
      <c r="E137" t="s">
        <v>1899</v>
      </c>
      <c r="F137" s="1">
        <v>2.2599999999999998</v>
      </c>
      <c r="G137" s="22">
        <v>4.9000000000000004</v>
      </c>
      <c r="H137" s="1">
        <v>4.0833329999999997</v>
      </c>
      <c r="I137" s="1">
        <f t="shared" si="6"/>
        <v>0.31640000000000001</v>
      </c>
      <c r="J137" s="1">
        <f t="shared" si="7"/>
        <v>2.5763999999999996</v>
      </c>
      <c r="K137" s="1">
        <f t="shared" si="8"/>
        <v>1.5848986958546811</v>
      </c>
      <c r="L137">
        <v>579</v>
      </c>
      <c r="M137" s="23" t="s">
        <v>750</v>
      </c>
      <c r="N137" s="23">
        <v>4</v>
      </c>
      <c r="O137" t="s">
        <v>745</v>
      </c>
      <c r="P137" t="s">
        <v>14</v>
      </c>
      <c r="Q137" t="s">
        <v>1959</v>
      </c>
      <c r="R137" s="4" t="str">
        <f>Tableau1[[#This Row],[référence]]</f>
        <v>B010604</v>
      </c>
      <c r="S137" s="23" t="s">
        <v>2025</v>
      </c>
      <c r="T137" s="25"/>
    </row>
    <row r="138" spans="1:20" hidden="1">
      <c r="A138" s="23" t="s">
        <v>753</v>
      </c>
      <c r="B138" t="s">
        <v>1876</v>
      </c>
      <c r="C138" s="23" t="s">
        <v>754</v>
      </c>
      <c r="D138" t="s">
        <v>17</v>
      </c>
      <c r="E138" t="s">
        <v>1899</v>
      </c>
      <c r="F138" s="1">
        <v>1.61</v>
      </c>
      <c r="G138" s="22">
        <v>3.2</v>
      </c>
      <c r="H138" s="1">
        <v>2.6666669999999999</v>
      </c>
      <c r="I138" s="1">
        <f t="shared" si="6"/>
        <v>0.22540000000000004</v>
      </c>
      <c r="J138" s="1">
        <f t="shared" si="7"/>
        <v>1.8354000000000001</v>
      </c>
      <c r="K138" s="1">
        <f t="shared" si="8"/>
        <v>1.4529078130107878</v>
      </c>
      <c r="L138">
        <v>580</v>
      </c>
      <c r="M138" s="23" t="s">
        <v>755</v>
      </c>
      <c r="N138" s="23">
        <v>6</v>
      </c>
      <c r="O138" t="s">
        <v>745</v>
      </c>
      <c r="P138" t="s">
        <v>14</v>
      </c>
      <c r="Q138" t="s">
        <v>1959</v>
      </c>
      <c r="R138" s="4" t="str">
        <f>Tableau1[[#This Row],[référence]]</f>
        <v>B010605</v>
      </c>
      <c r="S138" s="27" t="s">
        <v>2026</v>
      </c>
      <c r="T138" s="25"/>
    </row>
    <row r="139" spans="1:20" hidden="1">
      <c r="A139" s="23" t="s">
        <v>756</v>
      </c>
      <c r="B139" t="s">
        <v>1876</v>
      </c>
      <c r="C139" s="23" t="s">
        <v>757</v>
      </c>
      <c r="D139" t="s">
        <v>17</v>
      </c>
      <c r="E139" t="s">
        <v>1899</v>
      </c>
      <c r="F139" s="1">
        <v>2.2799999999999998</v>
      </c>
      <c r="G139" s="22">
        <v>5.5</v>
      </c>
      <c r="H139" s="1">
        <v>4.5833329999999997</v>
      </c>
      <c r="I139" s="1">
        <f t="shared" si="6"/>
        <v>0.31919999999999998</v>
      </c>
      <c r="J139" s="1">
        <f t="shared" si="7"/>
        <v>2.5991999999999997</v>
      </c>
      <c r="K139" s="1">
        <f t="shared" si="8"/>
        <v>1.7633629578331795</v>
      </c>
      <c r="L139">
        <v>581</v>
      </c>
      <c r="M139" s="23" t="s">
        <v>758</v>
      </c>
      <c r="N139" s="23">
        <v>5</v>
      </c>
      <c r="O139" t="s">
        <v>745</v>
      </c>
      <c r="P139" t="s">
        <v>14</v>
      </c>
      <c r="Q139" t="s">
        <v>1959</v>
      </c>
      <c r="R139" s="4" t="str">
        <f>Tableau1[[#This Row],[référence]]</f>
        <v>B010606</v>
      </c>
      <c r="S139" s="23" t="s">
        <v>2027</v>
      </c>
      <c r="T139" s="25"/>
    </row>
    <row r="140" spans="1:20" hidden="1">
      <c r="A140" s="23" t="s">
        <v>659</v>
      </c>
      <c r="B140" t="s">
        <v>1876</v>
      </c>
      <c r="C140" s="23" t="s">
        <v>660</v>
      </c>
      <c r="D140" t="s">
        <v>17</v>
      </c>
      <c r="E140" t="s">
        <v>1899</v>
      </c>
      <c r="F140" s="1">
        <v>1.07</v>
      </c>
      <c r="G140" s="22">
        <v>3.9</v>
      </c>
      <c r="H140" s="1">
        <v>3.25</v>
      </c>
      <c r="I140" s="1">
        <f t="shared" si="6"/>
        <v>0.14980000000000002</v>
      </c>
      <c r="J140" s="1">
        <f t="shared" si="7"/>
        <v>1.2198</v>
      </c>
      <c r="K140" s="1">
        <f t="shared" si="8"/>
        <v>2.6643712083948188</v>
      </c>
      <c r="L140">
        <v>518</v>
      </c>
      <c r="M140" s="23" t="s">
        <v>661</v>
      </c>
      <c r="N140" s="23">
        <v>9</v>
      </c>
      <c r="O140" t="s">
        <v>662</v>
      </c>
      <c r="P140" t="s">
        <v>14</v>
      </c>
      <c r="Q140" t="s">
        <v>1959</v>
      </c>
      <c r="R140" s="4" t="str">
        <f>Tableau1[[#This Row],[référence]]</f>
        <v>B010701</v>
      </c>
      <c r="S140" s="23" t="s">
        <v>2028</v>
      </c>
      <c r="T140" s="25"/>
    </row>
    <row r="141" spans="1:20" hidden="1">
      <c r="A141" s="23" t="s">
        <v>663</v>
      </c>
      <c r="B141" t="s">
        <v>1876</v>
      </c>
      <c r="C141" s="23" t="s">
        <v>664</v>
      </c>
      <c r="D141" t="s">
        <v>17</v>
      </c>
      <c r="E141" t="s">
        <v>1899</v>
      </c>
      <c r="F141" s="1">
        <v>0.56000000000000005</v>
      </c>
      <c r="G141" s="22">
        <v>1.5</v>
      </c>
      <c r="H141" s="1">
        <v>1.25</v>
      </c>
      <c r="I141" s="1">
        <f t="shared" si="6"/>
        <v>7.8400000000000011E-2</v>
      </c>
      <c r="J141" s="1">
        <f t="shared" si="7"/>
        <v>0.63840000000000008</v>
      </c>
      <c r="K141" s="1">
        <f t="shared" si="8"/>
        <v>1.9580200501253131</v>
      </c>
      <c r="L141">
        <v>648</v>
      </c>
      <c r="M141" s="23" t="s">
        <v>665</v>
      </c>
      <c r="N141" s="23">
        <v>16</v>
      </c>
      <c r="O141" t="s">
        <v>666</v>
      </c>
      <c r="P141" t="s">
        <v>14</v>
      </c>
      <c r="Q141" t="s">
        <v>1959</v>
      </c>
      <c r="R141" s="4" t="str">
        <f>Tableau1[[#This Row],[référence]]</f>
        <v>B010702</v>
      </c>
      <c r="S141" s="23" t="s">
        <v>2029</v>
      </c>
      <c r="T141" s="25"/>
    </row>
    <row r="142" spans="1:20" hidden="1">
      <c r="A142" s="23" t="s">
        <v>683</v>
      </c>
      <c r="B142" t="s">
        <v>1876</v>
      </c>
      <c r="C142" s="23" t="s">
        <v>684</v>
      </c>
      <c r="D142" t="s">
        <v>132</v>
      </c>
      <c r="E142" t="s">
        <v>1890</v>
      </c>
      <c r="F142" s="1">
        <v>0.4</v>
      </c>
      <c r="G142" s="22">
        <v>2.4</v>
      </c>
      <c r="H142" s="1">
        <v>2</v>
      </c>
      <c r="I142" s="2">
        <v>0.01</v>
      </c>
      <c r="J142" s="1">
        <f>Tableau1[[#This Row],[prix d\''achat]]+Tableau1[[#This Row],[frais acc]]</f>
        <v>0.41000000000000003</v>
      </c>
      <c r="K142" s="1">
        <f>Tableau1[[#This Row],[prix HT]]/Tableau1[[#This Row],[px ht ttall]]</f>
        <v>4.8780487804878048</v>
      </c>
      <c r="L142">
        <v>750</v>
      </c>
      <c r="M142" s="23" t="s">
        <v>685</v>
      </c>
      <c r="N142" s="23">
        <v>14</v>
      </c>
      <c r="O142" t="s">
        <v>670</v>
      </c>
      <c r="P142" t="s">
        <v>14</v>
      </c>
      <c r="Q142" t="s">
        <v>1959</v>
      </c>
      <c r="R142" s="4" t="str">
        <f>Tableau1[[#This Row],[référence]]</f>
        <v>B010703</v>
      </c>
      <c r="S142" s="27" t="s">
        <v>2030</v>
      </c>
      <c r="T142" s="25"/>
    </row>
    <row r="143" spans="1:20" hidden="1">
      <c r="A143" s="23" t="s">
        <v>686</v>
      </c>
      <c r="B143" t="s">
        <v>1876</v>
      </c>
      <c r="C143" s="23" t="s">
        <v>687</v>
      </c>
      <c r="D143" t="s">
        <v>132</v>
      </c>
      <c r="E143" t="s">
        <v>1890</v>
      </c>
      <c r="F143" s="1">
        <v>2.2200000000000002</v>
      </c>
      <c r="G143" s="22">
        <v>5.4</v>
      </c>
      <c r="H143" s="1">
        <v>4.5</v>
      </c>
      <c r="I143" s="2">
        <v>5.8720000000000005E-3</v>
      </c>
      <c r="J143" s="1">
        <f>Tableau1[[#This Row],[prix d\''achat]]+Tableau1[[#This Row],[frais acc]]</f>
        <v>2.2258720000000003</v>
      </c>
      <c r="K143" s="1">
        <f>Tableau1[[#This Row],[prix HT]]/Tableau1[[#This Row],[px ht ttall]]</f>
        <v>2.0216795934357408</v>
      </c>
      <c r="L143">
        <v>751</v>
      </c>
      <c r="M143" s="23" t="s">
        <v>688</v>
      </c>
      <c r="N143" s="23">
        <v>9</v>
      </c>
      <c r="O143" t="s">
        <v>670</v>
      </c>
      <c r="P143" t="s">
        <v>14</v>
      </c>
      <c r="Q143" t="s">
        <v>1959</v>
      </c>
      <c r="R143" s="4" t="str">
        <f>Tableau1[[#This Row],[référence]]</f>
        <v>B010704</v>
      </c>
      <c r="S143" s="23" t="s">
        <v>2031</v>
      </c>
      <c r="T143" s="25"/>
    </row>
    <row r="144" spans="1:20" hidden="1">
      <c r="A144" s="23" t="s">
        <v>667</v>
      </c>
      <c r="B144" t="s">
        <v>1876</v>
      </c>
      <c r="C144" s="23" t="s">
        <v>668</v>
      </c>
      <c r="D144" t="s">
        <v>132</v>
      </c>
      <c r="E144" t="s">
        <v>1890</v>
      </c>
      <c r="F144" s="1">
        <v>0.14000000000000001</v>
      </c>
      <c r="G144" s="22">
        <v>1.4</v>
      </c>
      <c r="H144" s="1">
        <v>1.1666669999999999</v>
      </c>
      <c r="I144" s="2">
        <v>1.4680000000000001E-3</v>
      </c>
      <c r="J144" s="1">
        <f>Tableau1[[#This Row],[prix d\''achat]]+Tableau1[[#This Row],[frais acc]]</f>
        <v>0.14146800000000001</v>
      </c>
      <c r="K144" s="1">
        <f>Tableau1[[#This Row],[prix HT]]/Tableau1[[#This Row],[px ht ttall]]</f>
        <v>8.2468614810416483</v>
      </c>
      <c r="L144">
        <v>743</v>
      </c>
      <c r="M144" s="23" t="s">
        <v>669</v>
      </c>
      <c r="N144" s="23">
        <v>9</v>
      </c>
      <c r="O144" t="s">
        <v>670</v>
      </c>
      <c r="P144" t="s">
        <v>14</v>
      </c>
      <c r="Q144" t="s">
        <v>1959</v>
      </c>
      <c r="R144" s="4" t="str">
        <f>Tableau1[[#This Row],[référence]]</f>
        <v>B010713</v>
      </c>
      <c r="S144" s="23" t="s">
        <v>2032</v>
      </c>
      <c r="T144" s="25"/>
    </row>
    <row r="145" spans="1:20" hidden="1">
      <c r="A145" s="23" t="s">
        <v>671</v>
      </c>
      <c r="B145" t="s">
        <v>1876</v>
      </c>
      <c r="C145" s="23" t="s">
        <v>672</v>
      </c>
      <c r="D145" t="s">
        <v>132</v>
      </c>
      <c r="E145" t="s">
        <v>1890</v>
      </c>
      <c r="F145" s="1">
        <v>0.2</v>
      </c>
      <c r="G145" s="22">
        <v>1.6</v>
      </c>
      <c r="H145" s="1">
        <v>1.3333330000000001</v>
      </c>
      <c r="I145" s="2">
        <v>3.6700000000000001E-3</v>
      </c>
      <c r="J145" s="1">
        <f>Tableau1[[#This Row],[prix d\''achat]]+Tableau1[[#This Row],[frais acc]]</f>
        <v>0.20367000000000002</v>
      </c>
      <c r="K145" s="1">
        <f>Tableau1[[#This Row],[prix HT]]/Tableau1[[#This Row],[px ht ttall]]</f>
        <v>6.5465360632395537</v>
      </c>
      <c r="L145">
        <v>744</v>
      </c>
      <c r="M145" s="23" t="s">
        <v>673</v>
      </c>
      <c r="N145" s="23">
        <v>9</v>
      </c>
      <c r="O145" t="s">
        <v>670</v>
      </c>
      <c r="P145" t="s">
        <v>14</v>
      </c>
      <c r="Q145" t="s">
        <v>1959</v>
      </c>
      <c r="R145" s="4" t="str">
        <f>Tableau1[[#This Row],[référence]]</f>
        <v>B010714</v>
      </c>
      <c r="S145" s="23" t="s">
        <v>2033</v>
      </c>
      <c r="T145" s="25"/>
    </row>
    <row r="146" spans="1:20" hidden="1">
      <c r="A146" s="23" t="s">
        <v>674</v>
      </c>
      <c r="B146" t="s">
        <v>1876</v>
      </c>
      <c r="C146" s="23" t="s">
        <v>675</v>
      </c>
      <c r="D146" t="s">
        <v>132</v>
      </c>
      <c r="E146" t="s">
        <v>1890</v>
      </c>
      <c r="F146" s="1">
        <v>0.24</v>
      </c>
      <c r="G146" s="22">
        <v>1.8</v>
      </c>
      <c r="H146" s="1">
        <v>1.5</v>
      </c>
      <c r="I146" s="2">
        <v>4.4039999999999999E-3</v>
      </c>
      <c r="J146" s="1">
        <f>Tableau1[[#This Row],[prix d\''achat]]+Tableau1[[#This Row],[frais acc]]</f>
        <v>0.24440399999999998</v>
      </c>
      <c r="K146" s="1">
        <f>Tableau1[[#This Row],[prix HT]]/Tableau1[[#This Row],[px ht ttall]]</f>
        <v>6.1373790936318562</v>
      </c>
      <c r="L146">
        <v>745</v>
      </c>
      <c r="M146" s="23" t="s">
        <v>676</v>
      </c>
      <c r="N146" s="23">
        <v>9</v>
      </c>
      <c r="O146" t="s">
        <v>670</v>
      </c>
      <c r="P146" t="s">
        <v>14</v>
      </c>
      <c r="Q146" t="s">
        <v>1959</v>
      </c>
      <c r="R146" s="4" t="str">
        <f>Tableau1[[#This Row],[référence]]</f>
        <v>B010715</v>
      </c>
      <c r="S146" s="23" t="s">
        <v>2034</v>
      </c>
      <c r="T146" s="25"/>
    </row>
    <row r="147" spans="1:20" hidden="1">
      <c r="A147" s="23" t="s">
        <v>677</v>
      </c>
      <c r="B147" t="s">
        <v>1876</v>
      </c>
      <c r="C147" s="23" t="s">
        <v>678</v>
      </c>
      <c r="D147" t="s">
        <v>132</v>
      </c>
      <c r="E147" t="s">
        <v>1890</v>
      </c>
      <c r="F147" s="1">
        <v>0.28000000000000003</v>
      </c>
      <c r="G147" s="22">
        <v>2</v>
      </c>
      <c r="H147" s="1">
        <v>1.6666669999999999</v>
      </c>
      <c r="I147" s="2">
        <v>7.3400000000000002E-3</v>
      </c>
      <c r="J147" s="1">
        <f>Tableau1[[#This Row],[prix d\''achat]]+Tableau1[[#This Row],[frais acc]]</f>
        <v>0.28734000000000004</v>
      </c>
      <c r="K147" s="1">
        <f>Tableau1[[#This Row],[prix HT]]/Tableau1[[#This Row],[px ht ttall]]</f>
        <v>5.8003306187791459</v>
      </c>
      <c r="L147">
        <v>746</v>
      </c>
      <c r="M147" s="23" t="s">
        <v>679</v>
      </c>
      <c r="N147" s="23">
        <v>9</v>
      </c>
      <c r="O147" t="s">
        <v>670</v>
      </c>
      <c r="P147" t="s">
        <v>14</v>
      </c>
      <c r="Q147" t="s">
        <v>1959</v>
      </c>
      <c r="R147" s="4" t="str">
        <f>Tableau1[[#This Row],[référence]]</f>
        <v>B010716</v>
      </c>
      <c r="S147" s="23" t="s">
        <v>2035</v>
      </c>
      <c r="T147" s="25"/>
    </row>
    <row r="148" spans="1:20" hidden="1">
      <c r="A148" s="23" t="s">
        <v>680</v>
      </c>
      <c r="B148" t="s">
        <v>1876</v>
      </c>
      <c r="C148" s="23" t="s">
        <v>681</v>
      </c>
      <c r="D148" t="s">
        <v>132</v>
      </c>
      <c r="E148" t="s">
        <v>1890</v>
      </c>
      <c r="F148" s="1">
        <v>0.14000000000000001</v>
      </c>
      <c r="G148" s="22">
        <v>2</v>
      </c>
      <c r="H148" s="1">
        <v>1.6666669999999999</v>
      </c>
      <c r="I148" s="2">
        <v>3.6700000000000001E-3</v>
      </c>
      <c r="J148" s="1">
        <f>Tableau1[[#This Row],[prix d\''achat]]+Tableau1[[#This Row],[frais acc]]</f>
        <v>0.14367000000000002</v>
      </c>
      <c r="K148" s="1">
        <f>Tableau1[[#This Row],[prix HT]]/Tableau1[[#This Row],[px ht ttall]]</f>
        <v>11.600661237558292</v>
      </c>
      <c r="L148">
        <v>747</v>
      </c>
      <c r="M148" s="23" t="s">
        <v>682</v>
      </c>
      <c r="N148" s="23">
        <v>8</v>
      </c>
      <c r="O148" t="s">
        <v>670</v>
      </c>
      <c r="P148" t="s">
        <v>14</v>
      </c>
      <c r="Q148" t="s">
        <v>1959</v>
      </c>
      <c r="R148" s="4" t="str">
        <f>Tableau1[[#This Row],[référence]]</f>
        <v>B010717</v>
      </c>
      <c r="S148" s="23" t="s">
        <v>2036</v>
      </c>
      <c r="T148" s="25"/>
    </row>
    <row r="149" spans="1:20" hidden="1">
      <c r="A149" s="23" t="s">
        <v>689</v>
      </c>
      <c r="B149" t="s">
        <v>1876</v>
      </c>
      <c r="C149" s="23" t="s">
        <v>690</v>
      </c>
      <c r="D149" t="s">
        <v>132</v>
      </c>
      <c r="E149" t="s">
        <v>1890</v>
      </c>
      <c r="F149" s="1">
        <v>1.75</v>
      </c>
      <c r="G149" s="22">
        <v>3.5</v>
      </c>
      <c r="H149" s="1">
        <v>2.9166669999999999</v>
      </c>
      <c r="I149" s="2">
        <v>5.1380000000000002E-2</v>
      </c>
      <c r="J149" s="1">
        <f>Tableau1[[#This Row],[prix d\''achat]]+Tableau1[[#This Row],[frais acc]]</f>
        <v>1.80138</v>
      </c>
      <c r="K149" s="1">
        <f>Tableau1[[#This Row],[prix HT]]/Tableau1[[#This Row],[px ht ttall]]</f>
        <v>1.6191292231511396</v>
      </c>
      <c r="L149">
        <v>816</v>
      </c>
      <c r="M149" s="23" t="s">
        <v>691</v>
      </c>
      <c r="N149" s="23">
        <v>9</v>
      </c>
      <c r="O149" t="s">
        <v>670</v>
      </c>
      <c r="P149" t="s">
        <v>14</v>
      </c>
      <c r="Q149" t="s">
        <v>1959</v>
      </c>
      <c r="R149" s="4" t="str">
        <f>Tableau1[[#This Row],[référence]]</f>
        <v>B010720</v>
      </c>
      <c r="S149" s="23" t="s">
        <v>2037</v>
      </c>
      <c r="T149" s="25"/>
    </row>
    <row r="150" spans="1:20" hidden="1">
      <c r="A150" s="23" t="s">
        <v>761</v>
      </c>
      <c r="B150" t="s">
        <v>1876</v>
      </c>
      <c r="C150" s="23" t="s">
        <v>762</v>
      </c>
      <c r="D150" t="s">
        <v>763</v>
      </c>
      <c r="E150" t="s">
        <v>1894</v>
      </c>
      <c r="F150" s="1">
        <v>7.0000000000000007E-2</v>
      </c>
      <c r="G150" s="22">
        <v>1</v>
      </c>
      <c r="H150" s="1">
        <v>0.83333299999999999</v>
      </c>
      <c r="I150" s="1">
        <f>Tableau1[[#This Row],[prix d\''achat]]*0.24</f>
        <v>1.6800000000000002E-2</v>
      </c>
      <c r="J150" s="1">
        <f>Tableau1[[#This Row],[frais acc]]+Tableau1[[#This Row],[prix d\''achat]]</f>
        <v>8.6800000000000016E-2</v>
      </c>
      <c r="K150" s="1">
        <f>Tableau1[[#This Row],[prix HT]]/Tableau1[[#This Row],[px ht ttall]]</f>
        <v>9.6006105990783386</v>
      </c>
      <c r="L150">
        <v>490</v>
      </c>
      <c r="M150" s="23" t="s">
        <v>764</v>
      </c>
      <c r="N150" s="23">
        <v>400</v>
      </c>
      <c r="O150" t="s">
        <v>765</v>
      </c>
      <c r="P150" t="s">
        <v>14</v>
      </c>
      <c r="Q150" t="s">
        <v>1959</v>
      </c>
      <c r="R150" s="4" t="str">
        <f>Tableau1[[#This Row],[référence]]</f>
        <v>B020301</v>
      </c>
      <c r="S150" s="23" t="s">
        <v>2038</v>
      </c>
      <c r="T150" s="25"/>
    </row>
    <row r="151" spans="1:20" hidden="1">
      <c r="A151" s="23" t="s">
        <v>766</v>
      </c>
      <c r="B151" t="s">
        <v>1876</v>
      </c>
      <c r="C151" s="23" t="s">
        <v>767</v>
      </c>
      <c r="D151" t="s">
        <v>763</v>
      </c>
      <c r="E151" t="s">
        <v>1894</v>
      </c>
      <c r="F151" s="1">
        <v>0.09</v>
      </c>
      <c r="G151" s="22">
        <v>1</v>
      </c>
      <c r="H151" s="1">
        <v>0.83333299999999999</v>
      </c>
      <c r="I151" s="1">
        <f>Tableau1[[#This Row],[prix d\''achat]]*0.24</f>
        <v>2.1599999999999998E-2</v>
      </c>
      <c r="J151" s="1">
        <f>Tableau1[[#This Row],[frais acc]]+Tableau1[[#This Row],[prix d\''achat]]</f>
        <v>0.11159999999999999</v>
      </c>
      <c r="K151" s="1">
        <f>Tableau1[[#This Row],[prix HT]]/Tableau1[[#This Row],[px ht ttall]]</f>
        <v>7.4671415770609322</v>
      </c>
      <c r="L151">
        <v>491</v>
      </c>
      <c r="M151" s="23" t="s">
        <v>768</v>
      </c>
      <c r="N151" s="23">
        <v>200</v>
      </c>
      <c r="O151" t="s">
        <v>765</v>
      </c>
      <c r="P151" t="s">
        <v>14</v>
      </c>
      <c r="Q151" t="s">
        <v>1959</v>
      </c>
      <c r="R151" s="4" t="str">
        <f>Tableau1[[#This Row],[référence]]</f>
        <v>B020302</v>
      </c>
      <c r="S151" s="23" t="s">
        <v>2039</v>
      </c>
      <c r="T151" s="25"/>
    </row>
    <row r="152" spans="1:20" hidden="1">
      <c r="A152" s="23" t="s">
        <v>769</v>
      </c>
      <c r="B152" t="s">
        <v>1876</v>
      </c>
      <c r="C152" s="23" t="s">
        <v>770</v>
      </c>
      <c r="D152" t="s">
        <v>763</v>
      </c>
      <c r="E152" t="s">
        <v>1894</v>
      </c>
      <c r="F152" s="1">
        <v>0.23</v>
      </c>
      <c r="G152" s="22">
        <v>12.5</v>
      </c>
      <c r="H152" s="1">
        <v>10.416667</v>
      </c>
      <c r="I152" s="1">
        <f>Tableau1[[#This Row],[prix d\''achat]]*0.24</f>
        <v>5.5199999999999999E-2</v>
      </c>
      <c r="J152" s="1">
        <f>Tableau1[[#This Row],[frais acc]]+Tableau1[[#This Row],[prix d\''achat]]</f>
        <v>0.28520000000000001</v>
      </c>
      <c r="K152" s="1">
        <f>Tableau1[[#This Row],[prix HT]]/Tableau1[[#This Row],[px ht ttall]]</f>
        <v>36.524077840112199</v>
      </c>
      <c r="L152">
        <v>492</v>
      </c>
      <c r="M152" s="23" t="s">
        <v>771</v>
      </c>
      <c r="N152" s="23">
        <v>200</v>
      </c>
      <c r="O152" t="s">
        <v>765</v>
      </c>
      <c r="P152" t="s">
        <v>14</v>
      </c>
      <c r="Q152" t="s">
        <v>1959</v>
      </c>
      <c r="R152" s="4" t="str">
        <f>Tableau1[[#This Row],[référence]]</f>
        <v>B020303</v>
      </c>
      <c r="S152" s="23" t="s">
        <v>2040</v>
      </c>
      <c r="T152" s="25"/>
    </row>
    <row r="153" spans="1:20" hidden="1">
      <c r="A153" s="23" t="s">
        <v>772</v>
      </c>
      <c r="B153" t="s">
        <v>1876</v>
      </c>
      <c r="C153" s="23" t="s">
        <v>773</v>
      </c>
      <c r="D153" t="s">
        <v>763</v>
      </c>
      <c r="E153" t="s">
        <v>1894</v>
      </c>
      <c r="F153" s="1">
        <v>1.1000000000000001</v>
      </c>
      <c r="G153" s="22">
        <v>10</v>
      </c>
      <c r="H153" s="1">
        <v>8.3333329999999997</v>
      </c>
      <c r="I153" s="1">
        <f>Tableau1[[#This Row],[prix d\''achat]]*0.24</f>
        <v>0.26400000000000001</v>
      </c>
      <c r="J153" s="1">
        <f>Tableau1[[#This Row],[frais acc]]+Tableau1[[#This Row],[prix d\''achat]]</f>
        <v>1.3640000000000001</v>
      </c>
      <c r="K153" s="1">
        <f>Tableau1[[#This Row],[prix HT]]/Tableau1[[#This Row],[px ht ttall]]</f>
        <v>6.1094816715542519</v>
      </c>
      <c r="L153">
        <v>493</v>
      </c>
      <c r="M153" s="23" t="s">
        <v>774</v>
      </c>
      <c r="N153" s="23">
        <v>44</v>
      </c>
      <c r="O153" t="s">
        <v>765</v>
      </c>
      <c r="P153" t="s">
        <v>14</v>
      </c>
      <c r="Q153" t="s">
        <v>1959</v>
      </c>
      <c r="R153" s="4" t="str">
        <f>Tableau1[[#This Row],[référence]]</f>
        <v>B020304</v>
      </c>
      <c r="S153" s="23" t="s">
        <v>2041</v>
      </c>
      <c r="T153" s="25"/>
    </row>
    <row r="154" spans="1:20" hidden="1">
      <c r="A154" s="23" t="s">
        <v>775</v>
      </c>
      <c r="B154" t="s">
        <v>1876</v>
      </c>
      <c r="C154" s="23" t="s">
        <v>776</v>
      </c>
      <c r="D154" t="s">
        <v>763</v>
      </c>
      <c r="E154" t="s">
        <v>1894</v>
      </c>
      <c r="F154" s="1">
        <v>0.14000000000000001</v>
      </c>
      <c r="G154" s="22">
        <v>1.5</v>
      </c>
      <c r="H154" s="1">
        <v>1.25</v>
      </c>
      <c r="I154" s="1">
        <f>Tableau1[[#This Row],[prix d\''achat]]*0.24</f>
        <v>3.3600000000000005E-2</v>
      </c>
      <c r="J154" s="1">
        <f>Tableau1[[#This Row],[frais acc]]+Tableau1[[#This Row],[prix d\''achat]]</f>
        <v>0.17360000000000003</v>
      </c>
      <c r="K154" s="1">
        <f>Tableau1[[#This Row],[prix HT]]/Tableau1[[#This Row],[px ht ttall]]</f>
        <v>7.2004608294930863</v>
      </c>
      <c r="L154">
        <v>494</v>
      </c>
      <c r="M154" s="23" t="s">
        <v>777</v>
      </c>
      <c r="N154" s="23">
        <v>100</v>
      </c>
      <c r="O154" t="s">
        <v>765</v>
      </c>
      <c r="P154" t="s">
        <v>14</v>
      </c>
      <c r="Q154" t="s">
        <v>1959</v>
      </c>
      <c r="R154" s="4" t="str">
        <f>Tableau1[[#This Row],[référence]]</f>
        <v>B020305</v>
      </c>
      <c r="S154" s="27" t="s">
        <v>2042</v>
      </c>
      <c r="T154" s="25"/>
    </row>
    <row r="155" spans="1:20" hidden="1">
      <c r="A155" s="23" t="s">
        <v>778</v>
      </c>
      <c r="B155" t="s">
        <v>1876</v>
      </c>
      <c r="C155" s="23" t="s">
        <v>779</v>
      </c>
      <c r="D155" t="s">
        <v>763</v>
      </c>
      <c r="E155" t="s">
        <v>1894</v>
      </c>
      <c r="F155" s="1">
        <v>0.2</v>
      </c>
      <c r="G155" s="22">
        <v>2.5</v>
      </c>
      <c r="H155" s="1">
        <v>2.0833330000000001</v>
      </c>
      <c r="I155" s="1">
        <f>Tableau1[[#This Row],[prix d\''achat]]*0.24</f>
        <v>4.8000000000000001E-2</v>
      </c>
      <c r="J155" s="1">
        <f>Tableau1[[#This Row],[frais acc]]+Tableau1[[#This Row],[prix d\''achat]]</f>
        <v>0.248</v>
      </c>
      <c r="K155" s="1">
        <f>Tableau1[[#This Row],[prix HT]]/Tableau1[[#This Row],[px ht ttall]]</f>
        <v>8.4005362903225809</v>
      </c>
      <c r="L155">
        <v>495</v>
      </c>
      <c r="M155" s="23" t="s">
        <v>780</v>
      </c>
      <c r="N155" s="23">
        <v>100</v>
      </c>
      <c r="O155" t="s">
        <v>765</v>
      </c>
      <c r="P155" t="s">
        <v>14</v>
      </c>
      <c r="Q155" t="s">
        <v>1959</v>
      </c>
      <c r="R155" s="4" t="str">
        <f>Tableau1[[#This Row],[référence]]</f>
        <v>B020306</v>
      </c>
      <c r="S155" s="27" t="s">
        <v>2043</v>
      </c>
      <c r="T155" s="25"/>
    </row>
    <row r="156" spans="1:20" hidden="1">
      <c r="A156" s="23" t="s">
        <v>781</v>
      </c>
      <c r="B156" t="s">
        <v>1876</v>
      </c>
      <c r="C156" s="23" t="s">
        <v>782</v>
      </c>
      <c r="D156" t="s">
        <v>132</v>
      </c>
      <c r="E156" t="s">
        <v>1890</v>
      </c>
      <c r="F156" s="1">
        <v>0.1</v>
      </c>
      <c r="G156" s="22">
        <v>1.5</v>
      </c>
      <c r="H156" s="1">
        <v>1.25</v>
      </c>
      <c r="I156" s="2">
        <v>2.202E-3</v>
      </c>
      <c r="J156" s="1">
        <f>Tableau1[[#This Row],[prix d\''achat]]+Tableau1[[#This Row],[frais acc]]</f>
        <v>0.102202</v>
      </c>
      <c r="K156" s="1">
        <f>Tableau1[[#This Row],[prix HT]]/Tableau1[[#This Row],[px ht ttall]]</f>
        <v>12.23068041721297</v>
      </c>
      <c r="L156">
        <v>752</v>
      </c>
      <c r="M156" s="23" t="s">
        <v>783</v>
      </c>
      <c r="N156" s="23">
        <v>19</v>
      </c>
      <c r="O156" t="s">
        <v>784</v>
      </c>
      <c r="P156" t="s">
        <v>14</v>
      </c>
      <c r="Q156" t="s">
        <v>1959</v>
      </c>
      <c r="R156" s="4" t="str">
        <f>Tableau1[[#This Row],[référence]]</f>
        <v>B020310</v>
      </c>
      <c r="S156" s="23" t="s">
        <v>2044</v>
      </c>
      <c r="T156" s="25"/>
    </row>
    <row r="157" spans="1:20" hidden="1">
      <c r="A157" s="23" t="s">
        <v>785</v>
      </c>
      <c r="B157" t="s">
        <v>1876</v>
      </c>
      <c r="C157" s="23" t="s">
        <v>786</v>
      </c>
      <c r="D157" t="s">
        <v>132</v>
      </c>
      <c r="E157" t="s">
        <v>1890</v>
      </c>
      <c r="F157" s="1">
        <v>0.71</v>
      </c>
      <c r="G157" s="22">
        <v>1.9</v>
      </c>
      <c r="H157" s="1">
        <v>1.5833330000000001</v>
      </c>
      <c r="I157" s="2">
        <v>2.202E-3</v>
      </c>
      <c r="J157" s="1">
        <f>Tableau1[[#This Row],[prix d\''achat]]+Tableau1[[#This Row],[frais acc]]</f>
        <v>0.712202</v>
      </c>
      <c r="K157" s="1">
        <f>Tableau1[[#This Row],[prix HT]]/Tableau1[[#This Row],[px ht ttall]]</f>
        <v>2.223151577782708</v>
      </c>
      <c r="L157">
        <v>753</v>
      </c>
      <c r="M157" s="23" t="s">
        <v>787</v>
      </c>
      <c r="N157" s="23">
        <v>19</v>
      </c>
      <c r="O157" t="s">
        <v>784</v>
      </c>
      <c r="P157" t="s">
        <v>14</v>
      </c>
      <c r="Q157" t="s">
        <v>1959</v>
      </c>
      <c r="R157" s="4" t="str">
        <f>Tableau1[[#This Row],[référence]]</f>
        <v>B020311</v>
      </c>
      <c r="S157" s="23" t="s">
        <v>2045</v>
      </c>
      <c r="T157" s="25"/>
    </row>
    <row r="158" spans="1:20" hidden="1">
      <c r="A158" s="23" t="s">
        <v>788</v>
      </c>
      <c r="B158" t="s">
        <v>1876</v>
      </c>
      <c r="C158" s="23" t="s">
        <v>789</v>
      </c>
      <c r="D158" t="s">
        <v>132</v>
      </c>
      <c r="E158" t="s">
        <v>1890</v>
      </c>
      <c r="F158" s="1">
        <v>0.68</v>
      </c>
      <c r="G158" s="22">
        <v>1.8</v>
      </c>
      <c r="H158" s="1">
        <v>1.5</v>
      </c>
      <c r="I158" s="2">
        <v>2.202E-3</v>
      </c>
      <c r="J158" s="1">
        <f>Tableau1[[#This Row],[prix d\''achat]]+Tableau1[[#This Row],[frais acc]]</f>
        <v>0.68220200000000009</v>
      </c>
      <c r="K158" s="1">
        <f>Tableau1[[#This Row],[prix HT]]/Tableau1[[#This Row],[px ht ttall]]</f>
        <v>2.1987622434410921</v>
      </c>
      <c r="L158">
        <v>754</v>
      </c>
      <c r="M158" s="23" t="s">
        <v>790</v>
      </c>
      <c r="N158" s="23">
        <v>9</v>
      </c>
      <c r="O158" t="s">
        <v>784</v>
      </c>
      <c r="P158" t="s">
        <v>14</v>
      </c>
      <c r="Q158" t="s">
        <v>1959</v>
      </c>
      <c r="R158" s="4" t="str">
        <f>Tableau1[[#This Row],[référence]]</f>
        <v>B020312</v>
      </c>
      <c r="S158" s="23" t="s">
        <v>2046</v>
      </c>
      <c r="T158" s="25"/>
    </row>
    <row r="159" spans="1:20" hidden="1">
      <c r="A159" s="23" t="s">
        <v>791</v>
      </c>
      <c r="B159" t="s">
        <v>1876</v>
      </c>
      <c r="C159" s="23" t="s">
        <v>792</v>
      </c>
      <c r="D159" t="s">
        <v>132</v>
      </c>
      <c r="E159" t="s">
        <v>1890</v>
      </c>
      <c r="F159" s="1">
        <v>0.64</v>
      </c>
      <c r="G159" s="22">
        <v>4.2</v>
      </c>
      <c r="H159" s="1">
        <v>3.5</v>
      </c>
      <c r="I159" s="2">
        <v>3.6700000000000001E-3</v>
      </c>
      <c r="J159" s="1">
        <f>Tableau1[[#This Row],[prix d\''achat]]+Tableau1[[#This Row],[frais acc]]</f>
        <v>0.64366999999999996</v>
      </c>
      <c r="K159" s="1">
        <f>Tableau1[[#This Row],[prix HT]]/Tableau1[[#This Row],[px ht ttall]]</f>
        <v>5.4375689406062113</v>
      </c>
      <c r="L159">
        <v>755</v>
      </c>
      <c r="M159" s="23" t="s">
        <v>793</v>
      </c>
      <c r="N159" s="23">
        <v>9</v>
      </c>
      <c r="O159" t="s">
        <v>784</v>
      </c>
      <c r="P159" t="s">
        <v>14</v>
      </c>
      <c r="Q159" t="s">
        <v>1959</v>
      </c>
      <c r="R159" s="4" t="str">
        <f>Tableau1[[#This Row],[référence]]</f>
        <v>B020313</v>
      </c>
      <c r="S159" s="23" t="s">
        <v>2047</v>
      </c>
      <c r="T159" s="25"/>
    </row>
    <row r="160" spans="1:20" hidden="1">
      <c r="A160" s="23" t="s">
        <v>794</v>
      </c>
      <c r="B160" t="s">
        <v>1876</v>
      </c>
      <c r="C160" s="23" t="s">
        <v>795</v>
      </c>
      <c r="D160" t="s">
        <v>132</v>
      </c>
      <c r="E160" t="s">
        <v>1890</v>
      </c>
      <c r="F160" s="1">
        <v>0.01</v>
      </c>
      <c r="G160" s="22">
        <v>0.6</v>
      </c>
      <c r="H160" s="1">
        <v>0.5</v>
      </c>
      <c r="I160" s="2">
        <v>2.202E-3</v>
      </c>
      <c r="J160" s="1">
        <f>Tableau1[[#This Row],[prix d\''achat]]+Tableau1[[#This Row],[frais acc]]</f>
        <v>1.2202000000000001E-2</v>
      </c>
      <c r="K160" s="1">
        <f>Tableau1[[#This Row],[prix HT]]/Tableau1[[#This Row],[px ht ttall]]</f>
        <v>40.976889034584488</v>
      </c>
      <c r="L160">
        <v>756</v>
      </c>
      <c r="M160" s="23" t="s">
        <v>793</v>
      </c>
      <c r="N160" s="23">
        <v>19</v>
      </c>
      <c r="O160" t="s">
        <v>784</v>
      </c>
      <c r="P160" t="s">
        <v>14</v>
      </c>
      <c r="Q160" t="s">
        <v>1959</v>
      </c>
      <c r="R160" s="4" t="str">
        <f>Tableau1[[#This Row],[référence]]</f>
        <v>B020314</v>
      </c>
      <c r="S160" s="23" t="s">
        <v>2048</v>
      </c>
      <c r="T160" s="25"/>
    </row>
    <row r="161" spans="1:20" hidden="1">
      <c r="A161" s="23" t="s">
        <v>692</v>
      </c>
      <c r="B161" t="s">
        <v>1876</v>
      </c>
      <c r="C161" s="23" t="s">
        <v>693</v>
      </c>
      <c r="D161" t="s">
        <v>132</v>
      </c>
      <c r="E161" t="s">
        <v>1890</v>
      </c>
      <c r="F161" s="1">
        <v>0.47</v>
      </c>
      <c r="G161" s="22">
        <v>1.2</v>
      </c>
      <c r="H161" s="1">
        <v>1</v>
      </c>
      <c r="I161" s="2">
        <v>2.2020000000000001E-2</v>
      </c>
      <c r="J161" s="1">
        <f>Tableau1[[#This Row],[prix d\''achat]]+Tableau1[[#This Row],[frais acc]]</f>
        <v>0.49201999999999996</v>
      </c>
      <c r="K161" s="1">
        <f>Tableau1[[#This Row],[prix HT]]/Tableau1[[#This Row],[px ht ttall]]</f>
        <v>2.0324377057843179</v>
      </c>
      <c r="L161">
        <v>825</v>
      </c>
      <c r="M161" s="23" t="s">
        <v>694</v>
      </c>
      <c r="N161" s="23">
        <v>3</v>
      </c>
      <c r="O161" t="s">
        <v>670</v>
      </c>
      <c r="P161" t="s">
        <v>14</v>
      </c>
      <c r="Q161" t="s">
        <v>1959</v>
      </c>
      <c r="R161" s="4" t="str">
        <f>Tableau1[[#This Row],[référence]]</f>
        <v>B020315</v>
      </c>
      <c r="S161" s="23" t="s">
        <v>2050</v>
      </c>
      <c r="T161" s="25"/>
    </row>
    <row r="162" spans="1:20" hidden="1">
      <c r="A162" s="23" t="s">
        <v>695</v>
      </c>
      <c r="B162" t="s">
        <v>1876</v>
      </c>
      <c r="C162" s="23" t="s">
        <v>696</v>
      </c>
      <c r="D162" t="s">
        <v>132</v>
      </c>
      <c r="E162" t="s">
        <v>1890</v>
      </c>
      <c r="F162" s="1">
        <v>0.47</v>
      </c>
      <c r="G162" s="22">
        <v>1.3</v>
      </c>
      <c r="H162" s="1">
        <v>1.0833330000000001</v>
      </c>
      <c r="I162" s="2">
        <v>2.2020000000000001E-2</v>
      </c>
      <c r="J162" s="1">
        <f>Tableau1[[#This Row],[prix d\''achat]]+Tableau1[[#This Row],[frais acc]]</f>
        <v>0.49201999999999996</v>
      </c>
      <c r="K162" s="1">
        <f>Tableau1[[#This Row],[prix HT]]/Tableau1[[#This Row],[px ht ttall]]</f>
        <v>2.2018068371204427</v>
      </c>
      <c r="L162">
        <v>826</v>
      </c>
      <c r="M162" s="23" t="s">
        <v>697</v>
      </c>
      <c r="N162" s="23">
        <v>3</v>
      </c>
      <c r="O162" t="s">
        <v>670</v>
      </c>
      <c r="P162" t="s">
        <v>14</v>
      </c>
      <c r="Q162" t="s">
        <v>1959</v>
      </c>
      <c r="R162" s="4" t="str">
        <f>Tableau1[[#This Row],[référence]]</f>
        <v>B020316</v>
      </c>
      <c r="S162" s="23" t="s">
        <v>2049</v>
      </c>
      <c r="T162" s="25"/>
    </row>
    <row r="163" spans="1:20" hidden="1">
      <c r="A163" s="23" t="s">
        <v>811</v>
      </c>
      <c r="B163" t="s">
        <v>1876</v>
      </c>
      <c r="C163" s="23" t="s">
        <v>2052</v>
      </c>
      <c r="D163" t="s">
        <v>763</v>
      </c>
      <c r="E163" t="s">
        <v>1894</v>
      </c>
      <c r="F163" s="1">
        <v>0.05</v>
      </c>
      <c r="G163" s="22">
        <v>1</v>
      </c>
      <c r="H163" s="1">
        <v>0.83333299999999999</v>
      </c>
      <c r="I163" s="1">
        <f>Tableau1[[#This Row],[prix d\''achat]]*0.24</f>
        <v>1.2E-2</v>
      </c>
      <c r="J163" s="1">
        <f>Tableau1[[#This Row],[frais acc]]+Tableau1[[#This Row],[prix d\''achat]]</f>
        <v>6.2E-2</v>
      </c>
      <c r="K163" s="1">
        <f>Tableau1[[#This Row],[prix HT]]/Tableau1[[#This Row],[px ht ttall]]</f>
        <v>13.440854838709678</v>
      </c>
      <c r="L163" t="s">
        <v>812</v>
      </c>
      <c r="M163" s="23" t="s">
        <v>813</v>
      </c>
      <c r="N163" s="23">
        <v>199</v>
      </c>
      <c r="O163" t="s">
        <v>814</v>
      </c>
      <c r="P163" t="s">
        <v>14</v>
      </c>
      <c r="Q163" t="s">
        <v>1959</v>
      </c>
      <c r="R163" s="4" t="str">
        <f>Tableau1[[#This Row],[référence]]</f>
        <v>B020502</v>
      </c>
      <c r="S163" s="27" t="s">
        <v>2057</v>
      </c>
      <c r="T163" s="25"/>
    </row>
    <row r="164" spans="1:20" hidden="1">
      <c r="A164" s="23" t="s">
        <v>815</v>
      </c>
      <c r="B164" t="s">
        <v>1876</v>
      </c>
      <c r="C164" s="23" t="s">
        <v>2053</v>
      </c>
      <c r="D164" t="s">
        <v>763</v>
      </c>
      <c r="E164" t="s">
        <v>1894</v>
      </c>
      <c r="F164" s="1">
        <v>0.05</v>
      </c>
      <c r="G164" s="22">
        <v>1</v>
      </c>
      <c r="H164" s="1">
        <v>0.83333299999999999</v>
      </c>
      <c r="I164" s="1">
        <f>Tableau1[[#This Row],[prix d\''achat]]*0.24</f>
        <v>1.2E-2</v>
      </c>
      <c r="J164" s="1">
        <f>Tableau1[[#This Row],[frais acc]]+Tableau1[[#This Row],[prix d\''achat]]</f>
        <v>6.2E-2</v>
      </c>
      <c r="K164" s="1">
        <f>Tableau1[[#This Row],[prix HT]]/Tableau1[[#This Row],[px ht ttall]]</f>
        <v>13.440854838709678</v>
      </c>
      <c r="L164" t="s">
        <v>816</v>
      </c>
      <c r="M164" s="23" t="s">
        <v>817</v>
      </c>
      <c r="N164" s="23">
        <v>198</v>
      </c>
      <c r="O164" t="s">
        <v>814</v>
      </c>
      <c r="P164" t="s">
        <v>14</v>
      </c>
      <c r="Q164" t="s">
        <v>1959</v>
      </c>
      <c r="R164" s="4" t="str">
        <f>Tableau1[[#This Row],[référence]]</f>
        <v>B020503</v>
      </c>
      <c r="S164" s="27" t="s">
        <v>2059</v>
      </c>
      <c r="T164" s="25"/>
    </row>
    <row r="165" spans="1:20" hidden="1">
      <c r="A165" s="23" t="s">
        <v>818</v>
      </c>
      <c r="B165" t="s">
        <v>1876</v>
      </c>
      <c r="C165" s="23" t="s">
        <v>2054</v>
      </c>
      <c r="D165" t="s">
        <v>763</v>
      </c>
      <c r="E165" t="s">
        <v>1894</v>
      </c>
      <c r="F165" s="1">
        <v>0.05</v>
      </c>
      <c r="G165" s="22">
        <v>1</v>
      </c>
      <c r="H165" s="1">
        <v>0.83333299999999999</v>
      </c>
      <c r="I165" s="1">
        <f>Tableau1[[#This Row],[prix d\''achat]]*0.24</f>
        <v>1.2E-2</v>
      </c>
      <c r="J165" s="1">
        <f>Tableau1[[#This Row],[frais acc]]+Tableau1[[#This Row],[prix d\''achat]]</f>
        <v>6.2E-2</v>
      </c>
      <c r="K165" s="1">
        <f>Tableau1[[#This Row],[prix HT]]/Tableau1[[#This Row],[px ht ttall]]</f>
        <v>13.440854838709678</v>
      </c>
      <c r="L165" t="s">
        <v>819</v>
      </c>
      <c r="M165" s="23" t="s">
        <v>820</v>
      </c>
      <c r="N165" s="23">
        <v>200</v>
      </c>
      <c r="O165" t="s">
        <v>814</v>
      </c>
      <c r="P165" t="s">
        <v>14</v>
      </c>
      <c r="Q165" t="s">
        <v>1959</v>
      </c>
      <c r="R165" s="4" t="str">
        <f>Tableau1[[#This Row],[référence]]</f>
        <v>B020504</v>
      </c>
      <c r="S165" s="27" t="s">
        <v>2058</v>
      </c>
      <c r="T165" s="25"/>
    </row>
    <row r="166" spans="1:20" hidden="1">
      <c r="A166" s="23" t="s">
        <v>821</v>
      </c>
      <c r="B166" t="s">
        <v>1876</v>
      </c>
      <c r="C166" s="23" t="s">
        <v>2055</v>
      </c>
      <c r="D166" t="s">
        <v>763</v>
      </c>
      <c r="E166" t="s">
        <v>1894</v>
      </c>
      <c r="F166" s="1">
        <v>0.05</v>
      </c>
      <c r="G166" s="22">
        <v>1</v>
      </c>
      <c r="H166" s="1">
        <v>0.83333299999999999</v>
      </c>
      <c r="I166" s="1">
        <f>Tableau1[[#This Row],[prix d\''achat]]*0.24</f>
        <v>1.2E-2</v>
      </c>
      <c r="J166" s="1">
        <f>Tableau1[[#This Row],[frais acc]]+Tableau1[[#This Row],[prix d\''achat]]</f>
        <v>6.2E-2</v>
      </c>
      <c r="K166" s="1">
        <f>Tableau1[[#This Row],[prix HT]]/Tableau1[[#This Row],[px ht ttall]]</f>
        <v>13.440854838709678</v>
      </c>
      <c r="L166" t="s">
        <v>822</v>
      </c>
      <c r="M166" s="23" t="s">
        <v>823</v>
      </c>
      <c r="N166" s="23">
        <v>194</v>
      </c>
      <c r="O166" t="s">
        <v>814</v>
      </c>
      <c r="P166" t="s">
        <v>14</v>
      </c>
      <c r="Q166" t="s">
        <v>1959</v>
      </c>
      <c r="R166" s="4" t="str">
        <f>Tableau1[[#This Row],[référence]]</f>
        <v>B020505</v>
      </c>
      <c r="S166" s="27" t="s">
        <v>2060</v>
      </c>
      <c r="T166" s="25"/>
    </row>
    <row r="167" spans="1:20" hidden="1">
      <c r="A167" s="23" t="s">
        <v>2051</v>
      </c>
      <c r="B167" t="s">
        <v>1876</v>
      </c>
      <c r="C167" s="23" t="s">
        <v>2056</v>
      </c>
      <c r="D167" t="s">
        <v>763</v>
      </c>
      <c r="E167" t="s">
        <v>1894</v>
      </c>
      <c r="F167" s="1">
        <v>0.05</v>
      </c>
      <c r="G167" s="22">
        <v>1</v>
      </c>
      <c r="H167" s="1">
        <v>0.83333299999999999</v>
      </c>
      <c r="I167" s="1">
        <f>Tableau1[[#This Row],[prix d\''achat]]*0.24</f>
        <v>1.2E-2</v>
      </c>
      <c r="J167" s="1">
        <f>Tableau1[[#This Row],[frais acc]]+Tableau1[[#This Row],[prix d\''achat]]</f>
        <v>6.2E-2</v>
      </c>
      <c r="K167" s="1">
        <f>Tableau1[[#This Row],[prix HT]]/Tableau1[[#This Row],[px ht ttall]]</f>
        <v>13.440854838709678</v>
      </c>
      <c r="L167" t="s">
        <v>824</v>
      </c>
      <c r="M167" s="23" t="s">
        <v>825</v>
      </c>
      <c r="N167" s="23">
        <v>200</v>
      </c>
      <c r="O167" t="s">
        <v>814</v>
      </c>
      <c r="P167" t="s">
        <v>14</v>
      </c>
      <c r="Q167" t="s">
        <v>1959</v>
      </c>
      <c r="R167" s="4" t="str">
        <f>Tableau1[[#This Row],[référence]]</f>
        <v>B020506</v>
      </c>
      <c r="S167" s="27" t="s">
        <v>2061</v>
      </c>
      <c r="T167" s="25"/>
    </row>
    <row r="168" spans="1:20" hidden="1">
      <c r="A168" s="23" t="s">
        <v>826</v>
      </c>
      <c r="B168" t="s">
        <v>1876</v>
      </c>
      <c r="C168" s="23" t="s">
        <v>2063</v>
      </c>
      <c r="D168" t="s">
        <v>763</v>
      </c>
      <c r="E168" t="s">
        <v>1894</v>
      </c>
      <c r="F168" s="1">
        <v>0.05</v>
      </c>
      <c r="G168" s="22">
        <v>1.25</v>
      </c>
      <c r="H168" s="1">
        <v>1.0416669999999999</v>
      </c>
      <c r="I168" s="1">
        <f>Tableau1[[#This Row],[prix d\''achat]]*0.24</f>
        <v>1.2E-2</v>
      </c>
      <c r="J168" s="1">
        <f>Tableau1[[#This Row],[frais acc]]+Tableau1[[#This Row],[prix d\''achat]]</f>
        <v>6.2E-2</v>
      </c>
      <c r="K168" s="1">
        <f>Tableau1[[#This Row],[prix HT]]/Tableau1[[#This Row],[px ht ttall]]</f>
        <v>16.801080645161289</v>
      </c>
      <c r="L168" t="s">
        <v>827</v>
      </c>
      <c r="M168" s="23" t="s">
        <v>828</v>
      </c>
      <c r="N168" s="23">
        <v>195</v>
      </c>
      <c r="O168" t="s">
        <v>814</v>
      </c>
      <c r="P168" t="s">
        <v>14</v>
      </c>
      <c r="Q168" t="s">
        <v>1959</v>
      </c>
      <c r="R168" s="4" t="str">
        <f>Tableau1[[#This Row],[référence]]</f>
        <v>B020507</v>
      </c>
      <c r="S168" s="23" t="s">
        <v>2062</v>
      </c>
      <c r="T168" s="25"/>
    </row>
    <row r="169" spans="1:20" hidden="1">
      <c r="A169" s="23" t="s">
        <v>829</v>
      </c>
      <c r="B169" t="s">
        <v>1876</v>
      </c>
      <c r="C169" s="23" t="s">
        <v>2064</v>
      </c>
      <c r="D169" t="s">
        <v>763</v>
      </c>
      <c r="E169" t="s">
        <v>1894</v>
      </c>
      <c r="F169" s="1">
        <v>0.05</v>
      </c>
      <c r="G169" s="22">
        <v>1.25</v>
      </c>
      <c r="H169" s="1">
        <v>1.0416669999999999</v>
      </c>
      <c r="I169" s="1">
        <f>Tableau1[[#This Row],[prix d\''achat]]*0.24</f>
        <v>1.2E-2</v>
      </c>
      <c r="J169" s="1">
        <f>Tableau1[[#This Row],[frais acc]]+Tableau1[[#This Row],[prix d\''achat]]</f>
        <v>6.2E-2</v>
      </c>
      <c r="K169" s="1">
        <f>Tableau1[[#This Row],[prix HT]]/Tableau1[[#This Row],[px ht ttall]]</f>
        <v>16.801080645161289</v>
      </c>
      <c r="L169" t="s">
        <v>830</v>
      </c>
      <c r="M169" s="23" t="s">
        <v>831</v>
      </c>
      <c r="N169" s="23">
        <v>200</v>
      </c>
      <c r="O169" t="s">
        <v>814</v>
      </c>
      <c r="P169" t="s">
        <v>14</v>
      </c>
      <c r="Q169" t="s">
        <v>1959</v>
      </c>
      <c r="R169" s="4" t="str">
        <f>Tableau1[[#This Row],[référence]]</f>
        <v>B020508</v>
      </c>
      <c r="S169" s="23" t="s">
        <v>2068</v>
      </c>
      <c r="T169" s="25"/>
    </row>
    <row r="170" spans="1:20" hidden="1">
      <c r="A170" s="23" t="s">
        <v>832</v>
      </c>
      <c r="B170" t="s">
        <v>1876</v>
      </c>
      <c r="C170" s="23" t="s">
        <v>2065</v>
      </c>
      <c r="D170" t="s">
        <v>763</v>
      </c>
      <c r="E170" t="s">
        <v>1894</v>
      </c>
      <c r="F170" s="1">
        <v>0.05</v>
      </c>
      <c r="G170" s="22">
        <v>1.25</v>
      </c>
      <c r="H170" s="1">
        <v>1.0416669999999999</v>
      </c>
      <c r="I170" s="1">
        <f>Tableau1[[#This Row],[prix d\''achat]]*0.24</f>
        <v>1.2E-2</v>
      </c>
      <c r="J170" s="1">
        <f>Tableau1[[#This Row],[frais acc]]+Tableau1[[#This Row],[prix d\''achat]]</f>
        <v>6.2E-2</v>
      </c>
      <c r="K170" s="1">
        <f>Tableau1[[#This Row],[prix HT]]/Tableau1[[#This Row],[px ht ttall]]</f>
        <v>16.801080645161289</v>
      </c>
      <c r="L170" t="s">
        <v>833</v>
      </c>
      <c r="M170" s="23" t="s">
        <v>834</v>
      </c>
      <c r="N170" s="23">
        <v>199</v>
      </c>
      <c r="O170" t="s">
        <v>814</v>
      </c>
      <c r="P170" t="s">
        <v>14</v>
      </c>
      <c r="Q170" t="s">
        <v>1959</v>
      </c>
      <c r="R170" s="4" t="str">
        <f>Tableau1[[#This Row],[référence]]</f>
        <v>B020509</v>
      </c>
      <c r="S170" s="23" t="s">
        <v>2069</v>
      </c>
      <c r="T170" s="25"/>
    </row>
    <row r="171" spans="1:20" hidden="1">
      <c r="A171" s="23" t="s">
        <v>835</v>
      </c>
      <c r="B171" t="s">
        <v>1876</v>
      </c>
      <c r="C171" s="23" t="s">
        <v>2066</v>
      </c>
      <c r="D171" t="s">
        <v>763</v>
      </c>
      <c r="E171" t="s">
        <v>1894</v>
      </c>
      <c r="F171" s="1">
        <v>0.05</v>
      </c>
      <c r="G171" s="22">
        <v>1.25</v>
      </c>
      <c r="H171" s="1">
        <v>1.0416669999999999</v>
      </c>
      <c r="I171" s="1">
        <f>Tableau1[[#This Row],[prix d\''achat]]*0.24</f>
        <v>1.2E-2</v>
      </c>
      <c r="J171" s="1">
        <f>Tableau1[[#This Row],[frais acc]]+Tableau1[[#This Row],[prix d\''achat]]</f>
        <v>6.2E-2</v>
      </c>
      <c r="K171" s="1">
        <f>Tableau1[[#This Row],[prix HT]]/Tableau1[[#This Row],[px ht ttall]]</f>
        <v>16.801080645161289</v>
      </c>
      <c r="L171" t="s">
        <v>836</v>
      </c>
      <c r="M171" s="23" t="s">
        <v>837</v>
      </c>
      <c r="N171" s="23">
        <v>188</v>
      </c>
      <c r="O171" t="s">
        <v>814</v>
      </c>
      <c r="P171" t="s">
        <v>14</v>
      </c>
      <c r="Q171" t="s">
        <v>1959</v>
      </c>
      <c r="R171" s="4" t="str">
        <f>Tableau1[[#This Row],[référence]]</f>
        <v>B020510</v>
      </c>
      <c r="S171" s="27" t="s">
        <v>2070</v>
      </c>
      <c r="T171" s="25"/>
    </row>
    <row r="172" spans="1:20" hidden="1">
      <c r="A172" s="23" t="s">
        <v>838</v>
      </c>
      <c r="B172" t="s">
        <v>1876</v>
      </c>
      <c r="C172" s="23" t="s">
        <v>2067</v>
      </c>
      <c r="D172" t="s">
        <v>763</v>
      </c>
      <c r="E172" t="s">
        <v>1894</v>
      </c>
      <c r="F172" s="1">
        <v>0.05</v>
      </c>
      <c r="G172" s="22">
        <v>1.25</v>
      </c>
      <c r="H172" s="1">
        <v>1.0416669999999999</v>
      </c>
      <c r="I172" s="1">
        <f>Tableau1[[#This Row],[prix d\''achat]]*0.24</f>
        <v>1.2E-2</v>
      </c>
      <c r="J172" s="1">
        <f>Tableau1[[#This Row],[frais acc]]+Tableau1[[#This Row],[prix d\''achat]]</f>
        <v>6.2E-2</v>
      </c>
      <c r="K172" s="1">
        <f>Tableau1[[#This Row],[prix HT]]/Tableau1[[#This Row],[px ht ttall]]</f>
        <v>16.801080645161289</v>
      </c>
      <c r="L172" t="s">
        <v>839</v>
      </c>
      <c r="M172" s="23" t="s">
        <v>840</v>
      </c>
      <c r="N172" s="23">
        <v>200</v>
      </c>
      <c r="O172" t="s">
        <v>814</v>
      </c>
      <c r="P172" t="s">
        <v>14</v>
      </c>
      <c r="Q172" t="s">
        <v>1959</v>
      </c>
      <c r="R172" s="4" t="str">
        <f>Tableau1[[#This Row],[référence]]</f>
        <v>B020511</v>
      </c>
      <c r="S172" s="23" t="s">
        <v>2071</v>
      </c>
      <c r="T172" s="25"/>
    </row>
    <row r="173" spans="1:20" hidden="1">
      <c r="A173" s="23" t="s">
        <v>841</v>
      </c>
      <c r="B173" t="s">
        <v>1876</v>
      </c>
      <c r="C173" s="23" t="s">
        <v>842</v>
      </c>
      <c r="D173" t="s">
        <v>763</v>
      </c>
      <c r="E173" t="s">
        <v>1894</v>
      </c>
      <c r="F173" s="1">
        <v>0.08</v>
      </c>
      <c r="G173" s="22">
        <v>1.5</v>
      </c>
      <c r="H173" s="1">
        <v>1.25</v>
      </c>
      <c r="I173" s="1">
        <f>Tableau1[[#This Row],[prix d\''achat]]*0.24</f>
        <v>1.9199999999999998E-2</v>
      </c>
      <c r="J173" s="1">
        <f>Tableau1[[#This Row],[frais acc]]+Tableau1[[#This Row],[prix d\''achat]]</f>
        <v>9.9199999999999997E-2</v>
      </c>
      <c r="K173" s="1">
        <f>Tableau1[[#This Row],[prix HT]]/Tableau1[[#This Row],[px ht ttall]]</f>
        <v>12.600806451612904</v>
      </c>
      <c r="L173">
        <v>501</v>
      </c>
      <c r="M173" s="23" t="s">
        <v>843</v>
      </c>
      <c r="N173" s="23">
        <v>200</v>
      </c>
      <c r="O173" t="s">
        <v>844</v>
      </c>
      <c r="P173" t="s">
        <v>14</v>
      </c>
      <c r="Q173" t="s">
        <v>1959</v>
      </c>
      <c r="R173" s="4" t="str">
        <f>Tableau1[[#This Row],[référence]]</f>
        <v>B020512</v>
      </c>
      <c r="S173" s="23" t="s">
        <v>2072</v>
      </c>
      <c r="T173" s="25"/>
    </row>
    <row r="174" spans="1:20" hidden="1">
      <c r="A174" s="23" t="s">
        <v>841</v>
      </c>
      <c r="B174" t="s">
        <v>1876</v>
      </c>
      <c r="C174" s="23" t="s">
        <v>845</v>
      </c>
      <c r="D174" t="s">
        <v>763</v>
      </c>
      <c r="E174" t="s">
        <v>1894</v>
      </c>
      <c r="F174" s="1">
        <v>0.14000000000000001</v>
      </c>
      <c r="G174" s="22">
        <v>6</v>
      </c>
      <c r="H174" s="1">
        <v>5</v>
      </c>
      <c r="I174" s="1">
        <f>Tableau1[[#This Row],[prix d\''achat]]*0.24</f>
        <v>3.3600000000000005E-2</v>
      </c>
      <c r="J174" s="1">
        <f>Tableau1[[#This Row],[frais acc]]+Tableau1[[#This Row],[prix d\''achat]]</f>
        <v>0.17360000000000003</v>
      </c>
      <c r="K174" s="1">
        <f>Tableau1[[#This Row],[prix HT]]/Tableau1[[#This Row],[px ht ttall]]</f>
        <v>28.801843317972345</v>
      </c>
      <c r="L174">
        <v>502</v>
      </c>
      <c r="M174" s="23" t="s">
        <v>846</v>
      </c>
      <c r="N174" s="23">
        <v>33</v>
      </c>
      <c r="O174" t="s">
        <v>814</v>
      </c>
      <c r="P174" t="s">
        <v>14</v>
      </c>
      <c r="Q174" t="s">
        <v>1959</v>
      </c>
      <c r="R174" s="4" t="str">
        <f>Tableau1[[#This Row],[référence]]</f>
        <v>B020512</v>
      </c>
      <c r="S174" s="23" t="s">
        <v>2073</v>
      </c>
      <c r="T174" s="25"/>
    </row>
    <row r="175" spans="1:20" hidden="1">
      <c r="A175" s="23" t="s">
        <v>1731</v>
      </c>
      <c r="B175" t="s">
        <v>1876</v>
      </c>
      <c r="C175" s="23" t="s">
        <v>1732</v>
      </c>
      <c r="D175" t="s">
        <v>763</v>
      </c>
      <c r="E175" t="s">
        <v>1894</v>
      </c>
      <c r="F175" s="1">
        <v>0.24</v>
      </c>
      <c r="G175" s="22">
        <v>8</v>
      </c>
      <c r="H175" s="1">
        <v>6.6666670000000003</v>
      </c>
      <c r="I175" s="1">
        <f>Tableau1[[#This Row],[prix d\''achat]]*0.24</f>
        <v>5.7599999999999998E-2</v>
      </c>
      <c r="J175" s="1">
        <f>Tableau1[[#This Row],[frais acc]]+Tableau1[[#This Row],[prix d\''achat]]</f>
        <v>0.29759999999999998</v>
      </c>
      <c r="K175" s="1">
        <f>Tableau1[[#This Row],[prix HT]]/Tableau1[[#This Row],[px ht ttall]]</f>
        <v>22.401434811827961</v>
      </c>
      <c r="L175">
        <v>503</v>
      </c>
      <c r="M175" s="23" t="s">
        <v>1733</v>
      </c>
      <c r="N175" s="23">
        <v>11</v>
      </c>
      <c r="O175" t="s">
        <v>1734</v>
      </c>
      <c r="P175" t="s">
        <v>14</v>
      </c>
      <c r="Q175" t="s">
        <v>1959</v>
      </c>
      <c r="R175" s="4" t="str">
        <f>Tableau1[[#This Row],[référence]]</f>
        <v>B020513</v>
      </c>
      <c r="S175" s="23" t="s">
        <v>2074</v>
      </c>
      <c r="T175" s="25"/>
    </row>
    <row r="176" spans="1:20" hidden="1">
      <c r="A176" s="23" t="s">
        <v>526</v>
      </c>
      <c r="B176" t="s">
        <v>1876</v>
      </c>
      <c r="C176" s="23" t="s">
        <v>527</v>
      </c>
      <c r="D176" t="s">
        <v>17</v>
      </c>
      <c r="E176" t="s">
        <v>1899</v>
      </c>
      <c r="F176" s="1">
        <v>4.0199999999999996</v>
      </c>
      <c r="G176" s="22">
        <v>14</v>
      </c>
      <c r="H176" s="1">
        <v>11.666667</v>
      </c>
      <c r="I176" s="1">
        <f>F176*0.14</f>
        <v>0.56279999999999997</v>
      </c>
      <c r="J176" s="1">
        <f>F176+I176</f>
        <v>4.5827999999999998</v>
      </c>
      <c r="K176" s="1">
        <f>H176/J176</f>
        <v>2.5457508510081177</v>
      </c>
      <c r="L176">
        <v>135</v>
      </c>
      <c r="M176" s="23" t="s">
        <v>528</v>
      </c>
      <c r="N176" s="23">
        <v>9</v>
      </c>
      <c r="O176" t="s">
        <v>529</v>
      </c>
      <c r="P176" t="s">
        <v>14</v>
      </c>
      <c r="Q176" t="s">
        <v>1959</v>
      </c>
      <c r="R176" s="4" t="str">
        <f>Tableau1[[#This Row],[référence]]</f>
        <v>B020601</v>
      </c>
      <c r="S176" s="23" t="s">
        <v>2075</v>
      </c>
      <c r="T176" s="25"/>
    </row>
    <row r="177" spans="1:20" hidden="1">
      <c r="A177" s="23" t="s">
        <v>530</v>
      </c>
      <c r="B177" t="s">
        <v>1876</v>
      </c>
      <c r="C177" s="23" t="s">
        <v>531</v>
      </c>
      <c r="D177" t="s">
        <v>17</v>
      </c>
      <c r="E177" t="s">
        <v>1899</v>
      </c>
      <c r="F177" s="1">
        <v>4.7300000000000004</v>
      </c>
      <c r="G177" s="22">
        <v>17</v>
      </c>
      <c r="H177" s="1">
        <v>14.166667</v>
      </c>
      <c r="I177" s="1">
        <f>F177*0.14</f>
        <v>0.66220000000000012</v>
      </c>
      <c r="J177" s="1">
        <f>F177+I177</f>
        <v>5.3922000000000008</v>
      </c>
      <c r="K177" s="1">
        <f>H177/J177</f>
        <v>2.62725177107674</v>
      </c>
      <c r="L177">
        <v>136</v>
      </c>
      <c r="M177" s="23" t="s">
        <v>532</v>
      </c>
      <c r="N177" s="23">
        <v>9</v>
      </c>
      <c r="O177" t="s">
        <v>529</v>
      </c>
      <c r="P177" t="s">
        <v>14</v>
      </c>
      <c r="Q177" t="s">
        <v>1959</v>
      </c>
      <c r="R177" s="4" t="str">
        <f>Tableau1[[#This Row],[référence]]</f>
        <v>B020602</v>
      </c>
      <c r="S177" s="23" t="s">
        <v>2076</v>
      </c>
      <c r="T177" s="25"/>
    </row>
    <row r="178" spans="1:20" hidden="1">
      <c r="A178" s="23" t="s">
        <v>533</v>
      </c>
      <c r="B178" t="s">
        <v>1876</v>
      </c>
      <c r="C178" s="23" t="s">
        <v>534</v>
      </c>
      <c r="D178" t="s">
        <v>17</v>
      </c>
      <c r="E178" t="s">
        <v>1899</v>
      </c>
      <c r="F178" s="1">
        <v>5.2</v>
      </c>
      <c r="G178" s="22">
        <v>20</v>
      </c>
      <c r="H178" s="1">
        <v>16.666667</v>
      </c>
      <c r="I178" s="1">
        <f>F178*0.14</f>
        <v>0.72800000000000009</v>
      </c>
      <c r="J178" s="1">
        <f>F178+I178</f>
        <v>5.9279999999999999</v>
      </c>
      <c r="K178" s="1">
        <f>H178/J178</f>
        <v>2.8115160256410259</v>
      </c>
      <c r="L178">
        <v>137</v>
      </c>
      <c r="M178" s="23" t="s">
        <v>535</v>
      </c>
      <c r="N178" s="23">
        <v>9</v>
      </c>
      <c r="O178" t="s">
        <v>529</v>
      </c>
      <c r="P178" t="s">
        <v>14</v>
      </c>
      <c r="Q178" t="s">
        <v>1959</v>
      </c>
      <c r="R178" s="4" t="str">
        <f>Tableau1[[#This Row],[référence]]</f>
        <v>B020603</v>
      </c>
      <c r="S178" s="23" t="s">
        <v>2077</v>
      </c>
      <c r="T178" s="25"/>
    </row>
    <row r="179" spans="1:20" hidden="1">
      <c r="A179" s="23" t="s">
        <v>851</v>
      </c>
      <c r="B179" t="s">
        <v>1876</v>
      </c>
      <c r="C179" s="23" t="s">
        <v>852</v>
      </c>
      <c r="D179" t="s">
        <v>17</v>
      </c>
      <c r="E179" t="s">
        <v>1899</v>
      </c>
      <c r="F179" s="1">
        <v>3.3</v>
      </c>
      <c r="G179" s="22">
        <v>7.5</v>
      </c>
      <c r="H179" s="1">
        <v>6.25</v>
      </c>
      <c r="I179" s="1">
        <f>F179*0.14</f>
        <v>0.46200000000000002</v>
      </c>
      <c r="J179" s="1">
        <f>F179+I179</f>
        <v>3.762</v>
      </c>
      <c r="K179" s="1">
        <f>H179/J179</f>
        <v>1.6613503455608718</v>
      </c>
      <c r="L179">
        <v>138</v>
      </c>
      <c r="M179" s="23" t="s">
        <v>853</v>
      </c>
      <c r="N179" s="23">
        <v>13</v>
      </c>
      <c r="O179" t="s">
        <v>850</v>
      </c>
      <c r="P179" t="s">
        <v>14</v>
      </c>
      <c r="Q179" t="s">
        <v>1959</v>
      </c>
      <c r="R179" s="4" t="str">
        <f>Tableau1[[#This Row],[référence]]</f>
        <v>B020604</v>
      </c>
      <c r="S179" s="23" t="s">
        <v>2078</v>
      </c>
      <c r="T179" s="25"/>
    </row>
    <row r="180" spans="1:20" hidden="1">
      <c r="A180" s="23" t="s">
        <v>847</v>
      </c>
      <c r="B180" t="s">
        <v>1876</v>
      </c>
      <c r="C180" s="23" t="s">
        <v>848</v>
      </c>
      <c r="D180" t="s">
        <v>17</v>
      </c>
      <c r="E180" t="s">
        <v>1899</v>
      </c>
      <c r="F180" s="1">
        <v>3.3</v>
      </c>
      <c r="G180" s="22">
        <v>8</v>
      </c>
      <c r="H180" s="1">
        <v>6.67</v>
      </c>
      <c r="I180" s="1">
        <f>F180*0.14</f>
        <v>0.46200000000000002</v>
      </c>
      <c r="J180" s="1">
        <f>F180+I180</f>
        <v>3.762</v>
      </c>
      <c r="K180" s="1">
        <f>H180/J180</f>
        <v>1.7729930887825625</v>
      </c>
      <c r="L180">
        <v>139</v>
      </c>
      <c r="M180" s="23" t="s">
        <v>849</v>
      </c>
      <c r="N180" s="23">
        <v>15</v>
      </c>
      <c r="O180" t="s">
        <v>850</v>
      </c>
      <c r="P180" t="s">
        <v>14</v>
      </c>
      <c r="Q180" t="s">
        <v>1959</v>
      </c>
      <c r="R180" s="4" t="str">
        <f>Tableau1[[#This Row],[référence]]</f>
        <v>B020605</v>
      </c>
      <c r="S180" s="23" t="s">
        <v>2079</v>
      </c>
      <c r="T180" s="25"/>
    </row>
    <row r="181" spans="1:20" hidden="1">
      <c r="A181" s="23" t="s">
        <v>796</v>
      </c>
      <c r="B181" t="s">
        <v>1876</v>
      </c>
      <c r="C181" s="23" t="s">
        <v>797</v>
      </c>
      <c r="D181" t="s">
        <v>132</v>
      </c>
      <c r="E181" t="s">
        <v>1890</v>
      </c>
      <c r="F181" s="1">
        <v>8.43</v>
      </c>
      <c r="G181" s="22">
        <v>17.8</v>
      </c>
      <c r="H181" s="1">
        <v>14.833333</v>
      </c>
      <c r="I181" s="2">
        <v>7.3400000000000002E-3</v>
      </c>
      <c r="J181" s="1">
        <f>Tableau1[[#This Row],[prix d\''achat]]+Tableau1[[#This Row],[frais acc]]</f>
        <v>8.437339999999999</v>
      </c>
      <c r="K181" s="1">
        <f>Tableau1[[#This Row],[prix HT]]/Tableau1[[#This Row],[px ht ttall]]</f>
        <v>1.7580579898404001</v>
      </c>
      <c r="L181">
        <v>757</v>
      </c>
      <c r="M181" s="23" t="s">
        <v>798</v>
      </c>
      <c r="N181" s="23">
        <v>4</v>
      </c>
      <c r="O181" t="s">
        <v>784</v>
      </c>
      <c r="P181" t="s">
        <v>14</v>
      </c>
      <c r="Q181" t="s">
        <v>1959</v>
      </c>
      <c r="R181" s="4" t="str">
        <f>Tableau1[[#This Row],[référence]]</f>
        <v>B020607</v>
      </c>
      <c r="S181" s="23" t="s">
        <v>2080</v>
      </c>
      <c r="T181" s="25"/>
    </row>
    <row r="182" spans="1:20" hidden="1">
      <c r="A182" s="23" t="s">
        <v>799</v>
      </c>
      <c r="B182" t="s">
        <v>1876</v>
      </c>
      <c r="C182" s="23" t="s">
        <v>800</v>
      </c>
      <c r="D182" t="s">
        <v>132</v>
      </c>
      <c r="E182" t="s">
        <v>1890</v>
      </c>
      <c r="F182" s="1">
        <v>3.04</v>
      </c>
      <c r="G182" s="22">
        <v>14</v>
      </c>
      <c r="H182" s="1">
        <v>11.666667</v>
      </c>
      <c r="I182" s="2">
        <v>7.3400000000000002E-3</v>
      </c>
      <c r="J182" s="1">
        <f>Tableau1[[#This Row],[prix d\''achat]]+Tableau1[[#This Row],[frais acc]]</f>
        <v>3.0473400000000002</v>
      </c>
      <c r="K182" s="1">
        <f>Tableau1[[#This Row],[prix HT]]/Tableau1[[#This Row],[px ht ttall]]</f>
        <v>3.8284756541770855</v>
      </c>
      <c r="L182">
        <v>758</v>
      </c>
      <c r="M182" s="23" t="s">
        <v>801</v>
      </c>
      <c r="N182" s="23">
        <v>1</v>
      </c>
      <c r="O182" t="s">
        <v>784</v>
      </c>
      <c r="P182" t="s">
        <v>14</v>
      </c>
      <c r="Q182" t="s">
        <v>1959</v>
      </c>
      <c r="R182" s="4" t="str">
        <f>Tableau1[[#This Row],[référence]]</f>
        <v>B020608</v>
      </c>
      <c r="S182" s="23" t="s">
        <v>2081</v>
      </c>
      <c r="T182" s="25"/>
    </row>
    <row r="183" spans="1:20" hidden="1">
      <c r="A183" s="23" t="s">
        <v>802</v>
      </c>
      <c r="B183" t="s">
        <v>1876</v>
      </c>
      <c r="C183" s="23" t="s">
        <v>803</v>
      </c>
      <c r="D183" t="s">
        <v>132</v>
      </c>
      <c r="E183" t="s">
        <v>1890</v>
      </c>
      <c r="F183" s="1">
        <v>3.3</v>
      </c>
      <c r="G183" s="22">
        <v>15</v>
      </c>
      <c r="H183" s="1">
        <v>12.5</v>
      </c>
      <c r="I183" s="2">
        <v>7.3400000000000002E-3</v>
      </c>
      <c r="J183" s="1">
        <f>Tableau1[[#This Row],[prix d\''achat]]+Tableau1[[#This Row],[frais acc]]</f>
        <v>3.3073399999999999</v>
      </c>
      <c r="K183" s="1">
        <f>Tableau1[[#This Row],[prix HT]]/Tableau1[[#This Row],[px ht ttall]]</f>
        <v>3.7794723251918461</v>
      </c>
      <c r="L183">
        <v>759</v>
      </c>
      <c r="M183" s="23" t="s">
        <v>804</v>
      </c>
      <c r="N183" s="23">
        <v>1</v>
      </c>
      <c r="O183" t="s">
        <v>784</v>
      </c>
      <c r="P183" t="s">
        <v>14</v>
      </c>
      <c r="Q183" t="s">
        <v>1959</v>
      </c>
      <c r="R183" s="4" t="str">
        <f>Tableau1[[#This Row],[référence]]</f>
        <v>B020609</v>
      </c>
      <c r="S183" s="23" t="s">
        <v>2082</v>
      </c>
      <c r="T183" s="25"/>
    </row>
    <row r="184" spans="1:20" hidden="1">
      <c r="A184" s="23" t="s">
        <v>805</v>
      </c>
      <c r="B184" t="s">
        <v>1876</v>
      </c>
      <c r="C184" s="23" t="s">
        <v>806</v>
      </c>
      <c r="D184" t="s">
        <v>132</v>
      </c>
      <c r="E184" t="s">
        <v>1890</v>
      </c>
      <c r="F184" s="1">
        <v>3.55</v>
      </c>
      <c r="G184" s="22">
        <v>16</v>
      </c>
      <c r="H184" s="1">
        <v>13.333333</v>
      </c>
      <c r="I184" s="2">
        <v>7.3400000000000002E-3</v>
      </c>
      <c r="J184" s="1">
        <f>Tableau1[[#This Row],[prix d\''achat]]+Tableau1[[#This Row],[frais acc]]</f>
        <v>3.5573399999999999</v>
      </c>
      <c r="K184" s="1">
        <f>Tableau1[[#This Row],[prix HT]]/Tableau1[[#This Row],[px ht ttall]]</f>
        <v>3.7481188191176553</v>
      </c>
      <c r="L184">
        <v>760</v>
      </c>
      <c r="M184" s="23" t="s">
        <v>807</v>
      </c>
      <c r="N184" s="23">
        <v>1</v>
      </c>
      <c r="O184" t="s">
        <v>784</v>
      </c>
      <c r="P184" t="s">
        <v>14</v>
      </c>
      <c r="Q184" t="s">
        <v>1959</v>
      </c>
      <c r="R184" s="4" t="str">
        <f>Tableau1[[#This Row],[référence]]</f>
        <v>B020610</v>
      </c>
      <c r="S184" s="23" t="s">
        <v>2083</v>
      </c>
      <c r="T184" s="25"/>
    </row>
    <row r="185" spans="1:20" hidden="1">
      <c r="A185" s="23" t="s">
        <v>808</v>
      </c>
      <c r="B185" t="s">
        <v>1876</v>
      </c>
      <c r="C185" s="23" t="s">
        <v>809</v>
      </c>
      <c r="D185" t="s">
        <v>132</v>
      </c>
      <c r="E185" t="s">
        <v>1890</v>
      </c>
      <c r="F185" s="1">
        <v>3.81</v>
      </c>
      <c r="G185" s="22">
        <v>17</v>
      </c>
      <c r="H185" s="1">
        <v>14.166667</v>
      </c>
      <c r="I185" s="2">
        <v>7.3400000000000002E-3</v>
      </c>
      <c r="J185" s="1">
        <f>Tableau1[[#This Row],[prix d\''achat]]+Tableau1[[#This Row],[frais acc]]</f>
        <v>3.8173400000000002</v>
      </c>
      <c r="K185" s="1">
        <f>Tableau1[[#This Row],[prix HT]]/Tableau1[[#This Row],[px ht ttall]]</f>
        <v>3.7111357646947876</v>
      </c>
      <c r="L185">
        <v>761</v>
      </c>
      <c r="M185" s="23" t="s">
        <v>810</v>
      </c>
      <c r="N185" s="23">
        <v>1</v>
      </c>
      <c r="O185" t="s">
        <v>784</v>
      </c>
      <c r="P185" t="s">
        <v>14</v>
      </c>
      <c r="Q185" t="s">
        <v>1959</v>
      </c>
      <c r="R185" s="4" t="str">
        <f>Tableau1[[#This Row],[référence]]</f>
        <v>B020611</v>
      </c>
      <c r="S185" s="23" t="s">
        <v>2084</v>
      </c>
      <c r="T185" s="25"/>
    </row>
    <row r="186" spans="1:20" hidden="1">
      <c r="A186" s="23" t="s">
        <v>854</v>
      </c>
      <c r="B186" s="23" t="s">
        <v>1877</v>
      </c>
      <c r="C186" s="23" t="s">
        <v>855</v>
      </c>
      <c r="D186" t="s">
        <v>856</v>
      </c>
      <c r="E186" s="23" t="s">
        <v>1897</v>
      </c>
      <c r="F186" s="24">
        <v>167.3</v>
      </c>
      <c r="G186" s="24">
        <v>250</v>
      </c>
      <c r="H186" s="24">
        <v>208.33333300000001</v>
      </c>
      <c r="I186" s="24">
        <f>Tableau1[[#This Row],[prix d\''achat]]*0.01</f>
        <v>1.673</v>
      </c>
      <c r="J186" s="24">
        <f>Tableau1[[#This Row],[frais acc]]+Tableau1[[#This Row],[prix d\''achat]]</f>
        <v>168.97300000000001</v>
      </c>
      <c r="K186" s="24">
        <f>Tableau1[[#This Row],[prix HT]]/Tableau1[[#This Row],[px ht ttall]]</f>
        <v>1.2329385937398283</v>
      </c>
      <c r="L186" s="23">
        <v>483</v>
      </c>
      <c r="N186" s="23">
        <v>2</v>
      </c>
      <c r="O186" s="23" t="s">
        <v>857</v>
      </c>
      <c r="P186" s="23" t="s">
        <v>14</v>
      </c>
      <c r="Q186" s="23" t="s">
        <v>1959</v>
      </c>
      <c r="R186" s="25" t="str">
        <f>Tableau1[[#This Row],[référence]]</f>
        <v>C010101</v>
      </c>
      <c r="S186" t="s">
        <v>2090</v>
      </c>
      <c r="T186" s="4"/>
    </row>
    <row r="187" spans="1:20" hidden="1">
      <c r="A187" s="23" t="s">
        <v>875</v>
      </c>
      <c r="B187" s="23" t="s">
        <v>1877</v>
      </c>
      <c r="C187" s="23" t="s">
        <v>876</v>
      </c>
      <c r="D187" t="s">
        <v>856</v>
      </c>
      <c r="E187" s="23" t="s">
        <v>1897</v>
      </c>
      <c r="F187" s="24">
        <v>65.14</v>
      </c>
      <c r="G187" s="24">
        <v>95</v>
      </c>
      <c r="H187" s="24">
        <v>79.166667000000004</v>
      </c>
      <c r="I187" s="24">
        <f>Tableau1[[#This Row],[prix d\''achat]]*0.01</f>
        <v>0.65139999999999998</v>
      </c>
      <c r="J187" s="24">
        <f>Tableau1[[#This Row],[frais acc]]+Tableau1[[#This Row],[prix d\''achat]]</f>
        <v>65.791399999999996</v>
      </c>
      <c r="K187" s="24">
        <f>Tableau1[[#This Row],[prix HT]]/Tableau1[[#This Row],[px ht ttall]]</f>
        <v>1.2032981058314614</v>
      </c>
      <c r="L187" s="23">
        <v>569</v>
      </c>
      <c r="N187" s="23">
        <v>3</v>
      </c>
      <c r="O187" s="23" t="s">
        <v>857</v>
      </c>
      <c r="P187" s="23" t="s">
        <v>14</v>
      </c>
      <c r="Q187" s="23" t="s">
        <v>1959</v>
      </c>
      <c r="R187" s="25" t="str">
        <f>Tableau1[[#This Row],[référence]]</f>
        <v>C010102</v>
      </c>
      <c r="S187" s="5" t="s">
        <v>2091</v>
      </c>
      <c r="T187" s="4"/>
    </row>
    <row r="188" spans="1:20" hidden="1">
      <c r="A188" s="23" t="s">
        <v>858</v>
      </c>
      <c r="B188" s="23" t="s">
        <v>1877</v>
      </c>
      <c r="C188" s="23" t="s">
        <v>859</v>
      </c>
      <c r="D188" t="s">
        <v>856</v>
      </c>
      <c r="E188" s="23" t="s">
        <v>1897</v>
      </c>
      <c r="F188" s="24">
        <v>239.74</v>
      </c>
      <c r="G188" s="24">
        <v>335</v>
      </c>
      <c r="H188" s="24">
        <v>279.16666700000002</v>
      </c>
      <c r="I188" s="24">
        <f>Tableau1[[#This Row],[prix d\''achat]]*0.01</f>
        <v>2.3974000000000002</v>
      </c>
      <c r="J188" s="24">
        <f>Tableau1[[#This Row],[frais acc]]+Tableau1[[#This Row],[prix d\''achat]]</f>
        <v>242.13740000000001</v>
      </c>
      <c r="K188" s="24">
        <f>Tableau1[[#This Row],[prix HT]]/Tableau1[[#This Row],[px ht ttall]]</f>
        <v>1.152926673037705</v>
      </c>
      <c r="L188" s="23">
        <v>484</v>
      </c>
      <c r="N188" s="23">
        <v>2</v>
      </c>
      <c r="O188" s="23" t="s">
        <v>857</v>
      </c>
      <c r="P188" s="23" t="s">
        <v>14</v>
      </c>
      <c r="Q188" s="23" t="s">
        <v>1959</v>
      </c>
      <c r="R188" s="25" t="str">
        <f>Tableau1[[#This Row],[référence]]</f>
        <v>C010103</v>
      </c>
      <c r="S188" t="s">
        <v>2093</v>
      </c>
      <c r="T188" s="4"/>
    </row>
    <row r="189" spans="1:20" hidden="1">
      <c r="A189" s="23" t="s">
        <v>858</v>
      </c>
      <c r="B189" s="23" t="s">
        <v>1877</v>
      </c>
      <c r="C189" s="23" t="s">
        <v>879</v>
      </c>
      <c r="D189" t="s">
        <v>856</v>
      </c>
      <c r="E189" s="23" t="s">
        <v>1897</v>
      </c>
      <c r="F189" s="24">
        <v>13.53</v>
      </c>
      <c r="G189" s="24">
        <v>25</v>
      </c>
      <c r="H189" s="24">
        <v>20.833333</v>
      </c>
      <c r="I189" s="24">
        <f>Tableau1[[#This Row],[prix d\''achat]]*0.01</f>
        <v>0.1353</v>
      </c>
      <c r="J189" s="24">
        <f>Tableau1[[#This Row],[frais acc]]+Tableau1[[#This Row],[prix d\''achat]]</f>
        <v>13.6653</v>
      </c>
      <c r="K189" s="24">
        <f>Tableau1[[#This Row],[prix HT]]/Tableau1[[#This Row],[px ht ttall]]</f>
        <v>1.5245426737795731</v>
      </c>
      <c r="L189" s="23">
        <v>594</v>
      </c>
      <c r="N189" s="23">
        <v>5</v>
      </c>
      <c r="O189" s="23" t="s">
        <v>857</v>
      </c>
      <c r="P189" s="23" t="s">
        <v>14</v>
      </c>
      <c r="Q189" s="23" t="s">
        <v>1959</v>
      </c>
      <c r="R189" s="25" t="str">
        <f>Tableau1[[#This Row],[référence]]</f>
        <v>C010103</v>
      </c>
      <c r="S189" s="5" t="s">
        <v>2092</v>
      </c>
      <c r="T189" s="4"/>
    </row>
    <row r="190" spans="1:20" hidden="1">
      <c r="A190" s="23" t="s">
        <v>860</v>
      </c>
      <c r="B190" s="23" t="s">
        <v>1877</v>
      </c>
      <c r="C190" s="23" t="s">
        <v>861</v>
      </c>
      <c r="D190" t="s">
        <v>856</v>
      </c>
      <c r="E190" s="23" t="s">
        <v>1897</v>
      </c>
      <c r="F190" s="24">
        <v>153.79</v>
      </c>
      <c r="G190" s="24">
        <v>275</v>
      </c>
      <c r="H190" s="24">
        <v>229.16666699999999</v>
      </c>
      <c r="I190" s="24">
        <f>Tableau1[[#This Row],[prix d\''achat]]*0.01</f>
        <v>1.5379</v>
      </c>
      <c r="J190" s="24">
        <f>Tableau1[[#This Row],[frais acc]]+Tableau1[[#This Row],[prix d\''achat]]</f>
        <v>155.3279</v>
      </c>
      <c r="K190" s="24">
        <f>Tableau1[[#This Row],[prix HT]]/Tableau1[[#This Row],[px ht ttall]]</f>
        <v>1.4753734969699583</v>
      </c>
      <c r="L190" s="23">
        <v>485</v>
      </c>
      <c r="N190" s="23">
        <v>2</v>
      </c>
      <c r="O190" s="23" t="s">
        <v>857</v>
      </c>
      <c r="P190" s="23" t="s">
        <v>14</v>
      </c>
      <c r="Q190" s="23" t="s">
        <v>1959</v>
      </c>
      <c r="R190" s="25" t="str">
        <f>Tableau1[[#This Row],[référence]]</f>
        <v>C010201</v>
      </c>
      <c r="S190" t="s">
        <v>2094</v>
      </c>
      <c r="T190" s="4"/>
    </row>
    <row r="191" spans="1:20" hidden="1">
      <c r="A191" s="23" t="s">
        <v>862</v>
      </c>
      <c r="B191" s="23" t="s">
        <v>1877</v>
      </c>
      <c r="C191" s="23" t="s">
        <v>863</v>
      </c>
      <c r="D191" t="s">
        <v>856</v>
      </c>
      <c r="E191" s="23" t="s">
        <v>1897</v>
      </c>
      <c r="F191" s="24">
        <v>208.07</v>
      </c>
      <c r="G191" s="24">
        <v>335</v>
      </c>
      <c r="H191" s="24">
        <v>279.16666700000002</v>
      </c>
      <c r="I191" s="24">
        <f>Tableau1[[#This Row],[prix d\''achat]]*0.01</f>
        <v>2.0806999999999998</v>
      </c>
      <c r="J191" s="24">
        <f>Tableau1[[#This Row],[frais acc]]+Tableau1[[#This Row],[prix d\''achat]]</f>
        <v>210.1507</v>
      </c>
      <c r="K191" s="24">
        <f>Tableau1[[#This Row],[prix HT]]/Tableau1[[#This Row],[px ht ttall]]</f>
        <v>1.3284117873506964</v>
      </c>
      <c r="L191" s="23">
        <v>486</v>
      </c>
      <c r="N191" s="23">
        <v>2</v>
      </c>
      <c r="O191" s="23" t="s">
        <v>857</v>
      </c>
      <c r="P191" s="23" t="s">
        <v>14</v>
      </c>
      <c r="Q191" s="23" t="s">
        <v>1959</v>
      </c>
      <c r="R191" s="25" t="str">
        <f>Tableau1[[#This Row],[référence]]</f>
        <v>C010202</v>
      </c>
      <c r="S191" s="23" t="s">
        <v>2095</v>
      </c>
      <c r="T191" s="4"/>
    </row>
    <row r="192" spans="1:20" hidden="1">
      <c r="A192" s="23" t="s">
        <v>864</v>
      </c>
      <c r="B192" s="23" t="s">
        <v>1877</v>
      </c>
      <c r="C192" s="23" t="s">
        <v>865</v>
      </c>
      <c r="D192" t="s">
        <v>856</v>
      </c>
      <c r="E192" s="23" t="s">
        <v>1897</v>
      </c>
      <c r="F192" s="24">
        <v>208.07</v>
      </c>
      <c r="G192" s="24">
        <v>310</v>
      </c>
      <c r="H192" s="24">
        <v>258.33333299999998</v>
      </c>
      <c r="I192" s="24">
        <f>Tableau1[[#This Row],[prix d\''achat]]*0.01</f>
        <v>2.0806999999999998</v>
      </c>
      <c r="J192" s="24">
        <f>Tableau1[[#This Row],[frais acc]]+Tableau1[[#This Row],[prix d\''achat]]</f>
        <v>210.1507</v>
      </c>
      <c r="K192" s="24">
        <f>Tableau1[[#This Row],[prix HT]]/Tableau1[[#This Row],[px ht ttall]]</f>
        <v>1.229276576285494</v>
      </c>
      <c r="L192" s="23">
        <v>487</v>
      </c>
      <c r="N192" s="23">
        <v>1</v>
      </c>
      <c r="O192" s="23" t="s">
        <v>857</v>
      </c>
      <c r="P192" s="23" t="s">
        <v>14</v>
      </c>
      <c r="Q192" s="23" t="s">
        <v>1959</v>
      </c>
      <c r="R192" s="25" t="str">
        <f>Tableau1[[#This Row],[référence]]</f>
        <v>C010301</v>
      </c>
      <c r="S192" t="s">
        <v>2096</v>
      </c>
      <c r="T192" s="4"/>
    </row>
    <row r="193" spans="1:20" hidden="1">
      <c r="A193" s="23" t="s">
        <v>866</v>
      </c>
      <c r="B193" s="23" t="s">
        <v>1877</v>
      </c>
      <c r="C193" s="23" t="s">
        <v>867</v>
      </c>
      <c r="D193" t="s">
        <v>856</v>
      </c>
      <c r="E193" s="23" t="s">
        <v>1897</v>
      </c>
      <c r="F193" s="24">
        <v>269.58999999999997</v>
      </c>
      <c r="G193" s="24">
        <v>390</v>
      </c>
      <c r="H193" s="24">
        <v>325</v>
      </c>
      <c r="I193" s="24">
        <f>Tableau1[[#This Row],[prix d\''achat]]*0.01</f>
        <v>2.6959</v>
      </c>
      <c r="J193" s="24">
        <f>Tableau1[[#This Row],[frais acc]]+Tableau1[[#This Row],[prix d\''achat]]</f>
        <v>272.28589999999997</v>
      </c>
      <c r="K193" s="24">
        <f>Tableau1[[#This Row],[prix HT]]/Tableau1[[#This Row],[px ht ttall]]</f>
        <v>1.1935983464439401</v>
      </c>
      <c r="L193" s="23">
        <v>488</v>
      </c>
      <c r="N193" s="23">
        <v>0</v>
      </c>
      <c r="O193" s="23" t="s">
        <v>857</v>
      </c>
      <c r="P193" s="23" t="s">
        <v>14</v>
      </c>
      <c r="Q193" s="23" t="s">
        <v>1959</v>
      </c>
      <c r="R193" s="25" t="str">
        <f>Tableau1[[#This Row],[référence]]</f>
        <v>C010302</v>
      </c>
      <c r="S193" t="s">
        <v>2097</v>
      </c>
      <c r="T193" s="4"/>
    </row>
    <row r="194" spans="1:20" hidden="1">
      <c r="A194" s="23" t="s">
        <v>877</v>
      </c>
      <c r="B194" s="23" t="s">
        <v>1877</v>
      </c>
      <c r="C194" s="23" t="s">
        <v>878</v>
      </c>
      <c r="D194" t="s">
        <v>856</v>
      </c>
      <c r="E194" s="23" t="s">
        <v>1897</v>
      </c>
      <c r="F194" s="24">
        <v>67.849999999999994</v>
      </c>
      <c r="G194" s="24">
        <v>97</v>
      </c>
      <c r="H194" s="24">
        <v>80.833332999999996</v>
      </c>
      <c r="I194" s="24">
        <f>Tableau1[[#This Row],[prix d\''achat]]*0.01</f>
        <v>0.67849999999999999</v>
      </c>
      <c r="J194" s="24">
        <f>Tableau1[[#This Row],[frais acc]]+Tableau1[[#This Row],[prix d\''achat]]</f>
        <v>68.528499999999994</v>
      </c>
      <c r="K194" s="24">
        <f>Tableau1[[#This Row],[prix HT]]/Tableau1[[#This Row],[px ht ttall]]</f>
        <v>1.1795578919719534</v>
      </c>
      <c r="L194" s="23">
        <v>570</v>
      </c>
      <c r="N194" s="23">
        <v>2</v>
      </c>
      <c r="O194" s="23" t="s">
        <v>857</v>
      </c>
      <c r="P194" s="23" t="s">
        <v>14</v>
      </c>
      <c r="Q194" s="23" t="s">
        <v>1959</v>
      </c>
      <c r="R194" s="25" t="str">
        <f>Tableau1[[#This Row],[référence]]</f>
        <v>C010303</v>
      </c>
      <c r="S194" t="s">
        <v>2098</v>
      </c>
      <c r="T194" s="4"/>
    </row>
    <row r="195" spans="1:20" hidden="1">
      <c r="A195" s="23" t="s">
        <v>868</v>
      </c>
      <c r="B195" s="23" t="s">
        <v>1877</v>
      </c>
      <c r="C195" s="23" t="s">
        <v>869</v>
      </c>
      <c r="D195" t="s">
        <v>856</v>
      </c>
      <c r="E195" s="23" t="s">
        <v>1897</v>
      </c>
      <c r="F195" s="24">
        <v>339.25</v>
      </c>
      <c r="G195" s="24">
        <v>490</v>
      </c>
      <c r="H195" s="24">
        <v>408.33333299999998</v>
      </c>
      <c r="I195" s="24">
        <f>Tableau1[[#This Row],[prix d\''achat]]*0.01</f>
        <v>3.3925000000000001</v>
      </c>
      <c r="J195" s="24">
        <f>Tableau1[[#This Row],[frais acc]]+Tableau1[[#This Row],[prix d\''achat]]</f>
        <v>342.64249999999998</v>
      </c>
      <c r="K195" s="24">
        <f>Tableau1[[#This Row],[prix HT]]/Tableau1[[#This Row],[px ht ttall]]</f>
        <v>1.1917182865523104</v>
      </c>
      <c r="L195" s="23">
        <v>661</v>
      </c>
      <c r="N195" s="23">
        <v>1</v>
      </c>
      <c r="O195" s="23" t="s">
        <v>870</v>
      </c>
      <c r="P195" s="23" t="s">
        <v>14</v>
      </c>
      <c r="Q195" s="23" t="s">
        <v>1959</v>
      </c>
      <c r="R195" s="25" t="str">
        <f>Tableau1[[#This Row],[référence]]</f>
        <v>C010305</v>
      </c>
      <c r="S195" s="5" t="s">
        <v>2099</v>
      </c>
      <c r="T195" s="4"/>
    </row>
    <row r="196" spans="1:20" hidden="1">
      <c r="A196" s="23" t="s">
        <v>871</v>
      </c>
      <c r="B196" s="23" t="s">
        <v>1877</v>
      </c>
      <c r="C196" s="23" t="s">
        <v>872</v>
      </c>
      <c r="D196" t="s">
        <v>856</v>
      </c>
      <c r="E196" s="23" t="s">
        <v>1897</v>
      </c>
      <c r="F196" s="24">
        <v>428.81</v>
      </c>
      <c r="G196" s="24">
        <v>635</v>
      </c>
      <c r="H196" s="24">
        <v>529.16666699999996</v>
      </c>
      <c r="I196" s="24">
        <f>Tableau1[[#This Row],[prix d\''achat]]*0.01</f>
        <v>4.2881</v>
      </c>
      <c r="J196" s="24">
        <f>Tableau1[[#This Row],[frais acc]]+Tableau1[[#This Row],[prix d\''achat]]</f>
        <v>433.09809999999999</v>
      </c>
      <c r="K196" s="24">
        <f>Tableau1[[#This Row],[prix HT]]/Tableau1[[#This Row],[px ht ttall]]</f>
        <v>1.2218171056395768</v>
      </c>
      <c r="L196" s="23">
        <v>661</v>
      </c>
      <c r="N196" s="23">
        <v>0</v>
      </c>
      <c r="O196" s="23" t="s">
        <v>870</v>
      </c>
      <c r="P196" s="23" t="s">
        <v>14</v>
      </c>
      <c r="Q196" s="23" t="s">
        <v>1959</v>
      </c>
      <c r="R196" s="25" t="str">
        <f>Tableau1[[#This Row],[référence]]</f>
        <v>C010306</v>
      </c>
      <c r="S196" t="s">
        <v>2100</v>
      </c>
      <c r="T196" s="4"/>
    </row>
    <row r="197" spans="1:20" hidden="1">
      <c r="A197" s="23" t="s">
        <v>873</v>
      </c>
      <c r="B197" s="23" t="s">
        <v>1877</v>
      </c>
      <c r="C197" s="23" t="s">
        <v>874</v>
      </c>
      <c r="D197" t="s">
        <v>856</v>
      </c>
      <c r="E197" s="23" t="s">
        <v>1897</v>
      </c>
      <c r="F197" s="24">
        <v>407.1</v>
      </c>
      <c r="G197" s="24">
        <v>599</v>
      </c>
      <c r="H197" s="24">
        <v>499.16666700000002</v>
      </c>
      <c r="I197" s="24">
        <f>Tableau1[[#This Row],[prix d\''achat]]*0.01</f>
        <v>4.0710000000000006</v>
      </c>
      <c r="J197" s="24">
        <f>Tableau1[[#This Row],[frais acc]]+Tableau1[[#This Row],[prix d\''achat]]</f>
        <v>411.17100000000005</v>
      </c>
      <c r="K197" s="24">
        <f>Tableau1[[#This Row],[prix HT]]/Tableau1[[#This Row],[px ht ttall]]</f>
        <v>1.214012337932393</v>
      </c>
      <c r="L197" s="23">
        <v>489</v>
      </c>
      <c r="N197" s="23">
        <v>1</v>
      </c>
      <c r="O197" s="23" t="s">
        <v>857</v>
      </c>
      <c r="P197" s="23" t="s">
        <v>14</v>
      </c>
      <c r="Q197" s="23" t="s">
        <v>1959</v>
      </c>
      <c r="R197" s="25" t="str">
        <f>Tableau1[[#This Row],[référence]]</f>
        <v>C010401</v>
      </c>
      <c r="S197" t="s">
        <v>2101</v>
      </c>
      <c r="T197" s="4"/>
    </row>
    <row r="198" spans="1:20" hidden="1">
      <c r="A198" s="23" t="s">
        <v>880</v>
      </c>
      <c r="B198" s="23" t="s">
        <v>1877</v>
      </c>
      <c r="C198" s="23" t="s">
        <v>881</v>
      </c>
      <c r="D198" t="s">
        <v>882</v>
      </c>
      <c r="F198" s="24">
        <v>1258.17</v>
      </c>
      <c r="G198" s="24">
        <v>1788</v>
      </c>
      <c r="H198" s="24">
        <v>1490</v>
      </c>
      <c r="L198" s="23">
        <v>692</v>
      </c>
      <c r="N198" s="23">
        <v>0</v>
      </c>
      <c r="O198" s="23" t="s">
        <v>883</v>
      </c>
      <c r="P198" s="23" t="s">
        <v>14</v>
      </c>
      <c r="Q198" s="23" t="s">
        <v>1959</v>
      </c>
      <c r="R198" s="25" t="str">
        <f>Tableau1[[#This Row],[référence]]</f>
        <v>C010501</v>
      </c>
      <c r="S198"/>
      <c r="T198" s="4"/>
    </row>
    <row r="199" spans="1:20" hidden="1">
      <c r="A199" s="23" t="s">
        <v>884</v>
      </c>
      <c r="B199" s="23" t="s">
        <v>1877</v>
      </c>
      <c r="C199" s="23" t="s">
        <v>885</v>
      </c>
      <c r="D199" t="s">
        <v>882</v>
      </c>
      <c r="F199" s="24">
        <v>960.08</v>
      </c>
      <c r="G199" s="24">
        <v>1365</v>
      </c>
      <c r="H199" s="24">
        <v>1137.5</v>
      </c>
      <c r="L199" s="23">
        <v>693</v>
      </c>
      <c r="N199" s="23">
        <v>0</v>
      </c>
      <c r="O199" s="23" t="s">
        <v>883</v>
      </c>
      <c r="P199" s="23" t="s">
        <v>14</v>
      </c>
      <c r="Q199" s="23" t="s">
        <v>1959</v>
      </c>
      <c r="R199" s="25" t="str">
        <f>Tableau1[[#This Row],[référence]]</f>
        <v>C010502</v>
      </c>
      <c r="S199"/>
      <c r="T199" s="4"/>
    </row>
    <row r="200" spans="1:20" hidden="1">
      <c r="A200" s="23" t="s">
        <v>886</v>
      </c>
      <c r="B200" s="23" t="s">
        <v>1877</v>
      </c>
      <c r="C200" s="23" t="s">
        <v>887</v>
      </c>
      <c r="D200" t="s">
        <v>882</v>
      </c>
      <c r="F200" s="24">
        <v>995.26</v>
      </c>
      <c r="G200" s="24">
        <v>1415</v>
      </c>
      <c r="H200" s="24">
        <v>1179.166667</v>
      </c>
      <c r="L200" s="23">
        <v>694</v>
      </c>
      <c r="N200" s="23">
        <v>0</v>
      </c>
      <c r="O200" s="23" t="s">
        <v>883</v>
      </c>
      <c r="P200" s="23" t="s">
        <v>14</v>
      </c>
      <c r="Q200" s="23" t="s">
        <v>1959</v>
      </c>
      <c r="R200" s="25" t="str">
        <f>Tableau1[[#This Row],[référence]]</f>
        <v>C010503</v>
      </c>
      <c r="S200"/>
      <c r="T200" s="4"/>
    </row>
    <row r="201" spans="1:20" hidden="1">
      <c r="A201" s="23" t="s">
        <v>888</v>
      </c>
      <c r="B201" s="23" t="s">
        <v>1877</v>
      </c>
      <c r="C201" s="23" t="s">
        <v>889</v>
      </c>
      <c r="D201" t="s">
        <v>882</v>
      </c>
      <c r="F201" s="24">
        <v>1324.42</v>
      </c>
      <c r="G201" s="24">
        <v>1883</v>
      </c>
      <c r="H201" s="24">
        <v>1569.166667</v>
      </c>
      <c r="L201" s="23">
        <v>695</v>
      </c>
      <c r="N201" s="23">
        <v>0</v>
      </c>
      <c r="O201" s="23" t="s">
        <v>883</v>
      </c>
      <c r="P201" s="23" t="s">
        <v>14</v>
      </c>
      <c r="Q201" s="23" t="s">
        <v>1959</v>
      </c>
      <c r="R201" s="25" t="str">
        <f>Tableau1[[#This Row],[référence]]</f>
        <v>C010504</v>
      </c>
      <c r="S201"/>
      <c r="T201" s="4"/>
    </row>
    <row r="202" spans="1:20" hidden="1">
      <c r="A202" s="23" t="s">
        <v>890</v>
      </c>
      <c r="B202" s="23" t="s">
        <v>1877</v>
      </c>
      <c r="C202" s="23" t="s">
        <v>891</v>
      </c>
      <c r="D202" t="s">
        <v>882</v>
      </c>
      <c r="F202" s="24">
        <v>0</v>
      </c>
      <c r="G202" s="24">
        <v>2562</v>
      </c>
      <c r="H202" s="24">
        <v>2135</v>
      </c>
      <c r="L202" s="23">
        <v>696</v>
      </c>
      <c r="N202" s="23">
        <v>0</v>
      </c>
      <c r="O202" s="23" t="s">
        <v>883</v>
      </c>
      <c r="P202" s="23" t="s">
        <v>14</v>
      </c>
      <c r="Q202" s="23" t="s">
        <v>1959</v>
      </c>
      <c r="R202" s="25" t="str">
        <f>Tableau1[[#This Row],[référence]]</f>
        <v>C010505</v>
      </c>
      <c r="S202"/>
      <c r="T202" s="4"/>
    </row>
    <row r="203" spans="1:20" hidden="1">
      <c r="A203" s="23" t="s">
        <v>2119</v>
      </c>
      <c r="B203" s="23" t="s">
        <v>1877</v>
      </c>
      <c r="C203" s="23" t="s">
        <v>918</v>
      </c>
      <c r="D203" t="s">
        <v>17</v>
      </c>
      <c r="E203" s="23" t="s">
        <v>1899</v>
      </c>
      <c r="F203" s="24">
        <v>5.84</v>
      </c>
      <c r="G203" s="24">
        <v>12.8</v>
      </c>
      <c r="H203" s="24">
        <v>10.666667</v>
      </c>
      <c r="I203" s="24">
        <f t="shared" ref="I203:I221" si="9">F203*0.14</f>
        <v>0.8176000000000001</v>
      </c>
      <c r="J203" s="24">
        <f t="shared" ref="J203:J221" si="10">F203+I203</f>
        <v>6.6576000000000004</v>
      </c>
      <c r="K203" s="24">
        <f t="shared" ref="K203:K221" si="11">H203/J203</f>
        <v>1.6021790134583032</v>
      </c>
      <c r="L203" s="23">
        <v>591</v>
      </c>
      <c r="M203" s="23" t="s">
        <v>919</v>
      </c>
      <c r="N203" s="23">
        <v>6</v>
      </c>
      <c r="O203" s="23" t="s">
        <v>895</v>
      </c>
      <c r="P203" s="23" t="s">
        <v>14</v>
      </c>
      <c r="Q203" s="23" t="s">
        <v>1959</v>
      </c>
      <c r="R203" s="25" t="str">
        <f>Tableau1[[#This Row],[référence]]</f>
        <v>C020100</v>
      </c>
      <c r="S203" t="s">
        <v>2120</v>
      </c>
      <c r="T203" s="4"/>
    </row>
    <row r="204" spans="1:20" hidden="1">
      <c r="A204" s="23" t="s">
        <v>892</v>
      </c>
      <c r="B204" s="23" t="s">
        <v>1877</v>
      </c>
      <c r="C204" s="23" t="s">
        <v>912</v>
      </c>
      <c r="D204" t="s">
        <v>17</v>
      </c>
      <c r="E204" s="23" t="s">
        <v>1899</v>
      </c>
      <c r="F204" s="24">
        <v>16.3</v>
      </c>
      <c r="G204" s="24">
        <v>28.8</v>
      </c>
      <c r="H204" s="24">
        <v>24</v>
      </c>
      <c r="I204" s="24">
        <f t="shared" si="9"/>
        <v>2.2820000000000005</v>
      </c>
      <c r="J204" s="24">
        <f t="shared" si="10"/>
        <v>18.582000000000001</v>
      </c>
      <c r="K204" s="24">
        <f t="shared" si="11"/>
        <v>1.2915724895059735</v>
      </c>
      <c r="L204" s="23">
        <v>513</v>
      </c>
      <c r="M204" s="23" t="s">
        <v>913</v>
      </c>
      <c r="N204" s="23">
        <v>1</v>
      </c>
      <c r="O204" s="23" t="s">
        <v>895</v>
      </c>
      <c r="P204" s="23" t="s">
        <v>14</v>
      </c>
      <c r="Q204" s="23" t="s">
        <v>1959</v>
      </c>
      <c r="R204" s="25" t="str">
        <f>Tableau1[[#This Row],[référence]]</f>
        <v>C020101</v>
      </c>
      <c r="S204" t="s">
        <v>2111</v>
      </c>
      <c r="T204" s="4"/>
    </row>
    <row r="205" spans="1:20" hidden="1">
      <c r="A205" s="23" t="s">
        <v>909</v>
      </c>
      <c r="B205" s="23" t="s">
        <v>1877</v>
      </c>
      <c r="C205" s="23" t="s">
        <v>920</v>
      </c>
      <c r="D205" t="s">
        <v>17</v>
      </c>
      <c r="E205" s="23" t="s">
        <v>1899</v>
      </c>
      <c r="F205" s="24">
        <v>20.73</v>
      </c>
      <c r="G205" s="24">
        <v>31.2</v>
      </c>
      <c r="H205" s="24">
        <v>26</v>
      </c>
      <c r="I205" s="24">
        <f t="shared" si="9"/>
        <v>2.9022000000000006</v>
      </c>
      <c r="J205" s="24">
        <f t="shared" si="10"/>
        <v>23.632200000000001</v>
      </c>
      <c r="K205" s="24">
        <f t="shared" si="11"/>
        <v>1.1001938033699783</v>
      </c>
      <c r="L205" s="23">
        <v>598</v>
      </c>
      <c r="M205" s="23" t="s">
        <v>921</v>
      </c>
      <c r="N205" s="23">
        <v>3</v>
      </c>
      <c r="O205" s="23" t="s">
        <v>895</v>
      </c>
      <c r="P205" s="23" t="s">
        <v>14</v>
      </c>
      <c r="Q205" s="23" t="s">
        <v>1959</v>
      </c>
      <c r="R205" s="25" t="str">
        <f>Tableau1[[#This Row],[référence]]</f>
        <v>C020105</v>
      </c>
      <c r="S205" t="s">
        <v>2112</v>
      </c>
      <c r="T205" s="4"/>
    </row>
    <row r="206" spans="1:20" hidden="1">
      <c r="A206" s="23" t="s">
        <v>2105</v>
      </c>
      <c r="B206" s="23" t="s">
        <v>1877</v>
      </c>
      <c r="C206" s="23" t="s">
        <v>898</v>
      </c>
      <c r="D206" t="s">
        <v>17</v>
      </c>
      <c r="E206" s="23" t="s">
        <v>1899</v>
      </c>
      <c r="F206" s="24">
        <v>30.85</v>
      </c>
      <c r="G206" s="24">
        <v>72</v>
      </c>
      <c r="H206" s="24">
        <v>60</v>
      </c>
      <c r="I206" s="24">
        <f t="shared" si="9"/>
        <v>4.3190000000000008</v>
      </c>
      <c r="J206" s="24">
        <f t="shared" si="10"/>
        <v>35.169000000000004</v>
      </c>
      <c r="K206" s="24">
        <f t="shared" si="11"/>
        <v>1.7060479399471122</v>
      </c>
      <c r="L206" s="23">
        <v>196</v>
      </c>
      <c r="M206" s="23" t="s">
        <v>899</v>
      </c>
      <c r="N206" s="23">
        <v>3</v>
      </c>
      <c r="O206" s="23" t="s">
        <v>895</v>
      </c>
      <c r="P206" s="23" t="s">
        <v>14</v>
      </c>
      <c r="Q206" s="23" t="s">
        <v>1959</v>
      </c>
      <c r="R206" s="25" t="str">
        <f>Tableau1[[#This Row],[référence]]</f>
        <v>C020111</v>
      </c>
      <c r="S206" t="s">
        <v>2113</v>
      </c>
      <c r="T206" s="4"/>
    </row>
    <row r="207" spans="1:20" hidden="1">
      <c r="A207" s="23" t="s">
        <v>2106</v>
      </c>
      <c r="B207" s="23" t="s">
        <v>1877</v>
      </c>
      <c r="C207" s="23" t="s">
        <v>928</v>
      </c>
      <c r="D207" t="s">
        <v>17</v>
      </c>
      <c r="E207" s="23" t="s">
        <v>1899</v>
      </c>
      <c r="F207" s="24">
        <v>39.22</v>
      </c>
      <c r="G207" s="24">
        <v>74.400000000000006</v>
      </c>
      <c r="H207" s="24">
        <v>62</v>
      </c>
      <c r="I207" s="24">
        <f t="shared" si="9"/>
        <v>5.4908000000000001</v>
      </c>
      <c r="J207" s="24">
        <f t="shared" si="10"/>
        <v>44.710799999999999</v>
      </c>
      <c r="K207" s="24">
        <f t="shared" si="11"/>
        <v>1.3866895694105228</v>
      </c>
      <c r="L207" s="23">
        <v>707</v>
      </c>
      <c r="N207" s="23">
        <v>1</v>
      </c>
      <c r="O207" s="23" t="s">
        <v>929</v>
      </c>
      <c r="P207" s="23" t="s">
        <v>14</v>
      </c>
      <c r="Q207" s="23" t="s">
        <v>1959</v>
      </c>
      <c r="R207" s="25" t="str">
        <f>Tableau1[[#This Row],[référence]]</f>
        <v>C020112</v>
      </c>
      <c r="S207" s="5" t="s">
        <v>2114</v>
      </c>
      <c r="T207" s="4"/>
    </row>
    <row r="208" spans="1:20" hidden="1">
      <c r="A208" s="23" t="s">
        <v>2104</v>
      </c>
      <c r="B208" s="23" t="s">
        <v>1877</v>
      </c>
      <c r="C208" s="23" t="s">
        <v>893</v>
      </c>
      <c r="D208" t="s">
        <v>17</v>
      </c>
      <c r="E208" s="23" t="s">
        <v>1899</v>
      </c>
      <c r="F208" s="24">
        <v>56.11</v>
      </c>
      <c r="G208" s="24">
        <v>82</v>
      </c>
      <c r="H208" s="24">
        <v>68.333332999999996</v>
      </c>
      <c r="I208" s="24">
        <f t="shared" si="9"/>
        <v>7.8554000000000004</v>
      </c>
      <c r="J208" s="24">
        <f t="shared" si="10"/>
        <v>63.965400000000002</v>
      </c>
      <c r="K208" s="24">
        <f t="shared" si="11"/>
        <v>1.0682858701735625</v>
      </c>
      <c r="L208" s="23">
        <v>194</v>
      </c>
      <c r="M208" s="23" t="s">
        <v>894</v>
      </c>
      <c r="N208" s="23">
        <v>0</v>
      </c>
      <c r="O208" s="23" t="s">
        <v>895</v>
      </c>
      <c r="P208" s="23" t="s">
        <v>14</v>
      </c>
      <c r="Q208" s="23" t="s">
        <v>1959</v>
      </c>
      <c r="R208" s="25" t="str">
        <f>Tableau1[[#This Row],[référence]]</f>
        <v>C020113</v>
      </c>
      <c r="S208" t="s">
        <v>2102</v>
      </c>
      <c r="T208" s="4"/>
    </row>
    <row r="209" spans="1:20" hidden="1">
      <c r="A209" s="23" t="s">
        <v>2107</v>
      </c>
      <c r="B209" s="23" t="s">
        <v>1877</v>
      </c>
      <c r="C209" s="23" t="s">
        <v>910</v>
      </c>
      <c r="D209" t="s">
        <v>17</v>
      </c>
      <c r="E209" s="23" t="s">
        <v>1899</v>
      </c>
      <c r="F209" s="24">
        <v>83.56</v>
      </c>
      <c r="G209" s="24">
        <v>135</v>
      </c>
      <c r="H209" s="24">
        <v>112.5</v>
      </c>
      <c r="I209" s="24">
        <f t="shared" si="9"/>
        <v>11.698400000000001</v>
      </c>
      <c r="J209" s="24">
        <f t="shared" si="10"/>
        <v>95.258400000000009</v>
      </c>
      <c r="K209" s="24">
        <f t="shared" si="11"/>
        <v>1.1809982111813759</v>
      </c>
      <c r="L209" s="23">
        <v>515</v>
      </c>
      <c r="M209" s="23" t="s">
        <v>911</v>
      </c>
      <c r="N209" s="23">
        <v>1</v>
      </c>
      <c r="O209" s="23" t="s">
        <v>895</v>
      </c>
      <c r="P209" s="23" t="s">
        <v>14</v>
      </c>
      <c r="Q209" s="23" t="s">
        <v>1959</v>
      </c>
      <c r="R209" s="25" t="str">
        <f>Tableau1[[#This Row],[référence]]</f>
        <v>C020115</v>
      </c>
      <c r="S209" t="s">
        <v>2115</v>
      </c>
      <c r="T209" s="4"/>
    </row>
    <row r="210" spans="1:20" hidden="1">
      <c r="A210" s="23" t="s">
        <v>2108</v>
      </c>
      <c r="B210" s="23" t="s">
        <v>1877</v>
      </c>
      <c r="C210" s="23" t="s">
        <v>907</v>
      </c>
      <c r="D210" t="s">
        <v>17</v>
      </c>
      <c r="E210" s="23" t="s">
        <v>1899</v>
      </c>
      <c r="F210" s="24">
        <v>20.73</v>
      </c>
      <c r="G210" s="24">
        <v>33</v>
      </c>
      <c r="H210" s="24">
        <v>27.5</v>
      </c>
      <c r="I210" s="24">
        <f t="shared" si="9"/>
        <v>2.9022000000000006</v>
      </c>
      <c r="J210" s="24">
        <f t="shared" si="10"/>
        <v>23.632200000000001</v>
      </c>
      <c r="K210" s="24">
        <f t="shared" si="11"/>
        <v>1.1636665227951692</v>
      </c>
      <c r="L210" s="23">
        <v>538</v>
      </c>
      <c r="M210" s="23" t="s">
        <v>908</v>
      </c>
      <c r="N210" s="23">
        <v>1</v>
      </c>
      <c r="O210" s="23" t="s">
        <v>895</v>
      </c>
      <c r="P210" s="23" t="s">
        <v>14</v>
      </c>
      <c r="Q210" s="23" t="s">
        <v>1959</v>
      </c>
      <c r="R210" s="25" t="str">
        <f>Tableau1[[#This Row],[référence]]</f>
        <v>C020121</v>
      </c>
      <c r="S210" t="s">
        <v>2116</v>
      </c>
      <c r="T210" s="4"/>
    </row>
    <row r="211" spans="1:20" hidden="1">
      <c r="A211" s="23" t="s">
        <v>2109</v>
      </c>
      <c r="B211" s="23" t="s">
        <v>1877</v>
      </c>
      <c r="C211" s="23" t="s">
        <v>914</v>
      </c>
      <c r="D211" t="s">
        <v>17</v>
      </c>
      <c r="E211" s="23" t="s">
        <v>1899</v>
      </c>
      <c r="F211" s="24">
        <v>21.75</v>
      </c>
      <c r="G211" s="24">
        <v>55</v>
      </c>
      <c r="H211" s="24">
        <v>45.833333000000003</v>
      </c>
      <c r="I211" s="24">
        <f t="shared" si="9"/>
        <v>3.0450000000000004</v>
      </c>
      <c r="J211" s="24">
        <f t="shared" si="10"/>
        <v>24.795000000000002</v>
      </c>
      <c r="K211" s="24">
        <f t="shared" si="11"/>
        <v>1.8484909457551926</v>
      </c>
      <c r="L211" s="23">
        <v>590</v>
      </c>
      <c r="M211" s="23" t="s">
        <v>915</v>
      </c>
      <c r="N211" s="23">
        <v>1</v>
      </c>
      <c r="O211" s="23" t="s">
        <v>916</v>
      </c>
      <c r="P211" s="23" t="s">
        <v>14</v>
      </c>
      <c r="Q211" s="23" t="s">
        <v>1959</v>
      </c>
      <c r="R211" s="25" t="str">
        <f>Tableau1[[#This Row],[référence]]</f>
        <v>C020125</v>
      </c>
      <c r="S211" t="s">
        <v>2117</v>
      </c>
      <c r="T211" s="4"/>
    </row>
    <row r="212" spans="1:20" hidden="1">
      <c r="A212" s="23" t="s">
        <v>2110</v>
      </c>
      <c r="B212" s="23" t="s">
        <v>1877</v>
      </c>
      <c r="C212" s="23" t="s">
        <v>896</v>
      </c>
      <c r="D212" t="s">
        <v>17</v>
      </c>
      <c r="E212" s="23" t="s">
        <v>1899</v>
      </c>
      <c r="F212" s="24">
        <v>33.119999999999997</v>
      </c>
      <c r="G212" s="24">
        <v>80</v>
      </c>
      <c r="H212" s="24">
        <v>66.67</v>
      </c>
      <c r="I212" s="24">
        <f t="shared" si="9"/>
        <v>4.6368</v>
      </c>
      <c r="J212" s="24">
        <f t="shared" si="10"/>
        <v>37.756799999999998</v>
      </c>
      <c r="K212" s="24">
        <f t="shared" si="11"/>
        <v>1.7657746419188067</v>
      </c>
      <c r="L212" s="23">
        <v>195</v>
      </c>
      <c r="M212" s="23" t="s">
        <v>897</v>
      </c>
      <c r="N212" s="23">
        <v>1</v>
      </c>
      <c r="O212" s="23" t="s">
        <v>895</v>
      </c>
      <c r="P212" s="23" t="s">
        <v>14</v>
      </c>
      <c r="Q212" s="23" t="s">
        <v>1959</v>
      </c>
      <c r="R212" s="25" t="str">
        <f>Tableau1[[#This Row],[référence]]</f>
        <v>C020126</v>
      </c>
      <c r="S212" t="s">
        <v>2103</v>
      </c>
      <c r="T212" s="4"/>
    </row>
    <row r="213" spans="1:20" hidden="1">
      <c r="A213" s="23" t="s">
        <v>930</v>
      </c>
      <c r="B213" s="23" t="s">
        <v>1877</v>
      </c>
      <c r="C213" s="23" t="s">
        <v>931</v>
      </c>
      <c r="D213" t="s">
        <v>17</v>
      </c>
      <c r="E213" s="23" t="s">
        <v>1899</v>
      </c>
      <c r="F213" s="24">
        <v>5.15</v>
      </c>
      <c r="G213" s="24">
        <v>8</v>
      </c>
      <c r="H213" s="24">
        <v>6.6666670000000003</v>
      </c>
      <c r="I213" s="24">
        <f t="shared" si="9"/>
        <v>0.72100000000000009</v>
      </c>
      <c r="J213" s="24">
        <f t="shared" si="10"/>
        <v>5.8710000000000004</v>
      </c>
      <c r="K213" s="24">
        <f t="shared" si="11"/>
        <v>1.1355249531595979</v>
      </c>
      <c r="L213" s="23">
        <v>197</v>
      </c>
      <c r="M213" s="23" t="s">
        <v>932</v>
      </c>
      <c r="N213" s="23">
        <v>14</v>
      </c>
      <c r="O213" s="23" t="s">
        <v>666</v>
      </c>
      <c r="P213" s="23" t="s">
        <v>14</v>
      </c>
      <c r="Q213" s="23" t="s">
        <v>1959</v>
      </c>
      <c r="R213" s="25" t="str">
        <f>Tableau1[[#This Row],[référence]]</f>
        <v>C020201</v>
      </c>
      <c r="S213" t="s">
        <v>2121</v>
      </c>
      <c r="T213" s="4"/>
    </row>
    <row r="214" spans="1:20" hidden="1">
      <c r="A214" s="23" t="s">
        <v>2118</v>
      </c>
      <c r="B214" s="23" t="s">
        <v>1877</v>
      </c>
      <c r="C214" s="23" t="s">
        <v>946</v>
      </c>
      <c r="D214" t="s">
        <v>17</v>
      </c>
      <c r="E214" s="23" t="s">
        <v>1899</v>
      </c>
      <c r="F214" s="24">
        <v>4.9400000000000004</v>
      </c>
      <c r="G214" s="24">
        <v>10</v>
      </c>
      <c r="H214" s="24">
        <v>8.33</v>
      </c>
      <c r="I214" s="24">
        <f t="shared" si="9"/>
        <v>0.6916000000000001</v>
      </c>
      <c r="J214" s="24">
        <f t="shared" si="10"/>
        <v>5.6316000000000006</v>
      </c>
      <c r="K214" s="24">
        <f t="shared" si="11"/>
        <v>1.4791533489594431</v>
      </c>
      <c r="L214" s="23">
        <v>573</v>
      </c>
      <c r="M214" s="23" t="s">
        <v>947</v>
      </c>
      <c r="N214" s="23">
        <v>12</v>
      </c>
      <c r="O214" s="23" t="s">
        <v>666</v>
      </c>
      <c r="P214" s="23" t="s">
        <v>14</v>
      </c>
      <c r="Q214" s="23" t="s">
        <v>1959</v>
      </c>
      <c r="R214" s="25" t="str">
        <f>Tableau1[[#This Row],[référence]]</f>
        <v>C020300</v>
      </c>
      <c r="S214" s="5" t="s">
        <v>2122</v>
      </c>
      <c r="T214" s="4"/>
    </row>
    <row r="215" spans="1:20" hidden="1">
      <c r="A215" s="23" t="s">
        <v>933</v>
      </c>
      <c r="B215" s="23" t="s">
        <v>1877</v>
      </c>
      <c r="C215" s="23" t="s">
        <v>934</v>
      </c>
      <c r="D215" t="s">
        <v>17</v>
      </c>
      <c r="E215" s="23" t="s">
        <v>1899</v>
      </c>
      <c r="F215" s="24">
        <v>6.69</v>
      </c>
      <c r="G215" s="24">
        <v>10</v>
      </c>
      <c r="H215" s="24">
        <v>8.3333329999999997</v>
      </c>
      <c r="I215" s="24">
        <f t="shared" si="9"/>
        <v>0.9366000000000001</v>
      </c>
      <c r="J215" s="24">
        <f t="shared" si="10"/>
        <v>7.6266000000000007</v>
      </c>
      <c r="K215" s="24">
        <f t="shared" si="11"/>
        <v>1.0926668502347048</v>
      </c>
      <c r="L215" s="23">
        <v>198</v>
      </c>
      <c r="M215" s="23" t="s">
        <v>935</v>
      </c>
      <c r="N215" s="23">
        <v>2</v>
      </c>
      <c r="O215" s="23" t="s">
        <v>666</v>
      </c>
      <c r="P215" s="23" t="s">
        <v>14</v>
      </c>
      <c r="Q215" s="23" t="s">
        <v>1959</v>
      </c>
      <c r="R215" s="25" t="str">
        <f>Tableau1[[#This Row],[référence]]</f>
        <v>C020301</v>
      </c>
      <c r="S215" t="s">
        <v>2123</v>
      </c>
      <c r="T215" s="4"/>
    </row>
    <row r="216" spans="1:20" hidden="1">
      <c r="A216" s="23" t="s">
        <v>936</v>
      </c>
      <c r="B216" s="23" t="s">
        <v>1877</v>
      </c>
      <c r="C216" s="23" t="s">
        <v>937</v>
      </c>
      <c r="D216" t="s">
        <v>17</v>
      </c>
      <c r="E216" s="23" t="s">
        <v>1899</v>
      </c>
      <c r="F216" s="24">
        <v>1.58</v>
      </c>
      <c r="G216" s="24">
        <v>4.5</v>
      </c>
      <c r="H216" s="24">
        <v>3.75</v>
      </c>
      <c r="I216" s="24">
        <f t="shared" si="9"/>
        <v>0.22120000000000004</v>
      </c>
      <c r="J216" s="24">
        <f t="shared" si="10"/>
        <v>1.8012000000000001</v>
      </c>
      <c r="K216" s="24">
        <f t="shared" si="11"/>
        <v>2.0819453697534973</v>
      </c>
      <c r="L216" s="23">
        <v>200</v>
      </c>
      <c r="M216" s="23" t="s">
        <v>938</v>
      </c>
      <c r="N216" s="23">
        <v>8</v>
      </c>
      <c r="O216" s="23" t="s">
        <v>666</v>
      </c>
      <c r="P216" s="23" t="s">
        <v>14</v>
      </c>
      <c r="Q216" s="23" t="s">
        <v>1959</v>
      </c>
      <c r="R216" s="25" t="str">
        <f>Tableau1[[#This Row],[référence]]</f>
        <v>C020302</v>
      </c>
      <c r="S216" t="s">
        <v>2124</v>
      </c>
      <c r="T216" s="4"/>
    </row>
    <row r="217" spans="1:20" hidden="1">
      <c r="A217" s="23" t="s">
        <v>939</v>
      </c>
      <c r="B217" s="23" t="s">
        <v>1877</v>
      </c>
      <c r="C217" s="23" t="s">
        <v>940</v>
      </c>
      <c r="D217" t="s">
        <v>17</v>
      </c>
      <c r="E217" s="23" t="s">
        <v>1899</v>
      </c>
      <c r="F217" s="24">
        <v>2.31</v>
      </c>
      <c r="G217" s="24">
        <v>5.5</v>
      </c>
      <c r="H217" s="24">
        <v>4.5833329999999997</v>
      </c>
      <c r="I217" s="24">
        <f t="shared" si="9"/>
        <v>0.32340000000000002</v>
      </c>
      <c r="J217" s="24">
        <f t="shared" si="10"/>
        <v>2.6334</v>
      </c>
      <c r="K217" s="24">
        <f t="shared" si="11"/>
        <v>1.7404621401989822</v>
      </c>
      <c r="L217" s="23">
        <v>534</v>
      </c>
      <c r="M217" s="23" t="s">
        <v>941</v>
      </c>
      <c r="N217" s="23">
        <v>8</v>
      </c>
      <c r="O217" s="23" t="s">
        <v>662</v>
      </c>
      <c r="P217" s="23" t="s">
        <v>14</v>
      </c>
      <c r="Q217" s="23" t="s">
        <v>1959</v>
      </c>
      <c r="R217" s="25" t="str">
        <f>Tableau1[[#This Row],[référence]]</f>
        <v>C020303</v>
      </c>
      <c r="S217" t="s">
        <v>2125</v>
      </c>
      <c r="T217" s="4"/>
    </row>
    <row r="218" spans="1:20" hidden="1">
      <c r="A218" s="23" t="s">
        <v>922</v>
      </c>
      <c r="B218" s="23" t="s">
        <v>1877</v>
      </c>
      <c r="C218" s="23" t="s">
        <v>923</v>
      </c>
      <c r="D218" t="s">
        <v>17</v>
      </c>
      <c r="E218" s="23" t="s">
        <v>1899</v>
      </c>
      <c r="F218" s="24">
        <v>8.6199999999999992</v>
      </c>
      <c r="G218" s="24">
        <v>12.6</v>
      </c>
      <c r="H218" s="24">
        <v>10.5</v>
      </c>
      <c r="I218" s="24">
        <f t="shared" si="9"/>
        <v>1.2068000000000001</v>
      </c>
      <c r="J218" s="24">
        <f t="shared" si="10"/>
        <v>9.8267999999999986</v>
      </c>
      <c r="K218" s="24">
        <f t="shared" si="11"/>
        <v>1.0685065331542314</v>
      </c>
      <c r="L218" s="23">
        <v>512</v>
      </c>
      <c r="M218" s="23" t="s">
        <v>924</v>
      </c>
      <c r="N218" s="23">
        <v>6</v>
      </c>
      <c r="O218" s="23" t="s">
        <v>903</v>
      </c>
      <c r="P218" s="23" t="s">
        <v>14</v>
      </c>
      <c r="Q218" s="23" t="s">
        <v>1959</v>
      </c>
      <c r="R218" s="25" t="str">
        <f>Tableau1[[#This Row],[référence]]</f>
        <v>C020304</v>
      </c>
      <c r="S218" t="s">
        <v>2126</v>
      </c>
      <c r="T218" s="4"/>
    </row>
    <row r="219" spans="1:20" hidden="1">
      <c r="A219" s="23" t="s">
        <v>925</v>
      </c>
      <c r="B219" s="23" t="s">
        <v>1877</v>
      </c>
      <c r="C219" s="23" t="s">
        <v>926</v>
      </c>
      <c r="D219" t="s">
        <v>17</v>
      </c>
      <c r="E219" s="23" t="s">
        <v>1899</v>
      </c>
      <c r="F219" s="24">
        <v>8.6199999999999992</v>
      </c>
      <c r="G219" s="24">
        <v>13.2</v>
      </c>
      <c r="H219" s="24">
        <v>11</v>
      </c>
      <c r="I219" s="24">
        <f t="shared" si="9"/>
        <v>1.2068000000000001</v>
      </c>
      <c r="J219" s="24">
        <f t="shared" si="10"/>
        <v>9.8267999999999986</v>
      </c>
      <c r="K219" s="24">
        <f t="shared" si="11"/>
        <v>1.1193877966377663</v>
      </c>
      <c r="L219" s="23">
        <v>514</v>
      </c>
      <c r="M219" s="23" t="s">
        <v>927</v>
      </c>
      <c r="N219" s="23">
        <v>7</v>
      </c>
      <c r="O219" s="23" t="s">
        <v>903</v>
      </c>
      <c r="P219" s="23" t="s">
        <v>14</v>
      </c>
      <c r="Q219" s="23" t="s">
        <v>1959</v>
      </c>
      <c r="R219" s="25" t="str">
        <f>Tableau1[[#This Row],[référence]]</f>
        <v>C020305</v>
      </c>
      <c r="S219" t="s">
        <v>2127</v>
      </c>
      <c r="T219" s="4"/>
    </row>
    <row r="220" spans="1:20" hidden="1">
      <c r="A220" s="23" t="s">
        <v>904</v>
      </c>
      <c r="B220" s="23" t="s">
        <v>1877</v>
      </c>
      <c r="C220" s="23" t="s">
        <v>905</v>
      </c>
      <c r="D220" t="s">
        <v>17</v>
      </c>
      <c r="E220" s="23" t="s">
        <v>1899</v>
      </c>
      <c r="F220" s="24">
        <v>14.96</v>
      </c>
      <c r="G220" s="24">
        <v>21.5</v>
      </c>
      <c r="H220" s="24">
        <v>17.916667</v>
      </c>
      <c r="I220" s="24">
        <f t="shared" si="9"/>
        <v>2.0944000000000003</v>
      </c>
      <c r="J220" s="24">
        <f t="shared" si="10"/>
        <v>17.054400000000001</v>
      </c>
      <c r="K220" s="24">
        <f t="shared" si="11"/>
        <v>1.0505597968852611</v>
      </c>
      <c r="L220" s="23">
        <v>537</v>
      </c>
      <c r="M220" s="23" t="s">
        <v>906</v>
      </c>
      <c r="N220" s="23">
        <v>4</v>
      </c>
      <c r="O220" s="23" t="s">
        <v>903</v>
      </c>
      <c r="P220" s="23" t="s">
        <v>14</v>
      </c>
      <c r="Q220" s="23" t="s">
        <v>1959</v>
      </c>
      <c r="R220" s="25" t="str">
        <f>Tableau1[[#This Row],[référence]]</f>
        <v>C020306</v>
      </c>
      <c r="S220" t="s">
        <v>2128</v>
      </c>
      <c r="T220" s="4"/>
    </row>
    <row r="221" spans="1:20" hidden="1">
      <c r="A221" s="23" t="s">
        <v>900</v>
      </c>
      <c r="B221" s="23" t="s">
        <v>1877</v>
      </c>
      <c r="C221" s="23" t="s">
        <v>901</v>
      </c>
      <c r="D221" t="s">
        <v>17</v>
      </c>
      <c r="E221" s="23" t="s">
        <v>1899</v>
      </c>
      <c r="F221" s="24">
        <v>21.24</v>
      </c>
      <c r="G221" s="24">
        <v>39.9</v>
      </c>
      <c r="H221" s="24">
        <v>33.25</v>
      </c>
      <c r="I221" s="24">
        <f t="shared" si="9"/>
        <v>2.9736000000000002</v>
      </c>
      <c r="J221" s="24">
        <f t="shared" si="10"/>
        <v>24.2136</v>
      </c>
      <c r="K221" s="24">
        <f t="shared" si="11"/>
        <v>1.3731952291274325</v>
      </c>
      <c r="L221" s="23">
        <v>536</v>
      </c>
      <c r="M221" s="23" t="s">
        <v>902</v>
      </c>
      <c r="N221" s="23">
        <v>4</v>
      </c>
      <c r="O221" s="23" t="s">
        <v>903</v>
      </c>
      <c r="P221" s="23" t="s">
        <v>14</v>
      </c>
      <c r="Q221" s="23" t="s">
        <v>1959</v>
      </c>
      <c r="R221" s="25" t="str">
        <f>Tableau1[[#This Row],[référence]]</f>
        <v>C020307</v>
      </c>
      <c r="S221" t="s">
        <v>2129</v>
      </c>
      <c r="T221" s="4"/>
    </row>
    <row r="222" spans="1:20" hidden="1">
      <c r="A222" s="23" t="s">
        <v>917</v>
      </c>
      <c r="B222" s="23" t="s">
        <v>1877</v>
      </c>
      <c r="C222" s="23" t="s">
        <v>945</v>
      </c>
      <c r="D222" t="s">
        <v>856</v>
      </c>
      <c r="E222" s="23" t="s">
        <v>1897</v>
      </c>
      <c r="F222" s="24">
        <v>7.69</v>
      </c>
      <c r="G222" s="24">
        <v>15.6</v>
      </c>
      <c r="H222" s="24">
        <v>13</v>
      </c>
      <c r="I222" s="24">
        <f>Tableau1[[#This Row],[prix d\''achat]]*0.01</f>
        <v>7.690000000000001E-2</v>
      </c>
      <c r="J222" s="24">
        <f>Tableau1[[#This Row],[frais acc]]+Tableau1[[#This Row],[prix d\''achat]]</f>
        <v>7.7669000000000006</v>
      </c>
      <c r="K222" s="24">
        <f>Tableau1[[#This Row],[prix HT]]/Tableau1[[#This Row],[px ht ttall]]</f>
        <v>1.6737694575699442</v>
      </c>
      <c r="L222" s="23">
        <v>572</v>
      </c>
      <c r="N222" s="23">
        <v>14</v>
      </c>
      <c r="O222" s="23" t="s">
        <v>662</v>
      </c>
      <c r="P222" s="23" t="s">
        <v>14</v>
      </c>
      <c r="Q222" s="23" t="s">
        <v>1959</v>
      </c>
      <c r="R222" s="25" t="str">
        <f>Tableau1[[#This Row],[référence]]</f>
        <v>C020308</v>
      </c>
      <c r="S222" t="s">
        <v>2130</v>
      </c>
      <c r="T222" s="4"/>
    </row>
    <row r="223" spans="1:20" hidden="1">
      <c r="A223" s="23" t="s">
        <v>942</v>
      </c>
      <c r="B223" s="23" t="s">
        <v>1877</v>
      </c>
      <c r="C223" s="23" t="s">
        <v>943</v>
      </c>
      <c r="D223" t="s">
        <v>17</v>
      </c>
      <c r="E223" s="23" t="s">
        <v>1899</v>
      </c>
      <c r="F223" s="24">
        <v>7.27</v>
      </c>
      <c r="G223" s="24">
        <v>18.8</v>
      </c>
      <c r="H223" s="24">
        <v>15.666667</v>
      </c>
      <c r="I223" s="24">
        <f>F223*0.14</f>
        <v>1.0178</v>
      </c>
      <c r="J223" s="24">
        <f t="shared" ref="J223:J234" si="12">F223+I223</f>
        <v>8.2877999999999989</v>
      </c>
      <c r="K223" s="24">
        <f t="shared" ref="K223:K234" si="13">H223/J223</f>
        <v>1.8903287965443185</v>
      </c>
      <c r="L223" s="23">
        <v>530</v>
      </c>
      <c r="M223" s="23" t="s">
        <v>944</v>
      </c>
      <c r="N223" s="23">
        <v>3</v>
      </c>
      <c r="O223" s="23" t="s">
        <v>666</v>
      </c>
      <c r="P223" s="23" t="s">
        <v>14</v>
      </c>
      <c r="Q223" s="23" t="s">
        <v>1959</v>
      </c>
      <c r="R223" s="25" t="str">
        <f>Tableau1[[#This Row],[référence]]</f>
        <v>C020309</v>
      </c>
      <c r="S223" t="s">
        <v>2131</v>
      </c>
      <c r="T223" s="4"/>
    </row>
    <row r="224" spans="1:20" hidden="1">
      <c r="A224" s="23" t="s">
        <v>1735</v>
      </c>
      <c r="B224" s="23" t="s">
        <v>1877</v>
      </c>
      <c r="C224" s="23" t="s">
        <v>1736</v>
      </c>
      <c r="D224" t="s">
        <v>17</v>
      </c>
      <c r="E224" s="23" t="s">
        <v>1899</v>
      </c>
      <c r="F224" s="24">
        <v>13.03</v>
      </c>
      <c r="G224" s="24">
        <v>21.5</v>
      </c>
      <c r="H224" s="24">
        <v>17.916667</v>
      </c>
      <c r="I224" s="24">
        <f>F224*0.2</f>
        <v>2.6059999999999999</v>
      </c>
      <c r="J224" s="24">
        <f t="shared" si="12"/>
        <v>15.635999999999999</v>
      </c>
      <c r="K224" s="24">
        <f t="shared" si="13"/>
        <v>1.1458600025581991</v>
      </c>
      <c r="L224" s="23">
        <v>659</v>
      </c>
      <c r="N224" s="23">
        <v>1</v>
      </c>
      <c r="O224" s="23" t="s">
        <v>1717</v>
      </c>
      <c r="P224" s="23" t="s">
        <v>14</v>
      </c>
      <c r="Q224" s="23" t="s">
        <v>1959</v>
      </c>
      <c r="R224" s="25" t="str">
        <f>Tableau1[[#This Row],[référence]]</f>
        <v>C020311</v>
      </c>
      <c r="S224" t="s">
        <v>2134</v>
      </c>
      <c r="T224" s="4"/>
    </row>
    <row r="225" spans="1:20" customFormat="1" hidden="1">
      <c r="A225" t="s">
        <v>948</v>
      </c>
      <c r="B225" t="s">
        <v>1878</v>
      </c>
      <c r="C225" t="s">
        <v>949</v>
      </c>
      <c r="D225" t="s">
        <v>17</v>
      </c>
      <c r="E225" t="s">
        <v>1899</v>
      </c>
      <c r="F225" s="1">
        <v>1.05</v>
      </c>
      <c r="G225" s="1">
        <v>3.2</v>
      </c>
      <c r="H225" s="1">
        <v>2.6666669999999999</v>
      </c>
      <c r="I225" s="1">
        <f t="shared" ref="I225:I234" si="14">F225*0.14</f>
        <v>0.14700000000000002</v>
      </c>
      <c r="J225" s="1">
        <f t="shared" si="12"/>
        <v>1.1970000000000001</v>
      </c>
      <c r="K225" s="1">
        <f t="shared" si="13"/>
        <v>2.2277919799498744</v>
      </c>
      <c r="L225">
        <v>201</v>
      </c>
      <c r="M225" t="s">
        <v>950</v>
      </c>
      <c r="N225">
        <v>8</v>
      </c>
      <c r="O225" t="s">
        <v>951</v>
      </c>
      <c r="P225" t="s">
        <v>14</v>
      </c>
      <c r="Q225" t="s">
        <v>1959</v>
      </c>
      <c r="R225" s="4" t="str">
        <f>Tableau1[[#This Row],[référence]]</f>
        <v>D010001</v>
      </c>
      <c r="S225" t="s">
        <v>2135</v>
      </c>
      <c r="T225" s="4"/>
    </row>
    <row r="226" spans="1:20" customFormat="1" hidden="1">
      <c r="A226" t="s">
        <v>952</v>
      </c>
      <c r="B226" t="s">
        <v>1878</v>
      </c>
      <c r="C226" t="s">
        <v>953</v>
      </c>
      <c r="D226" t="s">
        <v>17</v>
      </c>
      <c r="E226" t="s">
        <v>1899</v>
      </c>
      <c r="F226" s="1">
        <v>1.1499999999999999</v>
      </c>
      <c r="G226" s="1">
        <v>4.8</v>
      </c>
      <c r="H226" s="1">
        <v>4</v>
      </c>
      <c r="I226" s="1">
        <f t="shared" si="14"/>
        <v>0.161</v>
      </c>
      <c r="J226" s="1">
        <f t="shared" si="12"/>
        <v>1.3109999999999999</v>
      </c>
      <c r="K226" s="1">
        <f t="shared" si="13"/>
        <v>3.0511060259344012</v>
      </c>
      <c r="L226">
        <v>202</v>
      </c>
      <c r="M226" t="s">
        <v>954</v>
      </c>
      <c r="N226">
        <v>7</v>
      </c>
      <c r="O226" t="s">
        <v>951</v>
      </c>
      <c r="P226" t="s">
        <v>14</v>
      </c>
      <c r="Q226" t="s">
        <v>1959</v>
      </c>
      <c r="R226" s="4" t="str">
        <f>Tableau1[[#This Row],[référence]]</f>
        <v>D010002</v>
      </c>
      <c r="S226" t="s">
        <v>2136</v>
      </c>
      <c r="T226" s="4"/>
    </row>
    <row r="227" spans="1:20" customFormat="1" hidden="1">
      <c r="A227" t="s">
        <v>955</v>
      </c>
      <c r="B227" t="s">
        <v>1878</v>
      </c>
      <c r="C227" t="s">
        <v>956</v>
      </c>
      <c r="D227" t="s">
        <v>17</v>
      </c>
      <c r="E227" t="s">
        <v>1899</v>
      </c>
      <c r="F227" s="1">
        <v>1.76</v>
      </c>
      <c r="G227" s="1">
        <v>6.8</v>
      </c>
      <c r="H227" s="1">
        <v>5.67</v>
      </c>
      <c r="I227" s="1">
        <f t="shared" si="14"/>
        <v>0.24640000000000004</v>
      </c>
      <c r="J227" s="1">
        <f t="shared" si="12"/>
        <v>2.0064000000000002</v>
      </c>
      <c r="K227" s="1">
        <f t="shared" si="13"/>
        <v>2.8259569377990426</v>
      </c>
      <c r="L227">
        <v>203</v>
      </c>
      <c r="M227" t="s">
        <v>957</v>
      </c>
      <c r="N227">
        <v>6</v>
      </c>
      <c r="O227" t="s">
        <v>951</v>
      </c>
      <c r="P227" t="s">
        <v>14</v>
      </c>
      <c r="Q227" t="s">
        <v>1959</v>
      </c>
      <c r="R227" s="4" t="str">
        <f>Tableau1[[#This Row],[référence]]</f>
        <v>D010003</v>
      </c>
      <c r="S227" s="5" t="s">
        <v>2137</v>
      </c>
      <c r="T227" s="4"/>
    </row>
    <row r="228" spans="1:20" customFormat="1" hidden="1">
      <c r="A228" t="s">
        <v>958</v>
      </c>
      <c r="B228" t="s">
        <v>1878</v>
      </c>
      <c r="C228" t="s">
        <v>959</v>
      </c>
      <c r="D228" t="s">
        <v>17</v>
      </c>
      <c r="E228" t="s">
        <v>1899</v>
      </c>
      <c r="F228" s="1">
        <v>2.04</v>
      </c>
      <c r="G228" s="1">
        <v>8.8000000000000007</v>
      </c>
      <c r="H228" s="1">
        <v>7.3333329999999997</v>
      </c>
      <c r="I228" s="1">
        <f t="shared" si="14"/>
        <v>0.28560000000000002</v>
      </c>
      <c r="J228" s="1">
        <f t="shared" si="12"/>
        <v>2.3256000000000001</v>
      </c>
      <c r="K228" s="1">
        <f t="shared" si="13"/>
        <v>3.1533079635362915</v>
      </c>
      <c r="L228">
        <v>204</v>
      </c>
      <c r="M228" t="s">
        <v>960</v>
      </c>
      <c r="N228">
        <v>11</v>
      </c>
      <c r="O228" t="s">
        <v>951</v>
      </c>
      <c r="P228" t="s">
        <v>14</v>
      </c>
      <c r="Q228" t="s">
        <v>1959</v>
      </c>
      <c r="R228" s="4" t="str">
        <f>Tableau1[[#This Row],[référence]]</f>
        <v>D010004</v>
      </c>
      <c r="S228" s="5" t="s">
        <v>2137</v>
      </c>
      <c r="T228" s="4"/>
    </row>
    <row r="229" spans="1:20" customFormat="1" hidden="1">
      <c r="A229" t="s">
        <v>2133</v>
      </c>
      <c r="B229" t="s">
        <v>1878</v>
      </c>
      <c r="C229" t="s">
        <v>961</v>
      </c>
      <c r="D229" t="s">
        <v>17</v>
      </c>
      <c r="E229" t="s">
        <v>1899</v>
      </c>
      <c r="F229" s="1">
        <v>5.0199999999999996</v>
      </c>
      <c r="G229" s="1">
        <v>11.9</v>
      </c>
      <c r="H229" s="1">
        <v>9.9166670000000003</v>
      </c>
      <c r="I229" s="1">
        <f t="shared" si="14"/>
        <v>0.70279999999999998</v>
      </c>
      <c r="J229" s="1">
        <f t="shared" si="12"/>
        <v>5.7227999999999994</v>
      </c>
      <c r="K229" s="1">
        <f t="shared" si="13"/>
        <v>1.7328348011462922</v>
      </c>
      <c r="L229">
        <v>205</v>
      </c>
      <c r="M229" t="s">
        <v>962</v>
      </c>
      <c r="N229">
        <v>6</v>
      </c>
      <c r="O229" t="s">
        <v>963</v>
      </c>
      <c r="P229" t="s">
        <v>14</v>
      </c>
      <c r="Q229" t="s">
        <v>1959</v>
      </c>
      <c r="R229" s="4" t="str">
        <f>Tableau1[[#This Row],[référence]]</f>
        <v>D010007</v>
      </c>
      <c r="S229" t="s">
        <v>2138</v>
      </c>
      <c r="T229" s="4"/>
    </row>
    <row r="230" spans="1:20" customFormat="1" hidden="1">
      <c r="A230" t="s">
        <v>2132</v>
      </c>
      <c r="B230" t="s">
        <v>1878</v>
      </c>
      <c r="C230" t="s">
        <v>964</v>
      </c>
      <c r="D230" t="s">
        <v>17</v>
      </c>
      <c r="E230" t="s">
        <v>1899</v>
      </c>
      <c r="F230" s="1">
        <v>14.67</v>
      </c>
      <c r="G230" s="1">
        <v>29.8</v>
      </c>
      <c r="H230" s="1">
        <v>24.83</v>
      </c>
      <c r="I230" s="1">
        <f t="shared" si="14"/>
        <v>2.0538000000000003</v>
      </c>
      <c r="J230" s="1">
        <f t="shared" si="12"/>
        <v>16.723800000000001</v>
      </c>
      <c r="K230" s="1">
        <f t="shared" si="13"/>
        <v>1.4847104127052462</v>
      </c>
      <c r="L230">
        <v>206</v>
      </c>
      <c r="M230" t="s">
        <v>965</v>
      </c>
      <c r="N230">
        <v>5</v>
      </c>
      <c r="O230" t="s">
        <v>963</v>
      </c>
      <c r="P230" t="s">
        <v>14</v>
      </c>
      <c r="Q230" t="s">
        <v>1959</v>
      </c>
      <c r="R230" s="4" t="str">
        <f>Tableau1[[#This Row],[référence]]</f>
        <v>D010009</v>
      </c>
      <c r="S230" s="5" t="s">
        <v>2139</v>
      </c>
      <c r="T230" s="4"/>
    </row>
    <row r="231" spans="1:20" customFormat="1" hidden="1">
      <c r="A231" t="s">
        <v>980</v>
      </c>
      <c r="B231" t="s">
        <v>1878</v>
      </c>
      <c r="C231" t="s">
        <v>981</v>
      </c>
      <c r="D231" t="s">
        <v>17</v>
      </c>
      <c r="E231" t="s">
        <v>1899</v>
      </c>
      <c r="F231" s="1">
        <v>0.32</v>
      </c>
      <c r="G231" s="1">
        <v>1.5</v>
      </c>
      <c r="H231" s="1">
        <v>1.25</v>
      </c>
      <c r="I231" s="1">
        <f t="shared" si="14"/>
        <v>4.4800000000000006E-2</v>
      </c>
      <c r="J231" s="1">
        <f t="shared" si="12"/>
        <v>0.36480000000000001</v>
      </c>
      <c r="K231" s="1">
        <f t="shared" si="13"/>
        <v>3.4265350877192979</v>
      </c>
      <c r="L231">
        <v>213</v>
      </c>
      <c r="M231" t="s">
        <v>982</v>
      </c>
      <c r="N231">
        <v>26</v>
      </c>
      <c r="O231" t="s">
        <v>969</v>
      </c>
      <c r="P231" t="s">
        <v>14</v>
      </c>
      <c r="Q231" t="s">
        <v>1959</v>
      </c>
      <c r="R231" s="4" t="str">
        <f>Tableau1[[#This Row],[référence]]</f>
        <v>D040001</v>
      </c>
      <c r="S231" s="5" t="s">
        <v>2142</v>
      </c>
      <c r="T231" s="4"/>
    </row>
    <row r="232" spans="1:20" customFormat="1" hidden="1">
      <c r="A232" t="s">
        <v>983</v>
      </c>
      <c r="B232" t="s">
        <v>1878</v>
      </c>
      <c r="C232" t="s">
        <v>984</v>
      </c>
      <c r="D232" t="s">
        <v>17</v>
      </c>
      <c r="E232" t="s">
        <v>1899</v>
      </c>
      <c r="F232" s="1">
        <v>0.23</v>
      </c>
      <c r="G232" s="1">
        <v>1.5</v>
      </c>
      <c r="H232" s="1">
        <v>1.25</v>
      </c>
      <c r="I232" s="1">
        <f t="shared" si="14"/>
        <v>3.2200000000000006E-2</v>
      </c>
      <c r="J232" s="1">
        <f t="shared" si="12"/>
        <v>0.26219999999999999</v>
      </c>
      <c r="K232" s="1">
        <f t="shared" si="13"/>
        <v>4.7673531655225023</v>
      </c>
      <c r="L232">
        <v>214</v>
      </c>
      <c r="M232" t="s">
        <v>985</v>
      </c>
      <c r="N232">
        <v>174</v>
      </c>
      <c r="O232" t="s">
        <v>969</v>
      </c>
      <c r="P232" t="s">
        <v>14</v>
      </c>
      <c r="Q232" t="s">
        <v>1959</v>
      </c>
      <c r="R232" s="4" t="str">
        <f>Tableau1[[#This Row],[référence]]</f>
        <v>D040002</v>
      </c>
      <c r="S232" t="s">
        <v>2143</v>
      </c>
      <c r="T232" s="4"/>
    </row>
    <row r="233" spans="1:20" customFormat="1" hidden="1">
      <c r="A233" t="s">
        <v>977</v>
      </c>
      <c r="B233" t="s">
        <v>1878</v>
      </c>
      <c r="C233" t="s">
        <v>978</v>
      </c>
      <c r="D233" t="s">
        <v>17</v>
      </c>
      <c r="E233" t="s">
        <v>1899</v>
      </c>
      <c r="F233" s="1">
        <v>2.6</v>
      </c>
      <c r="G233" s="1">
        <v>4.2</v>
      </c>
      <c r="H233" s="1">
        <v>3.5</v>
      </c>
      <c r="I233" s="1">
        <f t="shared" si="14"/>
        <v>0.36400000000000005</v>
      </c>
      <c r="J233" s="1">
        <f t="shared" si="12"/>
        <v>2.964</v>
      </c>
      <c r="K233" s="1">
        <f t="shared" si="13"/>
        <v>1.1808367071524966</v>
      </c>
      <c r="L233">
        <v>212</v>
      </c>
      <c r="M233" t="s">
        <v>979</v>
      </c>
      <c r="N233">
        <v>4</v>
      </c>
      <c r="O233" t="s">
        <v>976</v>
      </c>
      <c r="P233" t="s">
        <v>14</v>
      </c>
      <c r="Q233" t="s">
        <v>1959</v>
      </c>
      <c r="R233" s="4" t="str">
        <f>Tableau1[[#This Row],[référence]]</f>
        <v>D040024</v>
      </c>
      <c r="S233" t="s">
        <v>2144</v>
      </c>
      <c r="T233" s="4"/>
    </row>
    <row r="234" spans="1:20" customFormat="1" hidden="1">
      <c r="A234" t="s">
        <v>966</v>
      </c>
      <c r="B234" t="s">
        <v>1878</v>
      </c>
      <c r="C234" t="s">
        <v>967</v>
      </c>
      <c r="D234" t="s">
        <v>17</v>
      </c>
      <c r="E234" t="s">
        <v>1899</v>
      </c>
      <c r="F234" s="1">
        <v>0.15</v>
      </c>
      <c r="G234" s="1">
        <v>1</v>
      </c>
      <c r="H234" s="1">
        <v>0.83333299999999999</v>
      </c>
      <c r="I234" s="1">
        <f t="shared" si="14"/>
        <v>2.1000000000000001E-2</v>
      </c>
      <c r="J234" s="1">
        <f t="shared" si="12"/>
        <v>0.17099999999999999</v>
      </c>
      <c r="K234" s="1">
        <f t="shared" si="13"/>
        <v>4.8732923976608191</v>
      </c>
      <c r="L234">
        <v>207</v>
      </c>
      <c r="M234" t="s">
        <v>968</v>
      </c>
      <c r="N234">
        <v>111</v>
      </c>
      <c r="O234" t="s">
        <v>969</v>
      </c>
      <c r="P234" t="s">
        <v>14</v>
      </c>
      <c r="Q234" t="s">
        <v>1959</v>
      </c>
      <c r="R234" s="4" t="str">
        <f>Tableau1[[#This Row],[référence]]</f>
        <v>D040101</v>
      </c>
      <c r="S234" t="s">
        <v>2145</v>
      </c>
      <c r="T234" s="4"/>
    </row>
    <row r="235" spans="1:20" customFormat="1" hidden="1">
      <c r="A235" t="s">
        <v>1009</v>
      </c>
      <c r="B235" t="s">
        <v>1878</v>
      </c>
      <c r="C235" t="s">
        <v>1010</v>
      </c>
      <c r="D235" t="s">
        <v>132</v>
      </c>
      <c r="E235" t="s">
        <v>1890</v>
      </c>
      <c r="F235" s="1">
        <v>0.37</v>
      </c>
      <c r="G235" s="1">
        <v>0.9</v>
      </c>
      <c r="H235" s="1">
        <v>0.75</v>
      </c>
      <c r="I235" s="2">
        <v>1.468E-2</v>
      </c>
      <c r="J235" s="1">
        <f>Tableau1[[#This Row],[prix d\''achat]]+Tableau1[[#This Row],[frais acc]]</f>
        <v>0.38468000000000002</v>
      </c>
      <c r="K235" s="1">
        <f>Tableau1[[#This Row],[prix HT]]/Tableau1[[#This Row],[px ht ttall]]</f>
        <v>1.9496724550275553</v>
      </c>
      <c r="L235">
        <v>729</v>
      </c>
      <c r="M235" t="s">
        <v>1011</v>
      </c>
      <c r="N235">
        <v>25</v>
      </c>
      <c r="O235" t="s">
        <v>1012</v>
      </c>
      <c r="P235" t="s">
        <v>14</v>
      </c>
      <c r="Q235" t="s">
        <v>1959</v>
      </c>
      <c r="R235" s="4" t="str">
        <f>Tableau1[[#This Row],[référence]]</f>
        <v>D040102</v>
      </c>
      <c r="S235" t="s">
        <v>2146</v>
      </c>
      <c r="T235" s="4"/>
    </row>
    <row r="236" spans="1:20" customFormat="1" hidden="1">
      <c r="A236" t="s">
        <v>973</v>
      </c>
      <c r="B236" t="s">
        <v>1878</v>
      </c>
      <c r="C236" t="s">
        <v>974</v>
      </c>
      <c r="D236" t="s">
        <v>17</v>
      </c>
      <c r="E236" t="s">
        <v>1899</v>
      </c>
      <c r="F236" s="1">
        <v>0.79</v>
      </c>
      <c r="G236" s="1">
        <v>2</v>
      </c>
      <c r="H236" s="1">
        <v>1.6666669999999999</v>
      </c>
      <c r="I236" s="1">
        <f>F236*0.14</f>
        <v>0.11060000000000002</v>
      </c>
      <c r="J236" s="1">
        <f>F236+I236</f>
        <v>0.90060000000000007</v>
      </c>
      <c r="K236" s="1">
        <f>H236/J236</f>
        <v>1.8506184765711746</v>
      </c>
      <c r="L236">
        <v>211</v>
      </c>
      <c r="M236" t="s">
        <v>975</v>
      </c>
      <c r="N236">
        <v>10</v>
      </c>
      <c r="O236" t="s">
        <v>976</v>
      </c>
      <c r="P236" t="s">
        <v>14</v>
      </c>
      <c r="Q236" t="s">
        <v>1959</v>
      </c>
      <c r="R236" s="4" t="str">
        <f>Tableau1[[#This Row],[référence]]</f>
        <v>D040103</v>
      </c>
      <c r="S236" t="s">
        <v>2147</v>
      </c>
      <c r="T236" s="4"/>
    </row>
    <row r="237" spans="1:20" customFormat="1" hidden="1">
      <c r="A237" t="s">
        <v>2140</v>
      </c>
      <c r="B237" t="s">
        <v>1878</v>
      </c>
      <c r="C237" t="s">
        <v>971</v>
      </c>
      <c r="D237" t="s">
        <v>17</v>
      </c>
      <c r="E237" t="s">
        <v>1899</v>
      </c>
      <c r="F237" s="1">
        <v>0.18</v>
      </c>
      <c r="G237" s="1">
        <v>1.5</v>
      </c>
      <c r="H237" s="1">
        <v>1.25</v>
      </c>
      <c r="I237" s="1">
        <f>F237*0.14</f>
        <v>2.52E-2</v>
      </c>
      <c r="J237" s="1">
        <f>F237+I237</f>
        <v>0.20519999999999999</v>
      </c>
      <c r="K237" s="1">
        <f>H237/J237</f>
        <v>6.0916179337231968</v>
      </c>
      <c r="L237">
        <v>208</v>
      </c>
      <c r="M237" t="s">
        <v>972</v>
      </c>
      <c r="N237">
        <v>32</v>
      </c>
      <c r="O237" t="s">
        <v>969</v>
      </c>
      <c r="P237" t="s">
        <v>14</v>
      </c>
      <c r="Q237" t="s">
        <v>1959</v>
      </c>
      <c r="R237" s="4" t="str">
        <f>Tableau1[[#This Row],[référence]]</f>
        <v>D040105</v>
      </c>
      <c r="S237" t="s">
        <v>2148</v>
      </c>
      <c r="T237" s="4"/>
    </row>
    <row r="238" spans="1:20" customFormat="1" hidden="1">
      <c r="A238" t="s">
        <v>2141</v>
      </c>
      <c r="B238" t="s">
        <v>1878</v>
      </c>
      <c r="C238" t="s">
        <v>1025</v>
      </c>
      <c r="D238" t="s">
        <v>17</v>
      </c>
      <c r="E238" t="s">
        <v>1899</v>
      </c>
      <c r="F238" s="1">
        <v>3.76</v>
      </c>
      <c r="G238" s="1">
        <v>6.8</v>
      </c>
      <c r="H238" s="1">
        <v>5.67</v>
      </c>
      <c r="I238" s="1">
        <f>F238*0.14</f>
        <v>0.52639999999999998</v>
      </c>
      <c r="J238" s="1">
        <f>F238+I238</f>
        <v>4.2863999999999995</v>
      </c>
      <c r="K238" s="1">
        <f>H238/J238</f>
        <v>1.322788353863382</v>
      </c>
      <c r="L238">
        <v>209</v>
      </c>
      <c r="M238" t="s">
        <v>1026</v>
      </c>
      <c r="N238">
        <v>4</v>
      </c>
      <c r="O238" t="s">
        <v>105</v>
      </c>
      <c r="P238" t="s">
        <v>14</v>
      </c>
      <c r="Q238" t="s">
        <v>1959</v>
      </c>
      <c r="R238" s="4" t="str">
        <f>Tableau1[[#This Row],[référence]]</f>
        <v>D040110</v>
      </c>
      <c r="S238" t="s">
        <v>2149</v>
      </c>
      <c r="T238" s="4"/>
    </row>
    <row r="239" spans="1:20" customFormat="1" hidden="1">
      <c r="A239" t="s">
        <v>970</v>
      </c>
      <c r="B239" t="s">
        <v>1878</v>
      </c>
      <c r="C239" t="s">
        <v>1027</v>
      </c>
      <c r="D239" t="s">
        <v>17</v>
      </c>
      <c r="E239" t="s">
        <v>1899</v>
      </c>
      <c r="F239" s="1">
        <v>0.96</v>
      </c>
      <c r="G239" s="1">
        <v>2.2000000000000002</v>
      </c>
      <c r="H239" s="1">
        <v>1.8333330000000001</v>
      </c>
      <c r="I239" s="1">
        <f>F239*0.14</f>
        <v>0.13440000000000002</v>
      </c>
      <c r="J239" s="1">
        <f>F239+I239</f>
        <v>1.0944</v>
      </c>
      <c r="K239" s="1">
        <f>H239/J239</f>
        <v>1.6751946271929825</v>
      </c>
      <c r="L239">
        <v>210</v>
      </c>
      <c r="M239" t="s">
        <v>1028</v>
      </c>
      <c r="N239">
        <v>12</v>
      </c>
      <c r="O239" t="s">
        <v>105</v>
      </c>
      <c r="P239" t="s">
        <v>14</v>
      </c>
      <c r="Q239" t="s">
        <v>1959</v>
      </c>
      <c r="R239" s="4" t="str">
        <f>Tableau1[[#This Row],[référence]]</f>
        <v>D040111</v>
      </c>
      <c r="S239" t="s">
        <v>2150</v>
      </c>
      <c r="T239" s="4"/>
    </row>
    <row r="240" spans="1:20" customFormat="1" hidden="1">
      <c r="A240" t="s">
        <v>1001</v>
      </c>
      <c r="B240" t="s">
        <v>1878</v>
      </c>
      <c r="C240" t="s">
        <v>1002</v>
      </c>
      <c r="D240" t="s">
        <v>17</v>
      </c>
      <c r="E240" t="s">
        <v>1899</v>
      </c>
      <c r="F240" s="1">
        <v>0.96</v>
      </c>
      <c r="G240" s="1">
        <v>2.5</v>
      </c>
      <c r="H240" s="1">
        <v>2.0833330000000001</v>
      </c>
      <c r="I240" s="1">
        <f>F240*0.14</f>
        <v>0.13440000000000002</v>
      </c>
      <c r="J240" s="1">
        <f>F240+I240</f>
        <v>1.0944</v>
      </c>
      <c r="K240" s="1">
        <f>H240/J240</f>
        <v>1.9036302997076024</v>
      </c>
      <c r="L240">
        <v>541</v>
      </c>
      <c r="M240" t="s">
        <v>1003</v>
      </c>
      <c r="N240">
        <v>2</v>
      </c>
      <c r="O240" t="s">
        <v>1004</v>
      </c>
      <c r="P240" t="s">
        <v>14</v>
      </c>
      <c r="Q240" t="s">
        <v>1959</v>
      </c>
      <c r="R240" s="4" t="str">
        <f>Tableau1[[#This Row],[référence]]</f>
        <v>D040112</v>
      </c>
      <c r="S240" s="5" t="s">
        <v>2151</v>
      </c>
      <c r="T240" s="4"/>
    </row>
    <row r="241" spans="1:20" customFormat="1" hidden="1">
      <c r="A241" t="s">
        <v>1022</v>
      </c>
      <c r="B241" t="s">
        <v>1878</v>
      </c>
      <c r="C241" t="s">
        <v>1023</v>
      </c>
      <c r="D241" t="s">
        <v>132</v>
      </c>
      <c r="E241" t="s">
        <v>1890</v>
      </c>
      <c r="F241" s="1">
        <v>0.5</v>
      </c>
      <c r="G241" s="1">
        <v>2.5</v>
      </c>
      <c r="H241" s="1">
        <v>1.3333330000000001</v>
      </c>
      <c r="I241" s="2">
        <v>1.468E-2</v>
      </c>
      <c r="J241" s="1">
        <f>Tableau1[[#This Row],[prix d\''achat]]+Tableau1[[#This Row],[frais acc]]</f>
        <v>0.51468000000000003</v>
      </c>
      <c r="K241" s="1">
        <f>Tableau1[[#This Row],[prix HT]]/Tableau1[[#This Row],[px ht ttall]]</f>
        <v>2.5906058133208987</v>
      </c>
      <c r="L241">
        <v>733</v>
      </c>
      <c r="M241" t="s">
        <v>1024</v>
      </c>
      <c r="N241">
        <v>6</v>
      </c>
      <c r="O241" t="s">
        <v>1012</v>
      </c>
      <c r="P241" t="s">
        <v>14</v>
      </c>
      <c r="Q241" t="s">
        <v>1959</v>
      </c>
      <c r="R241" s="4" t="str">
        <f>Tableau1[[#This Row],[référence]]</f>
        <v>D040113</v>
      </c>
      <c r="S241" t="s">
        <v>2152</v>
      </c>
      <c r="T241" s="4"/>
    </row>
    <row r="242" spans="1:20" customFormat="1" hidden="1">
      <c r="A242" t="s">
        <v>1005</v>
      </c>
      <c r="B242" t="s">
        <v>1878</v>
      </c>
      <c r="C242" t="s">
        <v>1006</v>
      </c>
      <c r="D242" t="s">
        <v>17</v>
      </c>
      <c r="E242" t="s">
        <v>1899</v>
      </c>
      <c r="F242" s="1">
        <v>1.45</v>
      </c>
      <c r="G242" s="1">
        <v>3.8</v>
      </c>
      <c r="H242" s="1">
        <v>3.1666669999999999</v>
      </c>
      <c r="I242" s="1">
        <f>F242*0.14</f>
        <v>0.20300000000000001</v>
      </c>
      <c r="J242" s="1">
        <f>F242+I242</f>
        <v>1.653</v>
      </c>
      <c r="K242" s="1">
        <f>H242/J242</f>
        <v>1.9157090139140955</v>
      </c>
      <c r="L242">
        <v>542</v>
      </c>
      <c r="M242" t="s">
        <v>1007</v>
      </c>
      <c r="N242">
        <v>10</v>
      </c>
      <c r="O242" t="s">
        <v>1008</v>
      </c>
      <c r="P242" t="s">
        <v>14</v>
      </c>
      <c r="Q242" t="s">
        <v>1959</v>
      </c>
      <c r="R242" s="4" t="str">
        <f>Tableau1[[#This Row],[référence]]</f>
        <v>D040210</v>
      </c>
      <c r="S242" t="s">
        <v>2153</v>
      </c>
      <c r="T242" s="4"/>
    </row>
    <row r="243" spans="1:20" customFormat="1" hidden="1">
      <c r="A243" t="s">
        <v>1013</v>
      </c>
      <c r="B243" t="s">
        <v>1878</v>
      </c>
      <c r="C243" t="s">
        <v>1014</v>
      </c>
      <c r="D243" t="s">
        <v>132</v>
      </c>
      <c r="E243" t="s">
        <v>1890</v>
      </c>
      <c r="F243" s="1">
        <v>0.99</v>
      </c>
      <c r="G243" s="1">
        <v>2.2000000000000002</v>
      </c>
      <c r="H243" s="1">
        <v>1.8333330000000001</v>
      </c>
      <c r="I243" s="2">
        <v>1.468E-2</v>
      </c>
      <c r="J243" s="1">
        <f>Tableau1[[#This Row],[prix d\''achat]]+Tableau1[[#This Row],[frais acc]]</f>
        <v>1.00468</v>
      </c>
      <c r="K243" s="1">
        <f>Tableau1[[#This Row],[prix HT]]/Tableau1[[#This Row],[px ht ttall]]</f>
        <v>1.8247929689055222</v>
      </c>
      <c r="L243">
        <v>730</v>
      </c>
      <c r="M243" t="s">
        <v>1015</v>
      </c>
      <c r="N243">
        <v>9</v>
      </c>
      <c r="O243" t="s">
        <v>1012</v>
      </c>
      <c r="P243" t="s">
        <v>14</v>
      </c>
      <c r="Q243" t="s">
        <v>1959</v>
      </c>
      <c r="R243" s="4" t="str">
        <f>Tableau1[[#This Row],[référence]]</f>
        <v>D040211</v>
      </c>
      <c r="S243" t="s">
        <v>2154</v>
      </c>
      <c r="T243" s="4"/>
    </row>
    <row r="244" spans="1:20" customFormat="1" hidden="1">
      <c r="A244" t="s">
        <v>986</v>
      </c>
      <c r="B244" t="s">
        <v>1878</v>
      </c>
      <c r="C244" t="s">
        <v>987</v>
      </c>
      <c r="D244" t="s">
        <v>17</v>
      </c>
      <c r="E244" t="s">
        <v>1899</v>
      </c>
      <c r="F244" s="1">
        <v>0.73</v>
      </c>
      <c r="G244" s="1">
        <v>2.2000000000000002</v>
      </c>
      <c r="H244" s="1">
        <v>1.83</v>
      </c>
      <c r="I244" s="1">
        <f>F244*0.14</f>
        <v>0.10220000000000001</v>
      </c>
      <c r="J244" s="1">
        <f>F244+I244</f>
        <v>0.83220000000000005</v>
      </c>
      <c r="K244" s="1">
        <f>H244/J244</f>
        <v>2.1989906272530639</v>
      </c>
      <c r="L244">
        <v>215</v>
      </c>
      <c r="M244" t="s">
        <v>988</v>
      </c>
      <c r="N244">
        <v>4</v>
      </c>
      <c r="O244" t="s">
        <v>969</v>
      </c>
      <c r="P244" t="s">
        <v>14</v>
      </c>
      <c r="Q244" t="s">
        <v>1959</v>
      </c>
      <c r="R244" s="4" t="str">
        <f>Tableau1[[#This Row],[référence]]</f>
        <v>D040301</v>
      </c>
      <c r="S244" t="s">
        <v>2155</v>
      </c>
      <c r="T244" s="4"/>
    </row>
    <row r="245" spans="1:20" customFormat="1" hidden="1">
      <c r="A245" t="s">
        <v>1016</v>
      </c>
      <c r="B245" t="s">
        <v>1878</v>
      </c>
      <c r="C245" t="s">
        <v>1017</v>
      </c>
      <c r="D245" t="s">
        <v>132</v>
      </c>
      <c r="E245" t="s">
        <v>1890</v>
      </c>
      <c r="F245" s="1">
        <v>0.44</v>
      </c>
      <c r="G245" s="1">
        <v>1.4</v>
      </c>
      <c r="H245" s="1">
        <v>1.1666669999999999</v>
      </c>
      <c r="I245" s="2">
        <v>5.1380000000000002E-2</v>
      </c>
      <c r="J245" s="1">
        <f>Tableau1[[#This Row],[prix d\''achat]]+Tableau1[[#This Row],[frais acc]]</f>
        <v>0.49137999999999998</v>
      </c>
      <c r="K245" s="1">
        <f>Tableau1[[#This Row],[prix HT]]/Tableau1[[#This Row],[px ht ttall]]</f>
        <v>2.3742663519068743</v>
      </c>
      <c r="L245">
        <v>731</v>
      </c>
      <c r="M245" t="s">
        <v>1018</v>
      </c>
      <c r="N245">
        <v>9</v>
      </c>
      <c r="O245" t="s">
        <v>1012</v>
      </c>
      <c r="P245" t="s">
        <v>14</v>
      </c>
      <c r="Q245" t="s">
        <v>1959</v>
      </c>
      <c r="R245" s="4" t="str">
        <f>Tableau1[[#This Row],[référence]]</f>
        <v>D040302</v>
      </c>
      <c r="S245" t="s">
        <v>2156</v>
      </c>
      <c r="T245" s="4"/>
    </row>
    <row r="246" spans="1:20" customFormat="1" hidden="1">
      <c r="A246" t="s">
        <v>1019</v>
      </c>
      <c r="B246" t="s">
        <v>1878</v>
      </c>
      <c r="C246" t="s">
        <v>1020</v>
      </c>
      <c r="D246" t="s">
        <v>132</v>
      </c>
      <c r="E246" t="s">
        <v>1890</v>
      </c>
      <c r="F246" s="1">
        <v>0.56999999999999995</v>
      </c>
      <c r="G246" s="1">
        <v>1.6</v>
      </c>
      <c r="H246" s="1">
        <v>1.3333330000000001</v>
      </c>
      <c r="I246" s="2">
        <v>8.0739999999999992E-2</v>
      </c>
      <c r="J246" s="1">
        <f>Tableau1[[#This Row],[prix d\''achat]]+Tableau1[[#This Row],[frais acc]]</f>
        <v>0.65073999999999999</v>
      </c>
      <c r="K246" s="1">
        <f>Tableau1[[#This Row],[prix HT]]/Tableau1[[#This Row],[px ht ttall]]</f>
        <v>2.0489488889571872</v>
      </c>
      <c r="L246">
        <v>732</v>
      </c>
      <c r="M246" t="s">
        <v>1021</v>
      </c>
      <c r="N246">
        <v>9</v>
      </c>
      <c r="O246" t="s">
        <v>1012</v>
      </c>
      <c r="P246" t="s">
        <v>14</v>
      </c>
      <c r="Q246" t="s">
        <v>1959</v>
      </c>
      <c r="R246" s="4" t="str">
        <f>Tableau1[[#This Row],[référence]]</f>
        <v>D040303</v>
      </c>
      <c r="S246" t="s">
        <v>2157</v>
      </c>
      <c r="T246" s="4"/>
    </row>
    <row r="247" spans="1:20" customFormat="1" hidden="1">
      <c r="A247" t="s">
        <v>989</v>
      </c>
      <c r="B247" t="s">
        <v>1878</v>
      </c>
      <c r="C247" t="s">
        <v>990</v>
      </c>
      <c r="D247" t="s">
        <v>17</v>
      </c>
      <c r="E247" t="s">
        <v>1899</v>
      </c>
      <c r="F247" s="1">
        <v>1.45</v>
      </c>
      <c r="G247" s="1">
        <v>3</v>
      </c>
      <c r="H247" s="1">
        <v>2.9166669999999999</v>
      </c>
      <c r="I247" s="1">
        <f>F247*0.14</f>
        <v>0.20300000000000001</v>
      </c>
      <c r="J247" s="1">
        <f t="shared" ref="J247:J252" si="15">F247+I247</f>
        <v>1.653</v>
      </c>
      <c r="K247" s="1">
        <f t="shared" ref="K247:K252" si="16">H247/J247</f>
        <v>1.7644688445251058</v>
      </c>
      <c r="L247">
        <v>216</v>
      </c>
      <c r="M247" t="s">
        <v>991</v>
      </c>
      <c r="N247">
        <v>11</v>
      </c>
      <c r="O247" t="s">
        <v>976</v>
      </c>
      <c r="P247" t="s">
        <v>14</v>
      </c>
      <c r="Q247" t="s">
        <v>1959</v>
      </c>
      <c r="R247" s="4" t="str">
        <f>Tableau1[[#This Row],[référence]]</f>
        <v>D040311</v>
      </c>
      <c r="S247" t="s">
        <v>2158</v>
      </c>
      <c r="T247" s="4"/>
    </row>
    <row r="248" spans="1:20" customFormat="1" hidden="1">
      <c r="A248" t="s">
        <v>992</v>
      </c>
      <c r="B248" t="s">
        <v>1878</v>
      </c>
      <c r="C248" t="s">
        <v>993</v>
      </c>
      <c r="D248" t="s">
        <v>17</v>
      </c>
      <c r="E248" t="s">
        <v>1899</v>
      </c>
      <c r="F248" s="1">
        <v>0.45</v>
      </c>
      <c r="G248" s="1">
        <v>1.8</v>
      </c>
      <c r="H248" s="1">
        <v>1.5</v>
      </c>
      <c r="I248" s="1">
        <f>F248*0.14</f>
        <v>6.3000000000000014E-2</v>
      </c>
      <c r="J248" s="1">
        <f t="shared" si="15"/>
        <v>0.51300000000000001</v>
      </c>
      <c r="K248" s="1">
        <f t="shared" si="16"/>
        <v>2.9239766081871346</v>
      </c>
      <c r="L248">
        <v>217</v>
      </c>
      <c r="M248" t="s">
        <v>994</v>
      </c>
      <c r="N248">
        <v>20</v>
      </c>
      <c r="O248" t="s">
        <v>969</v>
      </c>
      <c r="P248" t="s">
        <v>14</v>
      </c>
      <c r="Q248" t="s">
        <v>1959</v>
      </c>
      <c r="R248" s="4" t="str">
        <f>Tableau1[[#This Row],[référence]]</f>
        <v>D040312</v>
      </c>
      <c r="S248" t="s">
        <v>2159</v>
      </c>
      <c r="T248" s="4"/>
    </row>
    <row r="249" spans="1:20" customFormat="1" hidden="1">
      <c r="A249" t="s">
        <v>995</v>
      </c>
      <c r="B249" t="s">
        <v>1878</v>
      </c>
      <c r="C249" t="s">
        <v>996</v>
      </c>
      <c r="D249" t="s">
        <v>17</v>
      </c>
      <c r="E249" t="s">
        <v>1899</v>
      </c>
      <c r="F249" s="1">
        <v>3.4</v>
      </c>
      <c r="G249" s="1">
        <v>6</v>
      </c>
      <c r="H249" s="1">
        <v>6.25</v>
      </c>
      <c r="I249" s="1">
        <f>F249*0.14</f>
        <v>0.47600000000000003</v>
      </c>
      <c r="J249" s="1">
        <f t="shared" si="15"/>
        <v>3.8759999999999999</v>
      </c>
      <c r="K249" s="1">
        <f t="shared" si="16"/>
        <v>1.6124871001031993</v>
      </c>
      <c r="L249">
        <v>218</v>
      </c>
      <c r="M249" t="s">
        <v>997</v>
      </c>
      <c r="N249">
        <v>9</v>
      </c>
      <c r="O249" t="s">
        <v>976</v>
      </c>
      <c r="P249" t="s">
        <v>14</v>
      </c>
      <c r="Q249" t="s">
        <v>1959</v>
      </c>
      <c r="R249" s="4" t="str">
        <f>Tableau1[[#This Row],[référence]]</f>
        <v>D040313</v>
      </c>
      <c r="S249" t="s">
        <v>2160</v>
      </c>
      <c r="T249" s="4"/>
    </row>
    <row r="250" spans="1:20" customFormat="1" hidden="1">
      <c r="A250" t="s">
        <v>1710</v>
      </c>
      <c r="B250" t="s">
        <v>1878</v>
      </c>
      <c r="C250" t="s">
        <v>1711</v>
      </c>
      <c r="D250" t="s">
        <v>17</v>
      </c>
      <c r="E250" t="s">
        <v>1899</v>
      </c>
      <c r="F250" s="1">
        <v>48.24</v>
      </c>
      <c r="G250" s="1">
        <v>72</v>
      </c>
      <c r="H250" s="1">
        <v>55</v>
      </c>
      <c r="I250" s="1">
        <f>F250*0.2</f>
        <v>9.6480000000000015</v>
      </c>
      <c r="J250" s="1">
        <f t="shared" si="15"/>
        <v>57.888000000000005</v>
      </c>
      <c r="K250" s="1">
        <f t="shared" si="16"/>
        <v>0.95011055831951341</v>
      </c>
      <c r="L250">
        <v>219</v>
      </c>
      <c r="M250" t="s">
        <v>1712</v>
      </c>
      <c r="N250">
        <v>0</v>
      </c>
      <c r="O250" t="s">
        <v>1713</v>
      </c>
      <c r="P250" t="s">
        <v>14</v>
      </c>
      <c r="Q250" t="s">
        <v>1959</v>
      </c>
      <c r="R250" s="4" t="str">
        <f>Tableau1[[#This Row],[référence]]</f>
        <v>D050001</v>
      </c>
      <c r="S250" t="s">
        <v>2161</v>
      </c>
      <c r="T250" s="4"/>
    </row>
    <row r="251" spans="1:20" customFormat="1" hidden="1">
      <c r="A251" t="s">
        <v>998</v>
      </c>
      <c r="B251" t="s">
        <v>1878</v>
      </c>
      <c r="C251" t="s">
        <v>999</v>
      </c>
      <c r="D251" t="s">
        <v>17</v>
      </c>
      <c r="E251" t="s">
        <v>1899</v>
      </c>
      <c r="F251" s="1">
        <v>7.28</v>
      </c>
      <c r="G251" s="1">
        <v>17.5</v>
      </c>
      <c r="H251" s="1">
        <v>14.583333</v>
      </c>
      <c r="I251" s="1">
        <f>F251*0.14</f>
        <v>1.0192000000000001</v>
      </c>
      <c r="J251" s="1">
        <f t="shared" si="15"/>
        <v>8.2992000000000008</v>
      </c>
      <c r="K251" s="1">
        <f t="shared" si="16"/>
        <v>1.7571974407171773</v>
      </c>
      <c r="L251">
        <v>220</v>
      </c>
      <c r="M251" t="s">
        <v>1000</v>
      </c>
      <c r="N251">
        <v>5</v>
      </c>
      <c r="O251" t="s">
        <v>976</v>
      </c>
      <c r="P251" t="s">
        <v>14</v>
      </c>
      <c r="Q251" t="s">
        <v>1959</v>
      </c>
      <c r="R251" s="4" t="str">
        <f>Tableau1[[#This Row],[référence]]</f>
        <v>D050002</v>
      </c>
      <c r="S251" t="s">
        <v>2162</v>
      </c>
      <c r="T251" s="4"/>
    </row>
    <row r="252" spans="1:20" customFormat="1" hidden="1">
      <c r="A252" t="s">
        <v>1029</v>
      </c>
      <c r="B252" t="s">
        <v>1878</v>
      </c>
      <c r="C252" t="s">
        <v>1030</v>
      </c>
      <c r="D252" t="s">
        <v>17</v>
      </c>
      <c r="E252" t="s">
        <v>1899</v>
      </c>
      <c r="F252" s="1">
        <v>46.88</v>
      </c>
      <c r="G252" s="1">
        <v>64.8</v>
      </c>
      <c r="H252" s="1">
        <v>54</v>
      </c>
      <c r="I252" s="1">
        <f>F252*0.14</f>
        <v>6.563200000000001</v>
      </c>
      <c r="J252" s="1">
        <f t="shared" si="15"/>
        <v>53.443200000000004</v>
      </c>
      <c r="K252" s="1">
        <f t="shared" si="16"/>
        <v>1.0104185378121069</v>
      </c>
      <c r="L252">
        <v>221</v>
      </c>
      <c r="M252" t="s">
        <v>1031</v>
      </c>
      <c r="N252">
        <v>2</v>
      </c>
      <c r="O252" t="s">
        <v>1032</v>
      </c>
      <c r="P252" t="s">
        <v>14</v>
      </c>
      <c r="Q252" t="s">
        <v>1959</v>
      </c>
      <c r="R252" s="4" t="str">
        <f>Tableau1[[#This Row],[référence]]</f>
        <v>D050003</v>
      </c>
      <c r="S252" t="s">
        <v>2163</v>
      </c>
      <c r="T252" s="4"/>
    </row>
    <row r="253" spans="1:20" customFormat="1" hidden="1">
      <c r="A253" t="s">
        <v>1033</v>
      </c>
      <c r="B253" t="s">
        <v>1878</v>
      </c>
      <c r="C253" t="s">
        <v>1034</v>
      </c>
      <c r="D253" t="s">
        <v>256</v>
      </c>
      <c r="E253" t="s">
        <v>1896</v>
      </c>
      <c r="F253" s="1">
        <v>115.3</v>
      </c>
      <c r="G253" s="1">
        <v>159</v>
      </c>
      <c r="H253" s="1">
        <v>132.5</v>
      </c>
      <c r="I253" s="1">
        <f>Tableau1[[#This Row],[prix d\''achat]]*0.05</f>
        <v>5.7650000000000006</v>
      </c>
      <c r="J253" s="1">
        <f>Tableau1[[#This Row],[frais acc]]+Tableau1[[#This Row],[prix d\''achat]]</f>
        <v>121.065</v>
      </c>
      <c r="K253" s="1">
        <f>Tableau1[[#This Row],[prix HT]]/Tableau1[[#This Row],[px ht ttall]]</f>
        <v>1.0944533928055178</v>
      </c>
      <c r="L253">
        <v>463</v>
      </c>
      <c r="M253">
        <v>8015</v>
      </c>
      <c r="N253">
        <v>1</v>
      </c>
      <c r="O253" t="s">
        <v>1032</v>
      </c>
      <c r="P253" t="s">
        <v>14</v>
      </c>
      <c r="Q253" t="s">
        <v>1959</v>
      </c>
      <c r="R253" s="4" t="str">
        <f>Tableau1[[#This Row],[référence]]</f>
        <v>D050004</v>
      </c>
      <c r="S253" s="5" t="s">
        <v>2164</v>
      </c>
      <c r="T253" s="4"/>
    </row>
    <row r="254" spans="1:20" customFormat="1" hidden="1">
      <c r="A254" t="s">
        <v>1035</v>
      </c>
      <c r="B254" t="s">
        <v>1878</v>
      </c>
      <c r="C254" t="s">
        <v>1036</v>
      </c>
      <c r="D254" t="s">
        <v>256</v>
      </c>
      <c r="E254" t="s">
        <v>1896</v>
      </c>
      <c r="F254" s="1">
        <v>107.75</v>
      </c>
      <c r="G254" s="1">
        <v>149</v>
      </c>
      <c r="H254" s="1">
        <v>124.166667</v>
      </c>
      <c r="I254" s="1">
        <f>Tableau1[[#This Row],[prix d\''achat]]*0.05</f>
        <v>5.3875000000000002</v>
      </c>
      <c r="J254" s="1">
        <f>Tableau1[[#This Row],[frais acc]]+Tableau1[[#This Row],[prix d\''achat]]</f>
        <v>113.1375</v>
      </c>
      <c r="K254" s="1">
        <f>Tableau1[[#This Row],[prix HT]]/Tableau1[[#This Row],[px ht ttall]]</f>
        <v>1.0974846271130263</v>
      </c>
      <c r="L254">
        <v>464</v>
      </c>
      <c r="M254">
        <v>8010</v>
      </c>
      <c r="N254">
        <v>1</v>
      </c>
      <c r="O254" t="s">
        <v>1032</v>
      </c>
      <c r="P254" t="s">
        <v>14</v>
      </c>
      <c r="Q254" t="s">
        <v>1959</v>
      </c>
      <c r="R254" s="4" t="str">
        <f>Tableau1[[#This Row],[référence]]</f>
        <v>D050005</v>
      </c>
      <c r="S254" t="s">
        <v>2165</v>
      </c>
      <c r="T254" s="4"/>
    </row>
    <row r="255" spans="1:20" customFormat="1" hidden="1">
      <c r="A255" t="s">
        <v>47</v>
      </c>
      <c r="B255" t="s">
        <v>1879</v>
      </c>
      <c r="C255" t="s">
        <v>48</v>
      </c>
      <c r="D255" t="s">
        <v>17</v>
      </c>
      <c r="E255" t="s">
        <v>1899</v>
      </c>
      <c r="F255" s="1">
        <v>5.9165999999999999</v>
      </c>
      <c r="G255" s="1">
        <v>11</v>
      </c>
      <c r="H255" s="1">
        <v>9.1666670000000003</v>
      </c>
      <c r="I255" s="1">
        <f t="shared" ref="I255:I268" si="17">F255*0.14</f>
        <v>0.82832400000000006</v>
      </c>
      <c r="J255" s="1">
        <f t="shared" ref="J255:J268" si="18">F255+I255</f>
        <v>6.7449240000000001</v>
      </c>
      <c r="K255" s="1">
        <f t="shared" ref="K255:K268" si="19">H255/J255</f>
        <v>1.3590467438921476</v>
      </c>
      <c r="L255">
        <v>812</v>
      </c>
      <c r="M255" t="s">
        <v>49</v>
      </c>
      <c r="N255">
        <v>3</v>
      </c>
      <c r="O255" t="s">
        <v>46</v>
      </c>
      <c r="P255" t="s">
        <v>14</v>
      </c>
      <c r="Q255" t="s">
        <v>1959</v>
      </c>
      <c r="R255" s="4" t="str">
        <f>Tableau1[[#This Row],[référence]]</f>
        <v>E010100</v>
      </c>
      <c r="S255" t="s">
        <v>2167</v>
      </c>
      <c r="T255" s="4"/>
    </row>
    <row r="256" spans="1:20" customFormat="1" hidden="1">
      <c r="A256" t="s">
        <v>43</v>
      </c>
      <c r="B256" t="s">
        <v>1879</v>
      </c>
      <c r="C256" t="s">
        <v>44</v>
      </c>
      <c r="D256" t="s">
        <v>17</v>
      </c>
      <c r="E256" t="s">
        <v>1899</v>
      </c>
      <c r="F256" s="1">
        <v>5.9165999999999999</v>
      </c>
      <c r="G256" s="1">
        <v>11.8</v>
      </c>
      <c r="H256" s="1">
        <v>9.8333329999999997</v>
      </c>
      <c r="I256" s="1">
        <f t="shared" si="17"/>
        <v>0.82832400000000006</v>
      </c>
      <c r="J256" s="1">
        <f t="shared" si="18"/>
        <v>6.7449240000000001</v>
      </c>
      <c r="K256" s="1">
        <f t="shared" si="19"/>
        <v>1.457886404650371</v>
      </c>
      <c r="L256">
        <v>811</v>
      </c>
      <c r="M256" t="s">
        <v>45</v>
      </c>
      <c r="N256">
        <v>3</v>
      </c>
      <c r="O256" t="s">
        <v>46</v>
      </c>
      <c r="P256" t="s">
        <v>14</v>
      </c>
      <c r="Q256" t="s">
        <v>1959</v>
      </c>
      <c r="R256" s="4" t="str">
        <f>Tableau1[[#This Row],[référence]]</f>
        <v>E010101</v>
      </c>
      <c r="S256" s="5" t="s">
        <v>2168</v>
      </c>
      <c r="T256" s="4"/>
    </row>
    <row r="257" spans="1:24" customFormat="1" hidden="1">
      <c r="A257" t="s">
        <v>31</v>
      </c>
      <c r="B257" t="s">
        <v>1879</v>
      </c>
      <c r="C257" t="s">
        <v>32</v>
      </c>
      <c r="D257" t="s">
        <v>17</v>
      </c>
      <c r="E257" t="s">
        <v>1899</v>
      </c>
      <c r="F257" s="1">
        <v>7.25</v>
      </c>
      <c r="G257" s="1">
        <v>16.8</v>
      </c>
      <c r="H257" s="1">
        <v>14</v>
      </c>
      <c r="I257" s="1">
        <f t="shared" si="17"/>
        <v>1.0150000000000001</v>
      </c>
      <c r="J257" s="1">
        <f t="shared" si="18"/>
        <v>8.2650000000000006</v>
      </c>
      <c r="K257" s="1">
        <f t="shared" si="19"/>
        <v>1.6938898971566847</v>
      </c>
      <c r="L257">
        <v>224</v>
      </c>
      <c r="M257" t="s">
        <v>33</v>
      </c>
      <c r="N257">
        <v>3</v>
      </c>
      <c r="O257" t="s">
        <v>27</v>
      </c>
      <c r="P257" t="s">
        <v>14</v>
      </c>
      <c r="Q257" t="s">
        <v>1959</v>
      </c>
      <c r="R257" s="4" t="str">
        <f>Tableau1[[#This Row],[référence]]</f>
        <v>E010102</v>
      </c>
      <c r="S257" t="s">
        <v>2169</v>
      </c>
      <c r="T257" s="4"/>
    </row>
    <row r="258" spans="1:24" customFormat="1" hidden="1">
      <c r="A258" t="s">
        <v>28</v>
      </c>
      <c r="B258" t="s">
        <v>1879</v>
      </c>
      <c r="C258" t="s">
        <v>29</v>
      </c>
      <c r="D258" t="s">
        <v>17</v>
      </c>
      <c r="E258" t="s">
        <v>1899</v>
      </c>
      <c r="F258" s="1">
        <v>13.05</v>
      </c>
      <c r="G258" s="1">
        <v>22</v>
      </c>
      <c r="H258" s="1">
        <v>18.329999999999998</v>
      </c>
      <c r="I258" s="1">
        <f t="shared" si="17"/>
        <v>1.8270000000000002</v>
      </c>
      <c r="J258" s="1">
        <f t="shared" si="18"/>
        <v>14.877000000000001</v>
      </c>
      <c r="K258" s="1">
        <f t="shared" si="19"/>
        <v>1.2321032466223028</v>
      </c>
      <c r="L258">
        <v>223</v>
      </c>
      <c r="M258" t="s">
        <v>30</v>
      </c>
      <c r="N258">
        <v>7</v>
      </c>
      <c r="O258" t="s">
        <v>27</v>
      </c>
      <c r="P258" t="s">
        <v>14</v>
      </c>
      <c r="Q258" t="s">
        <v>1959</v>
      </c>
      <c r="R258" s="4" t="str">
        <f>Tableau1[[#This Row],[référence]]</f>
        <v>E010103</v>
      </c>
      <c r="S258" t="s">
        <v>2170</v>
      </c>
      <c r="T258" s="4"/>
    </row>
    <row r="259" spans="1:24" customFormat="1" hidden="1">
      <c r="A259" t="s">
        <v>24</v>
      </c>
      <c r="B259" t="s">
        <v>1879</v>
      </c>
      <c r="C259" t="s">
        <v>25</v>
      </c>
      <c r="D259" t="s">
        <v>17</v>
      </c>
      <c r="E259" t="s">
        <v>1899</v>
      </c>
      <c r="F259" s="1">
        <v>20.3</v>
      </c>
      <c r="G259" s="1">
        <v>38.799999999999997</v>
      </c>
      <c r="H259" s="1">
        <v>32.33</v>
      </c>
      <c r="I259" s="1">
        <f t="shared" si="17"/>
        <v>2.8420000000000005</v>
      </c>
      <c r="J259" s="1">
        <f t="shared" si="18"/>
        <v>23.142000000000003</v>
      </c>
      <c r="K259" s="1">
        <f t="shared" si="19"/>
        <v>1.3970270503845819</v>
      </c>
      <c r="L259">
        <v>222</v>
      </c>
      <c r="M259" t="s">
        <v>26</v>
      </c>
      <c r="N259">
        <v>4</v>
      </c>
      <c r="O259" t="s">
        <v>27</v>
      </c>
      <c r="P259" t="s">
        <v>14</v>
      </c>
      <c r="Q259" t="s">
        <v>1959</v>
      </c>
      <c r="R259" s="4" t="str">
        <f>Tableau1[[#This Row],[référence]]</f>
        <v>E010104</v>
      </c>
      <c r="S259" t="s">
        <v>2171</v>
      </c>
      <c r="T259" s="4"/>
    </row>
    <row r="260" spans="1:24" customFormat="1" hidden="1">
      <c r="A260" t="s">
        <v>50</v>
      </c>
      <c r="B260" t="s">
        <v>1879</v>
      </c>
      <c r="C260" t="s">
        <v>51</v>
      </c>
      <c r="D260" t="s">
        <v>17</v>
      </c>
      <c r="E260" t="s">
        <v>1899</v>
      </c>
      <c r="F260" s="1">
        <v>13.4748</v>
      </c>
      <c r="G260" s="1">
        <v>19.899999999999999</v>
      </c>
      <c r="H260" s="1">
        <v>16.583333</v>
      </c>
      <c r="I260" s="1">
        <f t="shared" si="17"/>
        <v>1.8864720000000001</v>
      </c>
      <c r="J260" s="1">
        <f t="shared" si="18"/>
        <v>15.361272</v>
      </c>
      <c r="K260" s="1">
        <f t="shared" si="19"/>
        <v>1.0795546748993183</v>
      </c>
      <c r="L260">
        <v>813</v>
      </c>
      <c r="M260" t="s">
        <v>52</v>
      </c>
      <c r="N260">
        <v>5</v>
      </c>
      <c r="O260" t="s">
        <v>46</v>
      </c>
      <c r="P260" t="s">
        <v>14</v>
      </c>
      <c r="Q260" t="s">
        <v>1959</v>
      </c>
      <c r="R260" s="4" t="str">
        <f>Tableau1[[#This Row],[référence]]</f>
        <v>E010203</v>
      </c>
      <c r="S260" t="s">
        <v>2172</v>
      </c>
      <c r="T260" s="4"/>
    </row>
    <row r="261" spans="1:24" customFormat="1" hidden="1">
      <c r="A261" t="s">
        <v>34</v>
      </c>
      <c r="B261" t="s">
        <v>1879</v>
      </c>
      <c r="C261" t="s">
        <v>35</v>
      </c>
      <c r="D261" t="s">
        <v>17</v>
      </c>
      <c r="E261" t="s">
        <v>1899</v>
      </c>
      <c r="F261" s="1">
        <v>16.579999999999998</v>
      </c>
      <c r="G261" s="1">
        <v>26.1</v>
      </c>
      <c r="H261" s="1">
        <v>21.75</v>
      </c>
      <c r="I261" s="1">
        <f t="shared" si="17"/>
        <v>2.3212000000000002</v>
      </c>
      <c r="J261" s="1">
        <f t="shared" si="18"/>
        <v>18.901199999999999</v>
      </c>
      <c r="K261" s="1">
        <f t="shared" si="19"/>
        <v>1.1507205891689416</v>
      </c>
      <c r="L261">
        <v>225</v>
      </c>
      <c r="M261" t="s">
        <v>36</v>
      </c>
      <c r="N261">
        <v>1</v>
      </c>
      <c r="O261" t="s">
        <v>27</v>
      </c>
      <c r="P261" t="s">
        <v>14</v>
      </c>
      <c r="Q261" t="s">
        <v>1959</v>
      </c>
      <c r="R261" s="4" t="str">
        <f>Tableau1[[#This Row],[référence]]</f>
        <v>E010204</v>
      </c>
      <c r="S261" t="s">
        <v>2173</v>
      </c>
      <c r="T261" s="4"/>
    </row>
    <row r="262" spans="1:24" customFormat="1" hidden="1">
      <c r="A262" t="s">
        <v>37</v>
      </c>
      <c r="B262" t="s">
        <v>1879</v>
      </c>
      <c r="C262" t="s">
        <v>54</v>
      </c>
      <c r="D262" t="s">
        <v>17</v>
      </c>
      <c r="E262" t="s">
        <v>1899</v>
      </c>
      <c r="F262" s="1">
        <v>16.575600000000001</v>
      </c>
      <c r="G262" s="1">
        <v>29.5</v>
      </c>
      <c r="H262" s="1">
        <v>24.583333</v>
      </c>
      <c r="I262" s="1">
        <f t="shared" si="17"/>
        <v>2.3205840000000002</v>
      </c>
      <c r="J262" s="1">
        <f t="shared" si="18"/>
        <v>18.896184000000002</v>
      </c>
      <c r="K262" s="1">
        <f t="shared" si="19"/>
        <v>1.3009681213942454</v>
      </c>
      <c r="L262">
        <v>830</v>
      </c>
      <c r="M262" t="s">
        <v>55</v>
      </c>
      <c r="N262">
        <v>8</v>
      </c>
      <c r="O262" t="s">
        <v>46</v>
      </c>
      <c r="P262" t="s">
        <v>14</v>
      </c>
      <c r="Q262" t="s">
        <v>1959</v>
      </c>
      <c r="R262" s="4" t="str">
        <f>Tableau1[[#This Row],[référence]]</f>
        <v>E010205</v>
      </c>
      <c r="S262" t="s">
        <v>2174</v>
      </c>
      <c r="T262" s="4"/>
    </row>
    <row r="263" spans="1:24" customFormat="1" hidden="1">
      <c r="A263" t="s">
        <v>40</v>
      </c>
      <c r="B263" t="s">
        <v>1879</v>
      </c>
      <c r="C263" t="s">
        <v>38</v>
      </c>
      <c r="D263" t="s">
        <v>17</v>
      </c>
      <c r="E263" t="s">
        <v>1899</v>
      </c>
      <c r="F263" s="1">
        <v>22.63</v>
      </c>
      <c r="G263" s="1">
        <v>31.2</v>
      </c>
      <c r="H263" s="1">
        <v>26</v>
      </c>
      <c r="I263" s="1">
        <f t="shared" si="17"/>
        <v>3.1682000000000001</v>
      </c>
      <c r="J263" s="1">
        <f t="shared" si="18"/>
        <v>25.798199999999998</v>
      </c>
      <c r="K263" s="1">
        <f t="shared" si="19"/>
        <v>1.0078222511648101</v>
      </c>
      <c r="L263">
        <v>226</v>
      </c>
      <c r="M263" t="s">
        <v>39</v>
      </c>
      <c r="N263">
        <v>6</v>
      </c>
      <c r="O263" t="s">
        <v>27</v>
      </c>
      <c r="P263" t="s">
        <v>14</v>
      </c>
      <c r="Q263" t="s">
        <v>1959</v>
      </c>
      <c r="R263" s="4" t="str">
        <f>Tableau1[[#This Row],[référence]]</f>
        <v>E010206</v>
      </c>
      <c r="S263" t="s">
        <v>2175</v>
      </c>
      <c r="T263" s="4"/>
    </row>
    <row r="264" spans="1:24" customFormat="1" hidden="1">
      <c r="A264" t="s">
        <v>53</v>
      </c>
      <c r="B264" t="s">
        <v>1879</v>
      </c>
      <c r="C264" t="s">
        <v>41</v>
      </c>
      <c r="D264" t="s">
        <v>17</v>
      </c>
      <c r="E264" t="s">
        <v>1899</v>
      </c>
      <c r="F264" s="1">
        <v>28.81</v>
      </c>
      <c r="G264" s="1">
        <v>49.8</v>
      </c>
      <c r="H264" s="1">
        <v>41.5</v>
      </c>
      <c r="I264" s="1">
        <f t="shared" si="17"/>
        <v>4.0334000000000003</v>
      </c>
      <c r="J264" s="1">
        <f t="shared" si="18"/>
        <v>32.843400000000003</v>
      </c>
      <c r="K264" s="1">
        <f t="shared" si="19"/>
        <v>1.2635719809763908</v>
      </c>
      <c r="L264">
        <v>227</v>
      </c>
      <c r="M264" t="s">
        <v>42</v>
      </c>
      <c r="N264">
        <v>4</v>
      </c>
      <c r="O264" t="s">
        <v>27</v>
      </c>
      <c r="P264" t="s">
        <v>14</v>
      </c>
      <c r="Q264" t="s">
        <v>1959</v>
      </c>
      <c r="R264" s="4" t="str">
        <f>Tableau1[[#This Row],[référence]]</f>
        <v>E010207</v>
      </c>
      <c r="S264" t="s">
        <v>2176</v>
      </c>
      <c r="T264" s="4"/>
    </row>
    <row r="265" spans="1:24" customFormat="1" hidden="1">
      <c r="A265" t="s">
        <v>1048</v>
      </c>
      <c r="B265" t="s">
        <v>1879</v>
      </c>
      <c r="C265" t="s">
        <v>1049</v>
      </c>
      <c r="D265" t="s">
        <v>17</v>
      </c>
      <c r="E265" t="s">
        <v>1899</v>
      </c>
      <c r="F265" s="1">
        <v>68.83</v>
      </c>
      <c r="G265" s="1">
        <v>130</v>
      </c>
      <c r="H265" s="1">
        <v>108.333333</v>
      </c>
      <c r="I265" s="1">
        <f t="shared" si="17"/>
        <v>9.6362000000000005</v>
      </c>
      <c r="J265" s="1">
        <f t="shared" si="18"/>
        <v>78.466200000000001</v>
      </c>
      <c r="K265" s="1">
        <f t="shared" si="19"/>
        <v>1.3806369239239316</v>
      </c>
      <c r="L265">
        <v>228</v>
      </c>
      <c r="M265" t="s">
        <v>1050</v>
      </c>
      <c r="N265">
        <v>1</v>
      </c>
      <c r="O265" t="s">
        <v>1047</v>
      </c>
      <c r="P265" t="s">
        <v>14</v>
      </c>
      <c r="Q265" t="s">
        <v>1959</v>
      </c>
      <c r="R265" s="4" t="str">
        <f>Tableau1[[#This Row],[référence]]</f>
        <v>E020001</v>
      </c>
      <c r="S265" t="s">
        <v>2177</v>
      </c>
      <c r="T265" s="4"/>
    </row>
    <row r="266" spans="1:24" s="28" customFormat="1" hidden="1">
      <c r="A266" s="28" t="s">
        <v>1051</v>
      </c>
      <c r="B266" s="28" t="s">
        <v>1879</v>
      </c>
      <c r="C266" s="28" t="s">
        <v>1052</v>
      </c>
      <c r="D266" t="s">
        <v>17</v>
      </c>
      <c r="E266" t="s">
        <v>1899</v>
      </c>
      <c r="F266" s="1">
        <v>41.77</v>
      </c>
      <c r="G266" s="29">
        <v>70.2</v>
      </c>
      <c r="H266" s="1">
        <v>58.5</v>
      </c>
      <c r="I266" s="1">
        <f t="shared" si="17"/>
        <v>5.8478000000000012</v>
      </c>
      <c r="J266" s="1">
        <f t="shared" si="18"/>
        <v>47.617800000000003</v>
      </c>
      <c r="K266" s="1">
        <f t="shared" si="19"/>
        <v>1.2285321875433135</v>
      </c>
      <c r="L266">
        <v>229</v>
      </c>
      <c r="M266" t="s">
        <v>1053</v>
      </c>
      <c r="N266" s="28">
        <v>0</v>
      </c>
      <c r="O266" t="s">
        <v>1047</v>
      </c>
      <c r="P266" t="s">
        <v>14</v>
      </c>
      <c r="Q266" t="s">
        <v>1959</v>
      </c>
      <c r="R266" s="4" t="str">
        <f>Tableau1[[#This Row],[référence]]</f>
        <v>E020002</v>
      </c>
      <c r="S266" s="28" t="s">
        <v>2178</v>
      </c>
      <c r="T266" s="30"/>
    </row>
    <row r="267" spans="1:24" s="28" customFormat="1" hidden="1">
      <c r="A267" s="28" t="s">
        <v>1044</v>
      </c>
      <c r="B267" s="28" t="s">
        <v>1879</v>
      </c>
      <c r="C267" s="28" t="s">
        <v>1045</v>
      </c>
      <c r="D267" t="s">
        <v>17</v>
      </c>
      <c r="E267" t="s">
        <v>1899</v>
      </c>
      <c r="F267" s="1">
        <v>30.9</v>
      </c>
      <c r="G267" s="29">
        <v>65</v>
      </c>
      <c r="H267" s="1">
        <v>54.166666999999997</v>
      </c>
      <c r="I267" s="1">
        <f t="shared" si="17"/>
        <v>4.3260000000000005</v>
      </c>
      <c r="J267" s="1">
        <f t="shared" si="18"/>
        <v>35.225999999999999</v>
      </c>
      <c r="K267" s="1">
        <f t="shared" si="19"/>
        <v>1.537689973315165</v>
      </c>
      <c r="L267">
        <v>230</v>
      </c>
      <c r="M267" t="s">
        <v>1046</v>
      </c>
      <c r="N267" s="28">
        <v>4</v>
      </c>
      <c r="O267" t="s">
        <v>1047</v>
      </c>
      <c r="P267" t="s">
        <v>14</v>
      </c>
      <c r="Q267" t="s">
        <v>1959</v>
      </c>
      <c r="R267" s="4" t="str">
        <f>Tableau1[[#This Row],[référence]]</f>
        <v>E020003</v>
      </c>
      <c r="S267" s="28" t="s">
        <v>2179</v>
      </c>
      <c r="T267" s="30"/>
    </row>
    <row r="268" spans="1:24" s="28" customFormat="1" hidden="1">
      <c r="A268" s="28" t="s">
        <v>1040</v>
      </c>
      <c r="B268" s="28" t="s">
        <v>1879</v>
      </c>
      <c r="C268" s="28" t="s">
        <v>1041</v>
      </c>
      <c r="D268" t="s">
        <v>17</v>
      </c>
      <c r="E268" t="s">
        <v>1899</v>
      </c>
      <c r="F268" s="1">
        <v>5.6</v>
      </c>
      <c r="G268" s="29">
        <v>17.8</v>
      </c>
      <c r="H268" s="1">
        <v>14.833333</v>
      </c>
      <c r="I268" s="1">
        <f t="shared" si="17"/>
        <v>0.78400000000000003</v>
      </c>
      <c r="J268" s="1">
        <f t="shared" si="18"/>
        <v>6.3839999999999995</v>
      </c>
      <c r="K268" s="1">
        <f t="shared" si="19"/>
        <v>2.3235170739348372</v>
      </c>
      <c r="L268">
        <v>231</v>
      </c>
      <c r="M268" t="s">
        <v>1042</v>
      </c>
      <c r="N268" s="28">
        <v>7</v>
      </c>
      <c r="O268" t="s">
        <v>1043</v>
      </c>
      <c r="P268" t="s">
        <v>14</v>
      </c>
      <c r="Q268" t="s">
        <v>1959</v>
      </c>
      <c r="R268" s="4" t="str">
        <f>Tableau1[[#This Row],[référence]]</f>
        <v>E030001</v>
      </c>
      <c r="S268" s="28" t="s">
        <v>2180</v>
      </c>
      <c r="T268" s="30"/>
    </row>
    <row r="269" spans="1:24" s="28" customFormat="1" hidden="1">
      <c r="A269" s="28" t="s">
        <v>56</v>
      </c>
      <c r="B269" s="28" t="s">
        <v>1880</v>
      </c>
      <c r="C269" s="28" t="s">
        <v>57</v>
      </c>
      <c r="D269" t="s">
        <v>58</v>
      </c>
      <c r="E269" t="s">
        <v>1901</v>
      </c>
      <c r="F269" s="1">
        <v>8.36</v>
      </c>
      <c r="G269" s="29">
        <v>18</v>
      </c>
      <c r="H269" s="1">
        <v>15</v>
      </c>
      <c r="I269" s="1">
        <f>Tableau1[[#This Row],[prix d\''achat]]*0.2</f>
        <v>1.6719999999999999</v>
      </c>
      <c r="J269" s="1">
        <f>Tableau1[[#This Row],[frais acc]]+Tableau1[[#This Row],[prix d\''achat]]</f>
        <v>10.032</v>
      </c>
      <c r="K269" s="1">
        <f>Tableau1[[#This Row],[prix HT]]/Tableau1[[#This Row],[px ht ttall]]</f>
        <v>1.4952153110047848</v>
      </c>
      <c r="L269">
        <v>392</v>
      </c>
      <c r="M269" t="s">
        <v>59</v>
      </c>
      <c r="N269" s="28">
        <v>4</v>
      </c>
      <c r="O269" t="s">
        <v>60</v>
      </c>
      <c r="P269" t="s">
        <v>14</v>
      </c>
      <c r="Q269" t="s">
        <v>1959</v>
      </c>
      <c r="R269" s="4" t="str">
        <f>Tableau1[[#This Row],[référence]]</f>
        <v>F010001</v>
      </c>
      <c r="T269" s="30"/>
    </row>
    <row r="270" spans="1:24" s="28" customFormat="1" hidden="1">
      <c r="A270" s="28" t="s">
        <v>61</v>
      </c>
      <c r="B270" s="28" t="s">
        <v>1880</v>
      </c>
      <c r="C270" s="28" t="s">
        <v>62</v>
      </c>
      <c r="D270" t="s">
        <v>58</v>
      </c>
      <c r="E270" t="s">
        <v>1901</v>
      </c>
      <c r="F270" s="1">
        <v>5.55</v>
      </c>
      <c r="G270" s="29">
        <v>23</v>
      </c>
      <c r="H270" s="1">
        <v>19.166667</v>
      </c>
      <c r="I270" s="1">
        <f>Tableau1[[#This Row],[prix d\''achat]]*0.2</f>
        <v>1.1100000000000001</v>
      </c>
      <c r="J270" s="1">
        <f>Tableau1[[#This Row],[frais acc]]+Tableau1[[#This Row],[prix d\''achat]]</f>
        <v>6.66</v>
      </c>
      <c r="K270" s="1">
        <f>Tableau1[[#This Row],[prix HT]]/Tableau1[[#This Row],[px ht ttall]]</f>
        <v>2.8778779279279281</v>
      </c>
      <c r="L270">
        <v>393</v>
      </c>
      <c r="M270" t="s">
        <v>63</v>
      </c>
      <c r="N270" s="28">
        <v>0</v>
      </c>
      <c r="O270" t="s">
        <v>64</v>
      </c>
      <c r="P270" t="s">
        <v>14</v>
      </c>
      <c r="Q270" t="s">
        <v>1959</v>
      </c>
      <c r="R270" s="4" t="str">
        <f>Tableau1[[#This Row],[référence]]</f>
        <v>F010002</v>
      </c>
      <c r="T270" s="30"/>
    </row>
    <row r="271" spans="1:24" s="28" customFormat="1" hidden="1">
      <c r="A271" s="28" t="s">
        <v>65</v>
      </c>
      <c r="B271" s="28" t="s">
        <v>1880</v>
      </c>
      <c r="C271" s="28" t="s">
        <v>66</v>
      </c>
      <c r="D271" t="s">
        <v>58</v>
      </c>
      <c r="E271" t="s">
        <v>1901</v>
      </c>
      <c r="F271" s="1">
        <v>6.66</v>
      </c>
      <c r="G271" s="29">
        <v>27</v>
      </c>
      <c r="H271" s="1">
        <v>22.5</v>
      </c>
      <c r="I271" s="1">
        <f>Tableau1[[#This Row],[prix d\''achat]]*0.2</f>
        <v>1.3320000000000001</v>
      </c>
      <c r="J271" s="1">
        <f>Tableau1[[#This Row],[frais acc]]+Tableau1[[#This Row],[prix d\''achat]]</f>
        <v>7.992</v>
      </c>
      <c r="K271" s="1">
        <f>Tableau1[[#This Row],[prix HT]]/Tableau1[[#This Row],[px ht ttall]]</f>
        <v>2.8153153153153152</v>
      </c>
      <c r="L271">
        <v>394</v>
      </c>
      <c r="M271" t="s">
        <v>67</v>
      </c>
      <c r="N271" s="28">
        <v>0</v>
      </c>
      <c r="O271" t="s">
        <v>64</v>
      </c>
      <c r="P271" t="s">
        <v>14</v>
      </c>
      <c r="Q271" t="s">
        <v>1959</v>
      </c>
      <c r="R271" s="4" t="str">
        <f>Tableau1[[#This Row],[référence]]</f>
        <v>F010003</v>
      </c>
      <c r="T271" s="30"/>
      <c r="X271" s="28" t="s">
        <v>2166</v>
      </c>
    </row>
    <row r="272" spans="1:24" s="28" customFormat="1" hidden="1">
      <c r="A272" s="28" t="s">
        <v>68</v>
      </c>
      <c r="B272" s="28" t="s">
        <v>1880</v>
      </c>
      <c r="C272" s="28" t="s">
        <v>69</v>
      </c>
      <c r="D272" t="s">
        <v>58</v>
      </c>
      <c r="E272" t="s">
        <v>1901</v>
      </c>
      <c r="F272" s="1">
        <v>7.03</v>
      </c>
      <c r="G272" s="29">
        <v>29</v>
      </c>
      <c r="H272" s="1">
        <v>24.166667</v>
      </c>
      <c r="I272" s="1">
        <f>Tableau1[[#This Row],[prix d\''achat]]*0.2</f>
        <v>1.4060000000000001</v>
      </c>
      <c r="J272" s="1">
        <f>Tableau1[[#This Row],[frais acc]]+Tableau1[[#This Row],[prix d\''achat]]</f>
        <v>8.4359999999999999</v>
      </c>
      <c r="K272" s="1">
        <f>Tableau1[[#This Row],[prix HT]]/Tableau1[[#This Row],[px ht ttall]]</f>
        <v>2.8647068515884304</v>
      </c>
      <c r="L272">
        <v>395</v>
      </c>
      <c r="M272" t="s">
        <v>70</v>
      </c>
      <c r="N272" s="28">
        <v>0</v>
      </c>
      <c r="O272" t="s">
        <v>64</v>
      </c>
      <c r="P272" t="s">
        <v>14</v>
      </c>
      <c r="Q272" t="s">
        <v>1959</v>
      </c>
      <c r="R272" s="4" t="str">
        <f>Tableau1[[#This Row],[référence]]</f>
        <v>F010004</v>
      </c>
      <c r="T272" s="30"/>
    </row>
    <row r="273" spans="1:20" s="28" customFormat="1" hidden="1">
      <c r="A273" s="28" t="s">
        <v>71</v>
      </c>
      <c r="B273" s="28" t="s">
        <v>1880</v>
      </c>
      <c r="C273" s="28" t="s">
        <v>72</v>
      </c>
      <c r="D273" t="s">
        <v>58</v>
      </c>
      <c r="E273" t="s">
        <v>1901</v>
      </c>
      <c r="F273" s="1">
        <v>19.239999999999998</v>
      </c>
      <c r="G273" s="29">
        <v>42</v>
      </c>
      <c r="H273" s="1">
        <v>35</v>
      </c>
      <c r="I273" s="1">
        <f>Tableau1[[#This Row],[prix d\''achat]]*0.2</f>
        <v>3.8479999999999999</v>
      </c>
      <c r="J273" s="1">
        <f>Tableau1[[#This Row],[frais acc]]+Tableau1[[#This Row],[prix d\''achat]]</f>
        <v>23.087999999999997</v>
      </c>
      <c r="K273" s="1">
        <f>Tableau1[[#This Row],[prix HT]]/Tableau1[[#This Row],[px ht ttall]]</f>
        <v>1.515939015939016</v>
      </c>
      <c r="L273">
        <v>396</v>
      </c>
      <c r="M273" t="s">
        <v>73</v>
      </c>
      <c r="N273" s="28">
        <v>0</v>
      </c>
      <c r="O273" t="s">
        <v>64</v>
      </c>
      <c r="P273" t="s">
        <v>14</v>
      </c>
      <c r="Q273" t="s">
        <v>1959</v>
      </c>
      <c r="R273" s="4" t="str">
        <f>Tableau1[[#This Row],[référence]]</f>
        <v>F010005</v>
      </c>
      <c r="T273" s="30"/>
    </row>
    <row r="274" spans="1:20" s="28" customFormat="1" hidden="1">
      <c r="A274" s="28" t="s">
        <v>74</v>
      </c>
      <c r="B274" s="28" t="s">
        <v>1880</v>
      </c>
      <c r="C274" s="28" t="s">
        <v>75</v>
      </c>
      <c r="D274" t="s">
        <v>58</v>
      </c>
      <c r="E274" t="s">
        <v>1901</v>
      </c>
      <c r="F274" s="1">
        <v>22.94</v>
      </c>
      <c r="G274" s="29">
        <v>58</v>
      </c>
      <c r="H274" s="1">
        <v>48.333333000000003</v>
      </c>
      <c r="I274" s="1">
        <f>Tableau1[[#This Row],[prix d\''achat]]*0.2</f>
        <v>4.5880000000000001</v>
      </c>
      <c r="J274" s="1">
        <f>Tableau1[[#This Row],[frais acc]]+Tableau1[[#This Row],[prix d\''achat]]</f>
        <v>27.528000000000002</v>
      </c>
      <c r="K274" s="1">
        <f>Tableau1[[#This Row],[prix HT]]/Tableau1[[#This Row],[px ht ttall]]</f>
        <v>1.7557880340017435</v>
      </c>
      <c r="L274">
        <v>397</v>
      </c>
      <c r="M274" t="s">
        <v>76</v>
      </c>
      <c r="N274" s="28">
        <v>2</v>
      </c>
      <c r="O274" t="s">
        <v>64</v>
      </c>
      <c r="P274" t="s">
        <v>14</v>
      </c>
      <c r="Q274" t="s">
        <v>1959</v>
      </c>
      <c r="R274" s="4" t="str">
        <f>Tableau1[[#This Row],[référence]]</f>
        <v>F010006</v>
      </c>
      <c r="T274" s="30"/>
    </row>
    <row r="275" spans="1:20" s="28" customFormat="1" hidden="1">
      <c r="A275" s="28" t="s">
        <v>77</v>
      </c>
      <c r="B275" s="28" t="s">
        <v>1880</v>
      </c>
      <c r="C275" s="28" t="s">
        <v>78</v>
      </c>
      <c r="D275" t="s">
        <v>58</v>
      </c>
      <c r="E275" t="s">
        <v>1901</v>
      </c>
      <c r="F275" s="1">
        <v>46.62</v>
      </c>
      <c r="G275" s="29">
        <v>85</v>
      </c>
      <c r="H275" s="1">
        <v>70.833332999999996</v>
      </c>
      <c r="I275" s="1">
        <f>Tableau1[[#This Row],[prix d\''achat]]*0.2</f>
        <v>9.3239999999999998</v>
      </c>
      <c r="J275" s="1">
        <f>Tableau1[[#This Row],[frais acc]]+Tableau1[[#This Row],[prix d\''achat]]</f>
        <v>55.943999999999996</v>
      </c>
      <c r="K275" s="1">
        <f>Tableau1[[#This Row],[prix HT]]/Tableau1[[#This Row],[px ht ttall]]</f>
        <v>1.2661470935220935</v>
      </c>
      <c r="L275">
        <v>398</v>
      </c>
      <c r="M275" t="s">
        <v>79</v>
      </c>
      <c r="N275" s="28">
        <v>10</v>
      </c>
      <c r="O275" t="s">
        <v>64</v>
      </c>
      <c r="P275" t="s">
        <v>14</v>
      </c>
      <c r="Q275" t="s">
        <v>1959</v>
      </c>
      <c r="R275" s="4" t="str">
        <f>Tableau1[[#This Row],[référence]]</f>
        <v>F010007</v>
      </c>
      <c r="T275" s="30"/>
    </row>
    <row r="276" spans="1:20" s="28" customFormat="1" hidden="1">
      <c r="A276" s="28" t="s">
        <v>80</v>
      </c>
      <c r="B276" s="28" t="s">
        <v>1880</v>
      </c>
      <c r="C276" s="28" t="s">
        <v>81</v>
      </c>
      <c r="D276" t="s">
        <v>58</v>
      </c>
      <c r="E276" t="s">
        <v>1901</v>
      </c>
      <c r="F276" s="1">
        <v>39.96</v>
      </c>
      <c r="G276" s="29">
        <v>90</v>
      </c>
      <c r="H276" s="1">
        <v>75</v>
      </c>
      <c r="I276" s="1">
        <f>Tableau1[[#This Row],[prix d\''achat]]*0.2</f>
        <v>7.9920000000000009</v>
      </c>
      <c r="J276" s="1">
        <f>Tableau1[[#This Row],[frais acc]]+Tableau1[[#This Row],[prix d\''achat]]</f>
        <v>47.951999999999998</v>
      </c>
      <c r="K276" s="1">
        <f>Tableau1[[#This Row],[prix HT]]/Tableau1[[#This Row],[px ht ttall]]</f>
        <v>1.5640640640640642</v>
      </c>
      <c r="L276">
        <v>399</v>
      </c>
      <c r="M276" t="s">
        <v>82</v>
      </c>
      <c r="N276" s="28">
        <v>3</v>
      </c>
      <c r="O276" t="s">
        <v>64</v>
      </c>
      <c r="P276" t="s">
        <v>14</v>
      </c>
      <c r="Q276" t="s">
        <v>1959</v>
      </c>
      <c r="R276" s="4" t="str">
        <f>Tableau1[[#This Row],[référence]]</f>
        <v>F010008</v>
      </c>
      <c r="T276" s="30"/>
    </row>
    <row r="277" spans="1:20" s="28" customFormat="1" hidden="1">
      <c r="A277" s="28" t="s">
        <v>83</v>
      </c>
      <c r="B277" s="28" t="s">
        <v>1880</v>
      </c>
      <c r="C277" s="28" t="s">
        <v>84</v>
      </c>
      <c r="D277" t="s">
        <v>58</v>
      </c>
      <c r="E277" t="s">
        <v>1901</v>
      </c>
      <c r="F277" s="1">
        <v>37.74</v>
      </c>
      <c r="G277" s="29">
        <v>92</v>
      </c>
      <c r="H277" s="1">
        <v>76.666667000000004</v>
      </c>
      <c r="I277" s="1">
        <f>Tableau1[[#This Row],[prix d\''achat]]*0.2</f>
        <v>7.5480000000000009</v>
      </c>
      <c r="J277" s="1">
        <f>Tableau1[[#This Row],[frais acc]]+Tableau1[[#This Row],[prix d\''achat]]</f>
        <v>45.288000000000004</v>
      </c>
      <c r="K277" s="1">
        <f>Tableau1[[#This Row],[prix HT]]/Tableau1[[#This Row],[px ht ttall]]</f>
        <v>1.6928693472884648</v>
      </c>
      <c r="L277">
        <v>400</v>
      </c>
      <c r="M277" t="s">
        <v>85</v>
      </c>
      <c r="N277" s="28">
        <v>10</v>
      </c>
      <c r="O277" t="s">
        <v>64</v>
      </c>
      <c r="P277" t="s">
        <v>14</v>
      </c>
      <c r="Q277" t="s">
        <v>1959</v>
      </c>
      <c r="R277" s="4" t="str">
        <f>Tableau1[[#This Row],[référence]]</f>
        <v>F010009</v>
      </c>
      <c r="T277" s="30"/>
    </row>
    <row r="278" spans="1:20" s="28" customFormat="1" hidden="1">
      <c r="A278" s="28" t="s">
        <v>86</v>
      </c>
      <c r="B278" s="28" t="s">
        <v>1880</v>
      </c>
      <c r="C278" s="28" t="s">
        <v>87</v>
      </c>
      <c r="D278" t="s">
        <v>58</v>
      </c>
      <c r="E278" t="s">
        <v>1901</v>
      </c>
      <c r="F278" s="1">
        <v>44.77</v>
      </c>
      <c r="G278" s="29">
        <v>95</v>
      </c>
      <c r="H278" s="1">
        <v>79.166667000000004</v>
      </c>
      <c r="I278" s="1">
        <f>Tableau1[[#This Row],[prix d\''achat]]*0.2</f>
        <v>8.9540000000000006</v>
      </c>
      <c r="J278" s="1">
        <f>Tableau1[[#This Row],[frais acc]]+Tableau1[[#This Row],[prix d\''achat]]</f>
        <v>53.724000000000004</v>
      </c>
      <c r="K278" s="1">
        <f>Tableau1[[#This Row],[prix HT]]/Tableau1[[#This Row],[px ht ttall]]</f>
        <v>1.473581025240116</v>
      </c>
      <c r="L278">
        <v>401</v>
      </c>
      <c r="M278" t="s">
        <v>88</v>
      </c>
      <c r="N278" s="28">
        <v>10</v>
      </c>
      <c r="O278" t="s">
        <v>64</v>
      </c>
      <c r="P278" t="s">
        <v>14</v>
      </c>
      <c r="Q278" t="s">
        <v>1959</v>
      </c>
      <c r="R278" s="4" t="str">
        <f>Tableau1[[#This Row],[référence]]</f>
        <v>F010010</v>
      </c>
      <c r="T278" s="30"/>
    </row>
    <row r="279" spans="1:20" s="28" customFormat="1" hidden="1">
      <c r="A279" s="28" t="s">
        <v>89</v>
      </c>
      <c r="B279" s="28" t="s">
        <v>1880</v>
      </c>
      <c r="C279" s="28" t="s">
        <v>90</v>
      </c>
      <c r="D279" t="s">
        <v>58</v>
      </c>
      <c r="E279" t="s">
        <v>1901</v>
      </c>
      <c r="F279" s="1">
        <v>62.9</v>
      </c>
      <c r="G279" s="29">
        <v>120</v>
      </c>
      <c r="H279" s="1">
        <v>100</v>
      </c>
      <c r="I279" s="1">
        <f>Tableau1[[#This Row],[prix d\''achat]]*0.2</f>
        <v>12.58</v>
      </c>
      <c r="J279" s="1">
        <f>Tableau1[[#This Row],[frais acc]]+Tableau1[[#This Row],[prix d\''achat]]</f>
        <v>75.48</v>
      </c>
      <c r="K279" s="1">
        <f>Tableau1[[#This Row],[prix HT]]/Tableau1[[#This Row],[px ht ttall]]</f>
        <v>1.3248542660307365</v>
      </c>
      <c r="L279">
        <v>402</v>
      </c>
      <c r="M279" t="s">
        <v>91</v>
      </c>
      <c r="N279" s="28">
        <v>10</v>
      </c>
      <c r="O279" t="s">
        <v>64</v>
      </c>
      <c r="P279" t="s">
        <v>14</v>
      </c>
      <c r="Q279" t="s">
        <v>1959</v>
      </c>
      <c r="R279" s="4" t="str">
        <f>Tableau1[[#This Row],[référence]]</f>
        <v>F010011</v>
      </c>
      <c r="T279" s="30"/>
    </row>
    <row r="280" spans="1:20" s="28" customFormat="1" hidden="1">
      <c r="A280" s="28" t="s">
        <v>92</v>
      </c>
      <c r="B280" s="28" t="s">
        <v>1880</v>
      </c>
      <c r="C280" s="28" t="s">
        <v>93</v>
      </c>
      <c r="D280" t="s">
        <v>58</v>
      </c>
      <c r="E280" t="s">
        <v>1901</v>
      </c>
      <c r="F280" s="1">
        <v>47.36</v>
      </c>
      <c r="G280" s="29">
        <v>130</v>
      </c>
      <c r="H280" s="1">
        <v>108.333333</v>
      </c>
      <c r="I280" s="1">
        <f>Tableau1[[#This Row],[prix d\''achat]]*0.2</f>
        <v>9.4719999999999995</v>
      </c>
      <c r="J280" s="1">
        <f>Tableau1[[#This Row],[frais acc]]+Tableau1[[#This Row],[prix d\''achat]]</f>
        <v>56.832000000000001</v>
      </c>
      <c r="K280" s="1">
        <f>Tableau1[[#This Row],[prix HT]]/Tableau1[[#This Row],[px ht ttall]]</f>
        <v>1.9062030722128378</v>
      </c>
      <c r="L280">
        <v>403</v>
      </c>
      <c r="M280" t="s">
        <v>94</v>
      </c>
      <c r="N280" s="28">
        <v>10</v>
      </c>
      <c r="O280" t="s">
        <v>64</v>
      </c>
      <c r="P280" t="s">
        <v>14</v>
      </c>
      <c r="Q280" t="s">
        <v>1959</v>
      </c>
      <c r="R280" s="4" t="str">
        <f>Tableau1[[#This Row],[référence]]</f>
        <v>F010012</v>
      </c>
      <c r="T280" s="30"/>
    </row>
    <row r="281" spans="1:20" s="28" customFormat="1" hidden="1">
      <c r="A281" s="28" t="s">
        <v>95</v>
      </c>
      <c r="B281" s="28" t="s">
        <v>1880</v>
      </c>
      <c r="C281" s="28" t="s">
        <v>96</v>
      </c>
      <c r="D281" t="s">
        <v>58</v>
      </c>
      <c r="E281" t="s">
        <v>1901</v>
      </c>
      <c r="F281" s="1">
        <v>63.64</v>
      </c>
      <c r="G281" s="29">
        <v>146</v>
      </c>
      <c r="H281" s="1">
        <v>121.666667</v>
      </c>
      <c r="I281" s="1">
        <f>Tableau1[[#This Row],[prix d\''achat]]*0.2</f>
        <v>12.728000000000002</v>
      </c>
      <c r="J281" s="1">
        <f>Tableau1[[#This Row],[frais acc]]+Tableau1[[#This Row],[prix d\''achat]]</f>
        <v>76.367999999999995</v>
      </c>
      <c r="K281" s="1">
        <f>Tableau1[[#This Row],[prix HT]]/Tableau1[[#This Row],[px ht ttall]]</f>
        <v>1.5931629347370628</v>
      </c>
      <c r="L281">
        <v>404</v>
      </c>
      <c r="M281" t="s">
        <v>97</v>
      </c>
      <c r="N281" s="28">
        <v>10</v>
      </c>
      <c r="O281" t="s">
        <v>64</v>
      </c>
      <c r="P281" t="s">
        <v>14</v>
      </c>
      <c r="Q281" t="s">
        <v>1959</v>
      </c>
      <c r="R281" s="4" t="str">
        <f>Tableau1[[#This Row],[référence]]</f>
        <v>F010013</v>
      </c>
      <c r="T281" s="30"/>
    </row>
    <row r="282" spans="1:20" s="28" customFormat="1" hidden="1">
      <c r="A282" s="28" t="s">
        <v>1096</v>
      </c>
      <c r="B282" s="28" t="s">
        <v>1880</v>
      </c>
      <c r="C282" s="28" t="s">
        <v>1097</v>
      </c>
      <c r="D282" t="s">
        <v>17</v>
      </c>
      <c r="E282" t="s">
        <v>1899</v>
      </c>
      <c r="F282" s="1">
        <v>1.91</v>
      </c>
      <c r="G282" s="29">
        <v>4.8</v>
      </c>
      <c r="H282" s="1">
        <v>4</v>
      </c>
      <c r="I282" s="1">
        <f>F282*0.2</f>
        <v>0.38200000000000001</v>
      </c>
      <c r="J282" s="1">
        <f>F282+I282</f>
        <v>2.2919999999999998</v>
      </c>
      <c r="K282" s="1">
        <f>H282/J282</f>
        <v>1.7452006980802794</v>
      </c>
      <c r="L282">
        <v>232</v>
      </c>
      <c r="M282" t="s">
        <v>1098</v>
      </c>
      <c r="N282" s="28">
        <v>22</v>
      </c>
      <c r="O282" t="s">
        <v>1062</v>
      </c>
      <c r="P282" t="s">
        <v>14</v>
      </c>
      <c r="Q282" t="s">
        <v>1959</v>
      </c>
      <c r="R282" s="4" t="str">
        <f>Tableau1[[#This Row],[référence]]</f>
        <v>F020001</v>
      </c>
      <c r="S282" s="31" t="s">
        <v>2203</v>
      </c>
      <c r="T282" s="30"/>
    </row>
    <row r="283" spans="1:20" s="28" customFormat="1" hidden="1">
      <c r="A283" s="28" t="s">
        <v>1090</v>
      </c>
      <c r="B283" s="28" t="s">
        <v>1880</v>
      </c>
      <c r="C283" s="28" t="s">
        <v>1091</v>
      </c>
      <c r="D283" t="s">
        <v>17</v>
      </c>
      <c r="E283" t="s">
        <v>1899</v>
      </c>
      <c r="F283" s="1">
        <v>2.82</v>
      </c>
      <c r="G283" s="29">
        <v>4.8</v>
      </c>
      <c r="H283" s="1">
        <v>4</v>
      </c>
      <c r="I283" s="1">
        <f>F283*0.2</f>
        <v>0.56399999999999995</v>
      </c>
      <c r="J283" s="1">
        <f>F283+I283</f>
        <v>3.3839999999999999</v>
      </c>
      <c r="K283" s="1">
        <f>H283/J283</f>
        <v>1.1820330969267139</v>
      </c>
      <c r="L283">
        <v>233</v>
      </c>
      <c r="M283" t="s">
        <v>1092</v>
      </c>
      <c r="N283" s="28">
        <v>27</v>
      </c>
      <c r="O283" t="s">
        <v>1062</v>
      </c>
      <c r="P283" t="s">
        <v>14</v>
      </c>
      <c r="Q283" t="s">
        <v>1959</v>
      </c>
      <c r="R283" s="4" t="str">
        <f>Tableau1[[#This Row],[référence]]</f>
        <v>F020002</v>
      </c>
      <c r="S283" s="28" t="s">
        <v>2204</v>
      </c>
      <c r="T283" s="30"/>
    </row>
    <row r="284" spans="1:20" s="28" customFormat="1" hidden="1">
      <c r="A284" s="28" t="s">
        <v>1093</v>
      </c>
      <c r="B284" s="28" t="s">
        <v>1880</v>
      </c>
      <c r="C284" s="28" t="s">
        <v>1094</v>
      </c>
      <c r="D284" t="s">
        <v>17</v>
      </c>
      <c r="E284" t="s">
        <v>1899</v>
      </c>
      <c r="F284" s="1">
        <v>3.2</v>
      </c>
      <c r="G284" s="29">
        <v>4.8</v>
      </c>
      <c r="H284" s="1">
        <v>4</v>
      </c>
      <c r="I284" s="1">
        <f>F284*0.2</f>
        <v>0.64000000000000012</v>
      </c>
      <c r="J284" s="1">
        <f>F284+I284</f>
        <v>3.8400000000000003</v>
      </c>
      <c r="K284" s="1">
        <f>H284/J284</f>
        <v>1.0416666666666665</v>
      </c>
      <c r="L284">
        <v>234</v>
      </c>
      <c r="M284" t="s">
        <v>1095</v>
      </c>
      <c r="N284" s="28">
        <v>17</v>
      </c>
      <c r="O284" t="s">
        <v>1062</v>
      </c>
      <c r="P284" t="s">
        <v>14</v>
      </c>
      <c r="Q284" t="s">
        <v>1959</v>
      </c>
      <c r="R284" s="4" t="str">
        <f>Tableau1[[#This Row],[référence]]</f>
        <v>F020003</v>
      </c>
      <c r="S284" s="32" t="s">
        <v>2206</v>
      </c>
      <c r="T284" s="30"/>
    </row>
    <row r="285" spans="1:20" s="28" customFormat="1" hidden="1">
      <c r="A285" s="28" t="s">
        <v>1054</v>
      </c>
      <c r="B285" s="28" t="s">
        <v>1880</v>
      </c>
      <c r="C285" s="28" t="s">
        <v>1099</v>
      </c>
      <c r="D285" t="s">
        <v>132</v>
      </c>
      <c r="E285" t="s">
        <v>1890</v>
      </c>
      <c r="F285" s="1">
        <v>1.69</v>
      </c>
      <c r="G285" s="29">
        <v>3.8</v>
      </c>
      <c r="H285" s="1">
        <v>3.1666669999999999</v>
      </c>
      <c r="I285" s="2">
        <v>3.6700000000000001E-3</v>
      </c>
      <c r="J285" s="1">
        <f>Tableau1[[#This Row],[prix d\''achat]]+Tableau1[[#This Row],[frais acc]]</f>
        <v>1.69367</v>
      </c>
      <c r="K285" s="1">
        <f>Tableau1[[#This Row],[prix HT]]/Tableau1[[#This Row],[px ht ttall]]</f>
        <v>1.8697072038826925</v>
      </c>
      <c r="L285">
        <v>778</v>
      </c>
      <c r="M285"/>
      <c r="N285" s="28">
        <v>9</v>
      </c>
      <c r="O285" t="s">
        <v>1100</v>
      </c>
      <c r="P285" t="s">
        <v>14</v>
      </c>
      <c r="Q285" t="s">
        <v>1959</v>
      </c>
      <c r="R285" s="4" t="str">
        <f>Tableau1[[#This Row],[référence]]</f>
        <v>F020004</v>
      </c>
      <c r="S285" s="28" t="s">
        <v>2205</v>
      </c>
      <c r="T285" s="30"/>
    </row>
    <row r="286" spans="1:20" s="28" customFormat="1" hidden="1">
      <c r="A286" s="28" t="s">
        <v>1057</v>
      </c>
      <c r="B286" s="28" t="s">
        <v>1880</v>
      </c>
      <c r="C286" s="28" t="s">
        <v>1101</v>
      </c>
      <c r="D286" t="s">
        <v>132</v>
      </c>
      <c r="E286" t="s">
        <v>1890</v>
      </c>
      <c r="F286" s="1">
        <v>1.95</v>
      </c>
      <c r="G286" s="29">
        <v>5.8</v>
      </c>
      <c r="H286" s="1">
        <v>4.8333329999999997</v>
      </c>
      <c r="I286" s="2">
        <v>3.6700000000000001E-3</v>
      </c>
      <c r="J286" s="1">
        <f>Tableau1[[#This Row],[prix d\''achat]]+Tableau1[[#This Row],[frais acc]]</f>
        <v>1.95367</v>
      </c>
      <c r="K286" s="1">
        <f>Tableau1[[#This Row],[prix HT]]/Tableau1[[#This Row],[px ht ttall]]</f>
        <v>2.4739761576929573</v>
      </c>
      <c r="L286">
        <v>779</v>
      </c>
      <c r="M286"/>
      <c r="N286" s="28">
        <v>5</v>
      </c>
      <c r="O286" t="s">
        <v>1100</v>
      </c>
      <c r="P286" t="s">
        <v>14</v>
      </c>
      <c r="Q286" t="s">
        <v>1959</v>
      </c>
      <c r="R286" s="4" t="str">
        <f>Tableau1[[#This Row],[référence]]</f>
        <v>F020005</v>
      </c>
      <c r="S286" s="28" t="s">
        <v>2207</v>
      </c>
      <c r="T286" s="30"/>
    </row>
    <row r="287" spans="1:20" s="28" customFormat="1" hidden="1">
      <c r="A287" s="28" t="s">
        <v>1058</v>
      </c>
      <c r="B287" s="28" t="s">
        <v>1880</v>
      </c>
      <c r="C287" s="28" t="s">
        <v>1055</v>
      </c>
      <c r="D287" t="s">
        <v>132</v>
      </c>
      <c r="E287" t="s">
        <v>1890</v>
      </c>
      <c r="F287" s="1">
        <v>2.29</v>
      </c>
      <c r="G287" s="29">
        <v>6.5</v>
      </c>
      <c r="H287" s="1">
        <v>5.4166670000000003</v>
      </c>
      <c r="I287" s="2">
        <v>3.6700000000000001E-3</v>
      </c>
      <c r="J287" s="1">
        <f>Tableau1[[#This Row],[prix d\''achat]]+Tableau1[[#This Row],[frais acc]]</f>
        <v>2.2936700000000001</v>
      </c>
      <c r="K287" s="1">
        <f>Tableau1[[#This Row],[prix HT]]/Tableau1[[#This Row],[px ht ttall]]</f>
        <v>2.3615720657287231</v>
      </c>
      <c r="L287">
        <v>780</v>
      </c>
      <c r="M287"/>
      <c r="N287" s="28">
        <v>5</v>
      </c>
      <c r="O287" t="s">
        <v>1100</v>
      </c>
      <c r="P287" t="s">
        <v>14</v>
      </c>
      <c r="Q287" t="s">
        <v>1959</v>
      </c>
      <c r="R287" s="4" t="str">
        <f>Tableau1[[#This Row],[référence]]</f>
        <v>F020006</v>
      </c>
      <c r="S287" s="28" t="s">
        <v>2208</v>
      </c>
      <c r="T287" s="30"/>
    </row>
    <row r="288" spans="1:20" s="28" customFormat="1" hidden="1">
      <c r="A288" s="28" t="s">
        <v>1059</v>
      </c>
      <c r="B288" s="28" t="s">
        <v>1880</v>
      </c>
      <c r="C288" s="28" t="s">
        <v>1102</v>
      </c>
      <c r="D288" t="s">
        <v>132</v>
      </c>
      <c r="E288" t="s">
        <v>1890</v>
      </c>
      <c r="F288" s="1">
        <v>2.57</v>
      </c>
      <c r="G288" s="29">
        <v>6.9</v>
      </c>
      <c r="H288" s="1">
        <v>5.75</v>
      </c>
      <c r="I288" s="2">
        <v>3.6700000000000001E-3</v>
      </c>
      <c r="J288" s="1">
        <f>Tableau1[[#This Row],[prix d\''achat]]+Tableau1[[#This Row],[frais acc]]</f>
        <v>2.5736699999999999</v>
      </c>
      <c r="K288" s="1">
        <f>Tableau1[[#This Row],[prix HT]]/Tableau1[[#This Row],[px ht ttall]]</f>
        <v>2.2341636651163514</v>
      </c>
      <c r="L288">
        <v>781</v>
      </c>
      <c r="M288"/>
      <c r="N288" s="28">
        <v>9</v>
      </c>
      <c r="O288" t="s">
        <v>1100</v>
      </c>
      <c r="P288" t="s">
        <v>14</v>
      </c>
      <c r="Q288" t="s">
        <v>1959</v>
      </c>
      <c r="R288" s="4" t="str">
        <f>Tableau1[[#This Row],[référence]]</f>
        <v>F020007</v>
      </c>
      <c r="S288" s="28" t="s">
        <v>2209</v>
      </c>
      <c r="T288" s="30"/>
    </row>
    <row r="289" spans="1:20" s="28" customFormat="1" hidden="1">
      <c r="A289" s="28" t="s">
        <v>1063</v>
      </c>
      <c r="B289" s="28" t="s">
        <v>1880</v>
      </c>
      <c r="C289" s="28" t="s">
        <v>1103</v>
      </c>
      <c r="D289" t="s">
        <v>132</v>
      </c>
      <c r="E289" t="s">
        <v>1890</v>
      </c>
      <c r="F289" s="1">
        <v>2.86</v>
      </c>
      <c r="G289" s="29">
        <v>8.8000000000000007</v>
      </c>
      <c r="H289" s="1">
        <v>7.3333329999999997</v>
      </c>
      <c r="I289" s="2">
        <v>5.8720000000000005E-3</v>
      </c>
      <c r="J289" s="1">
        <f>Tableau1[[#This Row],[prix d\''achat]]+Tableau1[[#This Row],[frais acc]]</f>
        <v>2.865872</v>
      </c>
      <c r="K289" s="1">
        <f>Tableau1[[#This Row],[prix HT]]/Tableau1[[#This Row],[px ht ttall]]</f>
        <v>2.5588487552828596</v>
      </c>
      <c r="L289">
        <v>782</v>
      </c>
      <c r="M289"/>
      <c r="N289" s="28">
        <v>4</v>
      </c>
      <c r="O289" t="s">
        <v>1100</v>
      </c>
      <c r="P289" t="s">
        <v>14</v>
      </c>
      <c r="Q289" t="s">
        <v>1959</v>
      </c>
      <c r="R289" s="4" t="str">
        <f>Tableau1[[#This Row],[référence]]</f>
        <v>F020008</v>
      </c>
      <c r="S289" s="28" t="s">
        <v>2210</v>
      </c>
      <c r="T289" s="30"/>
    </row>
    <row r="290" spans="1:20" s="28" customFormat="1" hidden="1">
      <c r="A290" s="28" t="s">
        <v>1064</v>
      </c>
      <c r="B290" s="28" t="s">
        <v>1880</v>
      </c>
      <c r="C290" s="28" t="s">
        <v>1060</v>
      </c>
      <c r="D290" t="s">
        <v>132</v>
      </c>
      <c r="E290" t="s">
        <v>1890</v>
      </c>
      <c r="F290" s="1">
        <v>3.15</v>
      </c>
      <c r="G290" s="29">
        <v>9.8000000000000007</v>
      </c>
      <c r="H290" s="1">
        <v>8.1666670000000003</v>
      </c>
      <c r="I290" s="2">
        <v>7.3400000000000002E-3</v>
      </c>
      <c r="J290" s="1">
        <f>Tableau1[[#This Row],[prix d\''achat]]+Tableau1[[#This Row],[frais acc]]</f>
        <v>3.15734</v>
      </c>
      <c r="K290" s="1">
        <f>Tableau1[[#This Row],[prix HT]]/Tableau1[[#This Row],[px ht ttall]]</f>
        <v>2.5865655900219804</v>
      </c>
      <c r="L290">
        <v>783</v>
      </c>
      <c r="M290"/>
      <c r="N290" s="28">
        <v>9</v>
      </c>
      <c r="O290" t="s">
        <v>1100</v>
      </c>
      <c r="P290" t="s">
        <v>14</v>
      </c>
      <c r="Q290" t="s">
        <v>1959</v>
      </c>
      <c r="R290" s="4" t="str">
        <f>Tableau1[[#This Row],[référence]]</f>
        <v>F020009</v>
      </c>
      <c r="S290" s="28" t="s">
        <v>2211</v>
      </c>
      <c r="T290" s="30"/>
    </row>
    <row r="291" spans="1:20" s="28" customFormat="1" hidden="1">
      <c r="A291" s="28" t="s">
        <v>1066</v>
      </c>
      <c r="B291" s="28" t="s">
        <v>1880</v>
      </c>
      <c r="C291" s="28" t="s">
        <v>2182</v>
      </c>
      <c r="D291" t="s">
        <v>17</v>
      </c>
      <c r="E291" t="s">
        <v>1899</v>
      </c>
      <c r="F291" s="1">
        <v>7.75</v>
      </c>
      <c r="G291" s="29">
        <v>11.8</v>
      </c>
      <c r="H291" s="1">
        <v>9.8333329999999997</v>
      </c>
      <c r="I291" s="1">
        <f t="shared" ref="I291:I296" si="20">F291*0.2</f>
        <v>1.55</v>
      </c>
      <c r="J291" s="1">
        <f t="shared" ref="J291:J297" si="21">F291+I291</f>
        <v>9.3000000000000007</v>
      </c>
      <c r="K291" s="1">
        <f t="shared" ref="K291:K297" si="22">H291/J291</f>
        <v>1.0573476344086021</v>
      </c>
      <c r="L291" t="s">
        <v>1067</v>
      </c>
      <c r="M291" t="s">
        <v>1068</v>
      </c>
      <c r="N291" s="28">
        <v>0</v>
      </c>
      <c r="O291" t="s">
        <v>1062</v>
      </c>
      <c r="P291" t="s">
        <v>14</v>
      </c>
      <c r="Q291" t="s">
        <v>1959</v>
      </c>
      <c r="R291" s="4" t="str">
        <f>Tableau1[[#This Row],[référence]]</f>
        <v>F020010</v>
      </c>
      <c r="S291" s="28" t="s">
        <v>2212</v>
      </c>
      <c r="T291" s="30"/>
    </row>
    <row r="292" spans="1:20" s="28" customFormat="1" hidden="1">
      <c r="A292" s="28" t="s">
        <v>1069</v>
      </c>
      <c r="B292" s="28" t="s">
        <v>1880</v>
      </c>
      <c r="C292" s="28" t="s">
        <v>2183</v>
      </c>
      <c r="D292" t="s">
        <v>17</v>
      </c>
      <c r="E292" t="s">
        <v>1899</v>
      </c>
      <c r="F292" s="1">
        <v>7.75</v>
      </c>
      <c r="G292" s="29">
        <v>11.8</v>
      </c>
      <c r="H292" s="1">
        <v>9.8333329999999997</v>
      </c>
      <c r="I292" s="1">
        <f t="shared" si="20"/>
        <v>1.55</v>
      </c>
      <c r="J292" s="1">
        <f t="shared" si="21"/>
        <v>9.3000000000000007</v>
      </c>
      <c r="K292" s="1">
        <f t="shared" si="22"/>
        <v>1.0573476344086021</v>
      </c>
      <c r="L292" t="s">
        <v>1070</v>
      </c>
      <c r="M292" t="s">
        <v>1068</v>
      </c>
      <c r="N292" s="28">
        <v>1</v>
      </c>
      <c r="O292" t="s">
        <v>1062</v>
      </c>
      <c r="P292" t="s">
        <v>14</v>
      </c>
      <c r="Q292" t="s">
        <v>1959</v>
      </c>
      <c r="R292" s="4" t="str">
        <f>Tableau1[[#This Row],[référence]]</f>
        <v>F020011</v>
      </c>
      <c r="S292" s="31" t="s">
        <v>2213</v>
      </c>
      <c r="T292" s="30"/>
    </row>
    <row r="293" spans="1:20" s="28" customFormat="1" hidden="1">
      <c r="A293" s="28" t="s">
        <v>1071</v>
      </c>
      <c r="B293" s="28" t="s">
        <v>1880</v>
      </c>
      <c r="C293" s="28" t="s">
        <v>2184</v>
      </c>
      <c r="D293" t="s">
        <v>17</v>
      </c>
      <c r="E293" t="s">
        <v>1899</v>
      </c>
      <c r="F293" s="1">
        <v>7.75</v>
      </c>
      <c r="G293" s="29">
        <v>11.8</v>
      </c>
      <c r="H293" s="1">
        <v>9.8333329999999997</v>
      </c>
      <c r="I293" s="1">
        <f t="shared" si="20"/>
        <v>1.55</v>
      </c>
      <c r="J293" s="1">
        <f t="shared" si="21"/>
        <v>9.3000000000000007</v>
      </c>
      <c r="K293" s="1">
        <f t="shared" si="22"/>
        <v>1.0573476344086021</v>
      </c>
      <c r="L293" t="s">
        <v>1072</v>
      </c>
      <c r="M293" t="s">
        <v>1068</v>
      </c>
      <c r="N293" s="28">
        <v>2</v>
      </c>
      <c r="O293" t="s">
        <v>1062</v>
      </c>
      <c r="P293" t="s">
        <v>14</v>
      </c>
      <c r="Q293" t="s">
        <v>1959</v>
      </c>
      <c r="R293" s="4" t="str">
        <f>Tableau1[[#This Row],[référence]]</f>
        <v>F020012</v>
      </c>
      <c r="S293" s="28" t="s">
        <v>2214</v>
      </c>
      <c r="T293" s="30"/>
    </row>
    <row r="294" spans="1:20" s="28" customFormat="1" hidden="1">
      <c r="A294" s="28" t="s">
        <v>1080</v>
      </c>
      <c r="B294" s="28" t="s">
        <v>1880</v>
      </c>
      <c r="C294" s="28" t="s">
        <v>2185</v>
      </c>
      <c r="D294" t="s">
        <v>17</v>
      </c>
      <c r="E294" t="s">
        <v>1899</v>
      </c>
      <c r="F294" s="1">
        <v>5.28</v>
      </c>
      <c r="G294" s="29">
        <v>7.9</v>
      </c>
      <c r="H294" s="1">
        <v>6.5833329999999997</v>
      </c>
      <c r="I294" s="1">
        <f t="shared" si="20"/>
        <v>1.056</v>
      </c>
      <c r="J294" s="1">
        <f t="shared" si="21"/>
        <v>6.3360000000000003</v>
      </c>
      <c r="K294" s="1">
        <f t="shared" si="22"/>
        <v>1.0390361426767676</v>
      </c>
      <c r="L294" t="s">
        <v>1081</v>
      </c>
      <c r="M294" t="s">
        <v>1082</v>
      </c>
      <c r="N294" s="28">
        <v>3</v>
      </c>
      <c r="O294" t="s">
        <v>1056</v>
      </c>
      <c r="P294" t="s">
        <v>14</v>
      </c>
      <c r="Q294" t="s">
        <v>1959</v>
      </c>
      <c r="R294" s="4" t="str">
        <f>Tableau1[[#This Row],[référence]]</f>
        <v>F020013</v>
      </c>
      <c r="S294" s="28" t="s">
        <v>2215</v>
      </c>
      <c r="T294" s="30"/>
    </row>
    <row r="295" spans="1:20" s="28" customFormat="1" hidden="1">
      <c r="A295" s="28" t="s">
        <v>1083</v>
      </c>
      <c r="B295" s="28" t="s">
        <v>1880</v>
      </c>
      <c r="C295" s="28" t="s">
        <v>2186</v>
      </c>
      <c r="D295" t="s">
        <v>17</v>
      </c>
      <c r="E295" t="s">
        <v>1899</v>
      </c>
      <c r="F295" s="1">
        <v>5.28</v>
      </c>
      <c r="G295" s="29">
        <v>7.9</v>
      </c>
      <c r="H295" s="1">
        <v>6.5833329999999997</v>
      </c>
      <c r="I295" s="1">
        <f t="shared" si="20"/>
        <v>1.056</v>
      </c>
      <c r="J295" s="1">
        <f t="shared" si="21"/>
        <v>6.3360000000000003</v>
      </c>
      <c r="K295" s="1">
        <f t="shared" si="22"/>
        <v>1.0390361426767676</v>
      </c>
      <c r="L295" t="s">
        <v>1084</v>
      </c>
      <c r="M295" t="s">
        <v>1082</v>
      </c>
      <c r="N295" s="28">
        <v>9</v>
      </c>
      <c r="O295" t="s">
        <v>1056</v>
      </c>
      <c r="P295" t="s">
        <v>14</v>
      </c>
      <c r="Q295" t="s">
        <v>1959</v>
      </c>
      <c r="R295" s="4" t="str">
        <f>Tableau1[[#This Row],[référence]]</f>
        <v>F020014</v>
      </c>
      <c r="S295" s="28" t="s">
        <v>2216</v>
      </c>
      <c r="T295" s="30"/>
    </row>
    <row r="296" spans="1:20" s="28" customFormat="1" hidden="1">
      <c r="A296" s="28" t="s">
        <v>1085</v>
      </c>
      <c r="B296" s="28" t="s">
        <v>1880</v>
      </c>
      <c r="C296" s="28" t="s">
        <v>2187</v>
      </c>
      <c r="D296" t="s">
        <v>17</v>
      </c>
      <c r="E296" t="s">
        <v>1899</v>
      </c>
      <c r="F296" s="1">
        <v>5.28</v>
      </c>
      <c r="G296" s="29">
        <v>7.9</v>
      </c>
      <c r="H296" s="1">
        <v>6.5833329999999997</v>
      </c>
      <c r="I296" s="1">
        <f t="shared" si="20"/>
        <v>1.056</v>
      </c>
      <c r="J296" s="1">
        <f t="shared" si="21"/>
        <v>6.3360000000000003</v>
      </c>
      <c r="K296" s="1">
        <f t="shared" si="22"/>
        <v>1.0390361426767676</v>
      </c>
      <c r="L296" t="s">
        <v>1086</v>
      </c>
      <c r="M296" t="s">
        <v>1082</v>
      </c>
      <c r="N296" s="28">
        <v>18</v>
      </c>
      <c r="O296" t="s">
        <v>1056</v>
      </c>
      <c r="P296" t="s">
        <v>14</v>
      </c>
      <c r="Q296" t="s">
        <v>1959</v>
      </c>
      <c r="R296" s="4" t="str">
        <f>Tableau1[[#This Row],[référence]]</f>
        <v>F020015</v>
      </c>
      <c r="S296" s="28" t="s">
        <v>2217</v>
      </c>
      <c r="T296" s="30"/>
    </row>
    <row r="297" spans="1:20" s="28" customFormat="1" hidden="1">
      <c r="A297" s="28" t="s">
        <v>1073</v>
      </c>
      <c r="B297" s="28" t="s">
        <v>1880</v>
      </c>
      <c r="C297" s="28" t="s">
        <v>2188</v>
      </c>
      <c r="D297" t="s">
        <v>17</v>
      </c>
      <c r="E297" t="s">
        <v>1899</v>
      </c>
      <c r="F297" s="1">
        <v>5.58</v>
      </c>
      <c r="G297" s="29">
        <v>8.1</v>
      </c>
      <c r="H297" s="1">
        <v>6.75</v>
      </c>
      <c r="I297" s="1">
        <f t="shared" ref="I297:I305" si="23">F297*0.2</f>
        <v>1.1160000000000001</v>
      </c>
      <c r="J297" s="1">
        <f t="shared" si="21"/>
        <v>6.6959999999999997</v>
      </c>
      <c r="K297" s="1">
        <f t="shared" si="22"/>
        <v>1.0080645161290323</v>
      </c>
      <c r="L297" t="s">
        <v>1074</v>
      </c>
      <c r="M297" t="s">
        <v>1075</v>
      </c>
      <c r="N297" s="28">
        <v>17</v>
      </c>
      <c r="O297" t="s">
        <v>1056</v>
      </c>
      <c r="P297" t="s">
        <v>14</v>
      </c>
      <c r="Q297" t="s">
        <v>1959</v>
      </c>
      <c r="R297" s="4" t="str">
        <f>Tableau1[[#This Row],[référence]]</f>
        <v>F020016</v>
      </c>
      <c r="S297" s="28" t="s">
        <v>2218</v>
      </c>
      <c r="T297" s="30"/>
    </row>
    <row r="298" spans="1:20" s="28" customFormat="1" hidden="1">
      <c r="A298" s="28" t="s">
        <v>1078</v>
      </c>
      <c r="B298" s="28" t="s">
        <v>1880</v>
      </c>
      <c r="C298" s="28" t="s">
        <v>2189</v>
      </c>
      <c r="D298" t="s">
        <v>17</v>
      </c>
      <c r="E298" t="s">
        <v>1899</v>
      </c>
      <c r="F298" s="1">
        <v>5.58</v>
      </c>
      <c r="G298" s="29">
        <v>8.1</v>
      </c>
      <c r="H298" s="1">
        <v>6.75</v>
      </c>
      <c r="I298" s="1">
        <f t="shared" si="23"/>
        <v>1.1160000000000001</v>
      </c>
      <c r="J298" s="1">
        <f t="shared" ref="J298:J304" si="24">F298+I298</f>
        <v>6.6959999999999997</v>
      </c>
      <c r="K298" s="1">
        <f t="shared" ref="K298:K304" si="25">H298/J298</f>
        <v>1.0080645161290323</v>
      </c>
      <c r="L298" t="s">
        <v>1079</v>
      </c>
      <c r="M298" t="s">
        <v>1075</v>
      </c>
      <c r="N298" s="28">
        <v>19</v>
      </c>
      <c r="O298" t="s">
        <v>1056</v>
      </c>
      <c r="P298" t="s">
        <v>14</v>
      </c>
      <c r="Q298" t="s">
        <v>1959</v>
      </c>
      <c r="R298" s="4" t="str">
        <f>Tableau1[[#This Row],[référence]]</f>
        <v>F020017</v>
      </c>
      <c r="S298" s="31" t="s">
        <v>2220</v>
      </c>
      <c r="T298" s="30"/>
    </row>
    <row r="299" spans="1:20" customFormat="1" hidden="1">
      <c r="A299" t="s">
        <v>1076</v>
      </c>
      <c r="B299" t="s">
        <v>1880</v>
      </c>
      <c r="C299" t="s">
        <v>2190</v>
      </c>
      <c r="D299" t="s">
        <v>17</v>
      </c>
      <c r="E299" t="s">
        <v>1899</v>
      </c>
      <c r="F299" s="1">
        <v>5.58</v>
      </c>
      <c r="G299" s="1">
        <v>8.1</v>
      </c>
      <c r="H299" s="1">
        <v>6.75</v>
      </c>
      <c r="I299" s="1">
        <f t="shared" si="23"/>
        <v>1.1160000000000001</v>
      </c>
      <c r="J299" s="1">
        <f t="shared" si="24"/>
        <v>6.6959999999999997</v>
      </c>
      <c r="K299" s="1">
        <f t="shared" si="25"/>
        <v>1.0080645161290323</v>
      </c>
      <c r="L299" t="s">
        <v>1077</v>
      </c>
      <c r="M299" t="s">
        <v>1075</v>
      </c>
      <c r="N299">
        <v>20</v>
      </c>
      <c r="O299" t="s">
        <v>1056</v>
      </c>
      <c r="P299" t="s">
        <v>14</v>
      </c>
      <c r="Q299" t="s">
        <v>1959</v>
      </c>
      <c r="R299" s="4" t="str">
        <f>Tableau1[[#This Row],[référence]]</f>
        <v>F020018</v>
      </c>
      <c r="S299" s="5" t="s">
        <v>2219</v>
      </c>
      <c r="T299" s="4"/>
    </row>
    <row r="300" spans="1:20" s="28" customFormat="1" hidden="1">
      <c r="A300" s="28" t="s">
        <v>2191</v>
      </c>
      <c r="B300" s="28" t="s">
        <v>1880</v>
      </c>
      <c r="C300" s="28" t="s">
        <v>2194</v>
      </c>
      <c r="D300" s="28" t="s">
        <v>17</v>
      </c>
      <c r="E300" s="28" t="s">
        <v>1899</v>
      </c>
      <c r="F300" s="29">
        <v>1.61</v>
      </c>
      <c r="G300" s="29">
        <v>3.8</v>
      </c>
      <c r="H300" s="29">
        <f>Tableau1[[#This Row],[prix TTC]]/1.2</f>
        <v>3.1666666666666665</v>
      </c>
      <c r="I300" s="29">
        <f t="shared" si="23"/>
        <v>0.32200000000000006</v>
      </c>
      <c r="J300" s="29">
        <f t="shared" si="24"/>
        <v>1.9320000000000002</v>
      </c>
      <c r="K300" s="29">
        <f t="shared" si="25"/>
        <v>1.6390614216701171</v>
      </c>
      <c r="N300" s="28">
        <v>15</v>
      </c>
      <c r="Q300" t="s">
        <v>1959</v>
      </c>
      <c r="R300" s="30" t="str">
        <f>Tableau1[[#This Row],[référence]]</f>
        <v>F020204</v>
      </c>
      <c r="S300" s="28" t="s">
        <v>2221</v>
      </c>
      <c r="T300" s="30"/>
    </row>
    <row r="301" spans="1:20" s="28" customFormat="1" hidden="1">
      <c r="A301" s="28" t="s">
        <v>2192</v>
      </c>
      <c r="B301" s="28" t="s">
        <v>1880</v>
      </c>
      <c r="C301" s="28" t="s">
        <v>2195</v>
      </c>
      <c r="D301" s="28" t="s">
        <v>17</v>
      </c>
      <c r="E301" s="28" t="s">
        <v>1899</v>
      </c>
      <c r="F301" s="29">
        <v>1.61</v>
      </c>
      <c r="G301" s="29">
        <v>3.8</v>
      </c>
      <c r="H301" s="29">
        <f>Tableau1[[#This Row],[prix TTC]]/1.2</f>
        <v>3.1666666666666665</v>
      </c>
      <c r="I301" s="29">
        <f t="shared" si="23"/>
        <v>0.32200000000000006</v>
      </c>
      <c r="J301" s="29">
        <f t="shared" si="24"/>
        <v>1.9320000000000002</v>
      </c>
      <c r="K301" s="29">
        <f t="shared" si="25"/>
        <v>1.6390614216701171</v>
      </c>
      <c r="N301" s="28">
        <v>18</v>
      </c>
      <c r="Q301" t="s">
        <v>1959</v>
      </c>
      <c r="R301" s="30" t="str">
        <f>Tableau1[[#This Row],[référence]]</f>
        <v>F020205</v>
      </c>
      <c r="S301" s="31" t="s">
        <v>2222</v>
      </c>
      <c r="T301" s="30"/>
    </row>
    <row r="302" spans="1:20" s="28" customFormat="1" hidden="1">
      <c r="A302" s="28" t="s">
        <v>2193</v>
      </c>
      <c r="B302" s="28" t="s">
        <v>1880</v>
      </c>
      <c r="C302" s="28" t="s">
        <v>2196</v>
      </c>
      <c r="D302" s="28" t="s">
        <v>17</v>
      </c>
      <c r="E302" s="28" t="s">
        <v>1899</v>
      </c>
      <c r="F302" s="29">
        <v>1.61</v>
      </c>
      <c r="G302" s="29">
        <v>3.8</v>
      </c>
      <c r="H302" s="29">
        <f>Tableau1[[#This Row],[prix TTC]]/1.2</f>
        <v>3.1666666666666665</v>
      </c>
      <c r="I302" s="29">
        <f t="shared" si="23"/>
        <v>0.32200000000000006</v>
      </c>
      <c r="J302" s="29">
        <f t="shared" si="24"/>
        <v>1.9320000000000002</v>
      </c>
      <c r="K302" s="29">
        <f t="shared" si="25"/>
        <v>1.6390614216701171</v>
      </c>
      <c r="N302" s="28">
        <v>20</v>
      </c>
      <c r="Q302" t="s">
        <v>1959</v>
      </c>
      <c r="R302" s="30" t="str">
        <f>Tableau1[[#This Row],[référence]]</f>
        <v>F020206</v>
      </c>
      <c r="S302" s="28" t="s">
        <v>2223</v>
      </c>
      <c r="T302" s="30"/>
    </row>
    <row r="303" spans="1:20" s="28" customFormat="1" hidden="1">
      <c r="A303" s="28" t="s">
        <v>2197</v>
      </c>
      <c r="B303" s="28" t="s">
        <v>1880</v>
      </c>
      <c r="C303" s="28" t="s">
        <v>2199</v>
      </c>
      <c r="D303" s="28" t="s">
        <v>17</v>
      </c>
      <c r="E303" s="28" t="s">
        <v>1899</v>
      </c>
      <c r="F303" s="29">
        <v>2.2599999999999998</v>
      </c>
      <c r="G303" s="29">
        <v>6.9</v>
      </c>
      <c r="H303" s="29">
        <f>Tableau1[[#This Row],[prix TTC]]/1.2</f>
        <v>5.7500000000000009</v>
      </c>
      <c r="I303" s="29">
        <f t="shared" si="23"/>
        <v>0.45199999999999996</v>
      </c>
      <c r="J303" s="29">
        <f t="shared" si="24"/>
        <v>2.7119999999999997</v>
      </c>
      <c r="K303" s="29">
        <f t="shared" si="25"/>
        <v>2.1202064896755166</v>
      </c>
      <c r="N303" s="28">
        <v>5</v>
      </c>
      <c r="Q303" t="s">
        <v>1959</v>
      </c>
      <c r="R303" s="30" t="str">
        <f>Tableau1[[#This Row],[référence]]</f>
        <v>F020207</v>
      </c>
      <c r="S303" s="31" t="s">
        <v>2225</v>
      </c>
      <c r="T303" s="30"/>
    </row>
    <row r="304" spans="1:20" s="28" customFormat="1" hidden="1">
      <c r="A304" s="28" t="s">
        <v>2198</v>
      </c>
      <c r="B304" s="28" t="s">
        <v>1880</v>
      </c>
      <c r="C304" s="28" t="s">
        <v>2200</v>
      </c>
      <c r="D304" s="28" t="s">
        <v>17</v>
      </c>
      <c r="E304" s="28" t="s">
        <v>1899</v>
      </c>
      <c r="F304" s="29">
        <v>2.2599999999999998</v>
      </c>
      <c r="G304" s="29">
        <v>6.9</v>
      </c>
      <c r="H304" s="29">
        <f>Tableau1[[#This Row],[prix TTC]]/1.2</f>
        <v>5.7500000000000009</v>
      </c>
      <c r="I304" s="29">
        <f t="shared" si="23"/>
        <v>0.45199999999999996</v>
      </c>
      <c r="J304" s="29">
        <f t="shared" si="24"/>
        <v>2.7119999999999997</v>
      </c>
      <c r="K304" s="29">
        <f t="shared" si="25"/>
        <v>2.1202064896755166</v>
      </c>
      <c r="N304" s="28">
        <v>4</v>
      </c>
      <c r="Q304" t="s">
        <v>1959</v>
      </c>
      <c r="R304" s="30" t="str">
        <f>Tableau1[[#This Row],[référence]]</f>
        <v>F020208</v>
      </c>
      <c r="S304" s="28" t="s">
        <v>2226</v>
      </c>
      <c r="T304" s="30"/>
    </row>
    <row r="305" spans="1:20" s="28" customFormat="1" hidden="1">
      <c r="A305" s="28" t="s">
        <v>2202</v>
      </c>
      <c r="B305" s="28" t="s">
        <v>1880</v>
      </c>
      <c r="C305" s="28" t="s">
        <v>2201</v>
      </c>
      <c r="D305" s="28" t="s">
        <v>17</v>
      </c>
      <c r="E305" s="28" t="s">
        <v>1899</v>
      </c>
      <c r="F305" s="29">
        <v>2.2599999999999998</v>
      </c>
      <c r="G305" s="29">
        <v>6.9</v>
      </c>
      <c r="H305" s="29">
        <v>5.75</v>
      </c>
      <c r="I305" s="29">
        <f t="shared" si="23"/>
        <v>0.45199999999999996</v>
      </c>
      <c r="J305" s="29">
        <f>F305+I305</f>
        <v>2.7119999999999997</v>
      </c>
      <c r="K305" s="29">
        <f>H305/J305</f>
        <v>2.1202064896755166</v>
      </c>
      <c r="L305" s="28" t="s">
        <v>1065</v>
      </c>
      <c r="M305" s="28" t="s">
        <v>1061</v>
      </c>
      <c r="N305" s="28">
        <v>5</v>
      </c>
      <c r="O305" s="28" t="s">
        <v>1062</v>
      </c>
      <c r="P305" s="28" t="s">
        <v>14</v>
      </c>
      <c r="Q305" t="s">
        <v>1959</v>
      </c>
      <c r="R305" s="30" t="str">
        <f>Tableau1[[#This Row],[référence]]</f>
        <v>F020209</v>
      </c>
      <c r="S305" s="28" t="s">
        <v>2224</v>
      </c>
      <c r="T305" s="30"/>
    </row>
    <row r="306" spans="1:20" customFormat="1" hidden="1">
      <c r="A306" t="s">
        <v>15</v>
      </c>
      <c r="B306" t="s">
        <v>1880</v>
      </c>
      <c r="C306" t="s">
        <v>16</v>
      </c>
      <c r="D306" t="s">
        <v>17</v>
      </c>
      <c r="E306" t="s">
        <v>1899</v>
      </c>
      <c r="F306" s="1">
        <v>27.18</v>
      </c>
      <c r="G306" s="1">
        <v>38.4</v>
      </c>
      <c r="H306" s="1">
        <v>32</v>
      </c>
      <c r="I306" s="1">
        <f>F306*0.14</f>
        <v>3.8052000000000001</v>
      </c>
      <c r="J306" s="1">
        <f>F306+I306</f>
        <v>30.985199999999999</v>
      </c>
      <c r="K306" s="1">
        <f>H306/J306</f>
        <v>1.0327511198894956</v>
      </c>
      <c r="L306">
        <v>240</v>
      </c>
      <c r="M306" t="s">
        <v>18</v>
      </c>
      <c r="N306">
        <v>2</v>
      </c>
      <c r="O306" t="s">
        <v>19</v>
      </c>
      <c r="P306" t="s">
        <v>14</v>
      </c>
      <c r="Q306" t="s">
        <v>1959</v>
      </c>
      <c r="R306" s="4" t="str">
        <f>Tableau1[[#This Row],[référence]]</f>
        <v>F020319</v>
      </c>
      <c r="S306" t="s">
        <v>2227</v>
      </c>
      <c r="T306" s="4"/>
    </row>
    <row r="307" spans="1:20" customFormat="1" hidden="1">
      <c r="A307" t="s">
        <v>1087</v>
      </c>
      <c r="B307" t="s">
        <v>1880</v>
      </c>
      <c r="C307" t="s">
        <v>1088</v>
      </c>
      <c r="D307" t="s">
        <v>17</v>
      </c>
      <c r="E307" t="s">
        <v>1899</v>
      </c>
      <c r="F307" s="1">
        <v>34.659999999999997</v>
      </c>
      <c r="G307" s="1">
        <v>48</v>
      </c>
      <c r="H307" s="1">
        <v>40</v>
      </c>
      <c r="I307" s="1">
        <v>5</v>
      </c>
      <c r="J307" s="1">
        <f>F307+I307</f>
        <v>39.659999999999997</v>
      </c>
      <c r="K307" s="1">
        <f>H307/J307</f>
        <v>1.0085728693898135</v>
      </c>
      <c r="L307">
        <v>241</v>
      </c>
      <c r="M307" t="s">
        <v>1089</v>
      </c>
      <c r="N307">
        <v>2</v>
      </c>
      <c r="O307" t="s">
        <v>1062</v>
      </c>
      <c r="P307" t="s">
        <v>14</v>
      </c>
      <c r="Q307" t="s">
        <v>1959</v>
      </c>
      <c r="R307" s="4" t="str">
        <f>Tableau1[[#This Row],[référence]]</f>
        <v>F020320</v>
      </c>
      <c r="S307" t="s">
        <v>2228</v>
      </c>
      <c r="T307" s="4"/>
    </row>
    <row r="308" spans="1:20" customFormat="1" hidden="1">
      <c r="A308" t="s">
        <v>1104</v>
      </c>
      <c r="B308" t="s">
        <v>1880</v>
      </c>
      <c r="C308" t="s">
        <v>1105</v>
      </c>
      <c r="D308" t="s">
        <v>17</v>
      </c>
      <c r="E308" t="s">
        <v>1899</v>
      </c>
      <c r="F308" s="1">
        <v>6.74</v>
      </c>
      <c r="G308" s="1">
        <v>16.5</v>
      </c>
      <c r="H308" s="1">
        <v>13.75</v>
      </c>
      <c r="I308" s="1">
        <f>F308*0.2</f>
        <v>1.3480000000000001</v>
      </c>
      <c r="J308" s="1">
        <f>F308+I308</f>
        <v>8.088000000000001</v>
      </c>
      <c r="K308" s="1">
        <f>H308/J308</f>
        <v>1.7000494559841739</v>
      </c>
      <c r="L308">
        <v>242</v>
      </c>
      <c r="M308" t="s">
        <v>1106</v>
      </c>
      <c r="N308">
        <v>17</v>
      </c>
      <c r="O308" t="s">
        <v>1107</v>
      </c>
      <c r="P308" t="s">
        <v>14</v>
      </c>
      <c r="Q308" t="s">
        <v>1959</v>
      </c>
      <c r="R308" s="4" t="str">
        <f>Tableau1[[#This Row],[référence]]</f>
        <v>F030001</v>
      </c>
      <c r="S308" t="s">
        <v>2229</v>
      </c>
      <c r="T308" s="4"/>
    </row>
    <row r="309" spans="1:20" customFormat="1" hidden="1">
      <c r="A309" t="s">
        <v>1117</v>
      </c>
      <c r="B309" t="s">
        <v>1880</v>
      </c>
      <c r="C309" t="s">
        <v>1118</v>
      </c>
      <c r="D309" t="s">
        <v>256</v>
      </c>
      <c r="E309" t="s">
        <v>1896</v>
      </c>
      <c r="F309" s="1">
        <v>139</v>
      </c>
      <c r="G309" s="1">
        <v>199</v>
      </c>
      <c r="H309" s="1">
        <v>165.83333300000001</v>
      </c>
      <c r="I309" s="1">
        <f>Tableau1[[#This Row],[prix d\''achat]]*0.05</f>
        <v>6.95</v>
      </c>
      <c r="J309" s="1">
        <f>Tableau1[[#This Row],[frais acc]]+Tableau1[[#This Row],[prix d\''achat]]</f>
        <v>145.94999999999999</v>
      </c>
      <c r="K309" s="1">
        <f>Tableau1[[#This Row],[prix HT]]/Tableau1[[#This Row],[px ht ttall]]</f>
        <v>1.1362338677629327</v>
      </c>
      <c r="L309">
        <v>458</v>
      </c>
      <c r="M309">
        <v>4230</v>
      </c>
      <c r="N309">
        <v>4</v>
      </c>
      <c r="O309" t="s">
        <v>1110</v>
      </c>
      <c r="P309" t="s">
        <v>14</v>
      </c>
      <c r="Q309" t="s">
        <v>1959</v>
      </c>
      <c r="R309" s="4" t="str">
        <f>Tableau1[[#This Row],[référence]]</f>
        <v>F030002</v>
      </c>
      <c r="S309" t="s">
        <v>2230</v>
      </c>
      <c r="T309" s="4"/>
    </row>
    <row r="310" spans="1:20" customFormat="1" hidden="1">
      <c r="A310" t="s">
        <v>1108</v>
      </c>
      <c r="B310" t="s">
        <v>1880</v>
      </c>
      <c r="C310" t="s">
        <v>1109</v>
      </c>
      <c r="D310" t="s">
        <v>256</v>
      </c>
      <c r="E310" t="s">
        <v>1896</v>
      </c>
      <c r="F310" s="1">
        <v>179.85</v>
      </c>
      <c r="G310" s="1">
        <v>269</v>
      </c>
      <c r="H310" s="1">
        <v>224.16666699999999</v>
      </c>
      <c r="I310" s="1">
        <f>Tableau1[[#This Row],[prix d\''achat]]*0.05</f>
        <v>8.9924999999999997</v>
      </c>
      <c r="J310" s="1">
        <f>Tableau1[[#This Row],[frais acc]]+Tableau1[[#This Row],[prix d\''achat]]</f>
        <v>188.8425</v>
      </c>
      <c r="K310" s="1">
        <f>Tableau1[[#This Row],[prix HT]]/Tableau1[[#This Row],[px ht ttall]]</f>
        <v>1.1870562346929319</v>
      </c>
      <c r="L310">
        <v>459</v>
      </c>
      <c r="M310">
        <v>4330</v>
      </c>
      <c r="N310">
        <v>1</v>
      </c>
      <c r="O310" t="s">
        <v>1110</v>
      </c>
      <c r="P310" t="s">
        <v>14</v>
      </c>
      <c r="Q310" t="s">
        <v>1959</v>
      </c>
      <c r="R310" s="4" t="str">
        <f>Tableau1[[#This Row],[référence]]</f>
        <v>F030003</v>
      </c>
      <c r="S310" t="s">
        <v>2231</v>
      </c>
      <c r="T310" s="4"/>
    </row>
    <row r="311" spans="1:20" customFormat="1" hidden="1">
      <c r="A311" t="s">
        <v>1111</v>
      </c>
      <c r="B311" t="s">
        <v>1880</v>
      </c>
      <c r="C311" t="s">
        <v>1112</v>
      </c>
      <c r="D311" t="s">
        <v>256</v>
      </c>
      <c r="E311" t="s">
        <v>1896</v>
      </c>
      <c r="F311" s="1">
        <v>239.9</v>
      </c>
      <c r="G311" s="1">
        <v>349</v>
      </c>
      <c r="H311" s="1">
        <v>290.83333299999998</v>
      </c>
      <c r="I311" s="1">
        <f>Tableau1[[#This Row],[prix d\''achat]]*0.05</f>
        <v>11.995000000000001</v>
      </c>
      <c r="J311" s="1">
        <f>Tableau1[[#This Row],[frais acc]]+Tableau1[[#This Row],[prix d\''achat]]</f>
        <v>251.89500000000001</v>
      </c>
      <c r="K311" s="1">
        <f>Tableau1[[#This Row],[prix HT]]/Tableau1[[#This Row],[px ht ttall]]</f>
        <v>1.15458160344588</v>
      </c>
      <c r="L311">
        <v>460</v>
      </c>
      <c r="M311">
        <v>4420</v>
      </c>
      <c r="N311">
        <v>2</v>
      </c>
      <c r="O311" t="s">
        <v>1110</v>
      </c>
      <c r="P311" t="s">
        <v>14</v>
      </c>
      <c r="Q311" t="s">
        <v>1959</v>
      </c>
      <c r="R311" s="4" t="str">
        <f>Tableau1[[#This Row],[référence]]</f>
        <v>F030004</v>
      </c>
      <c r="S311" s="5" t="s">
        <v>2232</v>
      </c>
      <c r="T311" s="4"/>
    </row>
    <row r="312" spans="1:20" customFormat="1" hidden="1">
      <c r="A312" t="s">
        <v>1113</v>
      </c>
      <c r="B312" t="s">
        <v>1880</v>
      </c>
      <c r="C312" t="s">
        <v>1114</v>
      </c>
      <c r="D312" t="s">
        <v>256</v>
      </c>
      <c r="E312" t="s">
        <v>1896</v>
      </c>
      <c r="F312" s="1">
        <v>265.85000000000002</v>
      </c>
      <c r="G312" s="1">
        <v>379</v>
      </c>
      <c r="H312" s="1">
        <v>315.83333299999998</v>
      </c>
      <c r="I312" s="1">
        <f>Tableau1[[#This Row],[prix d\''achat]]*0.05</f>
        <v>13.292500000000002</v>
      </c>
      <c r="J312" s="1">
        <f>Tableau1[[#This Row],[frais acc]]+Tableau1[[#This Row],[prix d\''achat]]</f>
        <v>279.14250000000004</v>
      </c>
      <c r="K312" s="1">
        <f>Tableau1[[#This Row],[prix HT]]/Tableau1[[#This Row],[px ht ttall]]</f>
        <v>1.1314412280466069</v>
      </c>
      <c r="L312">
        <v>461</v>
      </c>
      <c r="M312">
        <v>4620</v>
      </c>
      <c r="N312">
        <v>1</v>
      </c>
      <c r="O312" t="s">
        <v>1110</v>
      </c>
      <c r="P312" t="s">
        <v>14</v>
      </c>
      <c r="Q312" t="s">
        <v>1959</v>
      </c>
      <c r="R312" s="4" t="str">
        <f>Tableau1[[#This Row],[référence]]</f>
        <v>F030005</v>
      </c>
      <c r="S312" s="5" t="s">
        <v>2233</v>
      </c>
      <c r="T312" s="4"/>
    </row>
    <row r="313" spans="1:20" customFormat="1" hidden="1">
      <c r="A313" t="s">
        <v>1115</v>
      </c>
      <c r="B313" t="s">
        <v>1880</v>
      </c>
      <c r="C313" t="s">
        <v>1116</v>
      </c>
      <c r="D313" t="s">
        <v>256</v>
      </c>
      <c r="E313" t="s">
        <v>1896</v>
      </c>
      <c r="F313" s="1">
        <v>79.900000000000006</v>
      </c>
      <c r="G313" s="1">
        <v>119</v>
      </c>
      <c r="H313" s="1">
        <v>99.166667000000004</v>
      </c>
      <c r="I313" s="1">
        <f>Tableau1[[#This Row],[prix d\''achat]]*0.05</f>
        <v>3.9950000000000006</v>
      </c>
      <c r="J313" s="1">
        <f>Tableau1[[#This Row],[frais acc]]+Tableau1[[#This Row],[prix d\''achat]]</f>
        <v>83.89500000000001</v>
      </c>
      <c r="K313" s="1">
        <f>Tableau1[[#This Row],[prix HT]]/Tableau1[[#This Row],[px ht ttall]]</f>
        <v>1.1820331008999343</v>
      </c>
      <c r="L313">
        <v>462</v>
      </c>
      <c r="M313">
        <v>3120</v>
      </c>
      <c r="N313">
        <v>2</v>
      </c>
      <c r="O313" t="s">
        <v>1110</v>
      </c>
      <c r="P313" t="s">
        <v>14</v>
      </c>
      <c r="Q313" t="s">
        <v>1959</v>
      </c>
      <c r="R313" s="4" t="str">
        <f>Tableau1[[#This Row],[référence]]</f>
        <v>F030006</v>
      </c>
      <c r="S313" t="s">
        <v>2234</v>
      </c>
      <c r="T313" s="4"/>
    </row>
    <row r="314" spans="1:20" customFormat="1" hidden="1">
      <c r="A314" t="s">
        <v>205</v>
      </c>
      <c r="B314" t="s">
        <v>1880</v>
      </c>
      <c r="C314" t="s">
        <v>206</v>
      </c>
      <c r="D314" t="s">
        <v>17</v>
      </c>
      <c r="E314" t="s">
        <v>1899</v>
      </c>
      <c r="F314" s="1">
        <v>0.68</v>
      </c>
      <c r="G314" s="1">
        <v>1.5</v>
      </c>
      <c r="H314" s="1">
        <v>1.25</v>
      </c>
      <c r="I314" s="1">
        <f>F314*0.14</f>
        <v>9.5200000000000021E-2</v>
      </c>
      <c r="J314" s="1">
        <f t="shared" ref="J314:J321" si="26">F314+I314</f>
        <v>0.77520000000000011</v>
      </c>
      <c r="K314" s="1">
        <f t="shared" ref="K314:K321" si="27">H314/J314</f>
        <v>1.6124871001031988</v>
      </c>
      <c r="L314">
        <v>243</v>
      </c>
      <c r="M314" t="s">
        <v>207</v>
      </c>
      <c r="N314">
        <v>19</v>
      </c>
      <c r="O314" t="s">
        <v>208</v>
      </c>
      <c r="P314" t="s">
        <v>14</v>
      </c>
      <c r="Q314" t="s">
        <v>1959</v>
      </c>
      <c r="R314" s="4" t="str">
        <f>Tableau1[[#This Row],[référence]]</f>
        <v>F040001</v>
      </c>
      <c r="S314" t="s">
        <v>2235</v>
      </c>
      <c r="T314" s="4"/>
    </row>
    <row r="315" spans="1:20" customFormat="1" hidden="1">
      <c r="A315" t="s">
        <v>1126</v>
      </c>
      <c r="B315" t="s">
        <v>1880</v>
      </c>
      <c r="C315" t="s">
        <v>1127</v>
      </c>
      <c r="D315" t="s">
        <v>17</v>
      </c>
      <c r="E315" t="s">
        <v>1899</v>
      </c>
      <c r="F315" s="1">
        <v>0.84</v>
      </c>
      <c r="G315" s="1">
        <v>2</v>
      </c>
      <c r="H315" s="1">
        <v>1.67</v>
      </c>
      <c r="I315" s="1">
        <f t="shared" ref="I315:I321" si="28">F315*0.2</f>
        <v>0.16800000000000001</v>
      </c>
      <c r="J315" s="1">
        <f t="shared" si="26"/>
        <v>1.008</v>
      </c>
      <c r="K315" s="1">
        <f t="shared" si="27"/>
        <v>1.6567460317460316</v>
      </c>
      <c r="L315">
        <v>244</v>
      </c>
      <c r="M315" t="s">
        <v>1128</v>
      </c>
      <c r="N315">
        <v>31</v>
      </c>
      <c r="O315" t="s">
        <v>1122</v>
      </c>
      <c r="P315" t="s">
        <v>14</v>
      </c>
      <c r="Q315" t="s">
        <v>1959</v>
      </c>
      <c r="R315" s="4" t="str">
        <f>Tableau1[[#This Row],[référence]]</f>
        <v>F040002</v>
      </c>
      <c r="S315" t="s">
        <v>2236</v>
      </c>
      <c r="T315" s="4"/>
    </row>
    <row r="316" spans="1:20" customFormat="1" hidden="1">
      <c r="A316" t="s">
        <v>1123</v>
      </c>
      <c r="B316" t="s">
        <v>1880</v>
      </c>
      <c r="C316" t="s">
        <v>1124</v>
      </c>
      <c r="D316" t="s">
        <v>17</v>
      </c>
      <c r="E316" t="s">
        <v>1899</v>
      </c>
      <c r="F316" s="1">
        <v>0.89</v>
      </c>
      <c r="G316" s="1">
        <v>2.5</v>
      </c>
      <c r="H316" s="1">
        <v>2.0833330000000001</v>
      </c>
      <c r="I316" s="1">
        <f t="shared" si="28"/>
        <v>0.17800000000000002</v>
      </c>
      <c r="J316" s="1">
        <f t="shared" si="26"/>
        <v>1.0680000000000001</v>
      </c>
      <c r="K316" s="1">
        <f t="shared" si="27"/>
        <v>1.950686329588015</v>
      </c>
      <c r="L316">
        <v>245</v>
      </c>
      <c r="M316" t="s">
        <v>1125</v>
      </c>
      <c r="N316">
        <v>23</v>
      </c>
      <c r="O316" t="s">
        <v>1122</v>
      </c>
      <c r="P316" t="s">
        <v>14</v>
      </c>
      <c r="Q316" t="s">
        <v>1959</v>
      </c>
      <c r="R316" s="4" t="str">
        <f>Tableau1[[#This Row],[référence]]</f>
        <v>F040003</v>
      </c>
      <c r="S316" s="5" t="s">
        <v>2237</v>
      </c>
      <c r="T316" s="4"/>
    </row>
    <row r="317" spans="1:20" customFormat="1" hidden="1">
      <c r="A317" t="s">
        <v>1119</v>
      </c>
      <c r="B317" t="s">
        <v>1880</v>
      </c>
      <c r="C317" t="s">
        <v>1120</v>
      </c>
      <c r="D317" t="s">
        <v>17</v>
      </c>
      <c r="E317" t="s">
        <v>1899</v>
      </c>
      <c r="F317" s="1">
        <v>0.54</v>
      </c>
      <c r="G317" s="1">
        <v>1.5</v>
      </c>
      <c r="H317" s="1">
        <v>1.25</v>
      </c>
      <c r="I317" s="1">
        <f t="shared" si="28"/>
        <v>0.10800000000000001</v>
      </c>
      <c r="J317" s="1">
        <f t="shared" si="26"/>
        <v>0.64800000000000002</v>
      </c>
      <c r="K317" s="1">
        <f t="shared" si="27"/>
        <v>1.9290123456790123</v>
      </c>
      <c r="L317">
        <v>246</v>
      </c>
      <c r="M317" t="s">
        <v>1121</v>
      </c>
      <c r="N317">
        <v>28</v>
      </c>
      <c r="O317" t="s">
        <v>1122</v>
      </c>
      <c r="P317" t="s">
        <v>14</v>
      </c>
      <c r="Q317" t="s">
        <v>1959</v>
      </c>
      <c r="R317" s="4" t="str">
        <f>Tableau1[[#This Row],[référence]]</f>
        <v>F040004</v>
      </c>
      <c r="S317" s="5" t="s">
        <v>2238</v>
      </c>
      <c r="T317" s="4"/>
    </row>
    <row r="318" spans="1:20" customFormat="1" hidden="1">
      <c r="A318" t="s">
        <v>1129</v>
      </c>
      <c r="B318" t="s">
        <v>1880</v>
      </c>
      <c r="C318" t="s">
        <v>1130</v>
      </c>
      <c r="D318" t="s">
        <v>17</v>
      </c>
      <c r="E318" t="s">
        <v>1899</v>
      </c>
      <c r="F318" s="1">
        <v>4.8099999999999996</v>
      </c>
      <c r="G318" s="1">
        <v>11.5</v>
      </c>
      <c r="H318" s="1">
        <v>9.5833329999999997</v>
      </c>
      <c r="I318" s="1">
        <f t="shared" si="28"/>
        <v>0.96199999999999997</v>
      </c>
      <c r="J318" s="1">
        <f t="shared" si="26"/>
        <v>5.7719999999999994</v>
      </c>
      <c r="K318" s="1">
        <f t="shared" si="27"/>
        <v>1.6603141025641026</v>
      </c>
      <c r="L318">
        <v>593</v>
      </c>
      <c r="M318" t="s">
        <v>1131</v>
      </c>
      <c r="N318">
        <v>26</v>
      </c>
      <c r="O318" t="s">
        <v>1132</v>
      </c>
      <c r="P318" t="s">
        <v>14</v>
      </c>
      <c r="Q318" t="s">
        <v>1959</v>
      </c>
      <c r="R318" s="4" t="str">
        <f>Tableau1[[#This Row],[référence]]</f>
        <v>F040005</v>
      </c>
      <c r="S318" s="5" t="s">
        <v>2239</v>
      </c>
      <c r="T318" s="4"/>
    </row>
    <row r="319" spans="1:20" customFormat="1" hidden="1">
      <c r="A319" t="s">
        <v>1133</v>
      </c>
      <c r="B319" t="s">
        <v>1880</v>
      </c>
      <c r="C319" t="s">
        <v>1134</v>
      </c>
      <c r="D319" t="s">
        <v>17</v>
      </c>
      <c r="E319" t="s">
        <v>1899</v>
      </c>
      <c r="F319" s="1">
        <v>4.8099999999999996</v>
      </c>
      <c r="G319" s="1">
        <v>9.5</v>
      </c>
      <c r="H319" s="1">
        <v>7.9166670000000003</v>
      </c>
      <c r="I319" s="1">
        <f t="shared" si="28"/>
        <v>0.96199999999999997</v>
      </c>
      <c r="J319" s="1">
        <f t="shared" si="26"/>
        <v>5.7719999999999994</v>
      </c>
      <c r="K319" s="1">
        <f t="shared" si="27"/>
        <v>1.3715639293139295</v>
      </c>
      <c r="L319">
        <v>649</v>
      </c>
      <c r="M319" t="s">
        <v>1135</v>
      </c>
      <c r="N319">
        <v>2</v>
      </c>
      <c r="O319" t="s">
        <v>1136</v>
      </c>
      <c r="P319" t="s">
        <v>14</v>
      </c>
      <c r="Q319" t="s">
        <v>1959</v>
      </c>
      <c r="R319" s="4" t="str">
        <f>Tableau1[[#This Row],[référence]]</f>
        <v>F040006</v>
      </c>
      <c r="S319" t="s">
        <v>2181</v>
      </c>
      <c r="T319" s="4"/>
    </row>
    <row r="320" spans="1:20" customFormat="1" hidden="1">
      <c r="A320" t="s">
        <v>1133</v>
      </c>
      <c r="B320" t="s">
        <v>1880</v>
      </c>
      <c r="C320" t="s">
        <v>1137</v>
      </c>
      <c r="D320" t="s">
        <v>17</v>
      </c>
      <c r="E320" t="s">
        <v>1899</v>
      </c>
      <c r="F320" s="1">
        <v>7.92</v>
      </c>
      <c r="G320" s="1">
        <v>11.9</v>
      </c>
      <c r="H320" s="1">
        <v>9.92</v>
      </c>
      <c r="I320" s="1">
        <f t="shared" si="28"/>
        <v>1.5840000000000001</v>
      </c>
      <c r="J320" s="1">
        <f t="shared" si="26"/>
        <v>9.5039999999999996</v>
      </c>
      <c r="K320" s="1">
        <f t="shared" si="27"/>
        <v>1.0437710437710439</v>
      </c>
      <c r="L320">
        <v>653</v>
      </c>
      <c r="M320" t="s">
        <v>1138</v>
      </c>
      <c r="N320">
        <v>5</v>
      </c>
      <c r="O320" t="s">
        <v>1139</v>
      </c>
      <c r="P320" t="s">
        <v>14</v>
      </c>
      <c r="Q320" t="s">
        <v>1959</v>
      </c>
      <c r="R320" s="4" t="str">
        <f>Tableau1[[#This Row],[référence]]</f>
        <v>F040006</v>
      </c>
      <c r="S320" s="5" t="s">
        <v>2240</v>
      </c>
      <c r="T320" s="4"/>
    </row>
    <row r="321" spans="1:20" customFormat="1" hidden="1">
      <c r="A321" t="s">
        <v>1140</v>
      </c>
      <c r="B321" t="s">
        <v>1880</v>
      </c>
      <c r="C321" t="s">
        <v>1141</v>
      </c>
      <c r="D321" t="s">
        <v>17</v>
      </c>
      <c r="E321" t="s">
        <v>1899</v>
      </c>
      <c r="F321" s="1">
        <v>3.4</v>
      </c>
      <c r="G321" s="1">
        <v>8.9</v>
      </c>
      <c r="H321" s="1">
        <v>7.42</v>
      </c>
      <c r="I321" s="1">
        <f t="shared" si="28"/>
        <v>0.68</v>
      </c>
      <c r="J321" s="1">
        <f t="shared" si="26"/>
        <v>4.08</v>
      </c>
      <c r="K321" s="1">
        <f t="shared" si="27"/>
        <v>1.8186274509803921</v>
      </c>
      <c r="L321">
        <v>658</v>
      </c>
      <c r="N321">
        <v>5</v>
      </c>
      <c r="O321" t="s">
        <v>1132</v>
      </c>
      <c r="P321" t="s">
        <v>14</v>
      </c>
      <c r="Q321" t="s">
        <v>1959</v>
      </c>
      <c r="R321" s="4" t="str">
        <f>Tableau1[[#This Row],[référence]]</f>
        <v>F040007</v>
      </c>
      <c r="S321" t="s">
        <v>2241</v>
      </c>
      <c r="T321" s="4"/>
    </row>
    <row r="322" spans="1:20" customFormat="1" hidden="1">
      <c r="A322" t="s">
        <v>1825</v>
      </c>
      <c r="B322" t="s">
        <v>1887</v>
      </c>
      <c r="C322" t="s">
        <v>1826</v>
      </c>
      <c r="D322" t="s">
        <v>1827</v>
      </c>
      <c r="E322" t="s">
        <v>1898</v>
      </c>
      <c r="F322" s="1">
        <v>90</v>
      </c>
      <c r="G322" s="1">
        <v>169.9</v>
      </c>
      <c r="H322" s="1">
        <v>141.58333300000001</v>
      </c>
      <c r="I322" s="1">
        <f>Tableau1[[#This Row],[prix d\''achat]]*0.05</f>
        <v>4.5</v>
      </c>
      <c r="J322" s="1">
        <f>Tableau1[[#This Row],[prix d\''achat]]+Tableau1[[#This Row],[frais acc]]</f>
        <v>94.5</v>
      </c>
      <c r="K322" s="1">
        <f>Tableau1[[#This Row],[prix HT]]/Tableau1[[#This Row],[px ht ttall]]</f>
        <v>1.4982363280423281</v>
      </c>
      <c r="L322">
        <v>790</v>
      </c>
      <c r="M322" t="s">
        <v>1828</v>
      </c>
      <c r="N322">
        <v>0</v>
      </c>
      <c r="O322" t="s">
        <v>1829</v>
      </c>
      <c r="P322" t="s">
        <v>14</v>
      </c>
      <c r="Q322" t="s">
        <v>1959</v>
      </c>
      <c r="R322" s="4" t="str">
        <f>Tableau1[[#This Row],[référence]]</f>
        <v>F050001</v>
      </c>
      <c r="T322" s="4"/>
    </row>
    <row r="323" spans="1:20" customFormat="1" hidden="1">
      <c r="A323" t="s">
        <v>1830</v>
      </c>
      <c r="B323" t="s">
        <v>1887</v>
      </c>
      <c r="C323" t="s">
        <v>1831</v>
      </c>
      <c r="D323" t="s">
        <v>1827</v>
      </c>
      <c r="E323" t="s">
        <v>1898</v>
      </c>
      <c r="F323" s="1">
        <v>127.97</v>
      </c>
      <c r="G323" s="1">
        <v>209</v>
      </c>
      <c r="H323" s="1">
        <v>174.16666699999999</v>
      </c>
      <c r="I323" s="1">
        <f>Tableau1[[#This Row],[prix d\''achat]]*0.05</f>
        <v>6.3985000000000003</v>
      </c>
      <c r="J323" s="1">
        <f>Tableau1[[#This Row],[prix d\''achat]]+Tableau1[[#This Row],[frais acc]]</f>
        <v>134.36850000000001</v>
      </c>
      <c r="K323" s="1">
        <f>Tableau1[[#This Row],[prix HT]]/Tableau1[[#This Row],[px ht ttall]]</f>
        <v>1.2961867327535841</v>
      </c>
      <c r="L323">
        <v>791</v>
      </c>
      <c r="M323" t="s">
        <v>1832</v>
      </c>
      <c r="N323">
        <v>0</v>
      </c>
      <c r="O323" t="s">
        <v>1829</v>
      </c>
      <c r="P323" t="s">
        <v>14</v>
      </c>
      <c r="Q323" t="s">
        <v>1959</v>
      </c>
      <c r="R323" s="4" t="str">
        <f>Tableau1[[#This Row],[référence]]</f>
        <v>F050002</v>
      </c>
      <c r="T323" s="4"/>
    </row>
    <row r="324" spans="1:20" customFormat="1" hidden="1">
      <c r="A324" t="s">
        <v>1833</v>
      </c>
      <c r="B324" t="s">
        <v>1887</v>
      </c>
      <c r="C324" t="s">
        <v>1834</v>
      </c>
      <c r="D324" t="s">
        <v>1827</v>
      </c>
      <c r="E324" t="s">
        <v>1898</v>
      </c>
      <c r="F324" s="1">
        <v>145</v>
      </c>
      <c r="G324" s="1">
        <v>275</v>
      </c>
      <c r="H324" s="1">
        <v>229.16666699999999</v>
      </c>
      <c r="I324" s="1">
        <f>Tableau1[[#This Row],[prix d\''achat]]*0.05</f>
        <v>7.25</v>
      </c>
      <c r="J324" s="1">
        <f>Tableau1[[#This Row],[prix d\''achat]]+Tableau1[[#This Row],[frais acc]]</f>
        <v>152.25</v>
      </c>
      <c r="K324" s="1">
        <f>Tableau1[[#This Row],[prix HT]]/Tableau1[[#This Row],[px ht ttall]]</f>
        <v>1.5051997832512314</v>
      </c>
      <c r="L324">
        <v>792</v>
      </c>
      <c r="M324" t="s">
        <v>1835</v>
      </c>
      <c r="N324">
        <v>0</v>
      </c>
      <c r="O324" t="s">
        <v>1829</v>
      </c>
      <c r="P324" t="s">
        <v>14</v>
      </c>
      <c r="Q324" t="s">
        <v>1959</v>
      </c>
      <c r="R324" s="4" t="str">
        <f>Tableau1[[#This Row],[référence]]</f>
        <v>F050003</v>
      </c>
      <c r="T324" s="4"/>
    </row>
    <row r="325" spans="1:20" customFormat="1" hidden="1">
      <c r="A325" t="s">
        <v>1836</v>
      </c>
      <c r="B325" t="s">
        <v>1887</v>
      </c>
      <c r="C325" t="s">
        <v>1837</v>
      </c>
      <c r="D325" t="s">
        <v>1827</v>
      </c>
      <c r="E325" t="s">
        <v>1898</v>
      </c>
      <c r="F325" s="1">
        <v>199</v>
      </c>
      <c r="G325" s="1">
        <v>328</v>
      </c>
      <c r="H325" s="1">
        <v>273.33333299999998</v>
      </c>
      <c r="I325" s="1">
        <f>Tableau1[[#This Row],[prix d\''achat]]*0.05</f>
        <v>9.9500000000000011</v>
      </c>
      <c r="J325" s="1">
        <f>Tableau1[[#This Row],[prix d\''achat]]+Tableau1[[#This Row],[frais acc]]</f>
        <v>208.95</v>
      </c>
      <c r="K325" s="1">
        <f>Tableau1[[#This Row],[prix HT]]/Tableau1[[#This Row],[px ht ttall]]</f>
        <v>1.3081279396984924</v>
      </c>
      <c r="L325">
        <v>793</v>
      </c>
      <c r="M325" t="s">
        <v>1838</v>
      </c>
      <c r="N325">
        <v>0</v>
      </c>
      <c r="O325" t="s">
        <v>1829</v>
      </c>
      <c r="P325" t="s">
        <v>14</v>
      </c>
      <c r="Q325" t="s">
        <v>1959</v>
      </c>
      <c r="R325" s="4" t="str">
        <f>Tableau1[[#This Row],[référence]]</f>
        <v>F050004</v>
      </c>
      <c r="T325" s="4"/>
    </row>
    <row r="326" spans="1:20" customFormat="1" hidden="1">
      <c r="A326" t="s">
        <v>1839</v>
      </c>
      <c r="B326" t="s">
        <v>1887</v>
      </c>
      <c r="C326" t="s">
        <v>1840</v>
      </c>
      <c r="D326" t="s">
        <v>1827</v>
      </c>
      <c r="E326" t="s">
        <v>1898</v>
      </c>
      <c r="F326" s="1">
        <v>359</v>
      </c>
      <c r="G326" s="1">
        <v>529</v>
      </c>
      <c r="H326" s="1">
        <v>440.83333299999998</v>
      </c>
      <c r="I326" s="1">
        <f>Tableau1[[#This Row],[prix d\''achat]]*0.05</f>
        <v>17.95</v>
      </c>
      <c r="J326" s="1">
        <f>Tableau1[[#This Row],[prix d\''achat]]+Tableau1[[#This Row],[frais acc]]</f>
        <v>376.95</v>
      </c>
      <c r="K326" s="1">
        <f>Tableau1[[#This Row],[prix HT]]/Tableau1[[#This Row],[px ht ttall]]</f>
        <v>1.1694742883671574</v>
      </c>
      <c r="L326">
        <v>794</v>
      </c>
      <c r="M326" t="s">
        <v>1841</v>
      </c>
      <c r="N326">
        <v>0</v>
      </c>
      <c r="O326" t="s">
        <v>1829</v>
      </c>
      <c r="P326" t="s">
        <v>14</v>
      </c>
      <c r="Q326" t="s">
        <v>1959</v>
      </c>
      <c r="R326" s="4" t="str">
        <f>Tableau1[[#This Row],[référence]]</f>
        <v>F050005</v>
      </c>
      <c r="T326" s="4"/>
    </row>
    <row r="327" spans="1:20" customFormat="1" hidden="1">
      <c r="A327" t="s">
        <v>1842</v>
      </c>
      <c r="B327" t="s">
        <v>1887</v>
      </c>
      <c r="C327" t="s">
        <v>1843</v>
      </c>
      <c r="D327" t="s">
        <v>1827</v>
      </c>
      <c r="E327" t="s">
        <v>1898</v>
      </c>
      <c r="F327" s="1">
        <v>447.88</v>
      </c>
      <c r="G327" s="1">
        <v>639</v>
      </c>
      <c r="H327" s="1">
        <v>532.5</v>
      </c>
      <c r="I327" s="1">
        <f>Tableau1[[#This Row],[prix d\''achat]]*0.05</f>
        <v>22.394000000000002</v>
      </c>
      <c r="J327" s="1">
        <f>Tableau1[[#This Row],[prix d\''achat]]+Tableau1[[#This Row],[frais acc]]</f>
        <v>470.274</v>
      </c>
      <c r="K327" s="1">
        <f>Tableau1[[#This Row],[prix HT]]/Tableau1[[#This Row],[px ht ttall]]</f>
        <v>1.1323186057489889</v>
      </c>
      <c r="L327">
        <v>795</v>
      </c>
      <c r="M327" t="s">
        <v>1844</v>
      </c>
      <c r="N327">
        <v>0</v>
      </c>
      <c r="O327" t="s">
        <v>1829</v>
      </c>
      <c r="P327" t="s">
        <v>14</v>
      </c>
      <c r="Q327" t="s">
        <v>1959</v>
      </c>
      <c r="R327" s="4" t="str">
        <f>Tableau1[[#This Row],[référence]]</f>
        <v>F050006</v>
      </c>
      <c r="T327" s="4"/>
    </row>
    <row r="328" spans="1:20" customFormat="1" hidden="1">
      <c r="A328" t="s">
        <v>1845</v>
      </c>
      <c r="B328" t="s">
        <v>1887</v>
      </c>
      <c r="C328" t="s">
        <v>1846</v>
      </c>
      <c r="D328" t="s">
        <v>1827</v>
      </c>
      <c r="E328" t="s">
        <v>1898</v>
      </c>
      <c r="F328" s="1">
        <v>1799</v>
      </c>
      <c r="G328" s="1">
        <v>2485</v>
      </c>
      <c r="H328" s="1">
        <v>2070.833333</v>
      </c>
      <c r="I328" s="1">
        <f>Tableau1[[#This Row],[prix d\''achat]]*0.05</f>
        <v>89.95</v>
      </c>
      <c r="J328" s="1">
        <f>Tableau1[[#This Row],[prix d\''achat]]+Tableau1[[#This Row],[frais acc]]</f>
        <v>1888.95</v>
      </c>
      <c r="K328" s="1">
        <f>Tableau1[[#This Row],[prix HT]]/Tableau1[[#This Row],[px ht ttall]]</f>
        <v>1.0962880610921411</v>
      </c>
      <c r="L328">
        <v>796</v>
      </c>
      <c r="M328" t="s">
        <v>1847</v>
      </c>
      <c r="N328">
        <v>0</v>
      </c>
      <c r="O328" t="s">
        <v>1829</v>
      </c>
      <c r="P328" t="s">
        <v>14</v>
      </c>
      <c r="Q328" t="s">
        <v>1959</v>
      </c>
      <c r="R328" s="4" t="str">
        <f>Tableau1[[#This Row],[référence]]</f>
        <v>F050007</v>
      </c>
      <c r="T328" s="4"/>
    </row>
    <row r="329" spans="1:20" customFormat="1" hidden="1">
      <c r="A329" t="s">
        <v>1848</v>
      </c>
      <c r="B329" t="s">
        <v>1887</v>
      </c>
      <c r="C329" t="s">
        <v>1849</v>
      </c>
      <c r="D329" t="s">
        <v>1827</v>
      </c>
      <c r="E329" t="s">
        <v>1898</v>
      </c>
      <c r="F329" s="1">
        <v>680</v>
      </c>
      <c r="G329" s="1">
        <v>989</v>
      </c>
      <c r="H329" s="1">
        <v>824.16666699999996</v>
      </c>
      <c r="I329" s="1">
        <f>Tableau1[[#This Row],[prix d\''achat]]*0.05</f>
        <v>34</v>
      </c>
      <c r="J329" s="1">
        <f>Tableau1[[#This Row],[prix d\''achat]]+Tableau1[[#This Row],[frais acc]]</f>
        <v>714</v>
      </c>
      <c r="K329" s="1">
        <f>Tableau1[[#This Row],[prix HT]]/Tableau1[[#This Row],[px ht ttall]]</f>
        <v>1.1542950518207282</v>
      </c>
      <c r="L329">
        <v>797</v>
      </c>
      <c r="M329" t="s">
        <v>1850</v>
      </c>
      <c r="N329">
        <v>0</v>
      </c>
      <c r="O329" t="s">
        <v>1829</v>
      </c>
      <c r="P329" t="s">
        <v>14</v>
      </c>
      <c r="Q329" t="s">
        <v>1959</v>
      </c>
      <c r="R329" s="4" t="str">
        <f>Tableau1[[#This Row],[référence]]</f>
        <v>F050008</v>
      </c>
      <c r="T329" s="4"/>
    </row>
    <row r="330" spans="1:20" customFormat="1" hidden="1">
      <c r="A330" t="s">
        <v>1851</v>
      </c>
      <c r="B330" t="s">
        <v>1887</v>
      </c>
      <c r="C330" t="s">
        <v>1852</v>
      </c>
      <c r="D330" t="s">
        <v>1827</v>
      </c>
      <c r="E330" t="s">
        <v>1898</v>
      </c>
      <c r="F330" s="1">
        <v>55.06</v>
      </c>
      <c r="G330" s="1">
        <v>89.9</v>
      </c>
      <c r="H330" s="1">
        <v>74.916667000000004</v>
      </c>
      <c r="I330" s="1">
        <f>Tableau1[[#This Row],[prix d\''achat]]*0.05</f>
        <v>2.7530000000000001</v>
      </c>
      <c r="J330" s="1">
        <f>Tableau1[[#This Row],[prix d\''achat]]+Tableau1[[#This Row],[frais acc]]</f>
        <v>57.813000000000002</v>
      </c>
      <c r="K330" s="1">
        <f>Tableau1[[#This Row],[prix HT]]/Tableau1[[#This Row],[px ht ttall]]</f>
        <v>1.2958446543165032</v>
      </c>
      <c r="L330">
        <v>798</v>
      </c>
      <c r="M330" t="s">
        <v>1853</v>
      </c>
      <c r="N330">
        <v>0</v>
      </c>
      <c r="O330" t="s">
        <v>1854</v>
      </c>
      <c r="P330" t="s">
        <v>14</v>
      </c>
      <c r="Q330" t="s">
        <v>1959</v>
      </c>
      <c r="R330" s="4" t="str">
        <f>Tableau1[[#This Row],[référence]]</f>
        <v>F060001</v>
      </c>
      <c r="T330" s="4"/>
    </row>
    <row r="331" spans="1:20" customFormat="1" hidden="1">
      <c r="A331" t="s">
        <v>1855</v>
      </c>
      <c r="B331" t="s">
        <v>1887</v>
      </c>
      <c r="C331" t="s">
        <v>1856</v>
      </c>
      <c r="D331" t="s">
        <v>1827</v>
      </c>
      <c r="E331" t="s">
        <v>1898</v>
      </c>
      <c r="F331" s="1">
        <v>79</v>
      </c>
      <c r="G331" s="1">
        <v>119</v>
      </c>
      <c r="H331" s="1">
        <v>99.166667000000004</v>
      </c>
      <c r="I331" s="1">
        <f>Tableau1[[#This Row],[prix d\''achat]]*0.05</f>
        <v>3.95</v>
      </c>
      <c r="J331" s="1">
        <f>Tableau1[[#This Row],[prix d\''achat]]+Tableau1[[#This Row],[frais acc]]</f>
        <v>82.95</v>
      </c>
      <c r="K331" s="1">
        <f>Tableau1[[#This Row],[prix HT]]/Tableau1[[#This Row],[px ht ttall]]</f>
        <v>1.1954993007836046</v>
      </c>
      <c r="L331">
        <v>799</v>
      </c>
      <c r="M331" t="s">
        <v>1857</v>
      </c>
      <c r="N331">
        <v>0</v>
      </c>
      <c r="O331" t="s">
        <v>1854</v>
      </c>
      <c r="P331" t="s">
        <v>14</v>
      </c>
      <c r="Q331" t="s">
        <v>1959</v>
      </c>
      <c r="R331" s="4" t="str">
        <f>Tableau1[[#This Row],[référence]]</f>
        <v>F060002</v>
      </c>
      <c r="T331" s="4"/>
    </row>
    <row r="332" spans="1:20" customFormat="1" hidden="1">
      <c r="A332" t="s">
        <v>1858</v>
      </c>
      <c r="B332" t="s">
        <v>1887</v>
      </c>
      <c r="C332" t="s">
        <v>1859</v>
      </c>
      <c r="D332" t="s">
        <v>1827</v>
      </c>
      <c r="E332" t="s">
        <v>1898</v>
      </c>
      <c r="F332" s="1">
        <v>51.99</v>
      </c>
      <c r="G332" s="1">
        <v>75</v>
      </c>
      <c r="H332" s="1">
        <v>62.5</v>
      </c>
      <c r="I332" s="1">
        <f>Tableau1[[#This Row],[prix d\''achat]]*0.05</f>
        <v>2.5995000000000004</v>
      </c>
      <c r="J332" s="1">
        <f>Tableau1[[#This Row],[prix d\''achat]]+Tableau1[[#This Row],[frais acc]]</f>
        <v>54.589500000000001</v>
      </c>
      <c r="K332" s="1">
        <f>Tableau1[[#This Row],[prix HT]]/Tableau1[[#This Row],[px ht ttall]]</f>
        <v>1.1449088194616182</v>
      </c>
      <c r="L332">
        <v>800</v>
      </c>
      <c r="M332" t="s">
        <v>1860</v>
      </c>
      <c r="N332">
        <v>0</v>
      </c>
      <c r="O332" t="s">
        <v>1854</v>
      </c>
      <c r="P332" t="s">
        <v>14</v>
      </c>
      <c r="Q332" t="s">
        <v>1959</v>
      </c>
      <c r="R332" s="4" t="str">
        <f>Tableau1[[#This Row],[référence]]</f>
        <v>F060003</v>
      </c>
      <c r="T332" s="4"/>
    </row>
    <row r="333" spans="1:20" customFormat="1" hidden="1">
      <c r="A333" t="s">
        <v>1861</v>
      </c>
      <c r="B333" t="s">
        <v>1887</v>
      </c>
      <c r="C333" t="s">
        <v>1862</v>
      </c>
      <c r="D333" t="s">
        <v>1827</v>
      </c>
      <c r="E333" t="s">
        <v>1898</v>
      </c>
      <c r="F333" s="1">
        <v>121.54</v>
      </c>
      <c r="G333" s="1">
        <v>169.8</v>
      </c>
      <c r="H333" s="1">
        <v>141.5</v>
      </c>
      <c r="I333" s="1">
        <f>Tableau1[[#This Row],[prix d\''achat]]*0.05</f>
        <v>6.0770000000000008</v>
      </c>
      <c r="J333" s="1">
        <f>Tableau1[[#This Row],[prix d\''achat]]+Tableau1[[#This Row],[frais acc]]</f>
        <v>127.617</v>
      </c>
      <c r="K333" s="1">
        <f>Tableau1[[#This Row],[prix HT]]/Tableau1[[#This Row],[px ht ttall]]</f>
        <v>1.1087864469467235</v>
      </c>
      <c r="L333">
        <v>801</v>
      </c>
      <c r="M333" t="s">
        <v>1863</v>
      </c>
      <c r="N333">
        <v>0</v>
      </c>
      <c r="O333" t="s">
        <v>1854</v>
      </c>
      <c r="P333" t="s">
        <v>14</v>
      </c>
      <c r="Q333" t="s">
        <v>1959</v>
      </c>
      <c r="R333" s="4" t="str">
        <f>Tableau1[[#This Row],[référence]]</f>
        <v>F060004</v>
      </c>
      <c r="T333" s="4"/>
    </row>
    <row r="334" spans="1:20" customFormat="1" hidden="1">
      <c r="A334" t="s">
        <v>1864</v>
      </c>
      <c r="B334" t="s">
        <v>1887</v>
      </c>
      <c r="C334" t="s">
        <v>1865</v>
      </c>
      <c r="D334" t="s">
        <v>1827</v>
      </c>
      <c r="E334" t="s">
        <v>1898</v>
      </c>
      <c r="F334" s="1">
        <v>40.54</v>
      </c>
      <c r="G334" s="1">
        <v>58.5</v>
      </c>
      <c r="H334" s="1">
        <v>48.75</v>
      </c>
      <c r="I334" s="1">
        <f>Tableau1[[#This Row],[prix d\''achat]]*0.05</f>
        <v>2.0270000000000001</v>
      </c>
      <c r="J334" s="1">
        <f>Tableau1[[#This Row],[prix d\''achat]]+Tableau1[[#This Row],[frais acc]]</f>
        <v>42.567</v>
      </c>
      <c r="K334" s="1">
        <f>Tableau1[[#This Row],[prix HT]]/Tableau1[[#This Row],[px ht ttall]]</f>
        <v>1.1452533652829657</v>
      </c>
      <c r="L334">
        <v>802</v>
      </c>
      <c r="M334" t="s">
        <v>1866</v>
      </c>
      <c r="N334">
        <v>0</v>
      </c>
      <c r="O334" t="s">
        <v>1854</v>
      </c>
      <c r="P334" t="s">
        <v>14</v>
      </c>
      <c r="Q334" t="s">
        <v>1959</v>
      </c>
      <c r="R334" s="4" t="str">
        <f>Tableau1[[#This Row],[référence]]</f>
        <v>F060005</v>
      </c>
      <c r="T334" s="4"/>
    </row>
    <row r="335" spans="1:20" customFormat="1" hidden="1">
      <c r="A335" t="s">
        <v>1867</v>
      </c>
      <c r="B335" t="s">
        <v>1887</v>
      </c>
      <c r="C335" t="s">
        <v>1868</v>
      </c>
      <c r="D335" t="s">
        <v>1827</v>
      </c>
      <c r="E335" t="s">
        <v>1898</v>
      </c>
      <c r="F335" s="1">
        <v>30.56</v>
      </c>
      <c r="G335" s="1">
        <v>44.95</v>
      </c>
      <c r="H335" s="1">
        <v>37.458333000000003</v>
      </c>
      <c r="I335" s="1">
        <f>Tableau1[[#This Row],[prix d\''achat]]*0.05</f>
        <v>1.528</v>
      </c>
      <c r="J335" s="1">
        <f>Tableau1[[#This Row],[prix d\''achat]]+Tableau1[[#This Row],[frais acc]]</f>
        <v>32.088000000000001</v>
      </c>
      <c r="K335" s="1">
        <f>Tableau1[[#This Row],[prix HT]]/Tableau1[[#This Row],[px ht ttall]]</f>
        <v>1.1673626589379207</v>
      </c>
      <c r="L335">
        <v>803</v>
      </c>
      <c r="M335" t="s">
        <v>1869</v>
      </c>
      <c r="N335">
        <v>0</v>
      </c>
      <c r="O335" t="s">
        <v>1854</v>
      </c>
      <c r="P335" t="s">
        <v>14</v>
      </c>
      <c r="Q335" t="s">
        <v>1959</v>
      </c>
      <c r="R335" s="4" t="str">
        <f>Tableau1[[#This Row],[référence]]</f>
        <v>F060006</v>
      </c>
      <c r="T335" s="4"/>
    </row>
    <row r="336" spans="1:20" customFormat="1" hidden="1">
      <c r="A336" t="s">
        <v>1870</v>
      </c>
      <c r="B336" t="s">
        <v>1887</v>
      </c>
      <c r="C336" t="s">
        <v>1871</v>
      </c>
      <c r="D336" t="s">
        <v>1827</v>
      </c>
      <c r="E336" t="s">
        <v>1898</v>
      </c>
      <c r="F336" s="1">
        <v>25.42</v>
      </c>
      <c r="G336" s="1">
        <v>45.5</v>
      </c>
      <c r="H336" s="1">
        <v>37.916666999999997</v>
      </c>
      <c r="I336" s="1">
        <f>Tableau1[[#This Row],[prix d\''achat]]*0.05</f>
        <v>1.2710000000000001</v>
      </c>
      <c r="J336" s="1">
        <f>Tableau1[[#This Row],[prix d\''achat]]+Tableau1[[#This Row],[frais acc]]</f>
        <v>26.691000000000003</v>
      </c>
      <c r="K336" s="1">
        <f>Tableau1[[#This Row],[prix HT]]/Tableau1[[#This Row],[px ht ttall]]</f>
        <v>1.4205787344048553</v>
      </c>
      <c r="L336">
        <v>804</v>
      </c>
      <c r="M336" t="s">
        <v>1872</v>
      </c>
      <c r="N336">
        <v>0</v>
      </c>
      <c r="O336" t="s">
        <v>1854</v>
      </c>
      <c r="P336" t="s">
        <v>14</v>
      </c>
      <c r="Q336" t="s">
        <v>1959</v>
      </c>
      <c r="R336" s="4" t="str">
        <f>Tableau1[[#This Row],[référence]]</f>
        <v>F060007</v>
      </c>
      <c r="T336" s="4"/>
    </row>
    <row r="337" spans="1:20" customFormat="1" hidden="1">
      <c r="A337" t="s">
        <v>1873</v>
      </c>
      <c r="B337" t="s">
        <v>1880</v>
      </c>
      <c r="C337" t="s">
        <v>1874</v>
      </c>
      <c r="D337" t="s">
        <v>17</v>
      </c>
      <c r="E337" t="s">
        <v>1899</v>
      </c>
      <c r="F337" s="1">
        <v>25.308</v>
      </c>
      <c r="G337" s="1">
        <v>41</v>
      </c>
      <c r="H337" s="1">
        <v>34.166666999999997</v>
      </c>
      <c r="I337" s="1">
        <f>F337*0.2</f>
        <v>5.0616000000000003</v>
      </c>
      <c r="J337" s="1">
        <f>F337+I337</f>
        <v>30.369599999999998</v>
      </c>
      <c r="K337" s="1">
        <f>H337/J337</f>
        <v>1.1250285482851272</v>
      </c>
      <c r="L337">
        <v>809</v>
      </c>
      <c r="M337" t="s">
        <v>1874</v>
      </c>
      <c r="N337">
        <v>4</v>
      </c>
      <c r="O337" t="s">
        <v>1854</v>
      </c>
      <c r="P337" t="s">
        <v>14</v>
      </c>
      <c r="Q337" t="s">
        <v>1959</v>
      </c>
      <c r="R337" s="4" t="str">
        <f>Tableau1[[#This Row],[référence]]</f>
        <v>F060008</v>
      </c>
      <c r="S337" t="s">
        <v>2242</v>
      </c>
      <c r="T337" s="4"/>
    </row>
    <row r="338" spans="1:20" customFormat="1">
      <c r="A338" t="s">
        <v>106</v>
      </c>
      <c r="B338" t="s">
        <v>1881</v>
      </c>
      <c r="C338" t="s">
        <v>119</v>
      </c>
      <c r="D338" t="s">
        <v>17</v>
      </c>
      <c r="E338" t="s">
        <v>1899</v>
      </c>
      <c r="F338" s="1">
        <v>0.14000000000000001</v>
      </c>
      <c r="G338" s="1">
        <v>0.4</v>
      </c>
      <c r="H338" s="1">
        <v>0.33333299999999999</v>
      </c>
      <c r="I338" s="1">
        <f>F338*0.14</f>
        <v>1.9600000000000003E-2</v>
      </c>
      <c r="J338" s="1">
        <f>F338+I338</f>
        <v>0.15960000000000002</v>
      </c>
      <c r="K338" s="1">
        <f>H338/J338</f>
        <v>2.0885526315789469</v>
      </c>
      <c r="L338">
        <v>253</v>
      </c>
      <c r="M338" t="s">
        <v>120</v>
      </c>
      <c r="N338">
        <v>35</v>
      </c>
      <c r="O338" t="s">
        <v>105</v>
      </c>
      <c r="P338" t="s">
        <v>14</v>
      </c>
      <c r="Q338" t="s">
        <v>1959</v>
      </c>
      <c r="R338" s="4" t="str">
        <f>Tableau1[[#This Row],[référence]]</f>
        <v>G020001</v>
      </c>
      <c r="S338" t="s">
        <v>2247</v>
      </c>
      <c r="T338" s="4">
        <f>Tableau1[[#This Row],[quantité]]+1</f>
        <v>36</v>
      </c>
    </row>
    <row r="339" spans="1:20" customFormat="1">
      <c r="A339" t="s">
        <v>109</v>
      </c>
      <c r="B339" t="s">
        <v>1881</v>
      </c>
      <c r="C339" t="s">
        <v>113</v>
      </c>
      <c r="D339" t="s">
        <v>17</v>
      </c>
      <c r="E339" t="s">
        <v>1899</v>
      </c>
      <c r="F339" s="1">
        <v>0.14000000000000001</v>
      </c>
      <c r="G339" s="1">
        <v>0.46</v>
      </c>
      <c r="H339" s="1">
        <v>0.38333299999999998</v>
      </c>
      <c r="I339" s="1">
        <f>F339*0.14</f>
        <v>1.9600000000000003E-2</v>
      </c>
      <c r="J339" s="1">
        <f>F339+I339</f>
        <v>0.15960000000000002</v>
      </c>
      <c r="K339" s="1">
        <f>H339/J339</f>
        <v>2.4018358395989972</v>
      </c>
      <c r="L339">
        <v>251</v>
      </c>
      <c r="M339" t="s">
        <v>114</v>
      </c>
      <c r="N339">
        <v>26</v>
      </c>
      <c r="O339" t="s">
        <v>101</v>
      </c>
      <c r="P339" t="s">
        <v>14</v>
      </c>
      <c r="Q339" t="s">
        <v>1959</v>
      </c>
      <c r="R339" s="4" t="str">
        <f>Tableau1[[#This Row],[référence]]</f>
        <v>G020002</v>
      </c>
      <c r="S339" t="s">
        <v>2245</v>
      </c>
      <c r="T339" s="4">
        <f>Tableau1[[#This Row],[quantité]]+1</f>
        <v>27</v>
      </c>
    </row>
    <row r="340" spans="1:20" customFormat="1">
      <c r="A340" t="s">
        <v>112</v>
      </c>
      <c r="B340" t="s">
        <v>1881</v>
      </c>
      <c r="C340" t="s">
        <v>107</v>
      </c>
      <c r="D340" t="s">
        <v>17</v>
      </c>
      <c r="E340" t="s">
        <v>1899</v>
      </c>
      <c r="F340" s="1">
        <v>0.19</v>
      </c>
      <c r="G340" s="1">
        <v>0.5</v>
      </c>
      <c r="H340" s="1">
        <v>0.42</v>
      </c>
      <c r="I340" s="1">
        <f>F340*0.14</f>
        <v>2.6600000000000002E-2</v>
      </c>
      <c r="J340" s="1">
        <f>F340+I340</f>
        <v>0.21660000000000001</v>
      </c>
      <c r="K340" s="1">
        <f>H340/J340</f>
        <v>1.939058171745152</v>
      </c>
      <c r="L340">
        <v>249</v>
      </c>
      <c r="M340" t="s">
        <v>108</v>
      </c>
      <c r="N340">
        <v>53</v>
      </c>
      <c r="O340" t="s">
        <v>105</v>
      </c>
      <c r="P340" t="s">
        <v>14</v>
      </c>
      <c r="Q340" t="s">
        <v>1959</v>
      </c>
      <c r="R340" s="4" t="str">
        <f>Tableau1[[#This Row],[référence]]</f>
        <v>G020003</v>
      </c>
      <c r="S340" t="s">
        <v>2243</v>
      </c>
      <c r="T340" s="4">
        <f>Tableau1[[#This Row],[quantité]]+1</f>
        <v>54</v>
      </c>
    </row>
    <row r="341" spans="1:20" customFormat="1">
      <c r="A341" t="s">
        <v>115</v>
      </c>
      <c r="B341" t="s">
        <v>1881</v>
      </c>
      <c r="C341" t="s">
        <v>122</v>
      </c>
      <c r="D341" t="s">
        <v>17</v>
      </c>
      <c r="E341" t="s">
        <v>1899</v>
      </c>
      <c r="F341" s="1">
        <v>0.3</v>
      </c>
      <c r="G341" s="1">
        <v>0.8</v>
      </c>
      <c r="H341" s="1">
        <v>0.66666700000000001</v>
      </c>
      <c r="I341" s="1">
        <f>F341*0.14</f>
        <v>4.2000000000000003E-2</v>
      </c>
      <c r="J341" s="1">
        <f>F341+I341</f>
        <v>0.34199999999999997</v>
      </c>
      <c r="K341" s="1">
        <f>H341/J341</f>
        <v>1.9493187134502925</v>
      </c>
      <c r="L341">
        <v>254</v>
      </c>
      <c r="M341" t="s">
        <v>123</v>
      </c>
      <c r="N341">
        <v>11</v>
      </c>
      <c r="O341" t="s">
        <v>105</v>
      </c>
      <c r="P341" t="s">
        <v>14</v>
      </c>
      <c r="Q341" t="s">
        <v>1959</v>
      </c>
      <c r="R341" s="4" t="str">
        <f>Tableau1[[#This Row],[référence]]</f>
        <v>G020004</v>
      </c>
      <c r="S341" t="s">
        <v>2248</v>
      </c>
      <c r="T341" s="4">
        <f>Tableau1[[#This Row],[quantité]]+1</f>
        <v>12</v>
      </c>
    </row>
    <row r="342" spans="1:20" customFormat="1">
      <c r="A342" t="s">
        <v>118</v>
      </c>
      <c r="B342" t="s">
        <v>1881</v>
      </c>
      <c r="C342" t="s">
        <v>110</v>
      </c>
      <c r="D342" t="s">
        <v>17</v>
      </c>
      <c r="E342" t="s">
        <v>1899</v>
      </c>
      <c r="F342" s="1">
        <v>0.26</v>
      </c>
      <c r="G342" s="1">
        <v>1</v>
      </c>
      <c r="H342" s="1">
        <v>0.83333299999999999</v>
      </c>
      <c r="I342" s="1">
        <f>F342*0.14</f>
        <v>3.6400000000000002E-2</v>
      </c>
      <c r="J342" s="1">
        <f>F342+I342</f>
        <v>0.2964</v>
      </c>
      <c r="K342" s="1">
        <f>H342/J342</f>
        <v>2.8115148448043183</v>
      </c>
      <c r="L342">
        <v>250</v>
      </c>
      <c r="M342" t="s">
        <v>111</v>
      </c>
      <c r="N342">
        <v>24</v>
      </c>
      <c r="O342" t="s">
        <v>101</v>
      </c>
      <c r="P342" t="s">
        <v>14</v>
      </c>
      <c r="Q342" t="s">
        <v>1959</v>
      </c>
      <c r="R342" s="4" t="str">
        <f>Tableau1[[#This Row],[référence]]</f>
        <v>G020005</v>
      </c>
      <c r="S342" t="s">
        <v>2244</v>
      </c>
      <c r="T342" s="4">
        <f>Tableau1[[#This Row],[quantité]]+1</f>
        <v>25</v>
      </c>
    </row>
    <row r="343" spans="1:20" customFormat="1">
      <c r="A343" t="s">
        <v>121</v>
      </c>
      <c r="B343" t="s">
        <v>1881</v>
      </c>
      <c r="C343" t="s">
        <v>116</v>
      </c>
      <c r="D343" t="s">
        <v>17</v>
      </c>
      <c r="E343" t="s">
        <v>1899</v>
      </c>
      <c r="F343" s="1">
        <v>0.45</v>
      </c>
      <c r="G343" s="1">
        <v>2.2000000000000002</v>
      </c>
      <c r="H343" s="1">
        <v>1.8333330000000001</v>
      </c>
      <c r="I343" s="1">
        <f>F343*0.14</f>
        <v>6.3000000000000014E-2</v>
      </c>
      <c r="J343" s="1">
        <f>F343+I343</f>
        <v>0.51300000000000001</v>
      </c>
      <c r="K343" s="1">
        <f>H343/J343</f>
        <v>3.5737485380116962</v>
      </c>
      <c r="L343">
        <v>252</v>
      </c>
      <c r="M343" t="s">
        <v>117</v>
      </c>
      <c r="N343">
        <v>33</v>
      </c>
      <c r="O343" t="s">
        <v>101</v>
      </c>
      <c r="P343" t="s">
        <v>14</v>
      </c>
      <c r="Q343" t="s">
        <v>1959</v>
      </c>
      <c r="R343" s="4" t="str">
        <f>Tableau1[[#This Row],[référence]]</f>
        <v>G020006</v>
      </c>
      <c r="S343" s="5" t="s">
        <v>2246</v>
      </c>
      <c r="T343" s="4">
        <f>Tableau1[[#This Row],[quantité]]+1</f>
        <v>34</v>
      </c>
    </row>
    <row r="344" spans="1:20" customFormat="1">
      <c r="A344" t="s">
        <v>102</v>
      </c>
      <c r="B344" t="s">
        <v>1881</v>
      </c>
      <c r="C344" t="s">
        <v>103</v>
      </c>
      <c r="D344" t="s">
        <v>17</v>
      </c>
      <c r="E344" t="s">
        <v>1899</v>
      </c>
      <c r="F344" s="1">
        <v>1.32</v>
      </c>
      <c r="G344" s="1">
        <v>3.5</v>
      </c>
      <c r="H344" s="1">
        <v>2.9166669999999999</v>
      </c>
      <c r="I344" s="1">
        <f>F344*0.14</f>
        <v>0.18480000000000002</v>
      </c>
      <c r="J344" s="1">
        <f>F344+I344</f>
        <v>1.5048000000000001</v>
      </c>
      <c r="K344" s="1">
        <f>H344/J344</f>
        <v>1.9382422913343964</v>
      </c>
      <c r="L344">
        <v>255</v>
      </c>
      <c r="M344" t="s">
        <v>104</v>
      </c>
      <c r="N344">
        <v>13</v>
      </c>
      <c r="O344" t="s">
        <v>105</v>
      </c>
      <c r="P344" t="s">
        <v>14</v>
      </c>
      <c r="Q344" t="s">
        <v>1959</v>
      </c>
      <c r="R344" s="4" t="str">
        <f>Tableau1[[#This Row],[référence]]</f>
        <v>G020007</v>
      </c>
      <c r="S344" t="s">
        <v>2249</v>
      </c>
      <c r="T344" s="4">
        <v>1</v>
      </c>
    </row>
    <row r="345" spans="1:20" customFormat="1">
      <c r="A345" t="s">
        <v>124</v>
      </c>
      <c r="B345" t="s">
        <v>1881</v>
      </c>
      <c r="C345" t="s">
        <v>125</v>
      </c>
      <c r="D345" t="s">
        <v>17</v>
      </c>
      <c r="E345" t="s">
        <v>1899</v>
      </c>
      <c r="F345" s="1">
        <v>0.21</v>
      </c>
      <c r="G345" s="1">
        <v>1.3</v>
      </c>
      <c r="H345" s="1">
        <v>1.0833330000000001</v>
      </c>
      <c r="I345" s="1">
        <f>F345*0.14</f>
        <v>2.9400000000000003E-2</v>
      </c>
      <c r="J345" s="1">
        <f>F345+I345</f>
        <v>0.2394</v>
      </c>
      <c r="K345" s="1">
        <f>H345/J345</f>
        <v>4.5252005012531331</v>
      </c>
      <c r="L345">
        <v>256</v>
      </c>
      <c r="M345" t="s">
        <v>126</v>
      </c>
      <c r="N345">
        <v>182</v>
      </c>
      <c r="O345" t="s">
        <v>101</v>
      </c>
      <c r="P345" t="s">
        <v>14</v>
      </c>
      <c r="Q345" t="s">
        <v>1959</v>
      </c>
      <c r="R345" s="4" t="str">
        <f>Tableau1[[#This Row],[référence]]</f>
        <v>G020008</v>
      </c>
      <c r="S345" s="27" t="s">
        <v>2250</v>
      </c>
      <c r="T345" s="4">
        <v>1</v>
      </c>
    </row>
    <row r="346" spans="1:20" customFormat="1">
      <c r="A346" t="s">
        <v>98</v>
      </c>
      <c r="B346" t="s">
        <v>1881</v>
      </c>
      <c r="C346" t="s">
        <v>99</v>
      </c>
      <c r="D346" t="s">
        <v>17</v>
      </c>
      <c r="E346" t="s">
        <v>1899</v>
      </c>
      <c r="F346" s="1">
        <v>0.45</v>
      </c>
      <c r="G346" s="1">
        <v>1.8</v>
      </c>
      <c r="H346" s="1">
        <v>1.5</v>
      </c>
      <c r="I346" s="1">
        <f>F346*0.14</f>
        <v>6.3000000000000014E-2</v>
      </c>
      <c r="J346" s="1">
        <f>F346+I346</f>
        <v>0.51300000000000001</v>
      </c>
      <c r="K346" s="1">
        <f>H346/J346</f>
        <v>2.9239766081871346</v>
      </c>
      <c r="L346">
        <v>257</v>
      </c>
      <c r="M346" t="s">
        <v>100</v>
      </c>
      <c r="N346">
        <v>97</v>
      </c>
      <c r="O346" t="s">
        <v>101</v>
      </c>
      <c r="P346" t="s">
        <v>14</v>
      </c>
      <c r="Q346" t="s">
        <v>1959</v>
      </c>
      <c r="R346" s="4" t="str">
        <f>Tableau1[[#This Row],[référence]]</f>
        <v>G020009</v>
      </c>
      <c r="S346" t="s">
        <v>2251</v>
      </c>
      <c r="T346" s="4">
        <v>1</v>
      </c>
    </row>
    <row r="347" spans="1:20" customFormat="1">
      <c r="A347" t="s">
        <v>127</v>
      </c>
      <c r="B347" t="s">
        <v>1881</v>
      </c>
      <c r="C347" t="s">
        <v>128</v>
      </c>
      <c r="D347" t="s">
        <v>17</v>
      </c>
      <c r="E347" t="s">
        <v>1899</v>
      </c>
      <c r="F347" s="1">
        <v>0.51</v>
      </c>
      <c r="G347" s="1">
        <v>1.8</v>
      </c>
      <c r="H347" s="1">
        <v>1.5</v>
      </c>
      <c r="I347" s="1">
        <f>F347*0.14</f>
        <v>7.1400000000000005E-2</v>
      </c>
      <c r="J347" s="1">
        <f>F347+I347</f>
        <v>0.58140000000000003</v>
      </c>
      <c r="K347" s="1">
        <f>H347/J347</f>
        <v>2.5799793601651184</v>
      </c>
      <c r="L347">
        <v>650</v>
      </c>
      <c r="M347" t="s">
        <v>129</v>
      </c>
      <c r="N347">
        <v>47</v>
      </c>
      <c r="O347" t="s">
        <v>101</v>
      </c>
      <c r="P347" t="s">
        <v>14</v>
      </c>
      <c r="Q347" t="s">
        <v>1959</v>
      </c>
      <c r="R347" s="4" t="str">
        <f>Tableau1[[#This Row],[référence]]</f>
        <v>G020010</v>
      </c>
      <c r="S347" s="5" t="s">
        <v>2251</v>
      </c>
      <c r="T347" s="4">
        <v>1</v>
      </c>
    </row>
    <row r="348" spans="1:20" customFormat="1">
      <c r="A348" t="s">
        <v>130</v>
      </c>
      <c r="B348" t="s">
        <v>1881</v>
      </c>
      <c r="C348" t="s">
        <v>131</v>
      </c>
      <c r="D348" t="s">
        <v>132</v>
      </c>
      <c r="E348" t="s">
        <v>1890</v>
      </c>
      <c r="F348" s="1">
        <v>0.25</v>
      </c>
      <c r="G348" s="1">
        <v>0.8</v>
      </c>
      <c r="H348" s="1">
        <v>0.66666700000000001</v>
      </c>
      <c r="I348" s="2">
        <v>3.6700000000000003E-2</v>
      </c>
      <c r="J348" s="1">
        <f>Tableau1[[#This Row],[prix d\''achat]]+Tableau1[[#This Row],[frais acc]]</f>
        <v>0.28670000000000001</v>
      </c>
      <c r="K348" s="1">
        <f>Tableau1[[#This Row],[prix HT]]/Tableau1[[#This Row],[px ht ttall]]</f>
        <v>2.3253121730031392</v>
      </c>
      <c r="L348">
        <v>824</v>
      </c>
      <c r="M348" t="s">
        <v>133</v>
      </c>
      <c r="N348">
        <v>100</v>
      </c>
      <c r="O348" t="s">
        <v>134</v>
      </c>
      <c r="P348" t="s">
        <v>14</v>
      </c>
      <c r="Q348" t="s">
        <v>1959</v>
      </c>
      <c r="R348" s="4" t="str">
        <f>Tableau1[[#This Row],[référence]]</f>
        <v>G020101</v>
      </c>
      <c r="S348" s="5" t="s">
        <v>2252</v>
      </c>
      <c r="T348" s="4">
        <v>1</v>
      </c>
    </row>
    <row r="349" spans="1:20" customFormat="1">
      <c r="A349" t="s">
        <v>135</v>
      </c>
      <c r="B349" t="s">
        <v>1881</v>
      </c>
      <c r="C349" t="s">
        <v>136</v>
      </c>
      <c r="D349" t="s">
        <v>132</v>
      </c>
      <c r="E349" t="s">
        <v>1890</v>
      </c>
      <c r="F349" s="1">
        <v>0.34</v>
      </c>
      <c r="G349" s="1">
        <v>1.32</v>
      </c>
      <c r="H349" s="1">
        <v>1.1000000000000001</v>
      </c>
      <c r="I349" s="2">
        <v>7.3400000000000007E-2</v>
      </c>
      <c r="J349" s="1">
        <f>Tableau1[[#This Row],[prix d\''achat]]+Tableau1[[#This Row],[frais acc]]</f>
        <v>0.41340000000000005</v>
      </c>
      <c r="K349" s="1">
        <f>Tableau1[[#This Row],[prix HT]]/Tableau1[[#This Row],[px ht ttall]]</f>
        <v>2.6608611514271892</v>
      </c>
      <c r="L349">
        <v>829</v>
      </c>
      <c r="M349" t="s">
        <v>137</v>
      </c>
      <c r="N349">
        <v>30</v>
      </c>
      <c r="O349" t="s">
        <v>134</v>
      </c>
      <c r="P349" t="s">
        <v>14</v>
      </c>
      <c r="Q349" t="s">
        <v>1959</v>
      </c>
      <c r="R349" s="4" t="str">
        <f>Tableau1[[#This Row],[référence]]</f>
        <v>G020102</v>
      </c>
      <c r="S349" t="s">
        <v>2253</v>
      </c>
      <c r="T349" s="4">
        <v>1</v>
      </c>
    </row>
    <row r="350" spans="1:20" customFormat="1">
      <c r="A350" t="s">
        <v>138</v>
      </c>
      <c r="B350" t="s">
        <v>1881</v>
      </c>
      <c r="C350" t="s">
        <v>2254</v>
      </c>
      <c r="D350" t="s">
        <v>17</v>
      </c>
      <c r="E350" t="s">
        <v>1899</v>
      </c>
      <c r="F350" s="1">
        <v>0.3</v>
      </c>
      <c r="G350" s="1">
        <v>1.8</v>
      </c>
      <c r="H350" s="1">
        <v>1.5</v>
      </c>
      <c r="I350" s="1">
        <f>F350*0.14</f>
        <v>4.2000000000000003E-2</v>
      </c>
      <c r="J350" s="1">
        <f>F350+I350</f>
        <v>0.34199999999999997</v>
      </c>
      <c r="K350" s="1">
        <f>H350/J350</f>
        <v>4.3859649122807021</v>
      </c>
      <c r="L350" t="s">
        <v>139</v>
      </c>
      <c r="M350" t="s">
        <v>140</v>
      </c>
      <c r="N350">
        <v>89</v>
      </c>
      <c r="O350" t="s">
        <v>141</v>
      </c>
      <c r="P350" t="s">
        <v>14</v>
      </c>
      <c r="Q350" t="s">
        <v>1959</v>
      </c>
      <c r="R350" s="4" t="str">
        <f>Tableau1[[#This Row],[référence]]</f>
        <v>G030001</v>
      </c>
      <c r="S350" s="5" t="s">
        <v>2280</v>
      </c>
      <c r="T350" s="4">
        <v>1</v>
      </c>
    </row>
    <row r="351" spans="1:20" customFormat="1">
      <c r="A351" t="s">
        <v>152</v>
      </c>
      <c r="B351" t="s">
        <v>1881</v>
      </c>
      <c r="C351" t="s">
        <v>2255</v>
      </c>
      <c r="D351" t="s">
        <v>17</v>
      </c>
      <c r="E351" t="s">
        <v>1899</v>
      </c>
      <c r="F351" s="1">
        <v>0.3</v>
      </c>
      <c r="G351" s="1">
        <v>1.8</v>
      </c>
      <c r="H351" s="1">
        <v>1.5</v>
      </c>
      <c r="I351" s="1">
        <f>F351*0.14</f>
        <v>4.2000000000000003E-2</v>
      </c>
      <c r="J351" s="1">
        <f>F351+I351</f>
        <v>0.34199999999999997</v>
      </c>
      <c r="K351" s="1">
        <f>H351/J351</f>
        <v>4.3859649122807021</v>
      </c>
      <c r="L351" t="s">
        <v>153</v>
      </c>
      <c r="M351" t="s">
        <v>149</v>
      </c>
      <c r="N351">
        <v>86</v>
      </c>
      <c r="O351" t="s">
        <v>141</v>
      </c>
      <c r="P351" t="s">
        <v>14</v>
      </c>
      <c r="Q351" t="s">
        <v>1959</v>
      </c>
      <c r="R351" s="4" t="str">
        <f>Tableau1[[#This Row],[référence]]</f>
        <v>G030002</v>
      </c>
      <c r="S351" t="s">
        <v>2281</v>
      </c>
      <c r="T351" s="4">
        <v>1</v>
      </c>
    </row>
    <row r="352" spans="1:20" customFormat="1">
      <c r="A352" t="s">
        <v>142</v>
      </c>
      <c r="B352" t="s">
        <v>1881</v>
      </c>
      <c r="C352" t="s">
        <v>2256</v>
      </c>
      <c r="D352" t="s">
        <v>17</v>
      </c>
      <c r="E352" t="s">
        <v>1899</v>
      </c>
      <c r="F352" s="1">
        <v>0.36</v>
      </c>
      <c r="G352" s="1">
        <v>1.9</v>
      </c>
      <c r="H352" s="1">
        <v>1.58</v>
      </c>
      <c r="I352" s="1">
        <f>F352*0.14</f>
        <v>5.04E-2</v>
      </c>
      <c r="J352" s="1">
        <f>F352+I352</f>
        <v>0.41039999999999999</v>
      </c>
      <c r="K352" s="1">
        <f>H352/J352</f>
        <v>3.8499025341130606</v>
      </c>
      <c r="L352" t="s">
        <v>143</v>
      </c>
      <c r="M352" t="s">
        <v>144</v>
      </c>
      <c r="N352">
        <v>98</v>
      </c>
      <c r="O352" t="s">
        <v>141</v>
      </c>
      <c r="P352" t="s">
        <v>14</v>
      </c>
      <c r="Q352" t="s">
        <v>1959</v>
      </c>
      <c r="R352" s="4" t="str">
        <f>Tableau1[[#This Row],[référence]]</f>
        <v>G030003</v>
      </c>
      <c r="S352" s="5" t="s">
        <v>2282</v>
      </c>
      <c r="T352" s="4">
        <v>1</v>
      </c>
    </row>
    <row r="353" spans="1:20" customFormat="1">
      <c r="A353" t="s">
        <v>145</v>
      </c>
      <c r="B353" t="s">
        <v>1881</v>
      </c>
      <c r="C353" t="s">
        <v>2257</v>
      </c>
      <c r="D353" t="s">
        <v>17</v>
      </c>
      <c r="E353" t="s">
        <v>1899</v>
      </c>
      <c r="F353" s="1">
        <v>0.36</v>
      </c>
      <c r="G353" s="1">
        <v>1.9</v>
      </c>
      <c r="H353" s="1">
        <v>1.58</v>
      </c>
      <c r="I353" s="1">
        <f>F353*0.14</f>
        <v>5.04E-2</v>
      </c>
      <c r="J353" s="1">
        <f>F353+I353</f>
        <v>0.41039999999999999</v>
      </c>
      <c r="K353" s="1">
        <f>H353/J353</f>
        <v>3.8499025341130606</v>
      </c>
      <c r="L353" t="s">
        <v>146</v>
      </c>
      <c r="M353" t="s">
        <v>144</v>
      </c>
      <c r="N353">
        <v>100</v>
      </c>
      <c r="O353" t="s">
        <v>141</v>
      </c>
      <c r="P353" t="s">
        <v>14</v>
      </c>
      <c r="Q353" t="s">
        <v>1959</v>
      </c>
      <c r="R353" s="4" t="str">
        <f>Tableau1[[#This Row],[référence]]</f>
        <v>G030004</v>
      </c>
      <c r="S353" t="s">
        <v>2283</v>
      </c>
      <c r="T353" s="4">
        <v>1</v>
      </c>
    </row>
    <row r="354" spans="1:20" customFormat="1">
      <c r="A354" t="s">
        <v>147</v>
      </c>
      <c r="B354" t="s">
        <v>1881</v>
      </c>
      <c r="C354" t="s">
        <v>2258</v>
      </c>
      <c r="D354" t="s">
        <v>17</v>
      </c>
      <c r="E354" t="s">
        <v>1899</v>
      </c>
      <c r="F354" s="1">
        <v>0.52</v>
      </c>
      <c r="G354" s="1">
        <v>2.2000000000000002</v>
      </c>
      <c r="H354" s="1">
        <v>1.83</v>
      </c>
      <c r="I354" s="1">
        <f>F354*0.14</f>
        <v>7.2800000000000004E-2</v>
      </c>
      <c r="J354" s="1">
        <f>F354+I354</f>
        <v>0.59279999999999999</v>
      </c>
      <c r="K354" s="1">
        <f>H354/J354</f>
        <v>3.0870445344129558</v>
      </c>
      <c r="L354" t="s">
        <v>148</v>
      </c>
      <c r="M354" t="s">
        <v>149</v>
      </c>
      <c r="N354">
        <v>100</v>
      </c>
      <c r="O354" t="s">
        <v>141</v>
      </c>
      <c r="P354" t="s">
        <v>14</v>
      </c>
      <c r="Q354" t="s">
        <v>1959</v>
      </c>
      <c r="R354" s="4" t="str">
        <f>Tableau1[[#This Row],[référence]]</f>
        <v>G030005</v>
      </c>
      <c r="S354" t="s">
        <v>2285</v>
      </c>
      <c r="T354" s="4">
        <v>1</v>
      </c>
    </row>
    <row r="355" spans="1:20" customFormat="1">
      <c r="A355" t="s">
        <v>150</v>
      </c>
      <c r="B355" t="s">
        <v>1881</v>
      </c>
      <c r="C355" t="s">
        <v>2259</v>
      </c>
      <c r="D355" t="s">
        <v>17</v>
      </c>
      <c r="E355" t="s">
        <v>1899</v>
      </c>
      <c r="F355" s="1">
        <v>0.52</v>
      </c>
      <c r="G355" s="1">
        <v>2.2000000000000002</v>
      </c>
      <c r="H355" s="1">
        <v>1.83</v>
      </c>
      <c r="I355" s="1">
        <f>F355*0.14</f>
        <v>7.2800000000000004E-2</v>
      </c>
      <c r="J355" s="1">
        <f>F355+I355</f>
        <v>0.59279999999999999</v>
      </c>
      <c r="K355" s="1">
        <f>H355/J355</f>
        <v>3.0870445344129558</v>
      </c>
      <c r="L355" t="s">
        <v>151</v>
      </c>
      <c r="M355" t="s">
        <v>149</v>
      </c>
      <c r="N355">
        <v>100</v>
      </c>
      <c r="O355" t="s">
        <v>141</v>
      </c>
      <c r="P355" t="s">
        <v>14</v>
      </c>
      <c r="Q355" t="s">
        <v>1959</v>
      </c>
      <c r="R355" s="4" t="str">
        <f>Tableau1[[#This Row],[référence]]</f>
        <v>G030006</v>
      </c>
      <c r="S355" t="s">
        <v>2284</v>
      </c>
      <c r="T355" s="4">
        <v>1</v>
      </c>
    </row>
    <row r="356" spans="1:20" customFormat="1">
      <c r="A356" t="s">
        <v>189</v>
      </c>
      <c r="B356" t="s">
        <v>1881</v>
      </c>
      <c r="C356" t="s">
        <v>2260</v>
      </c>
      <c r="D356" t="s">
        <v>17</v>
      </c>
      <c r="E356" t="s">
        <v>1899</v>
      </c>
      <c r="F356" s="1">
        <v>1.32</v>
      </c>
      <c r="G356" s="1">
        <v>7</v>
      </c>
      <c r="H356" s="1">
        <v>5.8333329999999997</v>
      </c>
      <c r="I356" s="1">
        <f>F356*0.14</f>
        <v>0.18480000000000002</v>
      </c>
      <c r="J356" s="1">
        <f>F356+I356</f>
        <v>1.5048000000000001</v>
      </c>
      <c r="K356" s="1">
        <f>H356/J356</f>
        <v>3.8764839181286543</v>
      </c>
      <c r="L356" t="s">
        <v>190</v>
      </c>
      <c r="M356" t="s">
        <v>191</v>
      </c>
      <c r="N356">
        <v>99</v>
      </c>
      <c r="O356" t="s">
        <v>141</v>
      </c>
      <c r="P356" t="s">
        <v>14</v>
      </c>
      <c r="Q356" t="s">
        <v>1959</v>
      </c>
      <c r="R356" s="4" t="str">
        <f>Tableau1[[#This Row],[référence]]</f>
        <v>G030007</v>
      </c>
      <c r="S356" t="s">
        <v>2287</v>
      </c>
      <c r="T356" s="4">
        <v>1</v>
      </c>
    </row>
    <row r="357" spans="1:20" customFormat="1">
      <c r="A357" t="s">
        <v>192</v>
      </c>
      <c r="B357" t="s">
        <v>1881</v>
      </c>
      <c r="C357" t="s">
        <v>2261</v>
      </c>
      <c r="D357" t="s">
        <v>17</v>
      </c>
      <c r="E357" t="s">
        <v>1899</v>
      </c>
      <c r="F357" s="1">
        <v>0.88</v>
      </c>
      <c r="G357" s="1">
        <v>6.2</v>
      </c>
      <c r="H357" s="1">
        <v>5.1666670000000003</v>
      </c>
      <c r="I357" s="1">
        <f>F357*0.14</f>
        <v>0.12320000000000002</v>
      </c>
      <c r="J357" s="1">
        <f>F357+I357</f>
        <v>1.0032000000000001</v>
      </c>
      <c r="K357" s="1">
        <f>H357/J357</f>
        <v>5.1501864035087719</v>
      </c>
      <c r="L357" t="s">
        <v>193</v>
      </c>
      <c r="M357" t="s">
        <v>194</v>
      </c>
      <c r="N357">
        <v>199</v>
      </c>
      <c r="O357" t="s">
        <v>141</v>
      </c>
      <c r="P357" t="s">
        <v>14</v>
      </c>
      <c r="Q357" t="s">
        <v>1959</v>
      </c>
      <c r="R357" s="4" t="str">
        <f>Tableau1[[#This Row],[référence]]</f>
        <v>G030008</v>
      </c>
      <c r="S357" s="5" t="s">
        <v>2286</v>
      </c>
      <c r="T357" s="4">
        <v>1</v>
      </c>
    </row>
    <row r="358" spans="1:20" customFormat="1">
      <c r="A358" t="s">
        <v>198</v>
      </c>
      <c r="B358" t="s">
        <v>1881</v>
      </c>
      <c r="C358" t="s">
        <v>2262</v>
      </c>
      <c r="D358" t="s">
        <v>17</v>
      </c>
      <c r="E358" t="s">
        <v>1899</v>
      </c>
      <c r="F358" s="1">
        <v>0.26</v>
      </c>
      <c r="G358" s="1">
        <v>1.4</v>
      </c>
      <c r="H358" s="1">
        <v>1.17</v>
      </c>
      <c r="I358" s="1">
        <f>F358*0.14</f>
        <v>3.6400000000000002E-2</v>
      </c>
      <c r="J358" s="1">
        <f>F358+I358</f>
        <v>0.2964</v>
      </c>
      <c r="K358" s="1">
        <f>H358/J358</f>
        <v>3.9473684210526314</v>
      </c>
      <c r="L358" t="s">
        <v>199</v>
      </c>
      <c r="M358" t="s">
        <v>197</v>
      </c>
      <c r="N358">
        <v>200</v>
      </c>
      <c r="O358" t="s">
        <v>141</v>
      </c>
      <c r="P358" t="s">
        <v>14</v>
      </c>
      <c r="Q358" t="s">
        <v>1959</v>
      </c>
      <c r="R358" s="4" t="str">
        <f>Tableau1[[#This Row],[référence]]</f>
        <v>G030011</v>
      </c>
      <c r="S358" t="s">
        <v>2289</v>
      </c>
      <c r="T358" s="4">
        <v>1</v>
      </c>
    </row>
    <row r="359" spans="1:20" customFormat="1">
      <c r="A359" t="s">
        <v>195</v>
      </c>
      <c r="B359" t="s">
        <v>1881</v>
      </c>
      <c r="C359" t="s">
        <v>2263</v>
      </c>
      <c r="D359" t="s">
        <v>17</v>
      </c>
      <c r="E359" t="s">
        <v>1899</v>
      </c>
      <c r="F359" s="1">
        <v>0.26</v>
      </c>
      <c r="G359" s="1">
        <v>1.4</v>
      </c>
      <c r="H359" s="1">
        <v>1.17</v>
      </c>
      <c r="I359" s="1">
        <f>F359*0.14</f>
        <v>3.6400000000000002E-2</v>
      </c>
      <c r="J359" s="1">
        <f>F359+I359</f>
        <v>0.2964</v>
      </c>
      <c r="K359" s="1">
        <f>H359/J359</f>
        <v>3.9473684210526314</v>
      </c>
      <c r="L359" t="s">
        <v>196</v>
      </c>
      <c r="M359" t="s">
        <v>197</v>
      </c>
      <c r="N359">
        <v>160</v>
      </c>
      <c r="O359" t="s">
        <v>141</v>
      </c>
      <c r="P359" t="s">
        <v>14</v>
      </c>
      <c r="Q359" t="s">
        <v>1959</v>
      </c>
      <c r="R359" s="4" t="str">
        <f>Tableau1[[#This Row],[référence]]</f>
        <v>G030012</v>
      </c>
      <c r="S359" t="s">
        <v>2288</v>
      </c>
      <c r="T359" s="4">
        <v>1</v>
      </c>
    </row>
    <row r="360" spans="1:20" customFormat="1">
      <c r="A360" t="s">
        <v>200</v>
      </c>
      <c r="B360" t="s">
        <v>1881</v>
      </c>
      <c r="C360" t="s">
        <v>2265</v>
      </c>
      <c r="D360" t="s">
        <v>17</v>
      </c>
      <c r="E360" t="s">
        <v>1899</v>
      </c>
      <c r="F360" s="1">
        <v>0.26</v>
      </c>
      <c r="G360" s="1">
        <v>1.4</v>
      </c>
      <c r="H360" s="1">
        <v>1.1666669999999999</v>
      </c>
      <c r="I360" s="1">
        <f>F360*0.14</f>
        <v>3.6400000000000002E-2</v>
      </c>
      <c r="J360" s="1">
        <f>F360+I360</f>
        <v>0.2964</v>
      </c>
      <c r="K360" s="1">
        <f>H360/J360</f>
        <v>3.9361234817813764</v>
      </c>
      <c r="L360" t="s">
        <v>201</v>
      </c>
      <c r="M360" t="s">
        <v>202</v>
      </c>
      <c r="N360">
        <v>170</v>
      </c>
      <c r="O360" t="s">
        <v>141</v>
      </c>
      <c r="P360" t="s">
        <v>14</v>
      </c>
      <c r="Q360" t="s">
        <v>1959</v>
      </c>
      <c r="R360" s="4" t="str">
        <f>Tableau1[[#This Row],[référence]]</f>
        <v>G030013</v>
      </c>
      <c r="S360" t="s">
        <v>2290</v>
      </c>
      <c r="T360" s="4">
        <v>1</v>
      </c>
    </row>
    <row r="361" spans="1:20" customFormat="1">
      <c r="A361" t="s">
        <v>203</v>
      </c>
      <c r="B361" t="s">
        <v>1881</v>
      </c>
      <c r="C361" t="s">
        <v>2264</v>
      </c>
      <c r="D361" t="s">
        <v>17</v>
      </c>
      <c r="E361" t="s">
        <v>1899</v>
      </c>
      <c r="F361" s="1">
        <v>0.26</v>
      </c>
      <c r="G361" s="1">
        <v>1.4</v>
      </c>
      <c r="H361" s="1">
        <v>1.1666669999999999</v>
      </c>
      <c r="I361" s="1">
        <f>F361*0.14</f>
        <v>3.6400000000000002E-2</v>
      </c>
      <c r="J361" s="1">
        <f>F361+I361</f>
        <v>0.2964</v>
      </c>
      <c r="K361" s="1">
        <f>H361/J361</f>
        <v>3.9361234817813764</v>
      </c>
      <c r="L361" t="s">
        <v>204</v>
      </c>
      <c r="M361" t="s">
        <v>202</v>
      </c>
      <c r="N361">
        <v>200</v>
      </c>
      <c r="O361" t="s">
        <v>141</v>
      </c>
      <c r="P361" t="s">
        <v>14</v>
      </c>
      <c r="Q361" t="s">
        <v>1959</v>
      </c>
      <c r="R361" s="4" t="str">
        <f>Tableau1[[#This Row],[référence]]</f>
        <v>G030014</v>
      </c>
      <c r="S361" t="s">
        <v>2291</v>
      </c>
      <c r="T361" s="4">
        <v>1</v>
      </c>
    </row>
    <row r="362" spans="1:20" customFormat="1">
      <c r="A362" t="s">
        <v>154</v>
      </c>
      <c r="B362" t="s">
        <v>1881</v>
      </c>
      <c r="C362" t="s">
        <v>2266</v>
      </c>
      <c r="D362" t="s">
        <v>17</v>
      </c>
      <c r="E362" t="s">
        <v>1899</v>
      </c>
      <c r="F362" s="1">
        <v>0.13</v>
      </c>
      <c r="G362" s="1">
        <v>1</v>
      </c>
      <c r="H362" s="1">
        <v>0.83333299999999999</v>
      </c>
      <c r="I362" s="1">
        <f>F362*0.14</f>
        <v>1.8200000000000001E-2</v>
      </c>
      <c r="J362" s="1">
        <f>F362+I362</f>
        <v>0.1482</v>
      </c>
      <c r="K362" s="1">
        <f>H362/J362</f>
        <v>5.6230296896086367</v>
      </c>
      <c r="L362" t="s">
        <v>155</v>
      </c>
      <c r="M362" t="s">
        <v>156</v>
      </c>
      <c r="N362">
        <v>82</v>
      </c>
      <c r="O362" t="s">
        <v>141</v>
      </c>
      <c r="P362" t="s">
        <v>14</v>
      </c>
      <c r="Q362" t="s">
        <v>1959</v>
      </c>
      <c r="R362" s="4" t="str">
        <f>Tableau1[[#This Row],[référence]]</f>
        <v>G030015</v>
      </c>
      <c r="S362" t="s">
        <v>2292</v>
      </c>
      <c r="T362" s="4">
        <v>1</v>
      </c>
    </row>
    <row r="363" spans="1:20" customFormat="1">
      <c r="A363" t="s">
        <v>157</v>
      </c>
      <c r="B363" t="s">
        <v>1881</v>
      </c>
      <c r="C363" t="s">
        <v>2267</v>
      </c>
      <c r="D363" t="s">
        <v>17</v>
      </c>
      <c r="E363" t="s">
        <v>1899</v>
      </c>
      <c r="F363" s="1">
        <v>0.13</v>
      </c>
      <c r="G363" s="1">
        <v>1</v>
      </c>
      <c r="H363" s="1">
        <v>0.83333299999999999</v>
      </c>
      <c r="I363" s="1">
        <f>F363*0.14</f>
        <v>1.8200000000000001E-2</v>
      </c>
      <c r="J363" s="1">
        <f>F363+I363</f>
        <v>0.1482</v>
      </c>
      <c r="K363" s="1">
        <f>H363/J363</f>
        <v>5.6230296896086367</v>
      </c>
      <c r="L363" t="s">
        <v>158</v>
      </c>
      <c r="M363" t="s">
        <v>156</v>
      </c>
      <c r="N363">
        <v>79</v>
      </c>
      <c r="O363" t="s">
        <v>141</v>
      </c>
      <c r="P363" t="s">
        <v>14</v>
      </c>
      <c r="Q363" t="s">
        <v>1959</v>
      </c>
      <c r="R363" s="4" t="str">
        <f>Tableau1[[#This Row],[référence]]</f>
        <v>G030016</v>
      </c>
      <c r="S363" t="s">
        <v>2293</v>
      </c>
      <c r="T363" s="4">
        <v>1</v>
      </c>
    </row>
    <row r="364" spans="1:20" customFormat="1">
      <c r="A364" t="s">
        <v>159</v>
      </c>
      <c r="B364" t="s">
        <v>1881</v>
      </c>
      <c r="C364" t="s">
        <v>2270</v>
      </c>
      <c r="D364" t="s">
        <v>17</v>
      </c>
      <c r="E364" t="s">
        <v>1899</v>
      </c>
      <c r="F364" s="1">
        <v>0.16</v>
      </c>
      <c r="G364" s="1">
        <v>1.1000000000000001</v>
      </c>
      <c r="H364" s="1">
        <v>0.91666700000000001</v>
      </c>
      <c r="I364" s="1">
        <f>F364*0.14</f>
        <v>2.2400000000000003E-2</v>
      </c>
      <c r="J364" s="1">
        <f>F364+I364</f>
        <v>0.18240000000000001</v>
      </c>
      <c r="K364" s="1">
        <f>H364/J364</f>
        <v>5.0255866228070172</v>
      </c>
      <c r="L364" t="s">
        <v>165</v>
      </c>
      <c r="M364" t="s">
        <v>166</v>
      </c>
      <c r="N364">
        <v>80</v>
      </c>
      <c r="O364" t="s">
        <v>141</v>
      </c>
      <c r="P364" t="s">
        <v>14</v>
      </c>
      <c r="Q364" t="s">
        <v>1959</v>
      </c>
      <c r="R364" s="4" t="str">
        <f>Tableau1[[#This Row],[référence]]</f>
        <v>G030017</v>
      </c>
      <c r="S364" s="23" t="s">
        <v>2295</v>
      </c>
      <c r="T364" s="4">
        <v>1</v>
      </c>
    </row>
    <row r="365" spans="1:20" customFormat="1">
      <c r="A365" t="s">
        <v>162</v>
      </c>
      <c r="B365" t="s">
        <v>1881</v>
      </c>
      <c r="C365" t="s">
        <v>2271</v>
      </c>
      <c r="D365" t="s">
        <v>17</v>
      </c>
      <c r="E365" t="s">
        <v>1899</v>
      </c>
      <c r="F365" s="1">
        <v>0.16</v>
      </c>
      <c r="G365" s="1">
        <v>1.1000000000000001</v>
      </c>
      <c r="H365" s="1">
        <v>0.91666700000000001</v>
      </c>
      <c r="I365" s="1">
        <f>F365*0.14</f>
        <v>2.2400000000000003E-2</v>
      </c>
      <c r="J365" s="1">
        <f>F365+I365</f>
        <v>0.18240000000000001</v>
      </c>
      <c r="K365" s="1">
        <f>H365/J365</f>
        <v>5.0255866228070172</v>
      </c>
      <c r="L365" t="s">
        <v>168</v>
      </c>
      <c r="M365" t="s">
        <v>166</v>
      </c>
      <c r="N365">
        <v>92</v>
      </c>
      <c r="O365" t="s">
        <v>141</v>
      </c>
      <c r="P365" t="s">
        <v>14</v>
      </c>
      <c r="Q365" t="s">
        <v>1959</v>
      </c>
      <c r="R365" s="4" t="str">
        <f>Tableau1[[#This Row],[référence]]</f>
        <v>G030018</v>
      </c>
      <c r="S365" t="s">
        <v>2294</v>
      </c>
      <c r="T365" s="4">
        <v>1</v>
      </c>
    </row>
    <row r="366" spans="1:20" customFormat="1">
      <c r="A366" t="s">
        <v>164</v>
      </c>
      <c r="B366" t="s">
        <v>1881</v>
      </c>
      <c r="C366" t="s">
        <v>2272</v>
      </c>
      <c r="D366" t="s">
        <v>17</v>
      </c>
      <c r="E366" t="s">
        <v>1899</v>
      </c>
      <c r="F366" s="1">
        <v>0.2</v>
      </c>
      <c r="G366" s="1">
        <v>1.2</v>
      </c>
      <c r="H366" s="1">
        <v>1.003333</v>
      </c>
      <c r="I366" s="1">
        <f>F366*0.14</f>
        <v>2.8000000000000004E-2</v>
      </c>
      <c r="J366" s="1">
        <f>F366+I366</f>
        <v>0.22800000000000001</v>
      </c>
      <c r="K366" s="1">
        <f>H366/J366</f>
        <v>4.4005833333333335</v>
      </c>
      <c r="L366" t="s">
        <v>170</v>
      </c>
      <c r="M366" t="s">
        <v>171</v>
      </c>
      <c r="N366">
        <v>47</v>
      </c>
      <c r="O366" t="s">
        <v>141</v>
      </c>
      <c r="P366" t="s">
        <v>14</v>
      </c>
      <c r="Q366" t="s">
        <v>1959</v>
      </c>
      <c r="R366" s="4" t="str">
        <f>Tableau1[[#This Row],[référence]]</f>
        <v>G030019</v>
      </c>
      <c r="S366" t="s">
        <v>2296</v>
      </c>
      <c r="T366" s="4">
        <v>1</v>
      </c>
    </row>
    <row r="367" spans="1:20" customFormat="1">
      <c r="A367" t="s">
        <v>167</v>
      </c>
      <c r="B367" t="s">
        <v>1881</v>
      </c>
      <c r="C367" t="s">
        <v>2273</v>
      </c>
      <c r="D367" t="s">
        <v>17</v>
      </c>
      <c r="E367" t="s">
        <v>1899</v>
      </c>
      <c r="F367" s="1">
        <v>0.2</v>
      </c>
      <c r="G367" s="1">
        <v>1.2</v>
      </c>
      <c r="H367" s="1">
        <v>1.003333</v>
      </c>
      <c r="I367" s="1">
        <f>F367*0.14</f>
        <v>2.8000000000000004E-2</v>
      </c>
      <c r="J367" s="1">
        <f>F367+I367</f>
        <v>0.22800000000000001</v>
      </c>
      <c r="K367" s="1">
        <f>H367/J367</f>
        <v>4.4005833333333335</v>
      </c>
      <c r="L367" t="s">
        <v>173</v>
      </c>
      <c r="M367" t="s">
        <v>171</v>
      </c>
      <c r="N367">
        <v>97</v>
      </c>
      <c r="O367" t="s">
        <v>141</v>
      </c>
      <c r="P367" t="s">
        <v>14</v>
      </c>
      <c r="Q367" t="s">
        <v>1959</v>
      </c>
      <c r="R367" s="4" t="str">
        <f>Tableau1[[#This Row],[référence]]</f>
        <v>G030020</v>
      </c>
      <c r="S367" s="5" t="s">
        <v>2297</v>
      </c>
      <c r="T367" s="4">
        <v>1</v>
      </c>
    </row>
    <row r="368" spans="1:20" customFormat="1">
      <c r="A368" t="s">
        <v>169</v>
      </c>
      <c r="B368" t="s">
        <v>1881</v>
      </c>
      <c r="C368" t="s">
        <v>2274</v>
      </c>
      <c r="D368" t="s">
        <v>17</v>
      </c>
      <c r="E368" t="s">
        <v>1899</v>
      </c>
      <c r="F368" s="1">
        <v>0.24</v>
      </c>
      <c r="G368" s="1">
        <v>1.4</v>
      </c>
      <c r="H368" s="1">
        <v>1.1666669999999999</v>
      </c>
      <c r="I368" s="1">
        <f>F368*0.14</f>
        <v>3.3600000000000005E-2</v>
      </c>
      <c r="J368" s="1">
        <f>F368+I368</f>
        <v>0.27360000000000001</v>
      </c>
      <c r="K368" s="1">
        <f>H368/J368</f>
        <v>4.2641337719298242</v>
      </c>
      <c r="L368" t="s">
        <v>175</v>
      </c>
      <c r="M368" t="s">
        <v>176</v>
      </c>
      <c r="N368">
        <v>89</v>
      </c>
      <c r="O368" t="s">
        <v>141</v>
      </c>
      <c r="P368" t="s">
        <v>14</v>
      </c>
      <c r="Q368" t="s">
        <v>1959</v>
      </c>
      <c r="R368" s="4" t="str">
        <f>Tableau1[[#This Row],[référence]]</f>
        <v>G030021</v>
      </c>
      <c r="S368" t="s">
        <v>2299</v>
      </c>
      <c r="T368" s="4">
        <v>1</v>
      </c>
    </row>
    <row r="369" spans="1:20" customFormat="1">
      <c r="A369" t="s">
        <v>172</v>
      </c>
      <c r="B369" t="s">
        <v>1881</v>
      </c>
      <c r="C369" t="s">
        <v>2275</v>
      </c>
      <c r="D369" t="s">
        <v>17</v>
      </c>
      <c r="E369" t="s">
        <v>1899</v>
      </c>
      <c r="F369" s="1">
        <v>0.24</v>
      </c>
      <c r="G369" s="1">
        <v>1.4</v>
      </c>
      <c r="H369" s="1">
        <v>1.1666669999999999</v>
      </c>
      <c r="I369" s="1">
        <f>F369*0.14</f>
        <v>3.3600000000000005E-2</v>
      </c>
      <c r="J369" s="1">
        <f>F369+I369</f>
        <v>0.27360000000000001</v>
      </c>
      <c r="K369" s="1">
        <f>H369/J369</f>
        <v>4.2641337719298242</v>
      </c>
      <c r="L369" t="s">
        <v>178</v>
      </c>
      <c r="M369" t="s">
        <v>176</v>
      </c>
      <c r="N369">
        <v>97</v>
      </c>
      <c r="O369" t="s">
        <v>141</v>
      </c>
      <c r="P369" t="s">
        <v>14</v>
      </c>
      <c r="Q369" t="s">
        <v>1959</v>
      </c>
      <c r="R369" s="4" t="str">
        <f>Tableau1[[#This Row],[référence]]</f>
        <v>G030022</v>
      </c>
      <c r="S369" t="s">
        <v>2298</v>
      </c>
      <c r="T369" s="4">
        <v>1</v>
      </c>
    </row>
    <row r="370" spans="1:20" customFormat="1">
      <c r="A370" t="s">
        <v>174</v>
      </c>
      <c r="B370" t="s">
        <v>1881</v>
      </c>
      <c r="C370" t="s">
        <v>2276</v>
      </c>
      <c r="D370" t="s">
        <v>17</v>
      </c>
      <c r="E370" t="s">
        <v>1899</v>
      </c>
      <c r="F370" s="1">
        <v>0.54</v>
      </c>
      <c r="G370" s="1">
        <v>1.7</v>
      </c>
      <c r="H370" s="1">
        <v>1.4166669999999999</v>
      </c>
      <c r="I370" s="1">
        <f>F370*0.14</f>
        <v>7.5600000000000014E-2</v>
      </c>
      <c r="J370" s="1">
        <f>F370+I370</f>
        <v>0.61560000000000004</v>
      </c>
      <c r="K370" s="1">
        <f>H370/J370</f>
        <v>2.3012784275503573</v>
      </c>
      <c r="L370" t="s">
        <v>180</v>
      </c>
      <c r="M370" t="s">
        <v>181</v>
      </c>
      <c r="N370">
        <v>200</v>
      </c>
      <c r="O370" t="s">
        <v>141</v>
      </c>
      <c r="P370" t="s">
        <v>14</v>
      </c>
      <c r="Q370" t="s">
        <v>1959</v>
      </c>
      <c r="R370" s="4" t="str">
        <f>Tableau1[[#This Row],[référence]]</f>
        <v>G030023</v>
      </c>
      <c r="S370" t="s">
        <v>2300</v>
      </c>
      <c r="T370" s="4">
        <v>1</v>
      </c>
    </row>
    <row r="371" spans="1:20" customFormat="1">
      <c r="A371" t="s">
        <v>177</v>
      </c>
      <c r="B371" t="s">
        <v>1881</v>
      </c>
      <c r="C371" t="s">
        <v>2277</v>
      </c>
      <c r="D371" t="s">
        <v>17</v>
      </c>
      <c r="E371" t="s">
        <v>1899</v>
      </c>
      <c r="F371" s="1">
        <v>0.54</v>
      </c>
      <c r="G371" s="1">
        <v>1.7</v>
      </c>
      <c r="H371" s="1">
        <v>1.4166669999999999</v>
      </c>
      <c r="I371" s="1">
        <f>F371*0.14</f>
        <v>7.5600000000000014E-2</v>
      </c>
      <c r="J371" s="1">
        <f>F371+I371</f>
        <v>0.61560000000000004</v>
      </c>
      <c r="K371" s="1">
        <f>H371/J371</f>
        <v>2.3012784275503573</v>
      </c>
      <c r="L371" t="s">
        <v>183</v>
      </c>
      <c r="M371" t="s">
        <v>181</v>
      </c>
      <c r="N371">
        <v>145</v>
      </c>
      <c r="O371" t="s">
        <v>141</v>
      </c>
      <c r="P371" t="s">
        <v>14</v>
      </c>
      <c r="Q371" t="s">
        <v>1959</v>
      </c>
      <c r="R371" s="4" t="str">
        <f>Tableau1[[#This Row],[référence]]</f>
        <v>G030024</v>
      </c>
      <c r="S371" t="s">
        <v>2301</v>
      </c>
      <c r="T371" s="4">
        <v>1</v>
      </c>
    </row>
    <row r="372" spans="1:20" customFormat="1">
      <c r="A372" t="s">
        <v>179</v>
      </c>
      <c r="B372" t="s">
        <v>1881</v>
      </c>
      <c r="C372" t="s">
        <v>2278</v>
      </c>
      <c r="D372" t="s">
        <v>17</v>
      </c>
      <c r="E372" t="s">
        <v>1899</v>
      </c>
      <c r="F372" s="1">
        <v>0.31</v>
      </c>
      <c r="G372" s="1">
        <v>1.8</v>
      </c>
      <c r="H372" s="1">
        <v>1.503333</v>
      </c>
      <c r="I372" s="1">
        <f>F372*0.14</f>
        <v>4.3400000000000001E-2</v>
      </c>
      <c r="J372" s="1">
        <f>F372+I372</f>
        <v>0.35339999999999999</v>
      </c>
      <c r="K372" s="1">
        <f>H372/J372</f>
        <v>4.2539134125636675</v>
      </c>
      <c r="L372" t="s">
        <v>185</v>
      </c>
      <c r="M372" t="s">
        <v>186</v>
      </c>
      <c r="N372">
        <v>90</v>
      </c>
      <c r="O372" t="s">
        <v>141</v>
      </c>
      <c r="P372" t="s">
        <v>14</v>
      </c>
      <c r="Q372" t="s">
        <v>1959</v>
      </c>
      <c r="R372" s="4" t="str">
        <f>Tableau1[[#This Row],[référence]]</f>
        <v>G030025</v>
      </c>
      <c r="S372" t="s">
        <v>2302</v>
      </c>
      <c r="T372" s="4">
        <v>1</v>
      </c>
    </row>
    <row r="373" spans="1:20" customFormat="1">
      <c r="A373" t="s">
        <v>182</v>
      </c>
      <c r="B373" t="s">
        <v>1881</v>
      </c>
      <c r="C373" t="s">
        <v>2279</v>
      </c>
      <c r="D373" t="s">
        <v>17</v>
      </c>
      <c r="E373" t="s">
        <v>1899</v>
      </c>
      <c r="F373" s="1">
        <v>0.31</v>
      </c>
      <c r="G373" s="1">
        <v>1.8</v>
      </c>
      <c r="H373" s="1">
        <v>1.503333</v>
      </c>
      <c r="I373" s="1">
        <f>F373*0.14</f>
        <v>4.3400000000000001E-2</v>
      </c>
      <c r="J373" s="1">
        <f>F373+I373</f>
        <v>0.35339999999999999</v>
      </c>
      <c r="K373" s="1">
        <f>H373/J373</f>
        <v>4.2539134125636675</v>
      </c>
      <c r="L373" t="s">
        <v>188</v>
      </c>
      <c r="M373" t="s">
        <v>186</v>
      </c>
      <c r="N373">
        <v>100</v>
      </c>
      <c r="O373" t="s">
        <v>141</v>
      </c>
      <c r="P373" t="s">
        <v>14</v>
      </c>
      <c r="Q373" t="s">
        <v>1959</v>
      </c>
      <c r="R373" s="4" t="str">
        <f>Tableau1[[#This Row],[référence]]</f>
        <v>G030026</v>
      </c>
      <c r="S373" t="s">
        <v>2303</v>
      </c>
      <c r="T373" s="4">
        <v>1</v>
      </c>
    </row>
    <row r="374" spans="1:20" customFormat="1">
      <c r="A374" t="s">
        <v>184</v>
      </c>
      <c r="B374" t="s">
        <v>1881</v>
      </c>
      <c r="C374" t="s">
        <v>2268</v>
      </c>
      <c r="D374" t="s">
        <v>17</v>
      </c>
      <c r="E374" t="s">
        <v>1899</v>
      </c>
      <c r="F374" s="1">
        <v>0.39</v>
      </c>
      <c r="G374" s="1">
        <v>2.1</v>
      </c>
      <c r="H374" s="1">
        <v>1.753333</v>
      </c>
      <c r="I374" s="1">
        <f>F374*0.14</f>
        <v>5.460000000000001E-2</v>
      </c>
      <c r="J374" s="1">
        <f>F374+I374</f>
        <v>0.4446</v>
      </c>
      <c r="K374" s="1">
        <f>H374/J374</f>
        <v>3.9436189833558255</v>
      </c>
      <c r="L374" t="s">
        <v>160</v>
      </c>
      <c r="M374" t="s">
        <v>161</v>
      </c>
      <c r="N374">
        <v>80</v>
      </c>
      <c r="O374" t="s">
        <v>141</v>
      </c>
      <c r="P374" t="s">
        <v>14</v>
      </c>
      <c r="Q374" t="s">
        <v>1959</v>
      </c>
      <c r="R374" s="4" t="str">
        <f>Tableau1[[#This Row],[référence]]</f>
        <v>G030027</v>
      </c>
      <c r="S374" s="23" t="s">
        <v>2304</v>
      </c>
      <c r="T374" s="4">
        <v>1</v>
      </c>
    </row>
    <row r="375" spans="1:20" customFormat="1">
      <c r="A375" t="s">
        <v>187</v>
      </c>
      <c r="B375" t="s">
        <v>1881</v>
      </c>
      <c r="C375" t="s">
        <v>2269</v>
      </c>
      <c r="D375" t="s">
        <v>17</v>
      </c>
      <c r="E375" t="s">
        <v>1899</v>
      </c>
      <c r="F375" s="1">
        <v>0.39</v>
      </c>
      <c r="G375" s="1">
        <v>2.1</v>
      </c>
      <c r="H375" s="1">
        <v>1.753333</v>
      </c>
      <c r="I375" s="1">
        <f>F375*0.14</f>
        <v>5.460000000000001E-2</v>
      </c>
      <c r="J375" s="1">
        <f>F375+I375</f>
        <v>0.4446</v>
      </c>
      <c r="K375" s="1">
        <f>H375/J375</f>
        <v>3.9436189833558255</v>
      </c>
      <c r="L375" t="s">
        <v>163</v>
      </c>
      <c r="M375" t="s">
        <v>161</v>
      </c>
      <c r="N375">
        <v>100</v>
      </c>
      <c r="O375" t="s">
        <v>141</v>
      </c>
      <c r="P375" t="s">
        <v>14</v>
      </c>
      <c r="Q375" t="s">
        <v>1959</v>
      </c>
      <c r="R375" s="4" t="str">
        <f>Tableau1[[#This Row],[référence]]</f>
        <v>G030028</v>
      </c>
      <c r="S375" s="23" t="s">
        <v>2305</v>
      </c>
      <c r="T375" s="4">
        <v>1</v>
      </c>
    </row>
    <row r="376" spans="1:20" customFormat="1">
      <c r="A376" t="s">
        <v>209</v>
      </c>
      <c r="B376" t="s">
        <v>1881</v>
      </c>
      <c r="C376" t="s">
        <v>210</v>
      </c>
      <c r="D376" t="s">
        <v>17</v>
      </c>
      <c r="E376" t="s">
        <v>1899</v>
      </c>
      <c r="F376" s="1">
        <v>0.14000000000000001</v>
      </c>
      <c r="G376" s="1">
        <v>1</v>
      </c>
      <c r="H376" s="1">
        <v>0.83333299999999999</v>
      </c>
      <c r="I376" s="1">
        <f>F376*0.14</f>
        <v>1.9600000000000003E-2</v>
      </c>
      <c r="J376" s="1">
        <f>F376+I376</f>
        <v>0.15960000000000002</v>
      </c>
      <c r="K376" s="1">
        <f>H376/J376</f>
        <v>5.2213847117794483</v>
      </c>
      <c r="L376">
        <v>647</v>
      </c>
      <c r="M376" t="s">
        <v>211</v>
      </c>
      <c r="N376">
        <v>100</v>
      </c>
      <c r="O376" t="s">
        <v>141</v>
      </c>
      <c r="P376" t="s">
        <v>14</v>
      </c>
      <c r="Q376" t="s">
        <v>1959</v>
      </c>
      <c r="R376" s="4" t="str">
        <f>Tableau1[[#This Row],[référence]]</f>
        <v>G030029</v>
      </c>
      <c r="S376" t="s">
        <v>2306</v>
      </c>
      <c r="T376" s="4">
        <v>1</v>
      </c>
    </row>
    <row r="377" spans="1:20" customFormat="1">
      <c r="A377" t="s">
        <v>227</v>
      </c>
      <c r="B377" t="s">
        <v>1881</v>
      </c>
      <c r="C377" t="s">
        <v>228</v>
      </c>
      <c r="D377" t="s">
        <v>17</v>
      </c>
      <c r="E377" t="s">
        <v>1899</v>
      </c>
      <c r="F377" s="1">
        <v>0.79</v>
      </c>
      <c r="G377" s="1">
        <v>1.6</v>
      </c>
      <c r="H377" s="1">
        <f>Tableau1[[#This Row],[prix TTC]]/1.2</f>
        <v>1.3333333333333335</v>
      </c>
      <c r="I377" s="1">
        <f>F377*0.14</f>
        <v>0.11060000000000002</v>
      </c>
      <c r="J377" s="1">
        <f>F377+I377</f>
        <v>0.90060000000000007</v>
      </c>
      <c r="K377" s="1">
        <f>H377/J377</f>
        <v>1.4804944851580428</v>
      </c>
      <c r="L377">
        <v>272</v>
      </c>
      <c r="M377" t="s">
        <v>229</v>
      </c>
      <c r="N377">
        <v>10</v>
      </c>
      <c r="O377" t="s">
        <v>215</v>
      </c>
      <c r="P377" t="s">
        <v>14</v>
      </c>
      <c r="Q377" t="s">
        <v>1959</v>
      </c>
      <c r="R377" s="4" t="str">
        <f>Tableau1[[#This Row],[référence]]</f>
        <v>G040002</v>
      </c>
      <c r="S377" t="s">
        <v>2307</v>
      </c>
      <c r="T377" s="4">
        <v>1</v>
      </c>
    </row>
    <row r="378" spans="1:20" customFormat="1">
      <c r="A378" t="s">
        <v>216</v>
      </c>
      <c r="B378" t="s">
        <v>1881</v>
      </c>
      <c r="C378" t="s">
        <v>217</v>
      </c>
      <c r="D378" t="s">
        <v>17</v>
      </c>
      <c r="E378" t="s">
        <v>1899</v>
      </c>
      <c r="F378" s="1">
        <v>0.94</v>
      </c>
      <c r="G378" s="1">
        <v>1.9</v>
      </c>
      <c r="H378" s="1">
        <f>Tableau1[[#This Row],[prix TTC]]/1.2</f>
        <v>1.5833333333333333</v>
      </c>
      <c r="I378" s="1">
        <f>F378*0.14</f>
        <v>0.13159999999999999</v>
      </c>
      <c r="J378" s="1">
        <f>F378+I378</f>
        <v>1.0715999999999999</v>
      </c>
      <c r="K378" s="1">
        <f>H378/J378</f>
        <v>1.4775413711583925</v>
      </c>
      <c r="L378">
        <v>273</v>
      </c>
      <c r="M378" t="s">
        <v>218</v>
      </c>
      <c r="N378">
        <v>9</v>
      </c>
      <c r="O378" t="s">
        <v>215</v>
      </c>
      <c r="P378" t="s">
        <v>14</v>
      </c>
      <c r="Q378" t="s">
        <v>1959</v>
      </c>
      <c r="R378" s="4" t="str">
        <f>Tableau1[[#This Row],[référence]]</f>
        <v>G040003</v>
      </c>
      <c r="S378" t="s">
        <v>2308</v>
      </c>
      <c r="T378" s="4">
        <v>1</v>
      </c>
    </row>
    <row r="379" spans="1:20" customFormat="1">
      <c r="A379" t="s">
        <v>219</v>
      </c>
      <c r="B379" t="s">
        <v>1881</v>
      </c>
      <c r="C379" t="s">
        <v>220</v>
      </c>
      <c r="D379" t="s">
        <v>17</v>
      </c>
      <c r="E379" t="s">
        <v>1899</v>
      </c>
      <c r="F379" s="1">
        <v>1.02</v>
      </c>
      <c r="G379" s="1">
        <v>2.1</v>
      </c>
      <c r="H379" s="1">
        <f>Tableau1[[#This Row],[prix TTC]]/1.2</f>
        <v>1.7500000000000002</v>
      </c>
      <c r="I379" s="1">
        <f>F379*0.14</f>
        <v>0.14280000000000001</v>
      </c>
      <c r="J379" s="1">
        <f>F379+I379</f>
        <v>1.1628000000000001</v>
      </c>
      <c r="K379" s="1">
        <f>H379/J379</f>
        <v>1.5049879600963194</v>
      </c>
      <c r="L379">
        <v>274</v>
      </c>
      <c r="M379" t="s">
        <v>221</v>
      </c>
      <c r="N379">
        <v>10</v>
      </c>
      <c r="O379" t="s">
        <v>215</v>
      </c>
      <c r="P379" t="s">
        <v>14</v>
      </c>
      <c r="Q379" t="s">
        <v>1959</v>
      </c>
      <c r="R379" s="4" t="str">
        <f>Tableau1[[#This Row],[référence]]</f>
        <v>G040004</v>
      </c>
      <c r="S379" t="s">
        <v>2309</v>
      </c>
      <c r="T379" s="4">
        <v>1</v>
      </c>
    </row>
    <row r="380" spans="1:20" customFormat="1">
      <c r="A380" t="s">
        <v>212</v>
      </c>
      <c r="B380" t="s">
        <v>1881</v>
      </c>
      <c r="C380" t="s">
        <v>213</v>
      </c>
      <c r="D380" t="s">
        <v>17</v>
      </c>
      <c r="E380" t="s">
        <v>1899</v>
      </c>
      <c r="F380" s="1">
        <v>1.07</v>
      </c>
      <c r="G380" s="1">
        <v>2.4</v>
      </c>
      <c r="H380" s="1">
        <f>Tableau1[[#This Row],[prix TTC]]/1.2</f>
        <v>2</v>
      </c>
      <c r="I380" s="1">
        <f>F380*0.14</f>
        <v>0.14980000000000002</v>
      </c>
      <c r="J380" s="1">
        <f>F380+I380</f>
        <v>1.2198</v>
      </c>
      <c r="K380" s="1">
        <f>H380/J380</f>
        <v>1.6396130513198885</v>
      </c>
      <c r="L380">
        <v>275</v>
      </c>
      <c r="M380" t="s">
        <v>214</v>
      </c>
      <c r="N380">
        <v>10</v>
      </c>
      <c r="O380" t="s">
        <v>215</v>
      </c>
      <c r="P380" t="s">
        <v>14</v>
      </c>
      <c r="Q380" t="s">
        <v>1959</v>
      </c>
      <c r="R380" s="4" t="str">
        <f>Tableau1[[#This Row],[référence]]</f>
        <v>G040005</v>
      </c>
      <c r="S380" t="s">
        <v>2310</v>
      </c>
      <c r="T380" s="4">
        <v>1</v>
      </c>
    </row>
    <row r="381" spans="1:20" customFormat="1">
      <c r="A381" t="s">
        <v>251</v>
      </c>
      <c r="B381" t="s">
        <v>1881</v>
      </c>
      <c r="C381" t="s">
        <v>252</v>
      </c>
      <c r="D381" t="s">
        <v>17</v>
      </c>
      <c r="E381" t="s">
        <v>1899</v>
      </c>
      <c r="F381" s="1">
        <v>2.4500000000000002</v>
      </c>
      <c r="G381" s="1">
        <v>6.9</v>
      </c>
      <c r="H381" s="1">
        <f>Tableau1[[#This Row],[prix TTC]]/1.2</f>
        <v>5.7500000000000009</v>
      </c>
      <c r="I381" s="1">
        <f>F381*0.14</f>
        <v>0.34300000000000008</v>
      </c>
      <c r="J381" s="1">
        <f>F381+I381</f>
        <v>2.7930000000000001</v>
      </c>
      <c r="K381" s="1">
        <f>H381/J381</f>
        <v>2.0587182241317583</v>
      </c>
      <c r="L381">
        <v>276</v>
      </c>
      <c r="M381" t="s">
        <v>253</v>
      </c>
      <c r="N381">
        <v>24</v>
      </c>
      <c r="O381" t="s">
        <v>225</v>
      </c>
      <c r="P381" t="s">
        <v>14</v>
      </c>
      <c r="Q381" t="s">
        <v>1959</v>
      </c>
      <c r="R381" s="4" t="str">
        <f>Tableau1[[#This Row],[référence]]</f>
        <v>G040006</v>
      </c>
      <c r="S381" t="s">
        <v>2311</v>
      </c>
      <c r="T381" s="4">
        <f>Tableau1[[#This Row],[quantité]]+1</f>
        <v>25</v>
      </c>
    </row>
    <row r="382" spans="1:20" customFormat="1">
      <c r="A382" t="s">
        <v>245</v>
      </c>
      <c r="B382" t="s">
        <v>1881</v>
      </c>
      <c r="C382" t="s">
        <v>246</v>
      </c>
      <c r="D382" t="s">
        <v>17</v>
      </c>
      <c r="E382" t="s">
        <v>1899</v>
      </c>
      <c r="F382" s="1">
        <v>7.62</v>
      </c>
      <c r="G382" s="1">
        <v>17.5</v>
      </c>
      <c r="H382" s="1">
        <f>Tableau1[[#This Row],[prix TTC]]/1.2</f>
        <v>14.583333333333334</v>
      </c>
      <c r="I382" s="1">
        <f>F382*0.14</f>
        <v>1.0668000000000002</v>
      </c>
      <c r="J382" s="1">
        <f>F382+I382</f>
        <v>8.6867999999999999</v>
      </c>
      <c r="K382" s="1">
        <f>H382/J382</f>
        <v>1.6787923439394639</v>
      </c>
      <c r="L382">
        <v>277</v>
      </c>
      <c r="M382" t="s">
        <v>247</v>
      </c>
      <c r="N382">
        <v>7</v>
      </c>
      <c r="O382" t="s">
        <v>215</v>
      </c>
      <c r="P382" t="s">
        <v>14</v>
      </c>
      <c r="Q382" t="s">
        <v>1959</v>
      </c>
      <c r="R382" s="4" t="str">
        <f>Tableau1[[#This Row],[référence]]</f>
        <v>G040007</v>
      </c>
      <c r="S382" t="s">
        <v>2312</v>
      </c>
      <c r="T382" s="4">
        <f>Tableau1[[#This Row],[quantité]]+1</f>
        <v>8</v>
      </c>
    </row>
    <row r="383" spans="1:20" customFormat="1">
      <c r="A383" t="s">
        <v>248</v>
      </c>
      <c r="B383" t="s">
        <v>1881</v>
      </c>
      <c r="C383" t="s">
        <v>249</v>
      </c>
      <c r="D383" t="s">
        <v>17</v>
      </c>
      <c r="E383" t="s">
        <v>1899</v>
      </c>
      <c r="F383" s="1">
        <v>9.3699999999999992</v>
      </c>
      <c r="G383" s="1">
        <v>18.5</v>
      </c>
      <c r="H383" s="1">
        <f>Tableau1[[#This Row],[prix TTC]]/1.2</f>
        <v>15.416666666666668</v>
      </c>
      <c r="I383" s="1">
        <f>F383*0.14</f>
        <v>1.3118000000000001</v>
      </c>
      <c r="J383" s="1">
        <f>F383+I383</f>
        <v>10.681799999999999</v>
      </c>
      <c r="K383" s="1">
        <f>H383/J383</f>
        <v>1.4432648679685698</v>
      </c>
      <c r="L383">
        <v>278</v>
      </c>
      <c r="M383" t="s">
        <v>250</v>
      </c>
      <c r="N383">
        <v>9</v>
      </c>
      <c r="O383" t="s">
        <v>215</v>
      </c>
      <c r="P383" t="s">
        <v>14</v>
      </c>
      <c r="Q383" t="s">
        <v>1959</v>
      </c>
      <c r="R383" s="4" t="str">
        <f>Tableau1[[#This Row],[référence]]</f>
        <v>G040008</v>
      </c>
      <c r="S383" t="s">
        <v>2313</v>
      </c>
      <c r="T383" s="4">
        <f>Tableau1[[#This Row],[quantité]]+1</f>
        <v>10</v>
      </c>
    </row>
    <row r="384" spans="1:20" customFormat="1">
      <c r="A384" t="s">
        <v>20</v>
      </c>
      <c r="B384" t="s">
        <v>1881</v>
      </c>
      <c r="C384" t="s">
        <v>21</v>
      </c>
      <c r="D384" t="s">
        <v>17</v>
      </c>
      <c r="E384" t="s">
        <v>1899</v>
      </c>
      <c r="F384" s="1">
        <v>2.2599999999999998</v>
      </c>
      <c r="G384" s="1">
        <v>5.5</v>
      </c>
      <c r="H384" s="1">
        <f>Tableau1[[#This Row],[prix TTC]]/1.2</f>
        <v>4.5833333333333339</v>
      </c>
      <c r="I384" s="1">
        <f>F384*0.14</f>
        <v>0.31640000000000001</v>
      </c>
      <c r="J384" s="1">
        <f>F384+I384</f>
        <v>2.5763999999999996</v>
      </c>
      <c r="K384" s="1">
        <f>H384/J384</f>
        <v>1.7789680691404031</v>
      </c>
      <c r="L384">
        <v>279</v>
      </c>
      <c r="M384" t="s">
        <v>22</v>
      </c>
      <c r="N384">
        <v>23</v>
      </c>
      <c r="O384" t="s">
        <v>23</v>
      </c>
      <c r="P384" t="s">
        <v>14</v>
      </c>
      <c r="Q384" t="s">
        <v>1959</v>
      </c>
      <c r="R384" s="4" t="str">
        <f>Tableau1[[#This Row],[référence]]</f>
        <v>G040009</v>
      </c>
      <c r="S384" t="s">
        <v>2314</v>
      </c>
      <c r="T384" s="4">
        <f>Tableau1[[#This Row],[quantité]]+1</f>
        <v>24</v>
      </c>
    </row>
    <row r="385" spans="1:20" customFormat="1">
      <c r="A385" t="s">
        <v>238</v>
      </c>
      <c r="B385" t="s">
        <v>1881</v>
      </c>
      <c r="C385" t="s">
        <v>1921</v>
      </c>
      <c r="D385" t="s">
        <v>17</v>
      </c>
      <c r="E385" t="s">
        <v>1899</v>
      </c>
      <c r="F385" s="1">
        <v>0.44</v>
      </c>
      <c r="G385" s="1">
        <v>1</v>
      </c>
      <c r="H385" s="1">
        <f>Tableau1[[#This Row],[prix TTC]]/1.2</f>
        <v>0.83333333333333337</v>
      </c>
      <c r="I385" s="1">
        <f>F385*0.14</f>
        <v>6.1600000000000009E-2</v>
      </c>
      <c r="J385" s="1">
        <f>F385+I385</f>
        <v>0.50160000000000005</v>
      </c>
      <c r="K385" s="1">
        <f>H385/J385</f>
        <v>1.6613503455608718</v>
      </c>
      <c r="L385" t="s">
        <v>239</v>
      </c>
      <c r="M385" t="s">
        <v>240</v>
      </c>
      <c r="N385">
        <v>50</v>
      </c>
      <c r="O385" t="s">
        <v>225</v>
      </c>
      <c r="P385" t="s">
        <v>14</v>
      </c>
      <c r="Q385" t="s">
        <v>1959</v>
      </c>
      <c r="R385" s="4" t="str">
        <f>Tableau1[[#This Row],[référence]]</f>
        <v>G040010</v>
      </c>
      <c r="S385" s="5" t="s">
        <v>2315</v>
      </c>
      <c r="T385" s="4">
        <v>1</v>
      </c>
    </row>
    <row r="386" spans="1:20" customFormat="1">
      <c r="A386" t="s">
        <v>1920</v>
      </c>
      <c r="B386" t="s">
        <v>1881</v>
      </c>
      <c r="C386" t="s">
        <v>1922</v>
      </c>
      <c r="D386" t="s">
        <v>17</v>
      </c>
      <c r="E386" t="s">
        <v>1899</v>
      </c>
      <c r="F386" s="1">
        <v>0.44</v>
      </c>
      <c r="G386" s="1">
        <v>1</v>
      </c>
      <c r="H386" s="1">
        <f>Tableau1[[#This Row],[prix TTC]]/1.2</f>
        <v>0.83333333333333337</v>
      </c>
      <c r="I386" s="1">
        <f>F386*0.14</f>
        <v>6.1600000000000009E-2</v>
      </c>
      <c r="J386" s="1">
        <f>F386+I386</f>
        <v>0.50160000000000005</v>
      </c>
      <c r="K386" s="1">
        <f>H386/J386</f>
        <v>1.6613503455608718</v>
      </c>
      <c r="L386" t="s">
        <v>241</v>
      </c>
      <c r="M386" t="s">
        <v>240</v>
      </c>
      <c r="N386">
        <v>50</v>
      </c>
      <c r="O386" t="s">
        <v>225</v>
      </c>
      <c r="P386" t="s">
        <v>14</v>
      </c>
      <c r="Q386" t="s">
        <v>1959</v>
      </c>
      <c r="R386" s="4" t="str">
        <f>Tableau1[[#This Row],[référence]]</f>
        <v>G040011</v>
      </c>
      <c r="S386" t="s">
        <v>2316</v>
      </c>
      <c r="T386" s="4">
        <v>1</v>
      </c>
    </row>
    <row r="387" spans="1:20" customFormat="1">
      <c r="A387" t="s">
        <v>234</v>
      </c>
      <c r="B387" t="s">
        <v>1881</v>
      </c>
      <c r="C387" t="s">
        <v>1917</v>
      </c>
      <c r="D387" t="s">
        <v>17</v>
      </c>
      <c r="E387" t="s">
        <v>1899</v>
      </c>
      <c r="F387" s="1">
        <v>0.11</v>
      </c>
      <c r="G387" s="1">
        <v>0.5</v>
      </c>
      <c r="H387" s="1">
        <f>Tableau1[[#This Row],[prix TTC]]/1.2</f>
        <v>0.41666666666666669</v>
      </c>
      <c r="I387" s="1">
        <f>F387*0.14</f>
        <v>1.5400000000000002E-2</v>
      </c>
      <c r="J387" s="1">
        <f>F387+I387</f>
        <v>0.12540000000000001</v>
      </c>
      <c r="K387" s="1">
        <f>H387/J387</f>
        <v>3.3227006911217436</v>
      </c>
      <c r="L387" t="s">
        <v>235</v>
      </c>
      <c r="M387" t="s">
        <v>236</v>
      </c>
      <c r="N387">
        <v>79</v>
      </c>
      <c r="O387" t="s">
        <v>225</v>
      </c>
      <c r="P387" t="s">
        <v>14</v>
      </c>
      <c r="Q387" t="s">
        <v>1959</v>
      </c>
      <c r="R387" s="4" t="str">
        <f>Tableau1[[#This Row],[référence]]</f>
        <v>G040020</v>
      </c>
      <c r="S387" t="s">
        <v>2317</v>
      </c>
      <c r="T387" s="4">
        <v>1</v>
      </c>
    </row>
    <row r="388" spans="1:20">
      <c r="A388" s="23" t="s">
        <v>1919</v>
      </c>
      <c r="B388" s="23" t="s">
        <v>1881</v>
      </c>
      <c r="C388" s="23" t="s">
        <v>1918</v>
      </c>
      <c r="D388" s="23" t="s">
        <v>17</v>
      </c>
      <c r="E388" s="23" t="s">
        <v>1899</v>
      </c>
      <c r="F388" s="24">
        <v>0.11</v>
      </c>
      <c r="G388" s="24">
        <v>0.5</v>
      </c>
      <c r="H388" s="1">
        <f>Tableau1[[#This Row],[prix TTC]]/1.2</f>
        <v>0.41666666666666669</v>
      </c>
      <c r="I388" s="24">
        <f>F388*0.14</f>
        <v>1.5400000000000002E-2</v>
      </c>
      <c r="J388" s="24">
        <f>F388+I388</f>
        <v>0.12540000000000001</v>
      </c>
      <c r="K388" s="24">
        <f>H388/J388</f>
        <v>3.3227006911217436</v>
      </c>
      <c r="L388" s="23" t="s">
        <v>237</v>
      </c>
      <c r="M388" s="23" t="s">
        <v>236</v>
      </c>
      <c r="N388" s="23">
        <v>97</v>
      </c>
      <c r="O388" s="23" t="s">
        <v>225</v>
      </c>
      <c r="P388" s="23" t="s">
        <v>14</v>
      </c>
      <c r="Q388" s="23" t="s">
        <v>1959</v>
      </c>
      <c r="R388" s="25" t="str">
        <f>Tableau1[[#This Row],[référence]]</f>
        <v>G040021</v>
      </c>
      <c r="S388" s="23" t="s">
        <v>2318</v>
      </c>
      <c r="T388" s="4">
        <v>1</v>
      </c>
    </row>
    <row r="389" spans="1:20">
      <c r="A389" s="23" t="s">
        <v>222</v>
      </c>
      <c r="B389" s="23" t="s">
        <v>1881</v>
      </c>
      <c r="C389" s="23" t="s">
        <v>1913</v>
      </c>
      <c r="D389" s="23" t="s">
        <v>17</v>
      </c>
      <c r="E389" s="23" t="s">
        <v>1899</v>
      </c>
      <c r="F389" s="24">
        <v>0.35</v>
      </c>
      <c r="G389" s="24">
        <v>1</v>
      </c>
      <c r="H389" s="1">
        <f>Tableau1[[#This Row],[prix TTC]]/1.2</f>
        <v>0.83333333333333337</v>
      </c>
      <c r="I389" s="24">
        <f>F389*0.14</f>
        <v>4.9000000000000002E-2</v>
      </c>
      <c r="J389" s="24">
        <f>F389+I389</f>
        <v>0.39899999999999997</v>
      </c>
      <c r="K389" s="24">
        <f>H389/J389</f>
        <v>2.0885547201336676</v>
      </c>
      <c r="L389" s="23" t="s">
        <v>223</v>
      </c>
      <c r="M389" s="23" t="s">
        <v>224</v>
      </c>
      <c r="N389" s="23">
        <v>39</v>
      </c>
      <c r="O389" s="23" t="s">
        <v>225</v>
      </c>
      <c r="P389" s="23" t="s">
        <v>14</v>
      </c>
      <c r="Q389" s="23" t="s">
        <v>1959</v>
      </c>
      <c r="R389" s="25" t="str">
        <f>Tableau1[[#This Row],[référence]]</f>
        <v>G040030</v>
      </c>
      <c r="S389" s="23" t="s">
        <v>2319</v>
      </c>
      <c r="T389" s="4">
        <v>1</v>
      </c>
    </row>
    <row r="390" spans="1:20">
      <c r="A390" s="23" t="s">
        <v>1911</v>
      </c>
      <c r="B390" s="23" t="s">
        <v>1881</v>
      </c>
      <c r="C390" s="23" t="s">
        <v>1912</v>
      </c>
      <c r="D390" s="23" t="s">
        <v>17</v>
      </c>
      <c r="E390" s="23" t="s">
        <v>1899</v>
      </c>
      <c r="F390" s="24">
        <v>0.35</v>
      </c>
      <c r="G390" s="24">
        <v>1</v>
      </c>
      <c r="H390" s="1">
        <f>Tableau1[[#This Row],[prix TTC]]/1.2</f>
        <v>0.83333333333333337</v>
      </c>
      <c r="I390" s="24">
        <f>F390*0.14</f>
        <v>4.9000000000000002E-2</v>
      </c>
      <c r="J390" s="24">
        <f>F390+I390</f>
        <v>0.39899999999999997</v>
      </c>
      <c r="K390" s="24">
        <f>H390/J390</f>
        <v>2.0885547201336676</v>
      </c>
      <c r="L390" s="23" t="s">
        <v>226</v>
      </c>
      <c r="M390" s="23" t="s">
        <v>224</v>
      </c>
      <c r="N390" s="23">
        <v>39</v>
      </c>
      <c r="O390" s="23" t="s">
        <v>225</v>
      </c>
      <c r="P390" s="23" t="s">
        <v>14</v>
      </c>
      <c r="Q390" s="23" t="s">
        <v>1959</v>
      </c>
      <c r="R390" s="25" t="str">
        <f>Tableau1[[#This Row],[référence]]</f>
        <v>G040031</v>
      </c>
      <c r="S390" s="23" t="s">
        <v>2320</v>
      </c>
      <c r="T390" s="4">
        <v>1</v>
      </c>
    </row>
    <row r="391" spans="1:20">
      <c r="A391" s="23" t="s">
        <v>242</v>
      </c>
      <c r="B391" s="23" t="s">
        <v>1881</v>
      </c>
      <c r="C391" s="23" t="s">
        <v>243</v>
      </c>
      <c r="D391" s="23" t="s">
        <v>17</v>
      </c>
      <c r="E391" s="23" t="s">
        <v>1899</v>
      </c>
      <c r="F391" s="24">
        <v>0.81</v>
      </c>
      <c r="G391" s="24">
        <v>2.6</v>
      </c>
      <c r="H391" s="1">
        <f>Tableau1[[#This Row],[prix TTC]]/1.2</f>
        <v>2.166666666666667</v>
      </c>
      <c r="I391" s="24">
        <f>F391*0.14</f>
        <v>0.11340000000000001</v>
      </c>
      <c r="J391" s="24">
        <f>F391+I391</f>
        <v>0.92340000000000011</v>
      </c>
      <c r="K391" s="24">
        <f>H391/J391</f>
        <v>2.3464009818785647</v>
      </c>
      <c r="L391" s="23">
        <v>283</v>
      </c>
      <c r="M391" s="23" t="s">
        <v>244</v>
      </c>
      <c r="N391" s="23">
        <v>28</v>
      </c>
      <c r="O391" s="23" t="s">
        <v>225</v>
      </c>
      <c r="P391" s="23" t="s">
        <v>14</v>
      </c>
      <c r="Q391" s="23" t="s">
        <v>1959</v>
      </c>
      <c r="R391" s="25" t="str">
        <f>Tableau1[[#This Row],[référence]]</f>
        <v>G040040</v>
      </c>
      <c r="S391" s="23" t="s">
        <v>2321</v>
      </c>
      <c r="T391" s="4">
        <v>1</v>
      </c>
    </row>
    <row r="392" spans="1:20">
      <c r="A392" s="23" t="s">
        <v>230</v>
      </c>
      <c r="B392" s="23" t="s">
        <v>1881</v>
      </c>
      <c r="C392" s="23" t="s">
        <v>1914</v>
      </c>
      <c r="D392" s="23" t="s">
        <v>17</v>
      </c>
      <c r="E392" s="23" t="s">
        <v>1899</v>
      </c>
      <c r="F392" s="24">
        <v>0.26</v>
      </c>
      <c r="G392" s="24">
        <v>1</v>
      </c>
      <c r="H392" s="1">
        <f>Tableau1[[#This Row],[prix TTC]]/1.2</f>
        <v>0.83333333333333337</v>
      </c>
      <c r="I392" s="24">
        <f>F392*0.14</f>
        <v>3.6400000000000002E-2</v>
      </c>
      <c r="J392" s="24">
        <f>F392+I392</f>
        <v>0.2964</v>
      </c>
      <c r="K392" s="24">
        <f>H392/J392</f>
        <v>2.8115159694107064</v>
      </c>
      <c r="L392" s="23" t="s">
        <v>231</v>
      </c>
      <c r="M392" s="23" t="s">
        <v>232</v>
      </c>
      <c r="N392" s="23">
        <v>40</v>
      </c>
      <c r="O392" s="23" t="s">
        <v>225</v>
      </c>
      <c r="P392" s="23" t="s">
        <v>14</v>
      </c>
      <c r="Q392" s="23" t="s">
        <v>1959</v>
      </c>
      <c r="R392" s="25" t="str">
        <f>Tableau1[[#This Row],[référence]]</f>
        <v>G040050</v>
      </c>
      <c r="S392" s="23" t="s">
        <v>2322</v>
      </c>
      <c r="T392" s="4">
        <v>1</v>
      </c>
    </row>
    <row r="393" spans="1:20">
      <c r="A393" s="23" t="s">
        <v>1916</v>
      </c>
      <c r="B393" s="23" t="s">
        <v>1881</v>
      </c>
      <c r="C393" s="23" t="s">
        <v>1915</v>
      </c>
      <c r="D393" s="23" t="s">
        <v>17</v>
      </c>
      <c r="E393" s="23" t="s">
        <v>1899</v>
      </c>
      <c r="F393" s="24">
        <v>0.26</v>
      </c>
      <c r="G393" s="24">
        <v>1</v>
      </c>
      <c r="H393" s="1">
        <f>Tableau1[[#This Row],[prix TTC]]/1.2</f>
        <v>0.83333333333333337</v>
      </c>
      <c r="I393" s="24">
        <f>F393*0.14</f>
        <v>3.6400000000000002E-2</v>
      </c>
      <c r="J393" s="24">
        <f>F393+I393</f>
        <v>0.2964</v>
      </c>
      <c r="K393" s="24">
        <f>H393/J393</f>
        <v>2.8115159694107064</v>
      </c>
      <c r="L393" s="23" t="s">
        <v>233</v>
      </c>
      <c r="M393" s="23" t="s">
        <v>232</v>
      </c>
      <c r="N393" s="23">
        <v>40</v>
      </c>
      <c r="O393" s="23" t="s">
        <v>225</v>
      </c>
      <c r="P393" s="23" t="s">
        <v>14</v>
      </c>
      <c r="Q393" s="23" t="s">
        <v>1959</v>
      </c>
      <c r="R393" s="25" t="str">
        <f>Tableau1[[#This Row],[référence]]</f>
        <v>G040051</v>
      </c>
      <c r="S393" s="23" t="s">
        <v>2324</v>
      </c>
      <c r="T393" s="4">
        <v>1</v>
      </c>
    </row>
    <row r="394" spans="1:20">
      <c r="A394" s="23" t="s">
        <v>254</v>
      </c>
      <c r="B394" s="23" t="s">
        <v>1881</v>
      </c>
      <c r="C394" s="23" t="s">
        <v>255</v>
      </c>
      <c r="D394" s="23" t="s">
        <v>256</v>
      </c>
      <c r="E394" s="23" t="s">
        <v>1896</v>
      </c>
      <c r="F394" s="24">
        <v>6.5</v>
      </c>
      <c r="G394" s="24">
        <v>10</v>
      </c>
      <c r="H394" s="24">
        <v>8.3333329999999997</v>
      </c>
      <c r="I394" s="24">
        <f>Tableau1[[#This Row],[prix d\''achat]]*0.05</f>
        <v>0.32500000000000001</v>
      </c>
      <c r="J394" s="24">
        <f>Tableau1[[#This Row],[frais acc]]+Tableau1[[#This Row],[prix d\''achat]]</f>
        <v>6.8250000000000002</v>
      </c>
      <c r="K394" s="24">
        <f>Tableau1[[#This Row],[prix HT]]/Tableau1[[#This Row],[px ht ttall]]</f>
        <v>1.221001172161172</v>
      </c>
      <c r="L394" s="23">
        <v>465</v>
      </c>
      <c r="M394" s="23" t="s">
        <v>257</v>
      </c>
      <c r="N394" s="23">
        <v>10</v>
      </c>
      <c r="O394" s="23" t="s">
        <v>215</v>
      </c>
      <c r="P394" s="23" t="s">
        <v>14</v>
      </c>
      <c r="Q394" s="23" t="s">
        <v>1959</v>
      </c>
      <c r="R394" s="25" t="str">
        <f>Tableau1[[#This Row],[référence]]</f>
        <v>G040060</v>
      </c>
      <c r="S394" s="23" t="s">
        <v>2323</v>
      </c>
      <c r="T394" s="4">
        <v>1</v>
      </c>
    </row>
    <row r="395" spans="1:20">
      <c r="A395" s="23" t="s">
        <v>258</v>
      </c>
      <c r="B395" s="23" t="s">
        <v>1881</v>
      </c>
      <c r="C395" s="23" t="s">
        <v>259</v>
      </c>
      <c r="D395" s="23" t="s">
        <v>256</v>
      </c>
      <c r="E395" s="23" t="s">
        <v>1896</v>
      </c>
      <c r="F395" s="24">
        <v>7.8</v>
      </c>
      <c r="G395" s="24">
        <v>12</v>
      </c>
      <c r="H395" s="24">
        <v>10</v>
      </c>
      <c r="I395" s="24">
        <f>Tableau1[[#This Row],[prix d\''achat]]*0.05</f>
        <v>0.39</v>
      </c>
      <c r="J395" s="24">
        <f>Tableau1[[#This Row],[frais acc]]+Tableau1[[#This Row],[prix d\''achat]]</f>
        <v>8.19</v>
      </c>
      <c r="K395" s="24">
        <f>Tableau1[[#This Row],[prix HT]]/Tableau1[[#This Row],[px ht ttall]]</f>
        <v>1.2210012210012211</v>
      </c>
      <c r="L395" s="23">
        <v>466</v>
      </c>
      <c r="M395" s="23" t="s">
        <v>260</v>
      </c>
      <c r="N395" s="23">
        <v>7</v>
      </c>
      <c r="O395" s="23" t="s">
        <v>215</v>
      </c>
      <c r="P395" s="23" t="s">
        <v>14</v>
      </c>
      <c r="Q395" s="23" t="s">
        <v>1959</v>
      </c>
      <c r="R395" s="25" t="str">
        <f>Tableau1[[#This Row],[référence]]</f>
        <v>G040061</v>
      </c>
      <c r="S395" s="23" t="s">
        <v>2325</v>
      </c>
      <c r="T395" s="4">
        <v>1</v>
      </c>
    </row>
    <row r="396" spans="1:20" customFormat="1" hidden="1">
      <c r="A396" s="7" t="s">
        <v>302</v>
      </c>
      <c r="B396" t="s">
        <v>1882</v>
      </c>
      <c r="C396" s="7" t="s">
        <v>303</v>
      </c>
      <c r="D396" t="s">
        <v>17</v>
      </c>
      <c r="E396" t="s">
        <v>1899</v>
      </c>
      <c r="F396" s="1">
        <v>1.1499999999999999</v>
      </c>
      <c r="G396" s="10">
        <v>3.5</v>
      </c>
      <c r="H396" s="1">
        <v>2.92</v>
      </c>
      <c r="I396" s="1">
        <f>F396*0.14</f>
        <v>0.161</v>
      </c>
      <c r="J396" s="1">
        <f>F396+I396</f>
        <v>1.3109999999999999</v>
      </c>
      <c r="K396" s="1">
        <f>H396/J396</f>
        <v>2.2273073989321128</v>
      </c>
      <c r="L396">
        <v>296</v>
      </c>
      <c r="M396" s="14" t="s">
        <v>304</v>
      </c>
      <c r="N396" s="15">
        <v>13</v>
      </c>
      <c r="O396" t="s">
        <v>264</v>
      </c>
      <c r="P396" t="s">
        <v>14</v>
      </c>
      <c r="Q396" t="s">
        <v>1959</v>
      </c>
      <c r="R396" s="4" t="str">
        <f>Tableau1[[#This Row],[référence]]</f>
        <v>H010012</v>
      </c>
      <c r="T396" s="4"/>
    </row>
    <row r="397" spans="1:20" customFormat="1" hidden="1">
      <c r="A397" s="7" t="s">
        <v>293</v>
      </c>
      <c r="B397" t="s">
        <v>1882</v>
      </c>
      <c r="C397" s="7" t="s">
        <v>294</v>
      </c>
      <c r="D397" t="s">
        <v>17</v>
      </c>
      <c r="E397" t="s">
        <v>1899</v>
      </c>
      <c r="F397" s="1">
        <v>1.81</v>
      </c>
      <c r="G397" s="10">
        <v>4.4000000000000004</v>
      </c>
      <c r="H397" s="1">
        <v>3.67</v>
      </c>
      <c r="I397" s="1">
        <f>F397*0.14</f>
        <v>0.25340000000000001</v>
      </c>
      <c r="J397" s="1">
        <f>F397+I397</f>
        <v>2.0634000000000001</v>
      </c>
      <c r="K397" s="1">
        <f>H397/J397</f>
        <v>1.7786178152563727</v>
      </c>
      <c r="L397">
        <v>297</v>
      </c>
      <c r="M397" s="14" t="s">
        <v>295</v>
      </c>
      <c r="N397" s="15">
        <v>7</v>
      </c>
      <c r="O397" t="s">
        <v>277</v>
      </c>
      <c r="P397" t="s">
        <v>14</v>
      </c>
      <c r="Q397" t="s">
        <v>1959</v>
      </c>
      <c r="R397" s="4" t="str">
        <f>Tableau1[[#This Row],[référence]]</f>
        <v>H010013</v>
      </c>
      <c r="T397" s="4"/>
    </row>
    <row r="398" spans="1:20" customFormat="1" hidden="1">
      <c r="A398" s="7" t="s">
        <v>296</v>
      </c>
      <c r="B398" t="s">
        <v>1882</v>
      </c>
      <c r="C398" s="7" t="s">
        <v>297</v>
      </c>
      <c r="D398" t="s">
        <v>17</v>
      </c>
      <c r="E398" t="s">
        <v>1899</v>
      </c>
      <c r="F398" s="1">
        <v>2.0299999999999998</v>
      </c>
      <c r="G398" s="10">
        <v>4.9000000000000004</v>
      </c>
      <c r="H398" s="1">
        <v>4.08</v>
      </c>
      <c r="I398" s="1">
        <f>F398*0.14</f>
        <v>0.28420000000000001</v>
      </c>
      <c r="J398" s="1">
        <f>F398+I398</f>
        <v>2.3141999999999996</v>
      </c>
      <c r="K398" s="1">
        <f>H398/J398</f>
        <v>1.7630282603059375</v>
      </c>
      <c r="L398">
        <v>298</v>
      </c>
      <c r="M398" s="14" t="s">
        <v>298</v>
      </c>
      <c r="N398" s="15">
        <v>6</v>
      </c>
      <c r="O398" t="s">
        <v>277</v>
      </c>
      <c r="P398" t="s">
        <v>14</v>
      </c>
      <c r="Q398" t="s">
        <v>1959</v>
      </c>
      <c r="R398" s="4" t="str">
        <f>Tableau1[[#This Row],[référence]]</f>
        <v>H010014</v>
      </c>
      <c r="T398" s="4"/>
    </row>
    <row r="399" spans="1:20" customFormat="1" hidden="1">
      <c r="A399" s="7" t="s">
        <v>305</v>
      </c>
      <c r="B399" t="s">
        <v>1882</v>
      </c>
      <c r="C399" s="7" t="s">
        <v>306</v>
      </c>
      <c r="D399" t="s">
        <v>17</v>
      </c>
      <c r="E399" t="s">
        <v>1899</v>
      </c>
      <c r="F399" s="1">
        <v>0.97</v>
      </c>
      <c r="G399" s="10">
        <v>3.5</v>
      </c>
      <c r="H399" s="1">
        <v>2.92</v>
      </c>
      <c r="I399" s="1">
        <f>F399*0.14</f>
        <v>0.1358</v>
      </c>
      <c r="J399" s="1">
        <f>F399+I399</f>
        <v>1.1057999999999999</v>
      </c>
      <c r="K399" s="1">
        <f>H399/J399</f>
        <v>2.6406221739916802</v>
      </c>
      <c r="L399">
        <v>299</v>
      </c>
      <c r="M399" s="14" t="s">
        <v>307</v>
      </c>
      <c r="N399" s="15">
        <v>21</v>
      </c>
      <c r="O399" t="s">
        <v>264</v>
      </c>
      <c r="P399" t="s">
        <v>14</v>
      </c>
      <c r="Q399" t="s">
        <v>1959</v>
      </c>
      <c r="R399" s="4" t="str">
        <f>Tableau1[[#This Row],[référence]]</f>
        <v>H010015</v>
      </c>
      <c r="T399" s="4"/>
    </row>
    <row r="400" spans="1:20" customFormat="1" hidden="1">
      <c r="A400" s="7" t="s">
        <v>308</v>
      </c>
      <c r="B400" t="s">
        <v>1882</v>
      </c>
      <c r="C400" s="7" t="s">
        <v>309</v>
      </c>
      <c r="D400" t="s">
        <v>17</v>
      </c>
      <c r="E400" t="s">
        <v>1899</v>
      </c>
      <c r="F400" s="1">
        <v>0.6</v>
      </c>
      <c r="G400" s="10">
        <v>1.2</v>
      </c>
      <c r="H400" s="1">
        <v>1</v>
      </c>
      <c r="I400" s="1">
        <f>F400*0.14</f>
        <v>8.4000000000000005E-2</v>
      </c>
      <c r="J400" s="1">
        <f>F400+I400</f>
        <v>0.68399999999999994</v>
      </c>
      <c r="K400" s="1">
        <f>H400/J400</f>
        <v>1.4619883040935673</v>
      </c>
      <c r="L400">
        <v>708</v>
      </c>
      <c r="M400" s="14"/>
      <c r="N400" s="15">
        <v>19</v>
      </c>
      <c r="O400" t="s">
        <v>310</v>
      </c>
      <c r="P400" t="s">
        <v>14</v>
      </c>
      <c r="Q400" t="s">
        <v>1959</v>
      </c>
      <c r="R400" s="4" t="str">
        <f>Tableau1[[#This Row],[référence]]</f>
        <v>H010016</v>
      </c>
      <c r="T400" s="4"/>
    </row>
    <row r="401" spans="1:20" customFormat="1" hidden="1">
      <c r="A401" s="6" t="s">
        <v>268</v>
      </c>
      <c r="B401" t="s">
        <v>1882</v>
      </c>
      <c r="C401" s="6" t="s">
        <v>269</v>
      </c>
      <c r="D401" t="s">
        <v>17</v>
      </c>
      <c r="E401" t="s">
        <v>1899</v>
      </c>
      <c r="F401" s="1">
        <v>0.5</v>
      </c>
      <c r="G401" s="9">
        <v>1.2</v>
      </c>
      <c r="H401" s="1">
        <v>1</v>
      </c>
      <c r="I401" s="1">
        <f>F401*0.14</f>
        <v>7.0000000000000007E-2</v>
      </c>
      <c r="J401" s="1">
        <f>F401+I401</f>
        <v>0.57000000000000006</v>
      </c>
      <c r="K401" s="1">
        <f>H401/J401</f>
        <v>1.7543859649122806</v>
      </c>
      <c r="L401">
        <v>285</v>
      </c>
      <c r="M401" s="12" t="s">
        <v>270</v>
      </c>
      <c r="N401" s="13">
        <v>41</v>
      </c>
      <c r="O401" t="s">
        <v>264</v>
      </c>
      <c r="P401" t="s">
        <v>14</v>
      </c>
      <c r="Q401" t="s">
        <v>1959</v>
      </c>
      <c r="R401" s="4" t="str">
        <f>Tableau1[[#This Row],[référence]]</f>
        <v>H010101</v>
      </c>
      <c r="T401" s="4"/>
    </row>
    <row r="402" spans="1:20" customFormat="1" hidden="1">
      <c r="A402" s="7" t="s">
        <v>271</v>
      </c>
      <c r="B402" t="s">
        <v>1882</v>
      </c>
      <c r="C402" s="7" t="s">
        <v>272</v>
      </c>
      <c r="D402" t="s">
        <v>17</v>
      </c>
      <c r="E402" t="s">
        <v>1899</v>
      </c>
      <c r="F402" s="1">
        <v>0.5</v>
      </c>
      <c r="G402" s="10">
        <v>1.2</v>
      </c>
      <c r="H402" s="1">
        <v>1</v>
      </c>
      <c r="I402" s="1">
        <f>F402*0.14</f>
        <v>7.0000000000000007E-2</v>
      </c>
      <c r="J402" s="1">
        <f>F402+I402</f>
        <v>0.57000000000000006</v>
      </c>
      <c r="K402" s="1">
        <f>H402/J402</f>
        <v>1.7543859649122806</v>
      </c>
      <c r="L402">
        <v>286</v>
      </c>
      <c r="M402" s="14" t="s">
        <v>273</v>
      </c>
      <c r="N402" s="15">
        <v>29</v>
      </c>
      <c r="O402" t="s">
        <v>264</v>
      </c>
      <c r="P402" t="s">
        <v>14</v>
      </c>
      <c r="Q402" t="s">
        <v>1959</v>
      </c>
      <c r="R402" s="4" t="str">
        <f>Tableau1[[#This Row],[référence]]</f>
        <v>H010102</v>
      </c>
      <c r="T402" s="4"/>
    </row>
    <row r="403" spans="1:20" customFormat="1" hidden="1">
      <c r="A403" s="7" t="s">
        <v>265</v>
      </c>
      <c r="B403" t="s">
        <v>1882</v>
      </c>
      <c r="C403" s="7" t="s">
        <v>266</v>
      </c>
      <c r="D403" t="s">
        <v>17</v>
      </c>
      <c r="E403" t="s">
        <v>1899</v>
      </c>
      <c r="F403" s="1">
        <v>0.5</v>
      </c>
      <c r="G403" s="10">
        <v>1.2</v>
      </c>
      <c r="H403" s="1">
        <v>1</v>
      </c>
      <c r="I403" s="1">
        <f>F403*0.14</f>
        <v>7.0000000000000007E-2</v>
      </c>
      <c r="J403" s="1">
        <f>F403+I403</f>
        <v>0.57000000000000006</v>
      </c>
      <c r="K403" s="1">
        <f>H403/J403</f>
        <v>1.7543859649122806</v>
      </c>
      <c r="L403">
        <v>287</v>
      </c>
      <c r="M403" s="14" t="s">
        <v>267</v>
      </c>
      <c r="N403" s="15">
        <v>40</v>
      </c>
      <c r="O403" t="s">
        <v>264</v>
      </c>
      <c r="P403" t="s">
        <v>14</v>
      </c>
      <c r="Q403" t="s">
        <v>1959</v>
      </c>
      <c r="R403" s="4" t="str">
        <f>Tableau1[[#This Row],[référence]]</f>
        <v>H010103</v>
      </c>
      <c r="T403" s="4"/>
    </row>
    <row r="404" spans="1:20" customFormat="1" hidden="1">
      <c r="A404" s="7" t="s">
        <v>261</v>
      </c>
      <c r="B404" t="s">
        <v>1882</v>
      </c>
      <c r="C404" s="7" t="s">
        <v>262</v>
      </c>
      <c r="D404" t="s">
        <v>17</v>
      </c>
      <c r="E404" t="s">
        <v>1899</v>
      </c>
      <c r="F404" s="1">
        <v>0.75</v>
      </c>
      <c r="G404" s="10">
        <v>2.2000000000000002</v>
      </c>
      <c r="H404" s="1">
        <v>1.8333330000000001</v>
      </c>
      <c r="I404" s="1">
        <f>F404*0.14</f>
        <v>0.10500000000000001</v>
      </c>
      <c r="J404" s="1">
        <f>F404+I404</f>
        <v>0.85499999999999998</v>
      </c>
      <c r="K404" s="1">
        <f>H404/J404</f>
        <v>2.1442491228070177</v>
      </c>
      <c r="L404">
        <v>288</v>
      </c>
      <c r="M404" s="14" t="s">
        <v>263</v>
      </c>
      <c r="N404" s="15">
        <v>47</v>
      </c>
      <c r="O404" t="s">
        <v>264</v>
      </c>
      <c r="P404" t="s">
        <v>14</v>
      </c>
      <c r="Q404" t="s">
        <v>1959</v>
      </c>
      <c r="R404" s="4" t="str">
        <f>Tableau1[[#This Row],[référence]]</f>
        <v>H010104</v>
      </c>
      <c r="T404" s="4"/>
    </row>
    <row r="405" spans="1:20" customFormat="1" hidden="1">
      <c r="A405" s="7" t="s">
        <v>281</v>
      </c>
      <c r="B405" t="s">
        <v>1882</v>
      </c>
      <c r="C405" s="7" t="s">
        <v>282</v>
      </c>
      <c r="D405" t="s">
        <v>17</v>
      </c>
      <c r="E405" t="s">
        <v>1899</v>
      </c>
      <c r="F405" s="1">
        <v>1.71</v>
      </c>
      <c r="G405" s="10">
        <v>3.7</v>
      </c>
      <c r="H405" s="1">
        <v>3.0833330000000001</v>
      </c>
      <c r="I405" s="1">
        <f>F405*0.14</f>
        <v>0.23940000000000003</v>
      </c>
      <c r="J405" s="1">
        <f>F405+I405</f>
        <v>1.9494</v>
      </c>
      <c r="K405" s="1">
        <f>H405/J405</f>
        <v>1.5816830819739407</v>
      </c>
      <c r="L405">
        <v>290</v>
      </c>
      <c r="M405" s="14" t="s">
        <v>283</v>
      </c>
      <c r="N405" s="15">
        <v>11</v>
      </c>
      <c r="O405" t="s">
        <v>277</v>
      </c>
      <c r="P405" t="s">
        <v>14</v>
      </c>
      <c r="Q405" t="s">
        <v>1959</v>
      </c>
      <c r="R405" s="4" t="str">
        <f>Tableau1[[#This Row],[référence]]</f>
        <v>H010201</v>
      </c>
      <c r="T405" s="4"/>
    </row>
    <row r="406" spans="1:20" customFormat="1" hidden="1">
      <c r="A406" s="7" t="s">
        <v>278</v>
      </c>
      <c r="B406" t="s">
        <v>1882</v>
      </c>
      <c r="C406" s="7" t="s">
        <v>279</v>
      </c>
      <c r="D406" t="s">
        <v>17</v>
      </c>
      <c r="E406" t="s">
        <v>1899</v>
      </c>
      <c r="F406" s="1">
        <v>1.81</v>
      </c>
      <c r="G406" s="10">
        <v>4.0999999999999996</v>
      </c>
      <c r="H406" s="1">
        <v>3.4166669999999999</v>
      </c>
      <c r="I406" s="1">
        <f>F406*0.14</f>
        <v>0.25340000000000001</v>
      </c>
      <c r="J406" s="1">
        <f>F406+I406</f>
        <v>2.0634000000000001</v>
      </c>
      <c r="K406" s="1">
        <f>H406/J406</f>
        <v>1.6558432683919742</v>
      </c>
      <c r="L406">
        <v>291</v>
      </c>
      <c r="M406" s="14" t="s">
        <v>280</v>
      </c>
      <c r="N406" s="15">
        <v>9</v>
      </c>
      <c r="O406" t="s">
        <v>277</v>
      </c>
      <c r="P406" t="s">
        <v>14</v>
      </c>
      <c r="Q406" t="s">
        <v>1959</v>
      </c>
      <c r="R406" s="4" t="str">
        <f>Tableau1[[#This Row],[référence]]</f>
        <v>H010202</v>
      </c>
      <c r="T406" s="4"/>
    </row>
    <row r="407" spans="1:20" customFormat="1" hidden="1">
      <c r="A407" s="7" t="s">
        <v>274</v>
      </c>
      <c r="B407" t="s">
        <v>1882</v>
      </c>
      <c r="C407" s="7" t="s">
        <v>275</v>
      </c>
      <c r="D407" t="s">
        <v>17</v>
      </c>
      <c r="E407" t="s">
        <v>1899</v>
      </c>
      <c r="F407" s="1">
        <v>2.89</v>
      </c>
      <c r="G407" s="10">
        <v>6.4</v>
      </c>
      <c r="H407" s="1">
        <v>5.33</v>
      </c>
      <c r="I407" s="1">
        <f>F407*0.14</f>
        <v>0.40460000000000007</v>
      </c>
      <c r="J407" s="1">
        <f>F407+I407</f>
        <v>3.2946</v>
      </c>
      <c r="K407" s="1">
        <f>H407/J407</f>
        <v>1.6177988223153039</v>
      </c>
      <c r="L407">
        <v>289</v>
      </c>
      <c r="M407" s="14" t="s">
        <v>276</v>
      </c>
      <c r="N407" s="15">
        <v>18</v>
      </c>
      <c r="O407" t="s">
        <v>277</v>
      </c>
      <c r="P407" t="s">
        <v>14</v>
      </c>
      <c r="Q407" t="s">
        <v>1959</v>
      </c>
      <c r="R407" s="4" t="str">
        <f>Tableau1[[#This Row],[référence]]</f>
        <v>H010203</v>
      </c>
      <c r="T407" s="4"/>
    </row>
    <row r="408" spans="1:20" customFormat="1" hidden="1">
      <c r="A408" s="7" t="s">
        <v>311</v>
      </c>
      <c r="B408" t="s">
        <v>1882</v>
      </c>
      <c r="C408" s="7" t="s">
        <v>312</v>
      </c>
      <c r="D408" t="s">
        <v>132</v>
      </c>
      <c r="E408" t="s">
        <v>1890</v>
      </c>
      <c r="F408" s="1">
        <v>0.87</v>
      </c>
      <c r="G408" s="10">
        <v>3</v>
      </c>
      <c r="H408" s="1">
        <v>2.5</v>
      </c>
      <c r="I408" s="2">
        <v>8.8080000000000006E-2</v>
      </c>
      <c r="J408" s="1">
        <f>Tableau1[[#This Row],[prix d\''achat]]+Tableau1[[#This Row],[frais acc]]</f>
        <v>0.95808000000000004</v>
      </c>
      <c r="K408" s="1">
        <f>Tableau1[[#This Row],[prix HT]]/Tableau1[[#This Row],[px ht ttall]]</f>
        <v>2.60938543754175</v>
      </c>
      <c r="L408">
        <v>734</v>
      </c>
      <c r="M408" s="14" t="s">
        <v>313</v>
      </c>
      <c r="N408" s="15">
        <v>10</v>
      </c>
      <c r="O408" t="s">
        <v>314</v>
      </c>
      <c r="P408" t="s">
        <v>14</v>
      </c>
      <c r="Q408" t="s">
        <v>1959</v>
      </c>
      <c r="R408" s="4" t="str">
        <f>Tableau1[[#This Row],[référence]]</f>
        <v>H010204</v>
      </c>
      <c r="T408" s="4"/>
    </row>
    <row r="409" spans="1:20" customFormat="1" ht="15.75" hidden="1" thickBot="1">
      <c r="A409" s="8" t="s">
        <v>315</v>
      </c>
      <c r="B409" t="s">
        <v>1882</v>
      </c>
      <c r="C409" s="8" t="s">
        <v>316</v>
      </c>
      <c r="D409" t="s">
        <v>132</v>
      </c>
      <c r="E409" t="s">
        <v>1890</v>
      </c>
      <c r="F409" s="1">
        <v>0.89</v>
      </c>
      <c r="G409" s="11">
        <v>3</v>
      </c>
      <c r="H409" s="1">
        <v>2.5</v>
      </c>
      <c r="I409" s="2">
        <v>0.11009999999999999</v>
      </c>
      <c r="J409" s="1">
        <f>Tableau1[[#This Row],[prix d\''achat]]+Tableau1[[#This Row],[frais acc]]</f>
        <v>1.0001</v>
      </c>
      <c r="K409" s="1">
        <f>Tableau1[[#This Row],[prix HT]]/Tableau1[[#This Row],[px ht ttall]]</f>
        <v>2.4997500249975002</v>
      </c>
      <c r="L409">
        <v>735</v>
      </c>
      <c r="M409" s="16" t="s">
        <v>317</v>
      </c>
      <c r="N409" s="17">
        <v>10</v>
      </c>
      <c r="O409" t="s">
        <v>314</v>
      </c>
      <c r="P409" t="s">
        <v>14</v>
      </c>
      <c r="Q409" t="s">
        <v>1959</v>
      </c>
      <c r="R409" s="4" t="str">
        <f>Tableau1[[#This Row],[référence]]</f>
        <v>H010205</v>
      </c>
      <c r="T409" s="4"/>
    </row>
    <row r="410" spans="1:20" customFormat="1" hidden="1">
      <c r="A410" t="s">
        <v>318</v>
      </c>
      <c r="B410" t="s">
        <v>1882</v>
      </c>
      <c r="C410" t="s">
        <v>319</v>
      </c>
      <c r="D410" t="s">
        <v>132</v>
      </c>
      <c r="E410" t="s">
        <v>1890</v>
      </c>
      <c r="F410" s="1">
        <v>0.98</v>
      </c>
      <c r="G410" s="1">
        <v>2</v>
      </c>
      <c r="H410" s="1">
        <v>1.6666669999999999</v>
      </c>
      <c r="I410" s="2">
        <v>2.2020000000000001E-2</v>
      </c>
      <c r="J410" s="1">
        <f>Tableau1[[#This Row],[prix d\''achat]]+Tableau1[[#This Row],[frais acc]]</f>
        <v>1.0020199999999999</v>
      </c>
      <c r="K410" s="1">
        <f>Tableau1[[#This Row],[prix HT]]/Tableau1[[#This Row],[px ht ttall]]</f>
        <v>1.6633071196183709</v>
      </c>
      <c r="L410">
        <v>736</v>
      </c>
      <c r="M410" t="s">
        <v>320</v>
      </c>
      <c r="N410">
        <v>10</v>
      </c>
      <c r="O410" t="s">
        <v>314</v>
      </c>
      <c r="P410" t="s">
        <v>14</v>
      </c>
      <c r="Q410" t="s">
        <v>1959</v>
      </c>
      <c r="R410" s="4" t="str">
        <f>Tableau1[[#This Row],[référence]]</f>
        <v>H010206</v>
      </c>
      <c r="T410" s="4"/>
    </row>
    <row r="411" spans="1:20" customFormat="1" ht="15.75" hidden="1" thickBot="1">
      <c r="A411" s="18" t="s">
        <v>290</v>
      </c>
      <c r="B411" t="s">
        <v>1882</v>
      </c>
      <c r="C411" s="18" t="s">
        <v>291</v>
      </c>
      <c r="D411" t="s">
        <v>17</v>
      </c>
      <c r="E411" t="s">
        <v>1899</v>
      </c>
      <c r="F411" s="1">
        <v>0.9</v>
      </c>
      <c r="G411" s="19">
        <v>2.8</v>
      </c>
      <c r="H411" s="1">
        <v>2.33</v>
      </c>
      <c r="I411" s="1">
        <f>F411*0.14</f>
        <v>0.12600000000000003</v>
      </c>
      <c r="J411" s="1">
        <f>F411+I411</f>
        <v>1.026</v>
      </c>
      <c r="K411" s="1">
        <f>H411/J411</f>
        <v>2.2709551656920079</v>
      </c>
      <c r="L411">
        <v>292</v>
      </c>
      <c r="M411" s="20" t="s">
        <v>292</v>
      </c>
      <c r="N411" s="21">
        <v>22</v>
      </c>
      <c r="O411" t="s">
        <v>264</v>
      </c>
      <c r="P411" t="s">
        <v>14</v>
      </c>
      <c r="Q411" t="s">
        <v>1959</v>
      </c>
      <c r="R411" s="4" t="str">
        <f>Tableau1[[#This Row],[référence]]</f>
        <v>H010308</v>
      </c>
      <c r="T411" s="4"/>
    </row>
    <row r="412" spans="1:20" customFormat="1" hidden="1">
      <c r="A412" s="6" t="s">
        <v>287</v>
      </c>
      <c r="B412" t="s">
        <v>1882</v>
      </c>
      <c r="C412" s="6" t="s">
        <v>288</v>
      </c>
      <c r="D412" t="s">
        <v>17</v>
      </c>
      <c r="E412" t="s">
        <v>1899</v>
      </c>
      <c r="F412" s="1">
        <v>1.1299999999999999</v>
      </c>
      <c r="G412" s="9">
        <v>3</v>
      </c>
      <c r="H412" s="1">
        <v>2.5</v>
      </c>
      <c r="I412" s="1">
        <f>F412*0.14</f>
        <v>0.15820000000000001</v>
      </c>
      <c r="J412" s="1">
        <f>F412+I412</f>
        <v>1.2881999999999998</v>
      </c>
      <c r="K412" s="1">
        <f>H412/J412</f>
        <v>1.9406924390622577</v>
      </c>
      <c r="L412">
        <v>293</v>
      </c>
      <c r="M412" s="12" t="s">
        <v>289</v>
      </c>
      <c r="N412" s="13">
        <v>25</v>
      </c>
      <c r="O412" t="s">
        <v>277</v>
      </c>
      <c r="P412" t="s">
        <v>14</v>
      </c>
      <c r="Q412" t="s">
        <v>1959</v>
      </c>
      <c r="R412" s="4" t="str">
        <f>Tableau1[[#This Row],[référence]]</f>
        <v>H010309</v>
      </c>
      <c r="T412" s="4"/>
    </row>
    <row r="413" spans="1:20" customFormat="1" hidden="1">
      <c r="A413" s="7" t="s">
        <v>284</v>
      </c>
      <c r="B413" t="s">
        <v>1882</v>
      </c>
      <c r="C413" s="7" t="s">
        <v>285</v>
      </c>
      <c r="D413" t="s">
        <v>17</v>
      </c>
      <c r="E413" t="s">
        <v>1899</v>
      </c>
      <c r="F413" s="1">
        <v>1.28</v>
      </c>
      <c r="G413" s="10">
        <v>3.3</v>
      </c>
      <c r="H413" s="1">
        <v>2.75</v>
      </c>
      <c r="I413" s="1">
        <f>F413*0.14</f>
        <v>0.17920000000000003</v>
      </c>
      <c r="J413" s="1">
        <f>F413+I413</f>
        <v>1.4592000000000001</v>
      </c>
      <c r="K413" s="1">
        <f>H413/J413</f>
        <v>1.8845942982456139</v>
      </c>
      <c r="L413">
        <v>294</v>
      </c>
      <c r="M413" s="14" t="s">
        <v>286</v>
      </c>
      <c r="N413" s="15">
        <v>27</v>
      </c>
      <c r="O413" t="s">
        <v>277</v>
      </c>
      <c r="P413" t="s">
        <v>14</v>
      </c>
      <c r="Q413" t="s">
        <v>1959</v>
      </c>
      <c r="R413" s="4" t="str">
        <f>Tableau1[[#This Row],[référence]]</f>
        <v>H010310</v>
      </c>
      <c r="T413" s="4"/>
    </row>
    <row r="414" spans="1:20" customFormat="1" hidden="1">
      <c r="A414" s="7" t="s">
        <v>299</v>
      </c>
      <c r="B414" t="s">
        <v>1882</v>
      </c>
      <c r="C414" s="7" t="s">
        <v>300</v>
      </c>
      <c r="D414" t="s">
        <v>17</v>
      </c>
      <c r="E414" t="s">
        <v>1899</v>
      </c>
      <c r="F414" s="1">
        <v>1.08</v>
      </c>
      <c r="G414" s="10">
        <v>3</v>
      </c>
      <c r="H414" s="1">
        <v>2.5</v>
      </c>
      <c r="I414" s="1">
        <f>F414*0.14</f>
        <v>0.15120000000000003</v>
      </c>
      <c r="J414" s="1">
        <f>F414+I414</f>
        <v>1.2312000000000001</v>
      </c>
      <c r="K414" s="1">
        <f>H414/J414</f>
        <v>2.0305393112410655</v>
      </c>
      <c r="L414">
        <v>295</v>
      </c>
      <c r="M414" s="14" t="s">
        <v>301</v>
      </c>
      <c r="N414" s="15">
        <v>27</v>
      </c>
      <c r="O414" t="s">
        <v>277</v>
      </c>
      <c r="P414" t="s">
        <v>14</v>
      </c>
      <c r="Q414" t="s">
        <v>1959</v>
      </c>
      <c r="R414" s="4" t="str">
        <f>Tableau1[[#This Row],[référence]]</f>
        <v>H010311</v>
      </c>
      <c r="T414" s="4"/>
    </row>
    <row r="415" spans="1:20" customFormat="1" hidden="1">
      <c r="A415" s="7" t="s">
        <v>370</v>
      </c>
      <c r="B415" t="s">
        <v>1882</v>
      </c>
      <c r="C415" s="7" t="s">
        <v>371</v>
      </c>
      <c r="D415" t="s">
        <v>17</v>
      </c>
      <c r="E415" t="s">
        <v>1899</v>
      </c>
      <c r="F415" s="1">
        <v>0.66</v>
      </c>
      <c r="G415" s="10">
        <v>1.5</v>
      </c>
      <c r="H415" s="1">
        <v>1.25</v>
      </c>
      <c r="I415" s="1">
        <f>F415*0.14</f>
        <v>9.240000000000001E-2</v>
      </c>
      <c r="J415" s="1">
        <f>F415+I415</f>
        <v>0.75240000000000007</v>
      </c>
      <c r="K415" s="1">
        <f>H415/J415</f>
        <v>1.6613503455608718</v>
      </c>
      <c r="L415">
        <v>644</v>
      </c>
      <c r="M415" s="14" t="s">
        <v>372</v>
      </c>
      <c r="N415" s="15">
        <v>12</v>
      </c>
      <c r="O415" t="s">
        <v>340</v>
      </c>
      <c r="P415" t="s">
        <v>14</v>
      </c>
      <c r="Q415" t="s">
        <v>1959</v>
      </c>
      <c r="R415" s="4" t="str">
        <f>Tableau1[[#This Row],[référence]]</f>
        <v>H010411</v>
      </c>
      <c r="T415" s="4"/>
    </row>
    <row r="416" spans="1:20" customFormat="1" hidden="1">
      <c r="A416" s="7" t="s">
        <v>373</v>
      </c>
      <c r="B416" t="s">
        <v>1882</v>
      </c>
      <c r="C416" s="7" t="s">
        <v>374</v>
      </c>
      <c r="D416" t="s">
        <v>17</v>
      </c>
      <c r="E416" t="s">
        <v>1899</v>
      </c>
      <c r="F416" s="1">
        <v>0.69</v>
      </c>
      <c r="G416" s="10">
        <v>1.5</v>
      </c>
      <c r="H416" s="1">
        <v>1.25</v>
      </c>
      <c r="I416" s="1">
        <f>F416*0.14</f>
        <v>9.6600000000000005E-2</v>
      </c>
      <c r="J416" s="1">
        <f>F416+I416</f>
        <v>0.78659999999999997</v>
      </c>
      <c r="K416" s="1">
        <f>H416/J416</f>
        <v>1.5891177218408341</v>
      </c>
      <c r="L416">
        <v>645</v>
      </c>
      <c r="M416" s="14" t="s">
        <v>375</v>
      </c>
      <c r="N416" s="15">
        <v>11</v>
      </c>
      <c r="O416" t="s">
        <v>340</v>
      </c>
      <c r="P416" t="s">
        <v>14</v>
      </c>
      <c r="Q416" t="s">
        <v>1959</v>
      </c>
      <c r="R416" s="4" t="str">
        <f>Tableau1[[#This Row],[référence]]</f>
        <v>H010412</v>
      </c>
      <c r="T416" s="4"/>
    </row>
    <row r="417" spans="1:20" customFormat="1" hidden="1">
      <c r="A417" s="7" t="s">
        <v>376</v>
      </c>
      <c r="B417" t="s">
        <v>1882</v>
      </c>
      <c r="C417" s="7" t="s">
        <v>377</v>
      </c>
      <c r="D417" t="s">
        <v>17</v>
      </c>
      <c r="E417" t="s">
        <v>1899</v>
      </c>
      <c r="F417" s="1">
        <v>0.71</v>
      </c>
      <c r="G417" s="10">
        <v>1.5</v>
      </c>
      <c r="H417" s="1">
        <v>1.25</v>
      </c>
      <c r="I417" s="1">
        <f>F417*0.14</f>
        <v>9.9400000000000002E-2</v>
      </c>
      <c r="J417" s="1">
        <f>F417+I417</f>
        <v>0.80940000000000001</v>
      </c>
      <c r="K417" s="1">
        <f>H417/J417</f>
        <v>1.5443538423523597</v>
      </c>
      <c r="L417">
        <v>646</v>
      </c>
      <c r="M417" s="14" t="s">
        <v>378</v>
      </c>
      <c r="N417" s="15">
        <v>13</v>
      </c>
      <c r="O417" t="s">
        <v>340</v>
      </c>
      <c r="P417" t="s">
        <v>14</v>
      </c>
      <c r="Q417" t="s">
        <v>1959</v>
      </c>
      <c r="R417" s="4" t="str">
        <f>Tableau1[[#This Row],[référence]]</f>
        <v>H010413</v>
      </c>
      <c r="T417" s="4"/>
    </row>
    <row r="418" spans="1:20" customFormat="1" hidden="1">
      <c r="A418" s="7" t="s">
        <v>1146</v>
      </c>
      <c r="B418" t="s">
        <v>1882</v>
      </c>
      <c r="C418" s="7" t="s">
        <v>1147</v>
      </c>
      <c r="D418" t="s">
        <v>17</v>
      </c>
      <c r="E418" t="s">
        <v>1899</v>
      </c>
      <c r="F418" s="1">
        <v>0.51</v>
      </c>
      <c r="G418" s="10">
        <v>1.2</v>
      </c>
      <c r="H418" s="1">
        <v>1</v>
      </c>
      <c r="I418" s="1">
        <f>F418*0.2</f>
        <v>0.10200000000000001</v>
      </c>
      <c r="J418" s="1">
        <f>F418+I418</f>
        <v>0.61199999999999999</v>
      </c>
      <c r="K418" s="1">
        <f>H418/J418</f>
        <v>1.6339869281045751</v>
      </c>
      <c r="L418">
        <v>300</v>
      </c>
      <c r="M418" s="14" t="s">
        <v>1148</v>
      </c>
      <c r="N418" s="15">
        <v>29</v>
      </c>
      <c r="O418" t="s">
        <v>1149</v>
      </c>
      <c r="P418" t="s">
        <v>14</v>
      </c>
      <c r="Q418" t="s">
        <v>1959</v>
      </c>
      <c r="R418" s="4" t="str">
        <f>Tableau1[[#This Row],[référence]]</f>
        <v>H020001</v>
      </c>
      <c r="T418" s="4"/>
    </row>
    <row r="419" spans="1:20" customFormat="1" hidden="1">
      <c r="A419" s="7" t="s">
        <v>1150</v>
      </c>
      <c r="B419" t="s">
        <v>1882</v>
      </c>
      <c r="C419" s="7" t="s">
        <v>1151</v>
      </c>
      <c r="D419" t="s">
        <v>17</v>
      </c>
      <c r="E419" t="s">
        <v>1899</v>
      </c>
      <c r="F419" s="1">
        <v>0.51</v>
      </c>
      <c r="G419" s="10">
        <v>1.2</v>
      </c>
      <c r="H419" s="1">
        <v>1</v>
      </c>
      <c r="I419" s="1">
        <f>F419*0.2</f>
        <v>0.10200000000000001</v>
      </c>
      <c r="J419" s="1">
        <f>F419+I419</f>
        <v>0.61199999999999999</v>
      </c>
      <c r="K419" s="1">
        <f>H419/J419</f>
        <v>1.6339869281045751</v>
      </c>
      <c r="L419">
        <v>301</v>
      </c>
      <c r="M419" s="14" t="s">
        <v>1152</v>
      </c>
      <c r="N419" s="15">
        <v>31</v>
      </c>
      <c r="O419" t="s">
        <v>1149</v>
      </c>
      <c r="P419" t="s">
        <v>14</v>
      </c>
      <c r="Q419" t="s">
        <v>1959</v>
      </c>
      <c r="R419" s="4" t="str">
        <f>Tableau1[[#This Row],[référence]]</f>
        <v>H020002</v>
      </c>
      <c r="T419" s="4"/>
    </row>
    <row r="420" spans="1:20" customFormat="1" hidden="1">
      <c r="A420" s="7" t="s">
        <v>1142</v>
      </c>
      <c r="B420" t="s">
        <v>1882</v>
      </c>
      <c r="C420" s="7" t="s">
        <v>1143</v>
      </c>
      <c r="D420" t="s">
        <v>17</v>
      </c>
      <c r="E420" t="s">
        <v>1899</v>
      </c>
      <c r="F420" s="1">
        <v>0.28000000000000003</v>
      </c>
      <c r="G420" s="10">
        <v>1.8</v>
      </c>
      <c r="H420" s="1">
        <v>1.5</v>
      </c>
      <c r="I420" s="1">
        <f>F420*0.2</f>
        <v>5.6000000000000008E-2</v>
      </c>
      <c r="J420" s="1">
        <f>F420+I420</f>
        <v>0.33600000000000002</v>
      </c>
      <c r="K420" s="1">
        <f>H420/J420</f>
        <v>4.4642857142857144</v>
      </c>
      <c r="L420">
        <v>306</v>
      </c>
      <c r="M420" s="14" t="s">
        <v>1144</v>
      </c>
      <c r="N420" s="15">
        <v>32</v>
      </c>
      <c r="O420" t="s">
        <v>1145</v>
      </c>
      <c r="P420" t="s">
        <v>14</v>
      </c>
      <c r="Q420" t="s">
        <v>1959</v>
      </c>
      <c r="R420" s="4" t="str">
        <f>Tableau1[[#This Row],[référence]]</f>
        <v>H020007</v>
      </c>
      <c r="T420" s="4"/>
    </row>
    <row r="421" spans="1:20" customFormat="1" hidden="1">
      <c r="A421" s="7" t="s">
        <v>1186</v>
      </c>
      <c r="B421" t="s">
        <v>1882</v>
      </c>
      <c r="C421" s="7" t="s">
        <v>1187</v>
      </c>
      <c r="D421" t="s">
        <v>17</v>
      </c>
      <c r="E421" t="s">
        <v>1899</v>
      </c>
      <c r="F421" s="1">
        <v>0.43</v>
      </c>
      <c r="G421" s="10">
        <v>2</v>
      </c>
      <c r="H421" s="1">
        <v>1.6666669999999999</v>
      </c>
      <c r="I421" s="1">
        <f>F421*0.2</f>
        <v>8.6000000000000007E-2</v>
      </c>
      <c r="J421" s="1">
        <f>F421+I421</f>
        <v>0.51600000000000001</v>
      </c>
      <c r="K421" s="1">
        <f>H421/J421</f>
        <v>3.2299748062015503</v>
      </c>
      <c r="L421">
        <v>314</v>
      </c>
      <c r="M421" s="14" t="s">
        <v>1188</v>
      </c>
      <c r="N421" s="15">
        <v>10</v>
      </c>
      <c r="O421" t="s">
        <v>1145</v>
      </c>
      <c r="P421" t="s">
        <v>14</v>
      </c>
      <c r="Q421" t="s">
        <v>1959</v>
      </c>
      <c r="R421" s="4" t="str">
        <f>Tableau1[[#This Row],[référence]]</f>
        <v>H020015</v>
      </c>
      <c r="T421" s="4"/>
    </row>
    <row r="422" spans="1:20" customFormat="1" hidden="1">
      <c r="A422" s="7" t="s">
        <v>1189</v>
      </c>
      <c r="B422" t="s">
        <v>1882</v>
      </c>
      <c r="C422" s="7" t="s">
        <v>1190</v>
      </c>
      <c r="D422" t="s">
        <v>17</v>
      </c>
      <c r="E422" t="s">
        <v>1899</v>
      </c>
      <c r="F422" s="1">
        <v>0.34</v>
      </c>
      <c r="G422" s="10">
        <v>1.8</v>
      </c>
      <c r="H422" s="1">
        <v>1.5</v>
      </c>
      <c r="I422" s="1">
        <f>F422*0.2</f>
        <v>6.8000000000000005E-2</v>
      </c>
      <c r="J422" s="1">
        <f>F422+I422</f>
        <v>0.40800000000000003</v>
      </c>
      <c r="K422" s="1">
        <f>H422/J422</f>
        <v>3.6764705882352939</v>
      </c>
      <c r="L422">
        <v>315</v>
      </c>
      <c r="M422" s="14" t="s">
        <v>1191</v>
      </c>
      <c r="N422" s="15">
        <v>20</v>
      </c>
      <c r="O422" t="s">
        <v>1145</v>
      </c>
      <c r="P422" t="s">
        <v>14</v>
      </c>
      <c r="Q422" t="s">
        <v>1959</v>
      </c>
      <c r="R422" s="4" t="str">
        <f>Tableau1[[#This Row],[référence]]</f>
        <v>H020016</v>
      </c>
      <c r="T422" s="4"/>
    </row>
    <row r="423" spans="1:20" customFormat="1" hidden="1">
      <c r="A423" s="7" t="s">
        <v>1153</v>
      </c>
      <c r="B423" t="s">
        <v>1882</v>
      </c>
      <c r="C423" s="7" t="s">
        <v>1154</v>
      </c>
      <c r="D423" t="s">
        <v>17</v>
      </c>
      <c r="E423" t="s">
        <v>1899</v>
      </c>
      <c r="F423" s="1">
        <v>1.01</v>
      </c>
      <c r="G423" s="10">
        <v>2.5</v>
      </c>
      <c r="H423" s="1">
        <v>2.08</v>
      </c>
      <c r="I423" s="1">
        <f>F423*0.2</f>
        <v>0.20200000000000001</v>
      </c>
      <c r="J423" s="1">
        <f>F423+I423</f>
        <v>1.212</v>
      </c>
      <c r="K423" s="1">
        <f>H423/J423</f>
        <v>1.7161716171617163</v>
      </c>
      <c r="L423">
        <v>302</v>
      </c>
      <c r="M423" s="14" t="s">
        <v>1155</v>
      </c>
      <c r="N423" s="15">
        <v>90</v>
      </c>
      <c r="O423" t="s">
        <v>1149</v>
      </c>
      <c r="P423" t="s">
        <v>14</v>
      </c>
      <c r="Q423" t="s">
        <v>1959</v>
      </c>
      <c r="R423" s="4" t="str">
        <f>Tableau1[[#This Row],[référence]]</f>
        <v>H020103</v>
      </c>
      <c r="T423" s="4"/>
    </row>
    <row r="424" spans="1:20" customFormat="1" ht="15.75" hidden="1" thickBot="1">
      <c r="A424" s="8" t="s">
        <v>1156</v>
      </c>
      <c r="B424" t="s">
        <v>1882</v>
      </c>
      <c r="C424" s="8" t="s">
        <v>1157</v>
      </c>
      <c r="D424" t="s">
        <v>17</v>
      </c>
      <c r="E424" t="s">
        <v>1899</v>
      </c>
      <c r="F424" s="1">
        <v>1.1000000000000001</v>
      </c>
      <c r="G424" s="11">
        <v>3.9</v>
      </c>
      <c r="H424" s="1">
        <v>3.25</v>
      </c>
      <c r="I424" s="1">
        <f>F424*0.2</f>
        <v>0.22000000000000003</v>
      </c>
      <c r="J424" s="1">
        <f>F424+I424</f>
        <v>1.32</v>
      </c>
      <c r="K424" s="1">
        <f>H424/J424</f>
        <v>2.4621212121212119</v>
      </c>
      <c r="L424">
        <v>303</v>
      </c>
      <c r="M424" s="16" t="s">
        <v>1158</v>
      </c>
      <c r="N424" s="17">
        <v>79</v>
      </c>
      <c r="O424" t="s">
        <v>1145</v>
      </c>
      <c r="P424" t="s">
        <v>14</v>
      </c>
      <c r="Q424" t="s">
        <v>1959</v>
      </c>
      <c r="R424" s="4" t="str">
        <f>Tableau1[[#This Row],[référence]]</f>
        <v>H020104</v>
      </c>
      <c r="T424" s="4"/>
    </row>
    <row r="425" spans="1:20" customFormat="1" hidden="1">
      <c r="A425" s="6" t="s">
        <v>1159</v>
      </c>
      <c r="B425" t="s">
        <v>1882</v>
      </c>
      <c r="C425" s="6" t="s">
        <v>1160</v>
      </c>
      <c r="D425" t="s">
        <v>17</v>
      </c>
      <c r="E425" t="s">
        <v>1899</v>
      </c>
      <c r="F425" s="1">
        <v>1.81</v>
      </c>
      <c r="G425" s="9">
        <v>5.5</v>
      </c>
      <c r="H425" s="1">
        <v>4.58</v>
      </c>
      <c r="I425" s="1">
        <f>F425*0.2</f>
        <v>0.36200000000000004</v>
      </c>
      <c r="J425" s="1">
        <f>F425+I425</f>
        <v>2.1720000000000002</v>
      </c>
      <c r="K425" s="1">
        <f>H425/J425</f>
        <v>2.1086556169429098</v>
      </c>
      <c r="L425">
        <v>304</v>
      </c>
      <c r="M425" s="12" t="s">
        <v>1161</v>
      </c>
      <c r="N425" s="13">
        <v>38</v>
      </c>
      <c r="O425" t="s">
        <v>1145</v>
      </c>
      <c r="P425" t="s">
        <v>14</v>
      </c>
      <c r="Q425" t="s">
        <v>1959</v>
      </c>
      <c r="R425" s="4" t="str">
        <f>Tableau1[[#This Row],[référence]]</f>
        <v>H020105</v>
      </c>
      <c r="T425" s="4"/>
    </row>
    <row r="426" spans="1:20" customFormat="1" hidden="1">
      <c r="A426" s="7" t="s">
        <v>1165</v>
      </c>
      <c r="B426" t="s">
        <v>1882</v>
      </c>
      <c r="C426" s="7" t="s">
        <v>1166</v>
      </c>
      <c r="D426" t="s">
        <v>17</v>
      </c>
      <c r="E426" t="s">
        <v>1899</v>
      </c>
      <c r="F426" s="1">
        <v>2.09</v>
      </c>
      <c r="G426" s="10">
        <v>6.9</v>
      </c>
      <c r="H426" s="1">
        <v>5.75</v>
      </c>
      <c r="I426" s="1">
        <f>F426*0.2</f>
        <v>0.41799999999999998</v>
      </c>
      <c r="J426" s="1">
        <f>F426+I426</f>
        <v>2.508</v>
      </c>
      <c r="K426" s="1">
        <f>H426/J426</f>
        <v>2.2926634768740031</v>
      </c>
      <c r="L426">
        <v>307</v>
      </c>
      <c r="M426" s="14" t="s">
        <v>1167</v>
      </c>
      <c r="N426" s="15">
        <v>46</v>
      </c>
      <c r="O426" t="s">
        <v>1145</v>
      </c>
      <c r="P426" t="s">
        <v>14</v>
      </c>
      <c r="Q426" t="s">
        <v>1959</v>
      </c>
      <c r="R426" s="4" t="str">
        <f>Tableau1[[#This Row],[référence]]</f>
        <v>H020108</v>
      </c>
      <c r="T426" s="4"/>
    </row>
    <row r="427" spans="1:20" customFormat="1" hidden="1">
      <c r="A427" s="7" t="s">
        <v>1168</v>
      </c>
      <c r="B427" t="s">
        <v>1882</v>
      </c>
      <c r="C427" s="7" t="s">
        <v>1169</v>
      </c>
      <c r="D427" t="s">
        <v>17</v>
      </c>
      <c r="E427" t="s">
        <v>1899</v>
      </c>
      <c r="F427" s="1">
        <v>0.83</v>
      </c>
      <c r="G427" s="10">
        <v>3.8</v>
      </c>
      <c r="H427" s="1">
        <v>3.17</v>
      </c>
      <c r="I427" s="1">
        <f>F427*0.2</f>
        <v>0.16600000000000001</v>
      </c>
      <c r="J427" s="1">
        <f>F427+I427</f>
        <v>0.996</v>
      </c>
      <c r="K427" s="1">
        <f>H427/J427</f>
        <v>3.1827309236947792</v>
      </c>
      <c r="L427">
        <v>308</v>
      </c>
      <c r="M427" s="14" t="s">
        <v>1170</v>
      </c>
      <c r="N427" s="15">
        <v>90</v>
      </c>
      <c r="O427" t="s">
        <v>1145</v>
      </c>
      <c r="P427" t="s">
        <v>14</v>
      </c>
      <c r="Q427" t="s">
        <v>1959</v>
      </c>
      <c r="R427" s="4" t="str">
        <f>Tableau1[[#This Row],[référence]]</f>
        <v>H020109</v>
      </c>
      <c r="T427" s="4"/>
    </row>
    <row r="428" spans="1:20" customFormat="1" hidden="1">
      <c r="A428" s="7" t="s">
        <v>1192</v>
      </c>
      <c r="B428" t="s">
        <v>1882</v>
      </c>
      <c r="C428" s="7" t="s">
        <v>1193</v>
      </c>
      <c r="D428" t="s">
        <v>17</v>
      </c>
      <c r="E428" t="s">
        <v>1899</v>
      </c>
      <c r="F428" s="1">
        <v>1.1000000000000001</v>
      </c>
      <c r="G428" s="10">
        <v>2.9</v>
      </c>
      <c r="H428" s="1">
        <v>2.4166669999999999</v>
      </c>
      <c r="I428" s="1">
        <f>F428*0.2</f>
        <v>0.22000000000000003</v>
      </c>
      <c r="J428" s="1">
        <f>F428+I428</f>
        <v>1.32</v>
      </c>
      <c r="K428" s="1">
        <f>H428/J428</f>
        <v>1.8308083333333331</v>
      </c>
      <c r="L428">
        <v>660</v>
      </c>
      <c r="M428" s="14"/>
      <c r="N428" s="15">
        <v>19</v>
      </c>
      <c r="O428" t="s">
        <v>1149</v>
      </c>
      <c r="P428" t="s">
        <v>14</v>
      </c>
      <c r="Q428" t="s">
        <v>1959</v>
      </c>
      <c r="R428" s="4" t="str">
        <f>Tableau1[[#This Row],[référence]]</f>
        <v>H020201</v>
      </c>
      <c r="T428" s="4"/>
    </row>
    <row r="429" spans="1:20" customFormat="1" hidden="1">
      <c r="A429" s="7" t="s">
        <v>1162</v>
      </c>
      <c r="B429" t="s">
        <v>1882</v>
      </c>
      <c r="C429" s="7" t="s">
        <v>1163</v>
      </c>
      <c r="D429" t="s">
        <v>17</v>
      </c>
      <c r="E429" t="s">
        <v>1899</v>
      </c>
      <c r="F429" s="1">
        <v>1.28</v>
      </c>
      <c r="G429" s="10">
        <v>3.5</v>
      </c>
      <c r="H429" s="1">
        <v>2.92</v>
      </c>
      <c r="I429" s="1">
        <f>F429*0.2</f>
        <v>0.25600000000000001</v>
      </c>
      <c r="J429" s="1">
        <f>F429+I429</f>
        <v>1.536</v>
      </c>
      <c r="K429" s="1">
        <f>H429/J429</f>
        <v>1.9010416666666665</v>
      </c>
      <c r="L429">
        <v>305</v>
      </c>
      <c r="M429" s="14" t="s">
        <v>1164</v>
      </c>
      <c r="N429" s="15">
        <v>26</v>
      </c>
      <c r="O429" t="s">
        <v>1149</v>
      </c>
      <c r="P429" t="s">
        <v>14</v>
      </c>
      <c r="Q429" t="s">
        <v>1959</v>
      </c>
      <c r="R429" s="4" t="str">
        <f>Tableau1[[#This Row],[référence]]</f>
        <v>H020206</v>
      </c>
      <c r="T429" s="4"/>
    </row>
    <row r="430" spans="1:20" customFormat="1" hidden="1">
      <c r="A430" s="7" t="s">
        <v>1171</v>
      </c>
      <c r="B430" t="s">
        <v>1882</v>
      </c>
      <c r="C430" s="7" t="s">
        <v>1172</v>
      </c>
      <c r="D430" t="s">
        <v>17</v>
      </c>
      <c r="E430" t="s">
        <v>1899</v>
      </c>
      <c r="F430" s="1">
        <v>1.98</v>
      </c>
      <c r="G430" s="10">
        <v>4.5</v>
      </c>
      <c r="H430" s="1">
        <v>3.75</v>
      </c>
      <c r="I430" s="1">
        <f>F430*0.2</f>
        <v>0.39600000000000002</v>
      </c>
      <c r="J430" s="1">
        <f>F430+I430</f>
        <v>2.3759999999999999</v>
      </c>
      <c r="K430" s="1">
        <f>H430/J430</f>
        <v>1.5782828282828283</v>
      </c>
      <c r="L430">
        <v>309</v>
      </c>
      <c r="M430" s="14" t="s">
        <v>1173</v>
      </c>
      <c r="N430" s="15">
        <v>21</v>
      </c>
      <c r="O430" t="s">
        <v>1149</v>
      </c>
      <c r="P430" t="s">
        <v>14</v>
      </c>
      <c r="Q430" t="s">
        <v>1959</v>
      </c>
      <c r="R430" s="4" t="str">
        <f>Tableau1[[#This Row],[référence]]</f>
        <v>H020210</v>
      </c>
      <c r="T430" s="4"/>
    </row>
    <row r="431" spans="1:20" customFormat="1" hidden="1">
      <c r="A431" s="7" t="s">
        <v>1174</v>
      </c>
      <c r="B431" t="s">
        <v>1882</v>
      </c>
      <c r="C431" s="7" t="s">
        <v>1175</v>
      </c>
      <c r="D431" t="s">
        <v>17</v>
      </c>
      <c r="E431" t="s">
        <v>1899</v>
      </c>
      <c r="F431" s="1">
        <v>0.96</v>
      </c>
      <c r="G431" s="10">
        <v>3.5</v>
      </c>
      <c r="H431" s="1">
        <v>2.92</v>
      </c>
      <c r="I431" s="1">
        <f>F431*0.2</f>
        <v>0.192</v>
      </c>
      <c r="J431" s="1">
        <f>F431+I431</f>
        <v>1.1519999999999999</v>
      </c>
      <c r="K431" s="1">
        <f>H431/J431</f>
        <v>2.5347222222222223</v>
      </c>
      <c r="L431">
        <v>310</v>
      </c>
      <c r="M431" s="14" t="s">
        <v>1176</v>
      </c>
      <c r="N431" s="15">
        <v>36</v>
      </c>
      <c r="O431" t="s">
        <v>1145</v>
      </c>
      <c r="P431" t="s">
        <v>14</v>
      </c>
      <c r="Q431" t="s">
        <v>1959</v>
      </c>
      <c r="R431" s="4" t="str">
        <f>Tableau1[[#This Row],[référence]]</f>
        <v>H020211</v>
      </c>
      <c r="T431" s="4"/>
    </row>
    <row r="432" spans="1:20" customFormat="1" hidden="1">
      <c r="A432" s="7" t="s">
        <v>1177</v>
      </c>
      <c r="B432" t="s">
        <v>1882</v>
      </c>
      <c r="C432" s="7" t="s">
        <v>1178</v>
      </c>
      <c r="D432" t="s">
        <v>17</v>
      </c>
      <c r="E432" t="s">
        <v>1899</v>
      </c>
      <c r="F432" s="1">
        <v>0.9</v>
      </c>
      <c r="G432" s="10">
        <v>3.5</v>
      </c>
      <c r="H432" s="1">
        <v>2.9166669999999999</v>
      </c>
      <c r="I432" s="1">
        <f>F432*0.2</f>
        <v>0.18000000000000002</v>
      </c>
      <c r="J432" s="1">
        <f>F432+I432</f>
        <v>1.08</v>
      </c>
      <c r="K432" s="1">
        <f>H432/J432</f>
        <v>2.7006175925925922</v>
      </c>
      <c r="L432">
        <v>311</v>
      </c>
      <c r="M432" s="14" t="s">
        <v>1179</v>
      </c>
      <c r="N432" s="15">
        <v>77</v>
      </c>
      <c r="O432" t="s">
        <v>1145</v>
      </c>
      <c r="P432" t="s">
        <v>14</v>
      </c>
      <c r="Q432" t="s">
        <v>1959</v>
      </c>
      <c r="R432" s="4" t="str">
        <f>Tableau1[[#This Row],[référence]]</f>
        <v>H020212</v>
      </c>
      <c r="T432" s="4"/>
    </row>
    <row r="433" spans="1:20" customFormat="1" hidden="1">
      <c r="A433" s="7" t="s">
        <v>1180</v>
      </c>
      <c r="B433" t="s">
        <v>1882</v>
      </c>
      <c r="C433" s="7" t="s">
        <v>1181</v>
      </c>
      <c r="D433" t="s">
        <v>17</v>
      </c>
      <c r="E433" t="s">
        <v>1899</v>
      </c>
      <c r="F433" s="1">
        <v>1.28</v>
      </c>
      <c r="G433" s="10">
        <v>3.9</v>
      </c>
      <c r="H433" s="1">
        <v>3.25</v>
      </c>
      <c r="I433" s="1">
        <f>F433*0.2</f>
        <v>0.25600000000000001</v>
      </c>
      <c r="J433" s="1">
        <f>F433+I433</f>
        <v>1.536</v>
      </c>
      <c r="K433" s="1">
        <f>H433/J433</f>
        <v>2.1158854166666665</v>
      </c>
      <c r="L433">
        <v>312</v>
      </c>
      <c r="M433" s="14" t="s">
        <v>1182</v>
      </c>
      <c r="N433" s="15">
        <v>35</v>
      </c>
      <c r="O433" t="s">
        <v>1145</v>
      </c>
      <c r="P433" t="s">
        <v>14</v>
      </c>
      <c r="Q433" t="s">
        <v>1959</v>
      </c>
      <c r="R433" s="4" t="str">
        <f>Tableau1[[#This Row],[référence]]</f>
        <v>H020213</v>
      </c>
      <c r="T433" s="4"/>
    </row>
    <row r="434" spans="1:20" customFormat="1" hidden="1">
      <c r="A434" s="7" t="s">
        <v>1213</v>
      </c>
      <c r="B434" t="s">
        <v>1882</v>
      </c>
      <c r="C434" s="7" t="s">
        <v>1214</v>
      </c>
      <c r="D434" t="s">
        <v>17</v>
      </c>
      <c r="E434" t="s">
        <v>1899</v>
      </c>
      <c r="F434" s="1">
        <v>1.083</v>
      </c>
      <c r="G434" s="10">
        <v>1.8</v>
      </c>
      <c r="H434" s="1">
        <v>1.5</v>
      </c>
      <c r="I434" s="1">
        <f>F434*0.2</f>
        <v>0.21660000000000001</v>
      </c>
      <c r="J434" s="1">
        <f>F434+I434</f>
        <v>1.2995999999999999</v>
      </c>
      <c r="K434" s="1">
        <f>H434/J434</f>
        <v>1.1542012927054479</v>
      </c>
      <c r="L434">
        <v>810</v>
      </c>
      <c r="M434" s="14" t="s">
        <v>1215</v>
      </c>
      <c r="N434" s="15">
        <v>7</v>
      </c>
      <c r="O434" t="s">
        <v>1197</v>
      </c>
      <c r="P434" t="s">
        <v>14</v>
      </c>
      <c r="Q434" t="s">
        <v>1959</v>
      </c>
      <c r="R434" s="4" t="str">
        <f>Tableau1[[#This Row],[référence]]</f>
        <v>H020220</v>
      </c>
      <c r="T434" s="4"/>
    </row>
    <row r="435" spans="1:20" customFormat="1" hidden="1">
      <c r="A435" s="7" t="s">
        <v>1219</v>
      </c>
      <c r="B435" t="s">
        <v>1882</v>
      </c>
      <c r="C435" s="7" t="s">
        <v>1220</v>
      </c>
      <c r="D435" t="s">
        <v>132</v>
      </c>
      <c r="E435" t="s">
        <v>1890</v>
      </c>
      <c r="F435" s="1">
        <v>1.49</v>
      </c>
      <c r="G435" s="10">
        <v>3.5</v>
      </c>
      <c r="H435" s="1">
        <v>2.9166669999999999</v>
      </c>
      <c r="I435" s="2">
        <v>7.3400000000000007E-2</v>
      </c>
      <c r="J435" s="1">
        <f>Tableau1[[#This Row],[prix d\''achat]]+Tableau1[[#This Row],[frais acc]]</f>
        <v>1.5633999999999999</v>
      </c>
      <c r="K435" s="1">
        <f>Tableau1[[#This Row],[prix HT]]/Tableau1[[#This Row],[px ht ttall]]</f>
        <v>1.8655922988358706</v>
      </c>
      <c r="L435">
        <v>827</v>
      </c>
      <c r="M435" s="14" t="s">
        <v>1221</v>
      </c>
      <c r="N435" s="15">
        <v>10</v>
      </c>
      <c r="O435" t="s">
        <v>1197</v>
      </c>
      <c r="P435" t="s">
        <v>14</v>
      </c>
      <c r="Q435" t="s">
        <v>1959</v>
      </c>
      <c r="R435" s="4" t="str">
        <f>Tableau1[[#This Row],[référence]]</f>
        <v>H020221</v>
      </c>
      <c r="T435" s="4"/>
    </row>
    <row r="436" spans="1:20" customFormat="1" hidden="1">
      <c r="A436" s="7" t="s">
        <v>1216</v>
      </c>
      <c r="B436" t="s">
        <v>1882</v>
      </c>
      <c r="C436" s="7" t="s">
        <v>1217</v>
      </c>
      <c r="D436" t="s">
        <v>132</v>
      </c>
      <c r="E436" t="s">
        <v>1890</v>
      </c>
      <c r="F436" s="1">
        <v>1.49</v>
      </c>
      <c r="G436" s="10">
        <v>3.5</v>
      </c>
      <c r="H436" s="1">
        <v>2.9166669999999999</v>
      </c>
      <c r="I436" s="2">
        <v>7.3400000000000007E-2</v>
      </c>
      <c r="J436" s="1">
        <f>Tableau1[[#This Row],[prix d\''achat]]+Tableau1[[#This Row],[frais acc]]</f>
        <v>1.5633999999999999</v>
      </c>
      <c r="K436" s="1">
        <f>Tableau1[[#This Row],[prix HT]]/Tableau1[[#This Row],[px ht ttall]]</f>
        <v>1.8655922988358706</v>
      </c>
      <c r="L436">
        <v>828</v>
      </c>
      <c r="M436" s="14" t="s">
        <v>1218</v>
      </c>
      <c r="N436" s="15">
        <v>5</v>
      </c>
      <c r="O436" t="s">
        <v>1197</v>
      </c>
      <c r="P436" t="s">
        <v>14</v>
      </c>
      <c r="Q436" t="s">
        <v>1959</v>
      </c>
      <c r="R436" s="4" t="str">
        <f>Tableau1[[#This Row],[référence]]</f>
        <v>H020222</v>
      </c>
      <c r="T436" s="4"/>
    </row>
    <row r="437" spans="1:20" customFormat="1" ht="15.75" hidden="1" thickBot="1">
      <c r="A437" s="8" t="s">
        <v>1183</v>
      </c>
      <c r="B437" t="s">
        <v>1882</v>
      </c>
      <c r="C437" s="8" t="s">
        <v>1184</v>
      </c>
      <c r="D437" t="s">
        <v>17</v>
      </c>
      <c r="E437" t="s">
        <v>1899</v>
      </c>
      <c r="F437" s="1">
        <v>0.79</v>
      </c>
      <c r="G437" s="11">
        <v>1.6</v>
      </c>
      <c r="H437" s="1">
        <v>1.3333330000000001</v>
      </c>
      <c r="I437" s="1">
        <f>F437*0.2</f>
        <v>0.15800000000000003</v>
      </c>
      <c r="J437" s="1">
        <f>F437+I437</f>
        <v>0.94800000000000006</v>
      </c>
      <c r="K437" s="1">
        <f>H437/J437</f>
        <v>1.4064694092827004</v>
      </c>
      <c r="L437">
        <v>313</v>
      </c>
      <c r="M437" s="16" t="s">
        <v>1185</v>
      </c>
      <c r="N437" s="17">
        <v>28</v>
      </c>
      <c r="O437" t="s">
        <v>1149</v>
      </c>
      <c r="P437" t="s">
        <v>14</v>
      </c>
      <c r="Q437" t="s">
        <v>1959</v>
      </c>
      <c r="R437" s="4" t="str">
        <f>Tableau1[[#This Row],[référence]]</f>
        <v>H020314</v>
      </c>
      <c r="T437" s="4"/>
    </row>
    <row r="438" spans="1:20" customFormat="1" hidden="1">
      <c r="A438" s="6" t="s">
        <v>321</v>
      </c>
      <c r="B438" t="s">
        <v>1882</v>
      </c>
      <c r="C438" s="6" t="s">
        <v>322</v>
      </c>
      <c r="D438" t="s">
        <v>17</v>
      </c>
      <c r="E438" t="s">
        <v>1899</v>
      </c>
      <c r="F438" s="1">
        <v>1.36</v>
      </c>
      <c r="G438" s="9">
        <v>2.5</v>
      </c>
      <c r="H438" s="1">
        <v>2.0833330000000001</v>
      </c>
      <c r="I438" s="1">
        <f>F438*0.14</f>
        <v>0.19040000000000004</v>
      </c>
      <c r="J438" s="1">
        <f>F438+I438</f>
        <v>1.5504000000000002</v>
      </c>
      <c r="K438" s="1">
        <f>H438/J438</f>
        <v>1.3437390350877192</v>
      </c>
      <c r="L438">
        <v>316</v>
      </c>
      <c r="M438" s="12" t="s">
        <v>323</v>
      </c>
      <c r="N438" s="13">
        <v>0</v>
      </c>
      <c r="O438" t="s">
        <v>324</v>
      </c>
      <c r="P438" t="s">
        <v>14</v>
      </c>
      <c r="Q438" t="s">
        <v>1959</v>
      </c>
      <c r="R438" s="4" t="str">
        <f>Tableau1[[#This Row],[référence]]</f>
        <v>H030101</v>
      </c>
      <c r="T438" s="4"/>
    </row>
    <row r="439" spans="1:20" customFormat="1" hidden="1">
      <c r="A439" s="7" t="s">
        <v>325</v>
      </c>
      <c r="B439" t="s">
        <v>1882</v>
      </c>
      <c r="C439" s="7" t="s">
        <v>326</v>
      </c>
      <c r="D439" t="s">
        <v>17</v>
      </c>
      <c r="E439" t="s">
        <v>1899</v>
      </c>
      <c r="F439" s="1">
        <v>1.08</v>
      </c>
      <c r="G439" s="10">
        <v>2.2000000000000002</v>
      </c>
      <c r="H439" s="1">
        <v>1.8333330000000001</v>
      </c>
      <c r="I439" s="1">
        <f>F439*0.14</f>
        <v>0.15120000000000003</v>
      </c>
      <c r="J439" s="1">
        <f>F439+I439</f>
        <v>1.2312000000000001</v>
      </c>
      <c r="K439" s="1">
        <f>H439/J439</f>
        <v>1.4890618908382067</v>
      </c>
      <c r="L439">
        <v>317</v>
      </c>
      <c r="M439" s="14" t="s">
        <v>327</v>
      </c>
      <c r="N439" s="15">
        <v>21</v>
      </c>
      <c r="O439" t="s">
        <v>324</v>
      </c>
      <c r="P439" t="s">
        <v>14</v>
      </c>
      <c r="Q439" t="s">
        <v>1959</v>
      </c>
      <c r="R439" s="4" t="str">
        <f>Tableau1[[#This Row],[référence]]</f>
        <v>H030102</v>
      </c>
      <c r="T439" s="4"/>
    </row>
    <row r="440" spans="1:20" customFormat="1" hidden="1">
      <c r="A440" s="7" t="s">
        <v>328</v>
      </c>
      <c r="B440" t="s">
        <v>1882</v>
      </c>
      <c r="C440" s="7" t="s">
        <v>329</v>
      </c>
      <c r="D440" t="s">
        <v>17</v>
      </c>
      <c r="E440" t="s">
        <v>1899</v>
      </c>
      <c r="F440" s="1">
        <v>1.26</v>
      </c>
      <c r="G440" s="10">
        <v>2.4</v>
      </c>
      <c r="H440" s="1">
        <v>2</v>
      </c>
      <c r="I440" s="1">
        <f>F440*0.14</f>
        <v>0.17640000000000003</v>
      </c>
      <c r="J440" s="1">
        <f>F440+I440</f>
        <v>1.4364000000000001</v>
      </c>
      <c r="K440" s="1">
        <f>H440/J440</f>
        <v>1.3923698134224449</v>
      </c>
      <c r="L440">
        <v>318</v>
      </c>
      <c r="M440" s="14" t="s">
        <v>330</v>
      </c>
      <c r="N440" s="15">
        <v>17</v>
      </c>
      <c r="O440" t="s">
        <v>324</v>
      </c>
      <c r="P440" t="s">
        <v>14</v>
      </c>
      <c r="Q440" t="s">
        <v>1959</v>
      </c>
      <c r="R440" s="4" t="str">
        <f>Tableau1[[#This Row],[référence]]</f>
        <v>H030103</v>
      </c>
      <c r="T440" s="4"/>
    </row>
    <row r="441" spans="1:20" customFormat="1" hidden="1">
      <c r="A441" s="7" t="s">
        <v>331</v>
      </c>
      <c r="B441" t="s">
        <v>1882</v>
      </c>
      <c r="C441" s="7" t="s">
        <v>332</v>
      </c>
      <c r="D441" t="s">
        <v>17</v>
      </c>
      <c r="E441" t="s">
        <v>1899</v>
      </c>
      <c r="F441" s="1">
        <v>1.04</v>
      </c>
      <c r="G441" s="10">
        <v>2</v>
      </c>
      <c r="H441" s="1">
        <v>1.6666669999999999</v>
      </c>
      <c r="I441" s="1">
        <f>F441*0.14</f>
        <v>0.14560000000000001</v>
      </c>
      <c r="J441" s="1">
        <f>F441+I441</f>
        <v>1.1856</v>
      </c>
      <c r="K441" s="1">
        <f>H441/J441</f>
        <v>1.4057582658569501</v>
      </c>
      <c r="L441">
        <v>319</v>
      </c>
      <c r="M441" s="14" t="s">
        <v>333</v>
      </c>
      <c r="N441" s="15">
        <v>11</v>
      </c>
      <c r="O441" t="s">
        <v>324</v>
      </c>
      <c r="P441" t="s">
        <v>14</v>
      </c>
      <c r="Q441" t="s">
        <v>1959</v>
      </c>
      <c r="R441" s="4" t="str">
        <f>Tableau1[[#This Row],[référence]]</f>
        <v>H030104</v>
      </c>
      <c r="T441" s="4"/>
    </row>
    <row r="442" spans="1:20" customFormat="1" hidden="1">
      <c r="A442" s="7" t="s">
        <v>334</v>
      </c>
      <c r="B442" t="s">
        <v>1882</v>
      </c>
      <c r="C442" s="7" t="s">
        <v>335</v>
      </c>
      <c r="D442" t="s">
        <v>17</v>
      </c>
      <c r="E442" t="s">
        <v>1899</v>
      </c>
      <c r="F442" s="1">
        <v>1.45</v>
      </c>
      <c r="G442" s="10">
        <v>3.8</v>
      </c>
      <c r="H442" s="1">
        <v>3.17</v>
      </c>
      <c r="I442" s="1">
        <f>F442*0.14</f>
        <v>0.20300000000000001</v>
      </c>
      <c r="J442" s="1">
        <f>F442+I442</f>
        <v>1.653</v>
      </c>
      <c r="K442" s="1">
        <f>H442/J442</f>
        <v>1.9177253478523895</v>
      </c>
      <c r="L442">
        <v>320</v>
      </c>
      <c r="M442" s="14" t="s">
        <v>336</v>
      </c>
      <c r="N442" s="15">
        <v>22</v>
      </c>
      <c r="O442" t="s">
        <v>324</v>
      </c>
      <c r="P442" t="s">
        <v>14</v>
      </c>
      <c r="Q442" t="s">
        <v>1959</v>
      </c>
      <c r="R442" s="4" t="str">
        <f>Tableau1[[#This Row],[référence]]</f>
        <v>H030205</v>
      </c>
      <c r="T442" s="4"/>
    </row>
    <row r="443" spans="1:20" customFormat="1" hidden="1">
      <c r="A443" s="7" t="s">
        <v>1194</v>
      </c>
      <c r="B443" t="s">
        <v>1882</v>
      </c>
      <c r="C443" s="7" t="s">
        <v>1195</v>
      </c>
      <c r="D443" t="s">
        <v>132</v>
      </c>
      <c r="E443" t="s">
        <v>1890</v>
      </c>
      <c r="F443" s="1">
        <v>0.93</v>
      </c>
      <c r="G443" s="10">
        <v>2.2000000000000002</v>
      </c>
      <c r="H443" s="1">
        <v>1.8333330000000001</v>
      </c>
      <c r="I443" s="2">
        <v>1.468E-2</v>
      </c>
      <c r="J443" s="1">
        <f>Tableau1[[#This Row],[prix d\''achat]]+Tableau1[[#This Row],[frais acc]]</f>
        <v>0.94468000000000008</v>
      </c>
      <c r="K443" s="1">
        <f>Tableau1[[#This Row],[prix HT]]/Tableau1[[#This Row],[px ht ttall]]</f>
        <v>1.9406920862090866</v>
      </c>
      <c r="L443">
        <v>737</v>
      </c>
      <c r="M443" s="14" t="s">
        <v>1196</v>
      </c>
      <c r="N443" s="15">
        <v>5</v>
      </c>
      <c r="O443" t="s">
        <v>1197</v>
      </c>
      <c r="P443" t="s">
        <v>14</v>
      </c>
      <c r="Q443" t="s">
        <v>1959</v>
      </c>
      <c r="R443" s="4" t="str">
        <f>Tableau1[[#This Row],[référence]]</f>
        <v>H030301</v>
      </c>
      <c r="T443" s="4"/>
    </row>
    <row r="444" spans="1:20" customFormat="1" hidden="1">
      <c r="A444" s="7" t="s">
        <v>1198</v>
      </c>
      <c r="B444" t="s">
        <v>1882</v>
      </c>
      <c r="C444" s="7" t="s">
        <v>1199</v>
      </c>
      <c r="D444" t="s">
        <v>132</v>
      </c>
      <c r="E444" t="s">
        <v>1890</v>
      </c>
      <c r="F444" s="1">
        <v>0.93</v>
      </c>
      <c r="G444" s="10">
        <v>2.2999999999999998</v>
      </c>
      <c r="H444" s="1">
        <v>1.9166669999999999</v>
      </c>
      <c r="I444" s="2">
        <v>1.468E-2</v>
      </c>
      <c r="J444" s="1">
        <f>Tableau1[[#This Row],[prix d\''achat]]+Tableau1[[#This Row],[frais acc]]</f>
        <v>0.94468000000000008</v>
      </c>
      <c r="K444" s="1">
        <f>Tableau1[[#This Row],[prix HT]]/Tableau1[[#This Row],[px ht ttall]]</f>
        <v>2.0289060846000759</v>
      </c>
      <c r="L444">
        <v>738</v>
      </c>
      <c r="M444" s="14" t="s">
        <v>1200</v>
      </c>
      <c r="N444" s="15">
        <v>5</v>
      </c>
      <c r="O444" t="s">
        <v>1197</v>
      </c>
      <c r="P444" t="s">
        <v>14</v>
      </c>
      <c r="Q444" t="s">
        <v>1959</v>
      </c>
      <c r="R444" s="4" t="str">
        <f>Tableau1[[#This Row],[référence]]</f>
        <v>H030302</v>
      </c>
      <c r="T444" s="4"/>
    </row>
    <row r="445" spans="1:20" customFormat="1" hidden="1">
      <c r="A445" s="7" t="s">
        <v>1201</v>
      </c>
      <c r="B445" t="s">
        <v>1882</v>
      </c>
      <c r="C445" s="7" t="s">
        <v>1202</v>
      </c>
      <c r="D445" t="s">
        <v>132</v>
      </c>
      <c r="E445" t="s">
        <v>1890</v>
      </c>
      <c r="F445" s="1">
        <v>0.93</v>
      </c>
      <c r="G445" s="10">
        <v>2.2000000000000002</v>
      </c>
      <c r="H445" s="1">
        <v>1.8333330000000001</v>
      </c>
      <c r="I445" s="2">
        <v>1.468E-2</v>
      </c>
      <c r="J445" s="1">
        <f>Tableau1[[#This Row],[prix d\''achat]]+Tableau1[[#This Row],[frais acc]]</f>
        <v>0.94468000000000008</v>
      </c>
      <c r="K445" s="1">
        <f>Tableau1[[#This Row],[prix HT]]/Tableau1[[#This Row],[px ht ttall]]</f>
        <v>1.9406920862090866</v>
      </c>
      <c r="L445">
        <v>739</v>
      </c>
      <c r="M445" s="14" t="s">
        <v>1203</v>
      </c>
      <c r="N445" s="15">
        <v>5</v>
      </c>
      <c r="O445" t="s">
        <v>1197</v>
      </c>
      <c r="P445" t="s">
        <v>14</v>
      </c>
      <c r="Q445" t="s">
        <v>1959</v>
      </c>
      <c r="R445" s="4" t="str">
        <f>Tableau1[[#This Row],[référence]]</f>
        <v>H030303</v>
      </c>
      <c r="T445" s="4"/>
    </row>
    <row r="446" spans="1:20" customFormat="1" hidden="1">
      <c r="A446" s="7" t="s">
        <v>1204</v>
      </c>
      <c r="B446" t="s">
        <v>1882</v>
      </c>
      <c r="C446" s="7" t="s">
        <v>1205</v>
      </c>
      <c r="D446" t="s">
        <v>132</v>
      </c>
      <c r="E446" t="s">
        <v>1890</v>
      </c>
      <c r="F446" s="1">
        <v>0.99</v>
      </c>
      <c r="G446" s="10">
        <v>2.2999999999999998</v>
      </c>
      <c r="H446" s="1">
        <v>1.9166669999999999</v>
      </c>
      <c r="I446" s="2">
        <v>7.3400000000000007E-2</v>
      </c>
      <c r="J446" s="1">
        <f>Tableau1[[#This Row],[prix d\''achat]]+Tableau1[[#This Row],[frais acc]]</f>
        <v>1.0633999999999999</v>
      </c>
      <c r="K446" s="1">
        <f>Tableau1[[#This Row],[prix HT]]/Tableau1[[#This Row],[px ht ttall]]</f>
        <v>1.8023951476396465</v>
      </c>
      <c r="L446">
        <v>740</v>
      </c>
      <c r="M446" s="14" t="s">
        <v>1206</v>
      </c>
      <c r="N446" s="15">
        <v>5</v>
      </c>
      <c r="O446" t="s">
        <v>1197</v>
      </c>
      <c r="P446" t="s">
        <v>14</v>
      </c>
      <c r="Q446" t="s">
        <v>1959</v>
      </c>
      <c r="R446" s="4" t="str">
        <f>Tableau1[[#This Row],[référence]]</f>
        <v>H030304</v>
      </c>
      <c r="T446" s="4"/>
    </row>
    <row r="447" spans="1:20" customFormat="1" ht="15.75" hidden="1" thickBot="1">
      <c r="A447" s="8" t="s">
        <v>1207</v>
      </c>
      <c r="B447" t="s">
        <v>1882</v>
      </c>
      <c r="C447" s="8" t="s">
        <v>1208</v>
      </c>
      <c r="D447" t="s">
        <v>132</v>
      </c>
      <c r="E447" t="s">
        <v>1890</v>
      </c>
      <c r="F447" s="1">
        <v>0.98</v>
      </c>
      <c r="G447" s="11">
        <v>2.2999999999999998</v>
      </c>
      <c r="H447" s="1">
        <v>1.9166669999999999</v>
      </c>
      <c r="I447" s="2">
        <v>3.6700000000000003E-2</v>
      </c>
      <c r="J447" s="1">
        <f>Tableau1[[#This Row],[prix d\''achat]]+Tableau1[[#This Row],[frais acc]]</f>
        <v>1.0166999999999999</v>
      </c>
      <c r="K447" s="1">
        <f>Tableau1[[#This Row],[prix HT]]/Tableau1[[#This Row],[px ht ttall]]</f>
        <v>1.8851844201829449</v>
      </c>
      <c r="L447">
        <v>741</v>
      </c>
      <c r="M447" s="16" t="s">
        <v>1209</v>
      </c>
      <c r="N447" s="17">
        <v>5</v>
      </c>
      <c r="O447" t="s">
        <v>1197</v>
      </c>
      <c r="P447" t="s">
        <v>14</v>
      </c>
      <c r="Q447" t="s">
        <v>1959</v>
      </c>
      <c r="R447" s="4" t="str">
        <f>Tableau1[[#This Row],[référence]]</f>
        <v>H030305</v>
      </c>
      <c r="T447" s="4"/>
    </row>
    <row r="448" spans="1:20" customFormat="1" hidden="1">
      <c r="A448" t="s">
        <v>1210</v>
      </c>
      <c r="B448" t="s">
        <v>1882</v>
      </c>
      <c r="C448" t="s">
        <v>1211</v>
      </c>
      <c r="D448" t="s">
        <v>132</v>
      </c>
      <c r="E448" t="s">
        <v>1890</v>
      </c>
      <c r="F448" s="1">
        <v>0.6</v>
      </c>
      <c r="G448" s="1">
        <v>4</v>
      </c>
      <c r="H448" s="1">
        <v>3.3333330000000001</v>
      </c>
      <c r="I448" s="2">
        <v>7.3400000000000002E-3</v>
      </c>
      <c r="J448" s="1">
        <f>Tableau1[[#This Row],[prix d\''achat]]+Tableau1[[#This Row],[frais acc]]</f>
        <v>0.60733999999999999</v>
      </c>
      <c r="K448" s="1">
        <f>Tableau1[[#This Row],[prix HT]]/Tableau1[[#This Row],[px ht ttall]]</f>
        <v>5.488413409292983</v>
      </c>
      <c r="L448">
        <v>742</v>
      </c>
      <c r="M448" t="s">
        <v>1212</v>
      </c>
      <c r="N448">
        <v>12</v>
      </c>
      <c r="O448" t="s">
        <v>1197</v>
      </c>
      <c r="P448" t="s">
        <v>14</v>
      </c>
      <c r="Q448" t="s">
        <v>1959</v>
      </c>
      <c r="R448" s="4" t="str">
        <f>Tableau1[[#This Row],[référence]]</f>
        <v>H030401</v>
      </c>
      <c r="T448" s="4"/>
    </row>
    <row r="449" spans="1:20" customFormat="1" hidden="1">
      <c r="A449" t="s">
        <v>350</v>
      </c>
      <c r="B449" t="s">
        <v>1882</v>
      </c>
      <c r="C449" t="s">
        <v>351</v>
      </c>
      <c r="D449" t="s">
        <v>17</v>
      </c>
      <c r="E449" t="s">
        <v>1899</v>
      </c>
      <c r="F449" s="1">
        <v>0.65</v>
      </c>
      <c r="G449" s="1">
        <v>1.5</v>
      </c>
      <c r="H449" s="1">
        <v>1.25</v>
      </c>
      <c r="I449" s="1">
        <f>F449*0.14</f>
        <v>9.1000000000000011E-2</v>
      </c>
      <c r="J449" s="1">
        <f>F449+I449</f>
        <v>0.74099999999999999</v>
      </c>
      <c r="K449" s="1">
        <f>H449/J449</f>
        <v>1.6869095816464237</v>
      </c>
      <c r="L449">
        <v>321</v>
      </c>
      <c r="M449" t="s">
        <v>352</v>
      </c>
      <c r="N449">
        <v>26</v>
      </c>
      <c r="O449" t="s">
        <v>340</v>
      </c>
      <c r="P449" t="s">
        <v>14</v>
      </c>
      <c r="Q449" t="s">
        <v>1959</v>
      </c>
      <c r="R449" s="4" t="str">
        <f>Tableau1[[#This Row],[référence]]</f>
        <v>H040001</v>
      </c>
      <c r="T449" s="4"/>
    </row>
    <row r="450" spans="1:20" customFormat="1" hidden="1">
      <c r="A450" t="s">
        <v>347</v>
      </c>
      <c r="B450" t="s">
        <v>1882</v>
      </c>
      <c r="C450" t="s">
        <v>348</v>
      </c>
      <c r="D450" t="s">
        <v>17</v>
      </c>
      <c r="E450" t="s">
        <v>1899</v>
      </c>
      <c r="F450" s="1">
        <v>0.68</v>
      </c>
      <c r="G450" s="1">
        <v>1.5</v>
      </c>
      <c r="H450" s="1">
        <v>1.25</v>
      </c>
      <c r="I450" s="1">
        <f>F450*0.14</f>
        <v>9.5200000000000021E-2</v>
      </c>
      <c r="J450" s="1">
        <f>F450+I450</f>
        <v>0.77520000000000011</v>
      </c>
      <c r="K450" s="1">
        <f>H450/J450</f>
        <v>1.6124871001031988</v>
      </c>
      <c r="L450">
        <v>322</v>
      </c>
      <c r="M450" t="s">
        <v>349</v>
      </c>
      <c r="N450">
        <v>39</v>
      </c>
      <c r="O450" t="s">
        <v>340</v>
      </c>
      <c r="P450" t="s">
        <v>14</v>
      </c>
      <c r="Q450" t="s">
        <v>1959</v>
      </c>
      <c r="R450" s="4" t="str">
        <f>Tableau1[[#This Row],[référence]]</f>
        <v>H040002</v>
      </c>
      <c r="T450" s="4"/>
    </row>
    <row r="451" spans="1:20" customFormat="1" hidden="1">
      <c r="A451" t="s">
        <v>344</v>
      </c>
      <c r="B451" t="s">
        <v>1882</v>
      </c>
      <c r="C451" t="s">
        <v>345</v>
      </c>
      <c r="D451" t="s">
        <v>17</v>
      </c>
      <c r="E451" t="s">
        <v>1899</v>
      </c>
      <c r="F451" s="1">
        <v>0.7</v>
      </c>
      <c r="G451" s="1">
        <v>1.6</v>
      </c>
      <c r="H451" s="1">
        <v>1.3333330000000001</v>
      </c>
      <c r="I451" s="1">
        <f>F451*0.14</f>
        <v>9.8000000000000004E-2</v>
      </c>
      <c r="J451" s="1">
        <f>F451+I451</f>
        <v>0.79799999999999993</v>
      </c>
      <c r="K451" s="1">
        <f>H451/J451</f>
        <v>1.6708433583959903</v>
      </c>
      <c r="L451">
        <v>323</v>
      </c>
      <c r="M451" t="s">
        <v>346</v>
      </c>
      <c r="N451">
        <v>25</v>
      </c>
      <c r="O451" t="s">
        <v>340</v>
      </c>
      <c r="P451" t="s">
        <v>14</v>
      </c>
      <c r="Q451" t="s">
        <v>1959</v>
      </c>
      <c r="R451" s="4" t="str">
        <f>Tableau1[[#This Row],[référence]]</f>
        <v>H040003</v>
      </c>
      <c r="T451" s="4"/>
    </row>
    <row r="452" spans="1:20" customFormat="1" hidden="1">
      <c r="A452" t="s">
        <v>341</v>
      </c>
      <c r="B452" t="s">
        <v>1882</v>
      </c>
      <c r="C452" t="s">
        <v>342</v>
      </c>
      <c r="D452" t="s">
        <v>17</v>
      </c>
      <c r="E452" t="s">
        <v>1899</v>
      </c>
      <c r="F452" s="1">
        <v>0.73</v>
      </c>
      <c r="G452" s="1">
        <v>1.7</v>
      </c>
      <c r="H452" s="1">
        <v>1.4166669999999999</v>
      </c>
      <c r="I452" s="1">
        <f>F452*0.14</f>
        <v>0.10220000000000001</v>
      </c>
      <c r="J452" s="1">
        <f>F452+I452</f>
        <v>0.83220000000000005</v>
      </c>
      <c r="K452" s="1">
        <f>H452/J452</f>
        <v>1.7023155491468396</v>
      </c>
      <c r="L452">
        <v>324</v>
      </c>
      <c r="M452" t="s">
        <v>343</v>
      </c>
      <c r="N452">
        <v>30</v>
      </c>
      <c r="O452" t="s">
        <v>340</v>
      </c>
      <c r="P452" t="s">
        <v>14</v>
      </c>
      <c r="Q452" t="s">
        <v>1959</v>
      </c>
      <c r="R452" s="4" t="str">
        <f>Tableau1[[#This Row],[référence]]</f>
        <v>H040004</v>
      </c>
      <c r="T452" s="4"/>
    </row>
    <row r="453" spans="1:20" customFormat="1" hidden="1">
      <c r="A453" t="s">
        <v>337</v>
      </c>
      <c r="B453" t="s">
        <v>1882</v>
      </c>
      <c r="C453" t="s">
        <v>338</v>
      </c>
      <c r="D453" t="s">
        <v>17</v>
      </c>
      <c r="E453" t="s">
        <v>1899</v>
      </c>
      <c r="F453" s="1">
        <v>0.75</v>
      </c>
      <c r="G453" s="1">
        <v>1.8</v>
      </c>
      <c r="H453" s="1">
        <v>1.5</v>
      </c>
      <c r="I453" s="1">
        <f>F453*0.14</f>
        <v>0.10500000000000001</v>
      </c>
      <c r="J453" s="1">
        <f>F453+I453</f>
        <v>0.85499999999999998</v>
      </c>
      <c r="K453" s="1">
        <f>H453/J453</f>
        <v>1.7543859649122808</v>
      </c>
      <c r="L453">
        <v>325</v>
      </c>
      <c r="M453" t="s">
        <v>339</v>
      </c>
      <c r="N453">
        <v>23</v>
      </c>
      <c r="O453" t="s">
        <v>340</v>
      </c>
      <c r="P453" t="s">
        <v>14</v>
      </c>
      <c r="Q453" t="s">
        <v>1959</v>
      </c>
      <c r="R453" s="4" t="str">
        <f>Tableau1[[#This Row],[référence]]</f>
        <v>H040005</v>
      </c>
      <c r="T453" s="4"/>
    </row>
    <row r="454" spans="1:20" customFormat="1" hidden="1">
      <c r="A454" t="s">
        <v>353</v>
      </c>
      <c r="B454" t="s">
        <v>1882</v>
      </c>
      <c r="C454" t="s">
        <v>354</v>
      </c>
      <c r="D454" t="s">
        <v>17</v>
      </c>
      <c r="E454" t="s">
        <v>1899</v>
      </c>
      <c r="F454" s="1">
        <v>0.78</v>
      </c>
      <c r="G454" s="1">
        <v>2.5</v>
      </c>
      <c r="H454" s="1">
        <v>2.08</v>
      </c>
      <c r="I454" s="1">
        <f>F454*0.14</f>
        <v>0.10920000000000002</v>
      </c>
      <c r="J454" s="1">
        <f>F454+I454</f>
        <v>0.88919999999999999</v>
      </c>
      <c r="K454" s="1">
        <f>H454/J454</f>
        <v>2.3391812865497079</v>
      </c>
      <c r="L454">
        <v>326</v>
      </c>
      <c r="M454" t="s">
        <v>355</v>
      </c>
      <c r="N454">
        <v>23</v>
      </c>
      <c r="O454" t="s">
        <v>356</v>
      </c>
      <c r="P454" t="s">
        <v>14</v>
      </c>
      <c r="Q454" t="s">
        <v>1959</v>
      </c>
      <c r="R454" s="4" t="str">
        <f>Tableau1[[#This Row],[référence]]</f>
        <v>H040006</v>
      </c>
      <c r="T454" s="4"/>
    </row>
    <row r="455" spans="1:20" customFormat="1" hidden="1">
      <c r="A455" t="s">
        <v>360</v>
      </c>
      <c r="B455" t="s">
        <v>1882</v>
      </c>
      <c r="C455" t="s">
        <v>361</v>
      </c>
      <c r="D455" t="s">
        <v>17</v>
      </c>
      <c r="E455" t="s">
        <v>1899</v>
      </c>
      <c r="F455" s="1">
        <v>0.79</v>
      </c>
      <c r="G455" s="1">
        <v>3</v>
      </c>
      <c r="H455" s="1">
        <v>2.5</v>
      </c>
      <c r="I455" s="1">
        <f>F455*0.14</f>
        <v>0.11060000000000002</v>
      </c>
      <c r="J455" s="1">
        <f>F455+I455</f>
        <v>0.90060000000000007</v>
      </c>
      <c r="K455" s="1">
        <f>H455/J455</f>
        <v>2.7759271596713302</v>
      </c>
      <c r="L455">
        <v>327</v>
      </c>
      <c r="M455" t="s">
        <v>362</v>
      </c>
      <c r="N455">
        <v>13</v>
      </c>
      <c r="O455" t="s">
        <v>356</v>
      </c>
      <c r="P455" t="s">
        <v>14</v>
      </c>
      <c r="Q455" t="s">
        <v>1959</v>
      </c>
      <c r="R455" s="4" t="str">
        <f>Tableau1[[#This Row],[référence]]</f>
        <v>H040007</v>
      </c>
      <c r="T455" s="4"/>
    </row>
    <row r="456" spans="1:20" customFormat="1" hidden="1">
      <c r="A456" t="s">
        <v>363</v>
      </c>
      <c r="B456" t="s">
        <v>1882</v>
      </c>
      <c r="C456" t="s">
        <v>364</v>
      </c>
      <c r="D456" t="s">
        <v>17</v>
      </c>
      <c r="E456" t="s">
        <v>1899</v>
      </c>
      <c r="F456" s="1">
        <v>0.88</v>
      </c>
      <c r="G456" s="1">
        <v>3</v>
      </c>
      <c r="H456" s="1">
        <v>2.5</v>
      </c>
      <c r="I456" s="1">
        <f>F456*0.14</f>
        <v>0.12320000000000002</v>
      </c>
      <c r="J456" s="1">
        <f>F456+I456</f>
        <v>1.0032000000000001</v>
      </c>
      <c r="K456" s="1">
        <f>H456/J456</f>
        <v>2.4920255183413076</v>
      </c>
      <c r="L456">
        <v>328</v>
      </c>
      <c r="M456" t="s">
        <v>365</v>
      </c>
      <c r="N456">
        <v>14</v>
      </c>
      <c r="O456" t="s">
        <v>356</v>
      </c>
      <c r="P456" t="s">
        <v>14</v>
      </c>
      <c r="Q456" t="s">
        <v>1959</v>
      </c>
      <c r="R456" s="4" t="str">
        <f>Tableau1[[#This Row],[référence]]</f>
        <v>H040008</v>
      </c>
      <c r="T456" s="4"/>
    </row>
    <row r="457" spans="1:20" customFormat="1" hidden="1">
      <c r="A457" t="s">
        <v>357</v>
      </c>
      <c r="B457" t="s">
        <v>1882</v>
      </c>
      <c r="C457" t="s">
        <v>358</v>
      </c>
      <c r="D457" t="s">
        <v>17</v>
      </c>
      <c r="E457" t="s">
        <v>1899</v>
      </c>
      <c r="F457" s="1">
        <v>0.14000000000000001</v>
      </c>
      <c r="G457" s="1">
        <v>0.5</v>
      </c>
      <c r="H457" s="1">
        <v>0.42</v>
      </c>
      <c r="I457" s="1">
        <f>F457*0.14</f>
        <v>1.9600000000000003E-2</v>
      </c>
      <c r="J457" s="1">
        <f>F457+I457</f>
        <v>0.15960000000000002</v>
      </c>
      <c r="K457" s="1">
        <f>H457/J457</f>
        <v>2.6315789473684208</v>
      </c>
      <c r="L457">
        <v>329</v>
      </c>
      <c r="M457" t="s">
        <v>359</v>
      </c>
      <c r="N457">
        <v>16</v>
      </c>
      <c r="O457" t="s">
        <v>356</v>
      </c>
      <c r="P457" t="s">
        <v>14</v>
      </c>
      <c r="Q457" t="s">
        <v>1959</v>
      </c>
      <c r="R457" s="4" t="str">
        <f>Tableau1[[#This Row],[référence]]</f>
        <v>H040009</v>
      </c>
      <c r="T457" s="4"/>
    </row>
    <row r="458" spans="1:20" customFormat="1" hidden="1">
      <c r="A458" t="s">
        <v>366</v>
      </c>
      <c r="B458" t="s">
        <v>1882</v>
      </c>
      <c r="C458" t="s">
        <v>367</v>
      </c>
      <c r="D458" t="s">
        <v>368</v>
      </c>
      <c r="E458" t="s">
        <v>1891</v>
      </c>
      <c r="F458" s="1">
        <v>0.41</v>
      </c>
      <c r="G458" s="1">
        <v>0.8</v>
      </c>
      <c r="H458" s="1">
        <v>0.66666700000000001</v>
      </c>
      <c r="I458" s="1">
        <f>Tableau1[[#This Row],[prix d\''achat]]*0.2</f>
        <v>8.2000000000000003E-2</v>
      </c>
      <c r="J458" s="1">
        <f>Tableau1[[#This Row],[frais acc]]+Tableau1[[#This Row],[prix d\''achat]]</f>
        <v>0.49199999999999999</v>
      </c>
      <c r="K458" s="1">
        <f>Tableau1[[#This Row],[prix HT]]/Tableau1[[#This Row],[px ht ttall]]</f>
        <v>1.3550142276422765</v>
      </c>
      <c r="L458">
        <v>433</v>
      </c>
      <c r="M458" t="s">
        <v>369</v>
      </c>
      <c r="N458">
        <v>245</v>
      </c>
      <c r="O458" t="s">
        <v>340</v>
      </c>
      <c r="P458" t="s">
        <v>14</v>
      </c>
      <c r="Q458" t="s">
        <v>1959</v>
      </c>
      <c r="R458" s="4" t="str">
        <f>Tableau1[[#This Row],[référence]]</f>
        <v>H040010</v>
      </c>
      <c r="T458" s="4"/>
    </row>
    <row r="459" spans="1:20" customFormat="1" hidden="1">
      <c r="A459" t="s">
        <v>1274</v>
      </c>
      <c r="B459" t="s">
        <v>1883</v>
      </c>
      <c r="C459" t="s">
        <v>1234</v>
      </c>
      <c r="D459" t="s">
        <v>17</v>
      </c>
      <c r="E459" t="s">
        <v>1899</v>
      </c>
      <c r="F459" s="1">
        <v>0.02</v>
      </c>
      <c r="G459" s="1">
        <v>0.6</v>
      </c>
      <c r="H459" s="1">
        <v>0.5</v>
      </c>
      <c r="I459" s="1">
        <f>F459*0.2</f>
        <v>4.0000000000000001E-3</v>
      </c>
      <c r="J459" s="1">
        <f>F459+I459</f>
        <v>2.4E-2</v>
      </c>
      <c r="K459" s="1">
        <f>H459/J459</f>
        <v>20.833333333333332</v>
      </c>
      <c r="L459" t="s">
        <v>1275</v>
      </c>
      <c r="M459" t="s">
        <v>1276</v>
      </c>
      <c r="N459">
        <v>200</v>
      </c>
      <c r="O459" t="s">
        <v>1226</v>
      </c>
      <c r="P459" t="s">
        <v>14</v>
      </c>
      <c r="Q459" t="s">
        <v>1959</v>
      </c>
      <c r="R459" s="4" t="str">
        <f>Tableau1[[#This Row],[référence]]</f>
        <v>I010001</v>
      </c>
      <c r="T459" s="4"/>
    </row>
    <row r="460" spans="1:20" customFormat="1" hidden="1">
      <c r="A460" t="s">
        <v>1233</v>
      </c>
      <c r="B460" t="s">
        <v>1883</v>
      </c>
      <c r="C460" t="s">
        <v>1234</v>
      </c>
      <c r="D460" t="s">
        <v>17</v>
      </c>
      <c r="E460" t="s">
        <v>1899</v>
      </c>
      <c r="F460" s="1">
        <v>0.02</v>
      </c>
      <c r="G460" s="1">
        <v>0.6</v>
      </c>
      <c r="H460" s="1">
        <v>0.5</v>
      </c>
      <c r="I460" s="1">
        <f>F460*0.2</f>
        <v>4.0000000000000001E-3</v>
      </c>
      <c r="J460" s="1">
        <f>F460+I460</f>
        <v>2.4E-2</v>
      </c>
      <c r="K460" s="1">
        <f>H460/J460</f>
        <v>20.833333333333332</v>
      </c>
      <c r="L460" t="s">
        <v>1235</v>
      </c>
      <c r="M460" t="s">
        <v>1236</v>
      </c>
      <c r="N460">
        <v>200</v>
      </c>
      <c r="O460" t="s">
        <v>1226</v>
      </c>
      <c r="P460" t="s">
        <v>14</v>
      </c>
      <c r="Q460" t="s">
        <v>1959</v>
      </c>
      <c r="R460" s="4" t="str">
        <f>Tableau1[[#This Row],[référence]]</f>
        <v>I010002</v>
      </c>
      <c r="T460" s="4"/>
    </row>
    <row r="461" spans="1:20" customFormat="1" hidden="1">
      <c r="A461" t="s">
        <v>1237</v>
      </c>
      <c r="B461" t="s">
        <v>1883</v>
      </c>
      <c r="C461" t="s">
        <v>1234</v>
      </c>
      <c r="D461" t="s">
        <v>17</v>
      </c>
      <c r="E461" t="s">
        <v>1899</v>
      </c>
      <c r="F461" s="1">
        <v>0.02</v>
      </c>
      <c r="G461" s="1">
        <v>0.6</v>
      </c>
      <c r="H461" s="1">
        <v>0.5</v>
      </c>
      <c r="I461" s="1">
        <f>F461*0.2</f>
        <v>4.0000000000000001E-3</v>
      </c>
      <c r="J461" s="1">
        <f>F461+I461</f>
        <v>2.4E-2</v>
      </c>
      <c r="K461" s="1">
        <f>H461/J461</f>
        <v>20.833333333333332</v>
      </c>
      <c r="L461" t="s">
        <v>1238</v>
      </c>
      <c r="M461" t="s">
        <v>1239</v>
      </c>
      <c r="N461">
        <v>198</v>
      </c>
      <c r="O461" t="s">
        <v>1226</v>
      </c>
      <c r="P461" t="s">
        <v>14</v>
      </c>
      <c r="Q461" t="s">
        <v>1959</v>
      </c>
      <c r="R461" s="4" t="str">
        <f>Tableau1[[#This Row],[référence]]</f>
        <v>I010003</v>
      </c>
      <c r="T461" s="4"/>
    </row>
    <row r="462" spans="1:20" customFormat="1" hidden="1">
      <c r="A462" t="s">
        <v>1240</v>
      </c>
      <c r="B462" t="s">
        <v>1883</v>
      </c>
      <c r="C462" t="s">
        <v>1234</v>
      </c>
      <c r="D462" t="s">
        <v>17</v>
      </c>
      <c r="E462" t="s">
        <v>1899</v>
      </c>
      <c r="F462" s="1">
        <v>0.03</v>
      </c>
      <c r="G462" s="1">
        <v>0.6</v>
      </c>
      <c r="H462" s="1">
        <v>0.5</v>
      </c>
      <c r="I462" s="1">
        <f>F462*0.2</f>
        <v>6.0000000000000001E-3</v>
      </c>
      <c r="J462" s="1">
        <f>F462+I462</f>
        <v>3.5999999999999997E-2</v>
      </c>
      <c r="K462" s="1">
        <f>H462/J462</f>
        <v>13.888888888888889</v>
      </c>
      <c r="L462" t="s">
        <v>1241</v>
      </c>
      <c r="M462" t="s">
        <v>1242</v>
      </c>
      <c r="N462">
        <v>200</v>
      </c>
      <c r="O462" t="s">
        <v>1226</v>
      </c>
      <c r="P462" t="s">
        <v>14</v>
      </c>
      <c r="Q462" t="s">
        <v>1959</v>
      </c>
      <c r="R462" s="4" t="str">
        <f>Tableau1[[#This Row],[référence]]</f>
        <v>I010004</v>
      </c>
      <c r="T462" s="4"/>
    </row>
    <row r="463" spans="1:20" customFormat="1" hidden="1">
      <c r="A463" t="s">
        <v>1243</v>
      </c>
      <c r="B463" t="s">
        <v>1883</v>
      </c>
      <c r="C463" t="s">
        <v>1234</v>
      </c>
      <c r="D463" t="s">
        <v>17</v>
      </c>
      <c r="E463" t="s">
        <v>1899</v>
      </c>
      <c r="F463" s="1">
        <v>0.03</v>
      </c>
      <c r="G463" s="1">
        <v>0.6</v>
      </c>
      <c r="H463" s="1">
        <v>0.5</v>
      </c>
      <c r="I463" s="1">
        <f>F463*0.2</f>
        <v>6.0000000000000001E-3</v>
      </c>
      <c r="J463" s="1">
        <f>F463+I463</f>
        <v>3.5999999999999997E-2</v>
      </c>
      <c r="K463" s="1">
        <f>H463/J463</f>
        <v>13.888888888888889</v>
      </c>
      <c r="L463" t="s">
        <v>1244</v>
      </c>
      <c r="M463" t="s">
        <v>1245</v>
      </c>
      <c r="N463">
        <v>200</v>
      </c>
      <c r="O463" t="s">
        <v>1226</v>
      </c>
      <c r="P463" t="s">
        <v>14</v>
      </c>
      <c r="Q463" t="s">
        <v>1959</v>
      </c>
      <c r="R463" s="4" t="str">
        <f>Tableau1[[#This Row],[référence]]</f>
        <v>I010005</v>
      </c>
      <c r="T463" s="4"/>
    </row>
    <row r="464" spans="1:20" customFormat="1" hidden="1">
      <c r="A464" t="s">
        <v>1246</v>
      </c>
      <c r="B464" t="s">
        <v>1883</v>
      </c>
      <c r="C464" t="s">
        <v>1234</v>
      </c>
      <c r="D464" t="s">
        <v>17</v>
      </c>
      <c r="E464" t="s">
        <v>1899</v>
      </c>
      <c r="F464" s="1">
        <v>0.03</v>
      </c>
      <c r="G464" s="1">
        <v>0.6</v>
      </c>
      <c r="H464" s="1">
        <v>0.5</v>
      </c>
      <c r="I464" s="1">
        <f>F464*0.2</f>
        <v>6.0000000000000001E-3</v>
      </c>
      <c r="J464" s="1">
        <f>F464+I464</f>
        <v>3.5999999999999997E-2</v>
      </c>
      <c r="K464" s="1">
        <f>H464/J464</f>
        <v>13.888888888888889</v>
      </c>
      <c r="L464" t="s">
        <v>1247</v>
      </c>
      <c r="M464" t="s">
        <v>1248</v>
      </c>
      <c r="N464">
        <v>197</v>
      </c>
      <c r="O464" t="s">
        <v>1226</v>
      </c>
      <c r="P464" t="s">
        <v>14</v>
      </c>
      <c r="Q464" t="s">
        <v>1959</v>
      </c>
      <c r="R464" s="4" t="str">
        <f>Tableau1[[#This Row],[référence]]</f>
        <v>I010006</v>
      </c>
      <c r="T464" s="4"/>
    </row>
    <row r="465" spans="1:20" customFormat="1" hidden="1">
      <c r="A465" t="s">
        <v>1249</v>
      </c>
      <c r="B465" t="s">
        <v>1883</v>
      </c>
      <c r="C465" t="s">
        <v>1234</v>
      </c>
      <c r="D465" t="s">
        <v>17</v>
      </c>
      <c r="E465" t="s">
        <v>1899</v>
      </c>
      <c r="F465" s="1">
        <v>0.04</v>
      </c>
      <c r="G465" s="1">
        <v>0.7</v>
      </c>
      <c r="H465" s="1">
        <v>0.58333299999999999</v>
      </c>
      <c r="I465" s="1">
        <f>F465*0.2</f>
        <v>8.0000000000000002E-3</v>
      </c>
      <c r="J465" s="1">
        <f>F465+I465</f>
        <v>4.8000000000000001E-2</v>
      </c>
      <c r="K465" s="1">
        <f>H465/J465</f>
        <v>12.152770833333333</v>
      </c>
      <c r="L465" t="s">
        <v>1250</v>
      </c>
      <c r="M465" t="s">
        <v>1251</v>
      </c>
      <c r="N465">
        <v>200</v>
      </c>
      <c r="O465" t="s">
        <v>1226</v>
      </c>
      <c r="P465" t="s">
        <v>14</v>
      </c>
      <c r="Q465" t="s">
        <v>1959</v>
      </c>
      <c r="R465" s="4" t="str">
        <f>Tableau1[[#This Row],[référence]]</f>
        <v>I010007</v>
      </c>
      <c r="T465" s="4"/>
    </row>
    <row r="466" spans="1:20" customFormat="1" hidden="1">
      <c r="A466" t="s">
        <v>1252</v>
      </c>
      <c r="B466" t="s">
        <v>1883</v>
      </c>
      <c r="C466" t="s">
        <v>1234</v>
      </c>
      <c r="D466" t="s">
        <v>17</v>
      </c>
      <c r="E466" t="s">
        <v>1899</v>
      </c>
      <c r="F466" s="1">
        <v>0.04</v>
      </c>
      <c r="G466" s="1">
        <v>0.7</v>
      </c>
      <c r="H466" s="1">
        <v>0.58333299999999999</v>
      </c>
      <c r="I466" s="1">
        <f>F466*0.2</f>
        <v>8.0000000000000002E-3</v>
      </c>
      <c r="J466" s="1">
        <f>F466+I466</f>
        <v>4.8000000000000001E-2</v>
      </c>
      <c r="K466" s="1">
        <f>H466/J466</f>
        <v>12.152770833333333</v>
      </c>
      <c r="L466" t="s">
        <v>1253</v>
      </c>
      <c r="M466" t="s">
        <v>1254</v>
      </c>
      <c r="N466">
        <v>200</v>
      </c>
      <c r="O466" t="s">
        <v>1226</v>
      </c>
      <c r="P466" t="s">
        <v>14</v>
      </c>
      <c r="Q466" t="s">
        <v>1959</v>
      </c>
      <c r="R466" s="4" t="str">
        <f>Tableau1[[#This Row],[référence]]</f>
        <v>I010008</v>
      </c>
      <c r="T466" s="4"/>
    </row>
    <row r="467" spans="1:20" customFormat="1" hidden="1">
      <c r="A467" t="s">
        <v>1255</v>
      </c>
      <c r="B467" t="s">
        <v>1883</v>
      </c>
      <c r="C467" t="s">
        <v>1234</v>
      </c>
      <c r="D467" t="s">
        <v>17</v>
      </c>
      <c r="E467" t="s">
        <v>1899</v>
      </c>
      <c r="F467" s="1">
        <v>0.04</v>
      </c>
      <c r="G467" s="1">
        <v>0.7</v>
      </c>
      <c r="H467" s="1">
        <v>0.58333299999999999</v>
      </c>
      <c r="I467" s="1">
        <f>F467*0.2</f>
        <v>8.0000000000000002E-3</v>
      </c>
      <c r="J467" s="1">
        <f>F467+I467</f>
        <v>4.8000000000000001E-2</v>
      </c>
      <c r="K467" s="1">
        <f>H467/J467</f>
        <v>12.152770833333333</v>
      </c>
      <c r="L467" t="s">
        <v>1256</v>
      </c>
      <c r="M467" t="s">
        <v>1257</v>
      </c>
      <c r="N467">
        <v>200</v>
      </c>
      <c r="O467" t="s">
        <v>1226</v>
      </c>
      <c r="P467" t="s">
        <v>14</v>
      </c>
      <c r="Q467" t="s">
        <v>1959</v>
      </c>
      <c r="R467" s="4" t="str">
        <f>Tableau1[[#This Row],[référence]]</f>
        <v>I010009</v>
      </c>
      <c r="T467" s="4"/>
    </row>
    <row r="468" spans="1:20" customFormat="1" hidden="1">
      <c r="A468" t="s">
        <v>1258</v>
      </c>
      <c r="B468" t="s">
        <v>1883</v>
      </c>
      <c r="C468" t="s">
        <v>1234</v>
      </c>
      <c r="D468" t="s">
        <v>17</v>
      </c>
      <c r="E468" t="s">
        <v>1899</v>
      </c>
      <c r="F468" s="1">
        <v>0.05</v>
      </c>
      <c r="G468" s="1">
        <v>0.8</v>
      </c>
      <c r="H468" s="1">
        <v>0.66666700000000001</v>
      </c>
      <c r="I468" s="1">
        <f>F468*0.2</f>
        <v>1.0000000000000002E-2</v>
      </c>
      <c r="J468" s="1">
        <f>F468+I468</f>
        <v>6.0000000000000005E-2</v>
      </c>
      <c r="K468" s="1">
        <f>H468/J468</f>
        <v>11.111116666666666</v>
      </c>
      <c r="L468" t="s">
        <v>1259</v>
      </c>
      <c r="M468" t="s">
        <v>1260</v>
      </c>
      <c r="N468">
        <v>200</v>
      </c>
      <c r="O468" t="s">
        <v>1226</v>
      </c>
      <c r="P468" t="s">
        <v>14</v>
      </c>
      <c r="Q468" t="s">
        <v>1959</v>
      </c>
      <c r="R468" s="4" t="str">
        <f>Tableau1[[#This Row],[référence]]</f>
        <v>I010010</v>
      </c>
      <c r="T468" s="4"/>
    </row>
    <row r="469" spans="1:20" customFormat="1" hidden="1">
      <c r="A469" t="s">
        <v>1261</v>
      </c>
      <c r="B469" t="s">
        <v>1883</v>
      </c>
      <c r="C469" t="s">
        <v>1234</v>
      </c>
      <c r="D469" t="s">
        <v>17</v>
      </c>
      <c r="E469" t="s">
        <v>1899</v>
      </c>
      <c r="F469" s="1">
        <v>0.05</v>
      </c>
      <c r="G469" s="1">
        <v>0.8</v>
      </c>
      <c r="H469" s="1">
        <v>0.66666700000000001</v>
      </c>
      <c r="I469" s="1">
        <f>F469*0.2</f>
        <v>1.0000000000000002E-2</v>
      </c>
      <c r="J469" s="1">
        <f>F469+I469</f>
        <v>6.0000000000000005E-2</v>
      </c>
      <c r="K469" s="1">
        <f>H469/J469</f>
        <v>11.111116666666666</v>
      </c>
      <c r="L469" t="s">
        <v>1262</v>
      </c>
      <c r="M469" t="s">
        <v>1260</v>
      </c>
      <c r="N469">
        <v>200</v>
      </c>
      <c r="O469" t="s">
        <v>1226</v>
      </c>
      <c r="P469" t="s">
        <v>14</v>
      </c>
      <c r="Q469" t="s">
        <v>1959</v>
      </c>
      <c r="R469" s="4" t="str">
        <f>Tableau1[[#This Row],[référence]]</f>
        <v>I010011</v>
      </c>
      <c r="T469" s="4"/>
    </row>
    <row r="470" spans="1:20" customFormat="1" hidden="1">
      <c r="A470" t="s">
        <v>1263</v>
      </c>
      <c r="B470" t="s">
        <v>1883</v>
      </c>
      <c r="C470" t="s">
        <v>1234</v>
      </c>
      <c r="D470" t="s">
        <v>17</v>
      </c>
      <c r="E470" t="s">
        <v>1899</v>
      </c>
      <c r="F470" s="1">
        <v>0.05</v>
      </c>
      <c r="G470" s="1">
        <v>0.8</v>
      </c>
      <c r="H470" s="1">
        <v>0.66666700000000001</v>
      </c>
      <c r="I470" s="1">
        <f>F470*0.2</f>
        <v>1.0000000000000002E-2</v>
      </c>
      <c r="J470" s="1">
        <f>F470+I470</f>
        <v>6.0000000000000005E-2</v>
      </c>
      <c r="K470" s="1">
        <f>H470/J470</f>
        <v>11.111116666666666</v>
      </c>
      <c r="L470" t="s">
        <v>1264</v>
      </c>
      <c r="M470" t="s">
        <v>1260</v>
      </c>
      <c r="N470">
        <v>199</v>
      </c>
      <c r="O470" t="s">
        <v>1226</v>
      </c>
      <c r="P470" t="s">
        <v>14</v>
      </c>
      <c r="Q470" t="s">
        <v>1959</v>
      </c>
      <c r="R470" s="4" t="str">
        <f>Tableau1[[#This Row],[référence]]</f>
        <v>I010012</v>
      </c>
      <c r="T470" s="4"/>
    </row>
    <row r="471" spans="1:20" customFormat="1" hidden="1">
      <c r="A471" t="s">
        <v>1265</v>
      </c>
      <c r="B471" t="s">
        <v>1883</v>
      </c>
      <c r="C471" t="s">
        <v>1234</v>
      </c>
      <c r="D471" t="s">
        <v>17</v>
      </c>
      <c r="E471" t="s">
        <v>1899</v>
      </c>
      <c r="F471" s="1">
        <v>5.1999999999999998E-2</v>
      </c>
      <c r="G471" s="1">
        <v>1</v>
      </c>
      <c r="H471" s="1">
        <v>0.83333299999999999</v>
      </c>
      <c r="I471" s="1">
        <f>F471*0.2</f>
        <v>1.04E-2</v>
      </c>
      <c r="J471" s="1">
        <f>F471+I471</f>
        <v>6.2399999999999997E-2</v>
      </c>
      <c r="K471" s="1">
        <f>H471/J471</f>
        <v>13.354695512820513</v>
      </c>
      <c r="L471" t="s">
        <v>1266</v>
      </c>
      <c r="M471" t="s">
        <v>1267</v>
      </c>
      <c r="N471">
        <v>200</v>
      </c>
      <c r="O471" t="s">
        <v>1226</v>
      </c>
      <c r="P471" t="s">
        <v>14</v>
      </c>
      <c r="Q471" t="s">
        <v>1959</v>
      </c>
      <c r="R471" s="4" t="str">
        <f>Tableau1[[#This Row],[référence]]</f>
        <v>I010013</v>
      </c>
      <c r="T471" s="4"/>
    </row>
    <row r="472" spans="1:20" customFormat="1" hidden="1">
      <c r="A472" t="s">
        <v>1268</v>
      </c>
      <c r="B472" t="s">
        <v>1883</v>
      </c>
      <c r="C472" t="s">
        <v>1234</v>
      </c>
      <c r="D472" t="s">
        <v>17</v>
      </c>
      <c r="E472" t="s">
        <v>1899</v>
      </c>
      <c r="F472" s="1">
        <v>5.1999999999999998E-2</v>
      </c>
      <c r="G472" s="1">
        <v>1</v>
      </c>
      <c r="H472" s="1">
        <v>0.83333299999999999</v>
      </c>
      <c r="I472" s="1">
        <f>F472*0.2</f>
        <v>1.04E-2</v>
      </c>
      <c r="J472" s="1">
        <f>F472+I472</f>
        <v>6.2399999999999997E-2</v>
      </c>
      <c r="K472" s="1">
        <f>H472/J472</f>
        <v>13.354695512820513</v>
      </c>
      <c r="L472" t="s">
        <v>1269</v>
      </c>
      <c r="M472" t="s">
        <v>1270</v>
      </c>
      <c r="N472">
        <v>200</v>
      </c>
      <c r="O472" t="s">
        <v>1226</v>
      </c>
      <c r="P472" t="s">
        <v>14</v>
      </c>
      <c r="Q472" t="s">
        <v>1959</v>
      </c>
      <c r="R472" s="4" t="str">
        <f>Tableau1[[#This Row],[référence]]</f>
        <v>I010014</v>
      </c>
      <c r="T472" s="4"/>
    </row>
    <row r="473" spans="1:20" customFormat="1" hidden="1">
      <c r="A473" t="s">
        <v>1271</v>
      </c>
      <c r="B473" t="s">
        <v>1883</v>
      </c>
      <c r="C473" t="s">
        <v>1234</v>
      </c>
      <c r="D473" t="s">
        <v>17</v>
      </c>
      <c r="E473" t="s">
        <v>1899</v>
      </c>
      <c r="F473" s="1">
        <v>5.1999999999999998E-2</v>
      </c>
      <c r="G473" s="1">
        <v>1</v>
      </c>
      <c r="H473" s="1">
        <v>0.83333299999999999</v>
      </c>
      <c r="I473" s="1">
        <f>F473*0.2</f>
        <v>1.04E-2</v>
      </c>
      <c r="J473" s="1">
        <f>F473+I473</f>
        <v>6.2399999999999997E-2</v>
      </c>
      <c r="K473" s="1">
        <f>H473/J473</f>
        <v>13.354695512820513</v>
      </c>
      <c r="L473" t="s">
        <v>1272</v>
      </c>
      <c r="M473" t="s">
        <v>1273</v>
      </c>
      <c r="N473">
        <v>200</v>
      </c>
      <c r="O473" t="s">
        <v>1226</v>
      </c>
      <c r="P473" t="s">
        <v>14</v>
      </c>
      <c r="Q473" t="s">
        <v>1959</v>
      </c>
      <c r="R473" s="4" t="str">
        <f>Tableau1[[#This Row],[référence]]</f>
        <v>I010015</v>
      </c>
      <c r="T473" s="4"/>
    </row>
    <row r="474" spans="1:20" customFormat="1" hidden="1">
      <c r="A474" t="s">
        <v>1222</v>
      </c>
      <c r="B474" t="s">
        <v>1883</v>
      </c>
      <c r="C474" t="s">
        <v>1223</v>
      </c>
      <c r="D474" t="s">
        <v>17</v>
      </c>
      <c r="E474" t="s">
        <v>1899</v>
      </c>
      <c r="F474" s="1">
        <v>0.49</v>
      </c>
      <c r="G474" s="1">
        <v>1.2</v>
      </c>
      <c r="H474" s="1">
        <v>1</v>
      </c>
      <c r="I474" s="1">
        <f>F474*0.2</f>
        <v>9.8000000000000004E-2</v>
      </c>
      <c r="J474" s="1">
        <f>F474+I474</f>
        <v>0.58799999999999997</v>
      </c>
      <c r="K474" s="1">
        <f>H474/J474</f>
        <v>1.7006802721088436</v>
      </c>
      <c r="L474" t="s">
        <v>1224</v>
      </c>
      <c r="M474" t="s">
        <v>1225</v>
      </c>
      <c r="N474">
        <v>43</v>
      </c>
      <c r="O474" t="s">
        <v>1226</v>
      </c>
      <c r="P474" t="s">
        <v>14</v>
      </c>
      <c r="Q474" t="s">
        <v>1959</v>
      </c>
      <c r="R474" s="4" t="str">
        <f>Tableau1[[#This Row],[référence]]</f>
        <v>I020001</v>
      </c>
      <c r="T474" s="4"/>
    </row>
    <row r="475" spans="1:20" customFormat="1" hidden="1">
      <c r="A475" t="s">
        <v>1227</v>
      </c>
      <c r="B475" t="s">
        <v>1883</v>
      </c>
      <c r="C475" t="s">
        <v>1223</v>
      </c>
      <c r="D475" t="s">
        <v>17</v>
      </c>
      <c r="E475" t="s">
        <v>1899</v>
      </c>
      <c r="F475" s="1">
        <v>0.45</v>
      </c>
      <c r="G475" s="1">
        <v>1.3</v>
      </c>
      <c r="H475" s="1">
        <v>1.0833330000000001</v>
      </c>
      <c r="I475" s="1">
        <f>F475*0.2</f>
        <v>9.0000000000000011E-2</v>
      </c>
      <c r="J475" s="1">
        <f>F475+I475</f>
        <v>0.54</v>
      </c>
      <c r="K475" s="1">
        <f>H475/J475</f>
        <v>2.0061722222222222</v>
      </c>
      <c r="L475" t="s">
        <v>1228</v>
      </c>
      <c r="M475" t="s">
        <v>1229</v>
      </c>
      <c r="N475">
        <v>45</v>
      </c>
      <c r="O475" t="s">
        <v>1226</v>
      </c>
      <c r="P475" t="s">
        <v>14</v>
      </c>
      <c r="Q475" t="s">
        <v>1959</v>
      </c>
      <c r="R475" s="4" t="str">
        <f>Tableau1[[#This Row],[référence]]</f>
        <v>I020002</v>
      </c>
      <c r="T475" s="4"/>
    </row>
    <row r="476" spans="1:20" customFormat="1" hidden="1">
      <c r="A476" t="s">
        <v>1230</v>
      </c>
      <c r="B476" t="s">
        <v>1883</v>
      </c>
      <c r="C476" t="s">
        <v>1223</v>
      </c>
      <c r="D476" t="s">
        <v>17</v>
      </c>
      <c r="E476" t="s">
        <v>1899</v>
      </c>
      <c r="F476" s="1">
        <v>0.45</v>
      </c>
      <c r="G476" s="1">
        <v>1.4</v>
      </c>
      <c r="H476" s="1">
        <v>1.1666669999999999</v>
      </c>
      <c r="I476" s="1">
        <f>F476*0.2</f>
        <v>9.0000000000000011E-2</v>
      </c>
      <c r="J476" s="1">
        <f>F476+I476</f>
        <v>0.54</v>
      </c>
      <c r="K476" s="1">
        <f>H476/J476</f>
        <v>2.1604944444444443</v>
      </c>
      <c r="L476" t="s">
        <v>1231</v>
      </c>
      <c r="M476" t="s">
        <v>1232</v>
      </c>
      <c r="N476">
        <v>60</v>
      </c>
      <c r="O476" t="s">
        <v>1226</v>
      </c>
      <c r="P476" t="s">
        <v>14</v>
      </c>
      <c r="Q476" t="s">
        <v>1959</v>
      </c>
      <c r="R476" s="4" t="str">
        <f>Tableau1[[#This Row],[référence]]</f>
        <v>I020003</v>
      </c>
      <c r="T476" s="4"/>
    </row>
    <row r="477" spans="1:20" customFormat="1" hidden="1">
      <c r="A477" t="s">
        <v>1296</v>
      </c>
      <c r="B477" t="s">
        <v>1884</v>
      </c>
      <c r="C477" t="s">
        <v>1297</v>
      </c>
      <c r="D477" t="s">
        <v>1298</v>
      </c>
      <c r="E477" t="s">
        <v>1900</v>
      </c>
      <c r="F477" s="1">
        <v>0.43</v>
      </c>
      <c r="G477" s="1">
        <v>1.2</v>
      </c>
      <c r="H477" s="1">
        <v>1</v>
      </c>
      <c r="I477" s="1">
        <f>F477*0.2</f>
        <v>8.6000000000000007E-2</v>
      </c>
      <c r="J477" s="1">
        <f>Tableau1[[#This Row],[frais acc]]+Tableau1[[#This Row],[prix d\''achat]]</f>
        <v>0.51600000000000001</v>
      </c>
      <c r="K477" s="1">
        <f>Tableau1[[#This Row],[prix HT]]/Tableau1[[#This Row],[px ht ttall]]</f>
        <v>1.9379844961240309</v>
      </c>
      <c r="L477" t="s">
        <v>1299</v>
      </c>
      <c r="N477">
        <v>1000</v>
      </c>
      <c r="O477" t="s">
        <v>1300</v>
      </c>
      <c r="P477" t="s">
        <v>14</v>
      </c>
      <c r="Q477" t="s">
        <v>1959</v>
      </c>
      <c r="R477" s="4" t="str">
        <f>Tableau1[[#This Row],[référence]]</f>
        <v>J010101</v>
      </c>
      <c r="T477" s="4"/>
    </row>
    <row r="478" spans="1:20" customFormat="1" hidden="1">
      <c r="A478" t="s">
        <v>1301</v>
      </c>
      <c r="B478" t="s">
        <v>1884</v>
      </c>
      <c r="C478" t="s">
        <v>1297</v>
      </c>
      <c r="D478" t="s">
        <v>1298</v>
      </c>
      <c r="E478" t="s">
        <v>1900</v>
      </c>
      <c r="F478" s="1">
        <v>0.44</v>
      </c>
      <c r="G478" s="1">
        <v>1.4</v>
      </c>
      <c r="H478" s="1">
        <v>1.1666669999999999</v>
      </c>
      <c r="I478" s="1">
        <f>F478*0.2</f>
        <v>8.8000000000000009E-2</v>
      </c>
      <c r="J478" s="1">
        <f>Tableau1[[#This Row],[frais acc]]+Tableau1[[#This Row],[prix d\''achat]]</f>
        <v>0.52800000000000002</v>
      </c>
      <c r="K478" s="1">
        <f>Tableau1[[#This Row],[prix HT]]/Tableau1[[#This Row],[px ht ttall]]</f>
        <v>2.2095965909090904</v>
      </c>
      <c r="L478" t="s">
        <v>1302</v>
      </c>
      <c r="N478">
        <v>966</v>
      </c>
      <c r="O478" t="s">
        <v>1300</v>
      </c>
      <c r="P478" t="s">
        <v>14</v>
      </c>
      <c r="Q478" t="s">
        <v>1959</v>
      </c>
      <c r="R478" s="4" t="str">
        <f>Tableau1[[#This Row],[référence]]</f>
        <v>J010102</v>
      </c>
      <c r="T478" s="4"/>
    </row>
    <row r="479" spans="1:20" customFormat="1" hidden="1">
      <c r="A479" t="s">
        <v>1303</v>
      </c>
      <c r="B479" t="s">
        <v>1884</v>
      </c>
      <c r="C479" t="s">
        <v>1297</v>
      </c>
      <c r="D479" t="s">
        <v>1298</v>
      </c>
      <c r="E479" t="s">
        <v>1900</v>
      </c>
      <c r="F479" s="1">
        <v>0.5</v>
      </c>
      <c r="G479" s="1">
        <v>1.5</v>
      </c>
      <c r="H479" s="1">
        <v>1.25</v>
      </c>
      <c r="I479" s="1">
        <f>F479*0.2</f>
        <v>0.1</v>
      </c>
      <c r="J479" s="1">
        <f>Tableau1[[#This Row],[frais acc]]+Tableau1[[#This Row],[prix d\''achat]]</f>
        <v>0.6</v>
      </c>
      <c r="K479" s="1">
        <f>Tableau1[[#This Row],[prix HT]]/Tableau1[[#This Row],[px ht ttall]]</f>
        <v>2.0833333333333335</v>
      </c>
      <c r="L479" t="s">
        <v>1304</v>
      </c>
      <c r="N479">
        <v>1000</v>
      </c>
      <c r="O479" t="s">
        <v>1300</v>
      </c>
      <c r="P479" t="s">
        <v>14</v>
      </c>
      <c r="Q479" t="s">
        <v>1959</v>
      </c>
      <c r="R479" s="4" t="str">
        <f>Tableau1[[#This Row],[référence]]</f>
        <v>J010103</v>
      </c>
      <c r="T479" s="4"/>
    </row>
    <row r="480" spans="1:20" customFormat="1" hidden="1">
      <c r="A480" t="s">
        <v>1305</v>
      </c>
      <c r="B480" t="s">
        <v>1884</v>
      </c>
      <c r="C480" t="s">
        <v>1297</v>
      </c>
      <c r="D480" t="s">
        <v>1298</v>
      </c>
      <c r="E480" t="s">
        <v>1900</v>
      </c>
      <c r="F480" s="1">
        <v>0.56000000000000005</v>
      </c>
      <c r="G480" s="1">
        <v>1.5</v>
      </c>
      <c r="H480" s="1">
        <v>1.25</v>
      </c>
      <c r="I480" s="1">
        <f>F480*0.2</f>
        <v>0.11200000000000002</v>
      </c>
      <c r="J480" s="1">
        <f>Tableau1[[#This Row],[frais acc]]+Tableau1[[#This Row],[prix d\''achat]]</f>
        <v>0.67200000000000004</v>
      </c>
      <c r="K480" s="1">
        <f>Tableau1[[#This Row],[prix HT]]/Tableau1[[#This Row],[px ht ttall]]</f>
        <v>1.8601190476190474</v>
      </c>
      <c r="L480" t="s">
        <v>1306</v>
      </c>
      <c r="N480">
        <v>660</v>
      </c>
      <c r="O480" t="s">
        <v>1300</v>
      </c>
      <c r="P480" t="s">
        <v>14</v>
      </c>
      <c r="Q480" t="s">
        <v>1959</v>
      </c>
      <c r="R480" s="4" t="str">
        <f>Tableau1[[#This Row],[référence]]</f>
        <v>J010104</v>
      </c>
      <c r="T480" s="4"/>
    </row>
    <row r="481" spans="1:20" customFormat="1" hidden="1">
      <c r="A481" t="s">
        <v>1307</v>
      </c>
      <c r="B481" t="s">
        <v>1884</v>
      </c>
      <c r="C481" t="s">
        <v>1297</v>
      </c>
      <c r="D481" t="s">
        <v>1298</v>
      </c>
      <c r="E481" t="s">
        <v>1900</v>
      </c>
      <c r="F481" s="1">
        <v>0.67</v>
      </c>
      <c r="G481" s="1">
        <v>1.5</v>
      </c>
      <c r="H481" s="1">
        <v>1.25</v>
      </c>
      <c r="I481" s="1">
        <f>F481*0.2</f>
        <v>0.13400000000000001</v>
      </c>
      <c r="J481" s="1">
        <f>Tableau1[[#This Row],[frais acc]]+Tableau1[[#This Row],[prix d\''achat]]</f>
        <v>0.80400000000000005</v>
      </c>
      <c r="K481" s="1">
        <f>Tableau1[[#This Row],[prix HT]]/Tableau1[[#This Row],[px ht ttall]]</f>
        <v>1.5547263681592038</v>
      </c>
      <c r="L481" t="s">
        <v>1308</v>
      </c>
      <c r="N481">
        <v>500</v>
      </c>
      <c r="O481" t="s">
        <v>1300</v>
      </c>
      <c r="P481" t="s">
        <v>14</v>
      </c>
      <c r="Q481" t="s">
        <v>1959</v>
      </c>
      <c r="R481" s="4" t="str">
        <f>Tableau1[[#This Row],[référence]]</f>
        <v>J010105</v>
      </c>
      <c r="T481" s="4"/>
    </row>
    <row r="482" spans="1:20" customFormat="1" hidden="1">
      <c r="A482" t="s">
        <v>1309</v>
      </c>
      <c r="B482" t="s">
        <v>1884</v>
      </c>
      <c r="C482" t="s">
        <v>1297</v>
      </c>
      <c r="D482" t="s">
        <v>1298</v>
      </c>
      <c r="E482" t="s">
        <v>1900</v>
      </c>
      <c r="F482" s="1">
        <v>0.78</v>
      </c>
      <c r="G482" s="1">
        <v>1.8</v>
      </c>
      <c r="H482" s="1">
        <v>1.5</v>
      </c>
      <c r="I482" s="1">
        <f>F482*0.2</f>
        <v>0.15600000000000003</v>
      </c>
      <c r="J482" s="1">
        <f>Tableau1[[#This Row],[frais acc]]+Tableau1[[#This Row],[prix d\''achat]]</f>
        <v>0.93600000000000005</v>
      </c>
      <c r="K482" s="1">
        <f>Tableau1[[#This Row],[prix HT]]/Tableau1[[#This Row],[px ht ttall]]</f>
        <v>1.6025641025641024</v>
      </c>
      <c r="L482" t="s">
        <v>1310</v>
      </c>
      <c r="N482">
        <v>400</v>
      </c>
      <c r="O482" t="s">
        <v>1300</v>
      </c>
      <c r="P482" t="s">
        <v>14</v>
      </c>
      <c r="Q482" t="s">
        <v>1959</v>
      </c>
      <c r="R482" s="4" t="str">
        <f>Tableau1[[#This Row],[référence]]</f>
        <v>J010106</v>
      </c>
      <c r="T482" s="4"/>
    </row>
    <row r="483" spans="1:20" customFormat="1" hidden="1">
      <c r="A483" t="s">
        <v>1311</v>
      </c>
      <c r="B483" t="s">
        <v>1884</v>
      </c>
      <c r="C483" t="s">
        <v>1297</v>
      </c>
      <c r="D483" t="s">
        <v>1298</v>
      </c>
      <c r="E483" t="s">
        <v>1900</v>
      </c>
      <c r="F483" s="1">
        <v>0.89</v>
      </c>
      <c r="G483" s="1">
        <v>1.9</v>
      </c>
      <c r="H483" s="1">
        <v>1.5833330000000001</v>
      </c>
      <c r="I483" s="1">
        <f>F483*0.2</f>
        <v>0.17800000000000002</v>
      </c>
      <c r="J483" s="1">
        <f>Tableau1[[#This Row],[frais acc]]+Tableau1[[#This Row],[prix d\''achat]]</f>
        <v>1.0680000000000001</v>
      </c>
      <c r="K483" s="1">
        <f>Tableau1[[#This Row],[prix HT]]/Tableau1[[#This Row],[px ht ttall]]</f>
        <v>1.4825215355805244</v>
      </c>
      <c r="L483" t="s">
        <v>1312</v>
      </c>
      <c r="N483">
        <v>330</v>
      </c>
      <c r="O483" t="s">
        <v>1300</v>
      </c>
      <c r="P483" t="s">
        <v>14</v>
      </c>
      <c r="Q483" t="s">
        <v>1959</v>
      </c>
      <c r="R483" s="4" t="str">
        <f>Tableau1[[#This Row],[référence]]</f>
        <v>J010107</v>
      </c>
      <c r="T483" s="4"/>
    </row>
    <row r="484" spans="1:20" customFormat="1" hidden="1">
      <c r="A484" t="s">
        <v>1313</v>
      </c>
      <c r="B484" t="s">
        <v>1884</v>
      </c>
      <c r="C484" t="s">
        <v>1297</v>
      </c>
      <c r="D484" t="s">
        <v>1298</v>
      </c>
      <c r="E484" t="s">
        <v>1900</v>
      </c>
      <c r="F484" s="1">
        <v>1.18</v>
      </c>
      <c r="G484" s="1">
        <v>2.4</v>
      </c>
      <c r="H484" s="1">
        <v>2</v>
      </c>
      <c r="I484" s="1">
        <f>F484*0.2</f>
        <v>0.23599999999999999</v>
      </c>
      <c r="J484" s="1">
        <f>Tableau1[[#This Row],[frais acc]]+Tableau1[[#This Row],[prix d\''achat]]</f>
        <v>1.4159999999999999</v>
      </c>
      <c r="K484" s="1">
        <f>Tableau1[[#This Row],[prix HT]]/Tableau1[[#This Row],[px ht ttall]]</f>
        <v>1.4124293785310735</v>
      </c>
      <c r="L484" t="s">
        <v>1314</v>
      </c>
      <c r="N484">
        <v>250</v>
      </c>
      <c r="O484" t="s">
        <v>1300</v>
      </c>
      <c r="P484" t="s">
        <v>14</v>
      </c>
      <c r="Q484" t="s">
        <v>1959</v>
      </c>
      <c r="R484" s="4" t="str">
        <f>Tableau1[[#This Row],[référence]]</f>
        <v>J010108</v>
      </c>
      <c r="T484" s="4"/>
    </row>
    <row r="485" spans="1:20" customFormat="1" hidden="1">
      <c r="A485" t="s">
        <v>1315</v>
      </c>
      <c r="B485" t="s">
        <v>1884</v>
      </c>
      <c r="C485" t="s">
        <v>1297</v>
      </c>
      <c r="D485" t="s">
        <v>1298</v>
      </c>
      <c r="E485" t="s">
        <v>1900</v>
      </c>
      <c r="F485" s="1">
        <v>1.55</v>
      </c>
      <c r="G485" s="1">
        <v>2.8</v>
      </c>
      <c r="H485" s="1">
        <v>2.3333330000000001</v>
      </c>
      <c r="I485" s="1">
        <f>F485*0.2</f>
        <v>0.31000000000000005</v>
      </c>
      <c r="J485" s="1">
        <f>Tableau1[[#This Row],[frais acc]]+Tableau1[[#This Row],[prix d\''achat]]</f>
        <v>1.86</v>
      </c>
      <c r="K485" s="1">
        <f>Tableau1[[#This Row],[prix HT]]/Tableau1[[#This Row],[px ht ttall]]</f>
        <v>1.2544801075268817</v>
      </c>
      <c r="L485" t="s">
        <v>1316</v>
      </c>
      <c r="N485">
        <v>200</v>
      </c>
      <c r="O485" t="s">
        <v>1300</v>
      </c>
      <c r="P485" t="s">
        <v>14</v>
      </c>
      <c r="Q485" t="s">
        <v>1959</v>
      </c>
      <c r="R485" s="4" t="str">
        <f>Tableau1[[#This Row],[référence]]</f>
        <v>J010109</v>
      </c>
      <c r="T485" s="4"/>
    </row>
    <row r="486" spans="1:20" customFormat="1" hidden="1">
      <c r="A486" t="s">
        <v>1317</v>
      </c>
      <c r="B486" t="s">
        <v>1884</v>
      </c>
      <c r="C486" t="s">
        <v>1318</v>
      </c>
      <c r="D486" t="s">
        <v>132</v>
      </c>
      <c r="E486" t="s">
        <v>1890</v>
      </c>
      <c r="F486" s="1">
        <v>1.51</v>
      </c>
      <c r="G486" s="1">
        <v>11</v>
      </c>
      <c r="H486" s="1">
        <v>9.1666670000000003</v>
      </c>
      <c r="I486" s="2">
        <v>4.66</v>
      </c>
      <c r="J486" s="1">
        <f>Tableau1[[#This Row],[prix d\''achat]]+Tableau1[[#This Row],[frais acc]]</f>
        <v>6.17</v>
      </c>
      <c r="K486" s="1">
        <f>Tableau1[[#This Row],[prix HT]]/Tableau1[[#This Row],[px ht ttall]]</f>
        <v>1.4856834683954621</v>
      </c>
      <c r="L486">
        <v>762</v>
      </c>
      <c r="M486" t="s">
        <v>1319</v>
      </c>
      <c r="N486">
        <v>20</v>
      </c>
      <c r="O486" t="s">
        <v>1320</v>
      </c>
      <c r="P486" t="s">
        <v>14</v>
      </c>
      <c r="Q486" t="s">
        <v>1959</v>
      </c>
      <c r="R486" s="4" t="str">
        <f>Tableau1[[#This Row],[référence]]</f>
        <v>J010201</v>
      </c>
      <c r="T486" s="4"/>
    </row>
    <row r="487" spans="1:20" customFormat="1" hidden="1">
      <c r="A487" t="s">
        <v>1321</v>
      </c>
      <c r="B487" t="s">
        <v>1884</v>
      </c>
      <c r="C487" t="s">
        <v>1322</v>
      </c>
      <c r="D487" t="s">
        <v>132</v>
      </c>
      <c r="E487" t="s">
        <v>1890</v>
      </c>
      <c r="F487" s="1">
        <v>1.6850000000000001</v>
      </c>
      <c r="G487" s="1">
        <v>12</v>
      </c>
      <c r="H487" s="1">
        <v>10</v>
      </c>
      <c r="I487" s="2">
        <v>4.66</v>
      </c>
      <c r="J487" s="1">
        <f>Tableau1[[#This Row],[prix d\''achat]]+Tableau1[[#This Row],[frais acc]]</f>
        <v>6.3450000000000006</v>
      </c>
      <c r="K487" s="1">
        <f>Tableau1[[#This Row],[prix HT]]/Tableau1[[#This Row],[px ht ttall]]</f>
        <v>1.5760441292356184</v>
      </c>
      <c r="L487">
        <v>763</v>
      </c>
      <c r="M487" t="s">
        <v>1323</v>
      </c>
      <c r="N487">
        <v>20</v>
      </c>
      <c r="O487" t="s">
        <v>1320</v>
      </c>
      <c r="P487" t="s">
        <v>14</v>
      </c>
      <c r="Q487" t="s">
        <v>1959</v>
      </c>
      <c r="R487" s="4" t="str">
        <f>Tableau1[[#This Row],[référence]]</f>
        <v>J010202</v>
      </c>
      <c r="T487" s="4"/>
    </row>
    <row r="488" spans="1:20" customFormat="1" hidden="1">
      <c r="A488" t="s">
        <v>1324</v>
      </c>
      <c r="B488" t="s">
        <v>1884</v>
      </c>
      <c r="C488" t="s">
        <v>1325</v>
      </c>
      <c r="D488" t="s">
        <v>132</v>
      </c>
      <c r="E488" t="s">
        <v>1890</v>
      </c>
      <c r="F488" s="1">
        <v>2.13</v>
      </c>
      <c r="G488" s="1">
        <v>14</v>
      </c>
      <c r="H488" s="1">
        <v>11.666667</v>
      </c>
      <c r="I488" s="2">
        <v>4.66</v>
      </c>
      <c r="J488" s="1">
        <f>Tableau1[[#This Row],[prix d\''achat]]+Tableau1[[#This Row],[frais acc]]</f>
        <v>6.79</v>
      </c>
      <c r="K488" s="1">
        <f>Tableau1[[#This Row],[prix HT]]/Tableau1[[#This Row],[px ht ttall]]</f>
        <v>1.7182131075110456</v>
      </c>
      <c r="L488">
        <v>764</v>
      </c>
      <c r="N488">
        <v>10</v>
      </c>
      <c r="O488" t="s">
        <v>1320</v>
      </c>
      <c r="P488" t="s">
        <v>14</v>
      </c>
      <c r="Q488" t="s">
        <v>1959</v>
      </c>
      <c r="R488" s="4" t="str">
        <f>Tableau1[[#This Row],[référence]]</f>
        <v>J010203</v>
      </c>
      <c r="T488" s="4"/>
    </row>
    <row r="489" spans="1:20" customFormat="1" hidden="1">
      <c r="A489" t="s">
        <v>1326</v>
      </c>
      <c r="B489" t="s">
        <v>1884</v>
      </c>
      <c r="C489" t="s">
        <v>1327</v>
      </c>
      <c r="D489" t="s">
        <v>1328</v>
      </c>
      <c r="E489" t="s">
        <v>1897</v>
      </c>
      <c r="F489" s="1">
        <v>3.28</v>
      </c>
      <c r="G489" s="1">
        <v>5.9</v>
      </c>
      <c r="H489" s="1">
        <v>4.9166670000000003</v>
      </c>
      <c r="I489" s="1">
        <f>Tableau1[[#This Row],[prix d\''achat]]*0.15</f>
        <v>0.49199999999999994</v>
      </c>
      <c r="J489" s="1">
        <f>Tableau1[[#This Row],[frais acc]]+Tableau1[[#This Row],[prix d\''achat]]</f>
        <v>3.7719999999999998</v>
      </c>
      <c r="K489" s="1">
        <f>Tableau1[[#This Row],[prix HT]]/Tableau1[[#This Row],[px ht ttall]]</f>
        <v>1.3034642099681868</v>
      </c>
      <c r="L489">
        <v>545</v>
      </c>
      <c r="M489" t="s">
        <v>1329</v>
      </c>
      <c r="N489">
        <v>0</v>
      </c>
      <c r="O489" t="s">
        <v>1330</v>
      </c>
      <c r="P489" t="s">
        <v>14</v>
      </c>
      <c r="Q489" t="s">
        <v>1959</v>
      </c>
      <c r="R489" s="4" t="str">
        <f>Tableau1[[#This Row],[référence]]</f>
        <v>J020101</v>
      </c>
      <c r="T489" s="4"/>
    </row>
    <row r="490" spans="1:20" customFormat="1" hidden="1">
      <c r="A490" t="s">
        <v>1331</v>
      </c>
      <c r="B490" t="s">
        <v>1884</v>
      </c>
      <c r="C490" t="s">
        <v>1332</v>
      </c>
      <c r="D490" t="s">
        <v>1328</v>
      </c>
      <c r="E490" t="s">
        <v>1897</v>
      </c>
      <c r="F490" s="1">
        <v>2.14</v>
      </c>
      <c r="G490" s="1">
        <v>5.9</v>
      </c>
      <c r="H490" s="1">
        <v>4.9166670000000003</v>
      </c>
      <c r="I490" s="1">
        <f>Tableau1[[#This Row],[prix d\''achat]]*0.15</f>
        <v>0.32100000000000001</v>
      </c>
      <c r="J490" s="1">
        <f>Tableau1[[#This Row],[frais acc]]+Tableau1[[#This Row],[prix d\''achat]]</f>
        <v>2.4610000000000003</v>
      </c>
      <c r="K490" s="1">
        <f>Tableau1[[#This Row],[prix HT]]/Tableau1[[#This Row],[px ht ttall]]</f>
        <v>1.9978329947175943</v>
      </c>
      <c r="L490">
        <v>544</v>
      </c>
      <c r="M490">
        <v>1501002</v>
      </c>
      <c r="N490">
        <v>9</v>
      </c>
      <c r="O490" t="s">
        <v>1330</v>
      </c>
      <c r="P490" t="s">
        <v>14</v>
      </c>
      <c r="Q490" t="s">
        <v>1959</v>
      </c>
      <c r="R490" s="4" t="str">
        <f>Tableau1[[#This Row],[référence]]</f>
        <v>J020102</v>
      </c>
      <c r="T490" s="4"/>
    </row>
    <row r="491" spans="1:20" customFormat="1" hidden="1">
      <c r="A491" t="s">
        <v>1333</v>
      </c>
      <c r="B491" t="s">
        <v>1884</v>
      </c>
      <c r="C491" t="s">
        <v>1334</v>
      </c>
      <c r="D491" t="s">
        <v>1328</v>
      </c>
      <c r="E491" t="s">
        <v>1897</v>
      </c>
      <c r="F491" s="1">
        <v>4</v>
      </c>
      <c r="G491" s="1">
        <v>7.2</v>
      </c>
      <c r="H491" s="1">
        <v>6</v>
      </c>
      <c r="I491" s="1">
        <f>Tableau1[[#This Row],[prix d\''achat]]*0.15</f>
        <v>0.6</v>
      </c>
      <c r="J491" s="1">
        <f>Tableau1[[#This Row],[frais acc]]+Tableau1[[#This Row],[prix d\''achat]]</f>
        <v>4.5999999999999996</v>
      </c>
      <c r="K491" s="1">
        <f>Tableau1[[#This Row],[prix HT]]/Tableau1[[#This Row],[px ht ttall]]</f>
        <v>1.3043478260869565</v>
      </c>
      <c r="L491">
        <v>546</v>
      </c>
      <c r="M491">
        <v>1501402</v>
      </c>
      <c r="N491">
        <v>10</v>
      </c>
      <c r="O491" t="s">
        <v>1330</v>
      </c>
      <c r="P491" t="s">
        <v>14</v>
      </c>
      <c r="Q491" t="s">
        <v>1959</v>
      </c>
      <c r="R491" s="4" t="str">
        <f>Tableau1[[#This Row],[référence]]</f>
        <v>J020103</v>
      </c>
      <c r="T491" s="4"/>
    </row>
    <row r="492" spans="1:20" customFormat="1" hidden="1">
      <c r="A492" t="s">
        <v>1338</v>
      </c>
      <c r="B492" t="s">
        <v>1884</v>
      </c>
      <c r="C492" t="s">
        <v>1339</v>
      </c>
      <c r="D492" t="s">
        <v>1328</v>
      </c>
      <c r="E492" t="s">
        <v>1897</v>
      </c>
      <c r="F492" s="1">
        <v>3.8</v>
      </c>
      <c r="G492" s="1">
        <v>6.5</v>
      </c>
      <c r="H492" s="1">
        <v>5.4166670000000003</v>
      </c>
      <c r="I492" s="1">
        <f>Tableau1[[#This Row],[prix d\''achat]]*0.15</f>
        <v>0.56999999999999995</v>
      </c>
      <c r="J492" s="1">
        <f>Tableau1[[#This Row],[frais acc]]+Tableau1[[#This Row],[prix d\''achat]]</f>
        <v>4.37</v>
      </c>
      <c r="K492" s="1">
        <f>Tableau1[[#This Row],[prix HT]]/Tableau1[[#This Row],[px ht ttall]]</f>
        <v>1.2395118993135013</v>
      </c>
      <c r="L492">
        <v>654</v>
      </c>
      <c r="M492" t="s">
        <v>1340</v>
      </c>
      <c r="N492">
        <v>8</v>
      </c>
      <c r="O492" t="s">
        <v>1330</v>
      </c>
      <c r="P492" t="s">
        <v>14</v>
      </c>
      <c r="Q492" t="s">
        <v>1959</v>
      </c>
      <c r="R492" s="4" t="str">
        <f>Tableau1[[#This Row],[référence]]</f>
        <v>J020110</v>
      </c>
      <c r="T492" s="4"/>
    </row>
    <row r="493" spans="1:20" customFormat="1" hidden="1">
      <c r="A493" t="s">
        <v>1341</v>
      </c>
      <c r="B493" t="s">
        <v>1884</v>
      </c>
      <c r="C493" t="s">
        <v>1342</v>
      </c>
      <c r="D493" t="s">
        <v>17</v>
      </c>
      <c r="E493" t="s">
        <v>1899</v>
      </c>
      <c r="F493" s="1">
        <v>1.35</v>
      </c>
      <c r="G493" s="1">
        <v>5</v>
      </c>
      <c r="H493" s="1">
        <v>4.1666670000000003</v>
      </c>
      <c r="I493" s="1">
        <f>F493*0.2</f>
        <v>0.27</v>
      </c>
      <c r="J493" s="1">
        <f>F493+I493</f>
        <v>1.62</v>
      </c>
      <c r="K493" s="1">
        <f>H493/J493</f>
        <v>2.5720166666666668</v>
      </c>
      <c r="L493">
        <v>332</v>
      </c>
      <c r="M493" t="s">
        <v>1343</v>
      </c>
      <c r="N493">
        <v>10</v>
      </c>
      <c r="O493" t="s">
        <v>1344</v>
      </c>
      <c r="P493" t="s">
        <v>14</v>
      </c>
      <c r="Q493" t="s">
        <v>1959</v>
      </c>
      <c r="R493" s="4" t="str">
        <f>Tableau1[[#This Row],[référence]]</f>
        <v>J030001</v>
      </c>
      <c r="T493" s="4"/>
    </row>
    <row r="494" spans="1:20" customFormat="1" hidden="1">
      <c r="A494" t="s">
        <v>1345</v>
      </c>
      <c r="B494" t="s">
        <v>1884</v>
      </c>
      <c r="C494" t="s">
        <v>1346</v>
      </c>
      <c r="D494" t="s">
        <v>17</v>
      </c>
      <c r="E494" t="s">
        <v>1899</v>
      </c>
      <c r="F494" s="1">
        <v>1.1299999999999999</v>
      </c>
      <c r="G494" s="1">
        <v>5</v>
      </c>
      <c r="H494" s="1">
        <v>4.17</v>
      </c>
      <c r="I494" s="1">
        <f>F494*0.2</f>
        <v>0.22599999999999998</v>
      </c>
      <c r="J494" s="1">
        <f>F494+I494</f>
        <v>1.3559999999999999</v>
      </c>
      <c r="K494" s="1">
        <f>H494/J494</f>
        <v>3.0752212389380533</v>
      </c>
      <c r="L494">
        <v>333</v>
      </c>
      <c r="M494" t="s">
        <v>1347</v>
      </c>
      <c r="N494">
        <v>12</v>
      </c>
      <c r="O494" t="s">
        <v>1344</v>
      </c>
      <c r="P494" t="s">
        <v>14</v>
      </c>
      <c r="Q494" t="s">
        <v>1959</v>
      </c>
      <c r="R494" s="4" t="str">
        <f>Tableau1[[#This Row],[référence]]</f>
        <v>J030002</v>
      </c>
      <c r="T494" s="4"/>
    </row>
    <row r="495" spans="1:20" customFormat="1" hidden="1">
      <c r="A495" t="s">
        <v>1348</v>
      </c>
      <c r="B495" t="s">
        <v>1884</v>
      </c>
      <c r="C495" t="s">
        <v>1349</v>
      </c>
      <c r="D495" t="s">
        <v>17</v>
      </c>
      <c r="E495" t="s">
        <v>1899</v>
      </c>
      <c r="F495" s="1">
        <v>0.1</v>
      </c>
      <c r="G495" s="1">
        <v>1.1000000000000001</v>
      </c>
      <c r="H495" s="1">
        <v>0.91666700000000001</v>
      </c>
      <c r="I495" s="1">
        <f>F495*0.2</f>
        <v>2.0000000000000004E-2</v>
      </c>
      <c r="J495" s="1">
        <f>F495+I495</f>
        <v>0.12000000000000001</v>
      </c>
      <c r="K495" s="1">
        <f>H495/J495</f>
        <v>7.638891666666666</v>
      </c>
      <c r="L495">
        <v>334</v>
      </c>
      <c r="M495" t="s">
        <v>1350</v>
      </c>
      <c r="N495">
        <v>70</v>
      </c>
      <c r="O495" t="s">
        <v>1344</v>
      </c>
      <c r="P495" t="s">
        <v>14</v>
      </c>
      <c r="Q495" t="s">
        <v>1959</v>
      </c>
      <c r="R495" s="4" t="str">
        <f>Tableau1[[#This Row],[référence]]</f>
        <v>J030003</v>
      </c>
      <c r="T495" s="4"/>
    </row>
    <row r="496" spans="1:20" customFormat="1" hidden="1">
      <c r="A496" t="s">
        <v>1351</v>
      </c>
      <c r="B496" t="s">
        <v>1884</v>
      </c>
      <c r="C496" t="s">
        <v>1352</v>
      </c>
      <c r="D496" t="s">
        <v>17</v>
      </c>
      <c r="E496" t="s">
        <v>1899</v>
      </c>
      <c r="F496" s="1">
        <v>0.18</v>
      </c>
      <c r="G496" s="1">
        <v>1.2</v>
      </c>
      <c r="H496" s="1">
        <v>1</v>
      </c>
      <c r="I496" s="1">
        <f>F496*0.2</f>
        <v>3.5999999999999997E-2</v>
      </c>
      <c r="J496" s="1">
        <f>F496+I496</f>
        <v>0.216</v>
      </c>
      <c r="K496" s="1">
        <f>H496/J496</f>
        <v>4.6296296296296298</v>
      </c>
      <c r="L496">
        <v>335</v>
      </c>
      <c r="M496" t="s">
        <v>1353</v>
      </c>
      <c r="N496">
        <v>79</v>
      </c>
      <c r="O496" t="s">
        <v>1344</v>
      </c>
      <c r="P496" t="s">
        <v>14</v>
      </c>
      <c r="Q496" t="s">
        <v>1959</v>
      </c>
      <c r="R496" s="4" t="str">
        <f>Tableau1[[#This Row],[référence]]</f>
        <v>J030004</v>
      </c>
      <c r="T496" s="4"/>
    </row>
    <row r="497" spans="1:20" customFormat="1" hidden="1">
      <c r="A497" t="s">
        <v>1354</v>
      </c>
      <c r="B497" t="s">
        <v>1884</v>
      </c>
      <c r="C497" t="s">
        <v>1355</v>
      </c>
      <c r="D497" t="s">
        <v>1903</v>
      </c>
      <c r="E497" t="s">
        <v>1902</v>
      </c>
      <c r="F497" s="1">
        <v>1</v>
      </c>
      <c r="G497" s="1">
        <v>3.2</v>
      </c>
      <c r="H497" s="1">
        <v>2.6666669999999999</v>
      </c>
      <c r="I497" s="1">
        <f>Tableau1[[#This Row],[prix d\''achat]]*0.01</f>
        <v>0.01</v>
      </c>
      <c r="J497" s="1">
        <f>Tableau1[[#This Row],[frais acc]]+Tableau1[[#This Row],[prix d\''achat]]</f>
        <v>1.01</v>
      </c>
      <c r="K497" s="1">
        <f>Tableau1[[#This Row],[prix HT]]/Tableau1[[#This Row],[px ht ttall]]</f>
        <v>2.6402643564356434</v>
      </c>
      <c r="L497">
        <v>706</v>
      </c>
      <c r="N497">
        <v>24</v>
      </c>
      <c r="O497" t="s">
        <v>1356</v>
      </c>
      <c r="P497" t="s">
        <v>14</v>
      </c>
      <c r="Q497" t="s">
        <v>1959</v>
      </c>
      <c r="R497" s="4" t="str">
        <f>Tableau1[[#This Row],[référence]]</f>
        <v>J030005</v>
      </c>
      <c r="T497" s="4"/>
    </row>
    <row r="498" spans="1:20" customFormat="1" hidden="1">
      <c r="A498" t="s">
        <v>1357</v>
      </c>
      <c r="B498" t="s">
        <v>1884</v>
      </c>
      <c r="C498" t="s">
        <v>1358</v>
      </c>
      <c r="D498" t="s">
        <v>132</v>
      </c>
      <c r="E498" t="s">
        <v>1890</v>
      </c>
      <c r="F498" s="1">
        <v>0.45</v>
      </c>
      <c r="G498" s="1">
        <v>2.5</v>
      </c>
      <c r="H498" s="1">
        <v>2.0833330000000001</v>
      </c>
      <c r="I498" s="2">
        <v>0.14680000000000001</v>
      </c>
      <c r="J498" s="1">
        <f>Tableau1[[#This Row],[prix d\''achat]]+Tableau1[[#This Row],[frais acc]]</f>
        <v>0.5968</v>
      </c>
      <c r="K498" s="1">
        <f>Tableau1[[#This Row],[prix HT]]/Tableau1[[#This Row],[px ht ttall]]</f>
        <v>3.4908394772117965</v>
      </c>
      <c r="L498">
        <v>814</v>
      </c>
      <c r="M498" t="s">
        <v>1359</v>
      </c>
      <c r="N498">
        <v>10</v>
      </c>
      <c r="O498" t="s">
        <v>1356</v>
      </c>
      <c r="P498" t="s">
        <v>14</v>
      </c>
      <c r="Q498" t="s">
        <v>1959</v>
      </c>
      <c r="R498" s="4" t="str">
        <f>Tableau1[[#This Row],[référence]]</f>
        <v>J030006</v>
      </c>
      <c r="T498" s="4"/>
    </row>
    <row r="499" spans="1:20" customFormat="1" hidden="1">
      <c r="A499" t="s">
        <v>1360</v>
      </c>
      <c r="B499" t="s">
        <v>1884</v>
      </c>
      <c r="C499" t="s">
        <v>1361</v>
      </c>
      <c r="D499" t="s">
        <v>132</v>
      </c>
      <c r="E499" t="s">
        <v>1890</v>
      </c>
      <c r="F499" s="1">
        <v>0.95</v>
      </c>
      <c r="G499" s="1">
        <v>1.9</v>
      </c>
      <c r="H499" s="1">
        <v>1.5833330000000001</v>
      </c>
      <c r="I499" s="2">
        <v>7.3400000000000007E-2</v>
      </c>
      <c r="J499" s="1">
        <f>Tableau1[[#This Row],[prix d\''achat]]+Tableau1[[#This Row],[frais acc]]</f>
        <v>1.0233999999999999</v>
      </c>
      <c r="K499" s="1">
        <f>Tableau1[[#This Row],[prix HT]]/Tableau1[[#This Row],[px ht ttall]]</f>
        <v>1.5471301543873366</v>
      </c>
      <c r="L499">
        <v>815</v>
      </c>
      <c r="M499" t="s">
        <v>1362</v>
      </c>
      <c r="N499">
        <v>12</v>
      </c>
      <c r="O499" t="s">
        <v>1356</v>
      </c>
      <c r="P499" t="s">
        <v>14</v>
      </c>
      <c r="Q499" t="s">
        <v>1959</v>
      </c>
      <c r="R499" s="4" t="str">
        <f>Tableau1[[#This Row],[référence]]</f>
        <v>J030007</v>
      </c>
      <c r="T499" s="4"/>
    </row>
    <row r="500" spans="1:20" customFormat="1" hidden="1">
      <c r="A500" t="s">
        <v>1482</v>
      </c>
      <c r="B500" t="s">
        <v>1884</v>
      </c>
      <c r="C500" t="s">
        <v>1483</v>
      </c>
      <c r="D500" t="s">
        <v>368</v>
      </c>
      <c r="E500" t="s">
        <v>1891</v>
      </c>
      <c r="F500" s="1">
        <v>0.05</v>
      </c>
      <c r="G500" s="1">
        <v>1</v>
      </c>
      <c r="H500" s="1">
        <v>0.83333299999999999</v>
      </c>
      <c r="I500" s="1">
        <f>Tableau1[[#This Row],[prix d\''achat]]*0.2</f>
        <v>1.0000000000000002E-2</v>
      </c>
      <c r="J500" s="1">
        <f>Tableau1[[#This Row],[frais acc]]+Tableau1[[#This Row],[prix d\''achat]]</f>
        <v>6.0000000000000005E-2</v>
      </c>
      <c r="K500" s="1">
        <f>Tableau1[[#This Row],[prix HT]]/Tableau1[[#This Row],[px ht ttall]]</f>
        <v>13.888883333333332</v>
      </c>
      <c r="L500">
        <v>434</v>
      </c>
      <c r="M500" t="s">
        <v>1484</v>
      </c>
      <c r="N500">
        <v>16</v>
      </c>
      <c r="O500" t="s">
        <v>1474</v>
      </c>
      <c r="P500" t="s">
        <v>14</v>
      </c>
      <c r="Q500" t="s">
        <v>1959</v>
      </c>
      <c r="R500" s="4" t="str">
        <f>Tableau1[[#This Row],[référence]]</f>
        <v>J040203</v>
      </c>
      <c r="T500" s="4"/>
    </row>
    <row r="501" spans="1:20" customFormat="1" hidden="1">
      <c r="A501" t="s">
        <v>1485</v>
      </c>
      <c r="B501" t="s">
        <v>1884</v>
      </c>
      <c r="C501" t="s">
        <v>1486</v>
      </c>
      <c r="D501" t="s">
        <v>368</v>
      </c>
      <c r="E501" t="s">
        <v>1891</v>
      </c>
      <c r="F501" s="1">
        <v>0.04</v>
      </c>
      <c r="G501" s="1">
        <v>1</v>
      </c>
      <c r="H501" s="1">
        <v>0.83333299999999999</v>
      </c>
      <c r="I501" s="1">
        <f>Tableau1[[#This Row],[prix d\''achat]]*0.2</f>
        <v>8.0000000000000002E-3</v>
      </c>
      <c r="J501" s="1">
        <f>Tableau1[[#This Row],[frais acc]]+Tableau1[[#This Row],[prix d\''achat]]</f>
        <v>4.8000000000000001E-2</v>
      </c>
      <c r="K501" s="1">
        <f>Tableau1[[#This Row],[prix HT]]/Tableau1[[#This Row],[px ht ttall]]</f>
        <v>17.361104166666667</v>
      </c>
      <c r="L501">
        <v>435</v>
      </c>
      <c r="M501" t="s">
        <v>1487</v>
      </c>
      <c r="N501">
        <v>13</v>
      </c>
      <c r="O501" t="s">
        <v>1474</v>
      </c>
      <c r="P501" t="s">
        <v>14</v>
      </c>
      <c r="Q501" t="s">
        <v>1959</v>
      </c>
      <c r="R501" s="4" t="str">
        <f>Tableau1[[#This Row],[référence]]</f>
        <v>J040204</v>
      </c>
      <c r="T501" s="4"/>
    </row>
    <row r="502" spans="1:20" customFormat="1" hidden="1">
      <c r="A502" t="s">
        <v>1488</v>
      </c>
      <c r="B502" t="s">
        <v>1884</v>
      </c>
      <c r="C502" t="s">
        <v>1489</v>
      </c>
      <c r="D502" t="s">
        <v>368</v>
      </c>
      <c r="E502" t="s">
        <v>1891</v>
      </c>
      <c r="F502" s="1">
        <v>0.06</v>
      </c>
      <c r="G502" s="1">
        <v>0.8</v>
      </c>
      <c r="H502" s="1">
        <v>0.66666700000000001</v>
      </c>
      <c r="I502" s="1">
        <f>Tableau1[[#This Row],[prix d\''achat]]*0.2</f>
        <v>1.2E-2</v>
      </c>
      <c r="J502" s="1">
        <f>Tableau1[[#This Row],[frais acc]]+Tableau1[[#This Row],[prix d\''achat]]</f>
        <v>7.1999999999999995E-2</v>
      </c>
      <c r="K502" s="1">
        <f>Tableau1[[#This Row],[prix HT]]/Tableau1[[#This Row],[px ht ttall]]</f>
        <v>9.2592638888888903</v>
      </c>
      <c r="L502">
        <v>436</v>
      </c>
      <c r="M502" t="s">
        <v>1490</v>
      </c>
      <c r="N502">
        <v>13</v>
      </c>
      <c r="O502" t="s">
        <v>1474</v>
      </c>
      <c r="P502" t="s">
        <v>14</v>
      </c>
      <c r="Q502" t="s">
        <v>1959</v>
      </c>
      <c r="R502" s="4" t="str">
        <f>Tableau1[[#This Row],[référence]]</f>
        <v>J040205</v>
      </c>
      <c r="T502" s="4"/>
    </row>
    <row r="503" spans="1:20" customFormat="1" hidden="1">
      <c r="A503" t="s">
        <v>1491</v>
      </c>
      <c r="B503" t="s">
        <v>1884</v>
      </c>
      <c r="C503" t="s">
        <v>1492</v>
      </c>
      <c r="D503" t="s">
        <v>368</v>
      </c>
      <c r="E503" t="s">
        <v>1891</v>
      </c>
      <c r="F503" s="1">
        <v>0.1</v>
      </c>
      <c r="G503" s="1">
        <v>1</v>
      </c>
      <c r="H503" s="1">
        <v>0.83333299999999999</v>
      </c>
      <c r="I503" s="1">
        <f>Tableau1[[#This Row],[prix d\''achat]]*0.2</f>
        <v>2.0000000000000004E-2</v>
      </c>
      <c r="J503" s="1">
        <f>Tableau1[[#This Row],[frais acc]]+Tableau1[[#This Row],[prix d\''achat]]</f>
        <v>0.12000000000000001</v>
      </c>
      <c r="K503" s="1">
        <f>Tableau1[[#This Row],[prix HT]]/Tableau1[[#This Row],[px ht ttall]]</f>
        <v>6.9444416666666662</v>
      </c>
      <c r="L503">
        <v>437</v>
      </c>
      <c r="M503" t="s">
        <v>1493</v>
      </c>
      <c r="N503">
        <v>44</v>
      </c>
      <c r="O503" t="s">
        <v>1474</v>
      </c>
      <c r="P503" t="s">
        <v>14</v>
      </c>
      <c r="Q503" t="s">
        <v>1959</v>
      </c>
      <c r="R503" s="4" t="str">
        <f>Tableau1[[#This Row],[référence]]</f>
        <v>J040206</v>
      </c>
      <c r="T503" s="4"/>
    </row>
    <row r="504" spans="1:20" customFormat="1" hidden="1">
      <c r="A504" t="s">
        <v>1494</v>
      </c>
      <c r="B504" t="s">
        <v>1884</v>
      </c>
      <c r="C504" t="s">
        <v>1495</v>
      </c>
      <c r="D504" t="s">
        <v>368</v>
      </c>
      <c r="E504" t="s">
        <v>1891</v>
      </c>
      <c r="F504" s="1">
        <v>0.14000000000000001</v>
      </c>
      <c r="G504" s="1">
        <v>1.3</v>
      </c>
      <c r="H504" s="1">
        <v>1.0833330000000001</v>
      </c>
      <c r="I504" s="1">
        <f>Tableau1[[#This Row],[prix d\''achat]]*0.2</f>
        <v>2.8000000000000004E-2</v>
      </c>
      <c r="J504" s="1">
        <f>Tableau1[[#This Row],[frais acc]]+Tableau1[[#This Row],[prix d\''achat]]</f>
        <v>0.16800000000000001</v>
      </c>
      <c r="K504" s="1">
        <f>Tableau1[[#This Row],[prix HT]]/Tableau1[[#This Row],[px ht ttall]]</f>
        <v>6.4484107142857141</v>
      </c>
      <c r="L504">
        <v>438</v>
      </c>
      <c r="M504" t="s">
        <v>1496</v>
      </c>
      <c r="N504">
        <v>40</v>
      </c>
      <c r="O504" t="s">
        <v>1474</v>
      </c>
      <c r="P504" t="s">
        <v>14</v>
      </c>
      <c r="Q504" t="s">
        <v>1959</v>
      </c>
      <c r="R504" s="4" t="str">
        <f>Tableau1[[#This Row],[référence]]</f>
        <v>J040207</v>
      </c>
      <c r="T504" s="4"/>
    </row>
    <row r="505" spans="1:20" customFormat="1" hidden="1">
      <c r="A505" t="s">
        <v>1471</v>
      </c>
      <c r="B505" t="s">
        <v>1884</v>
      </c>
      <c r="C505" t="s">
        <v>1472</v>
      </c>
      <c r="D505" t="s">
        <v>17</v>
      </c>
      <c r="E505" t="s">
        <v>1899</v>
      </c>
      <c r="F505" s="1">
        <v>0.34</v>
      </c>
      <c r="G505" s="1">
        <v>1.5</v>
      </c>
      <c r="H505" s="1">
        <v>1.25</v>
      </c>
      <c r="I505" s="1">
        <f>F505*0.2</f>
        <v>6.8000000000000005E-2</v>
      </c>
      <c r="J505" s="1">
        <f>F505+I505</f>
        <v>0.40800000000000003</v>
      </c>
      <c r="K505" s="1">
        <f>H505/J505</f>
        <v>3.0637254901960782</v>
      </c>
      <c r="L505">
        <v>336</v>
      </c>
      <c r="M505" t="s">
        <v>1473</v>
      </c>
      <c r="N505">
        <v>46</v>
      </c>
      <c r="O505" t="s">
        <v>1474</v>
      </c>
      <c r="P505" t="s">
        <v>14</v>
      </c>
      <c r="Q505" t="s">
        <v>1959</v>
      </c>
      <c r="R505" s="4" t="str">
        <f>Tableau1[[#This Row],[référence]]</f>
        <v>J040211</v>
      </c>
      <c r="T505" s="4"/>
    </row>
    <row r="506" spans="1:20" customFormat="1" hidden="1">
      <c r="A506" t="s">
        <v>1475</v>
      </c>
      <c r="B506" t="s">
        <v>1884</v>
      </c>
      <c r="C506" t="s">
        <v>1476</v>
      </c>
      <c r="D506" t="s">
        <v>17</v>
      </c>
      <c r="E506" t="s">
        <v>1899</v>
      </c>
      <c r="F506" s="1">
        <v>0.3</v>
      </c>
      <c r="G506" s="1">
        <v>1.3</v>
      </c>
      <c r="H506" s="1">
        <v>1.0833330000000001</v>
      </c>
      <c r="I506" s="1">
        <f>F506*0.2</f>
        <v>0.06</v>
      </c>
      <c r="J506" s="1">
        <f>F506+I506</f>
        <v>0.36</v>
      </c>
      <c r="K506" s="1">
        <f>H506/J506</f>
        <v>3.0092583333333338</v>
      </c>
      <c r="L506">
        <v>337</v>
      </c>
      <c r="M506" t="s">
        <v>1477</v>
      </c>
      <c r="N506">
        <v>49</v>
      </c>
      <c r="O506" t="s">
        <v>1474</v>
      </c>
      <c r="P506" t="s">
        <v>14</v>
      </c>
      <c r="Q506" t="s">
        <v>1959</v>
      </c>
      <c r="R506" s="4" t="str">
        <f>Tableau1[[#This Row],[référence]]</f>
        <v>J040212</v>
      </c>
      <c r="T506" s="4"/>
    </row>
    <row r="507" spans="1:20" customFormat="1" hidden="1">
      <c r="A507" t="s">
        <v>1501</v>
      </c>
      <c r="B507" t="s">
        <v>1884</v>
      </c>
      <c r="C507" t="s">
        <v>1502</v>
      </c>
      <c r="D507" t="s">
        <v>132</v>
      </c>
      <c r="E507" t="s">
        <v>1890</v>
      </c>
      <c r="F507" s="1">
        <v>0.1</v>
      </c>
      <c r="G507" s="1">
        <v>1.6</v>
      </c>
      <c r="H507" s="1">
        <v>1.3333330000000001</v>
      </c>
      <c r="I507" s="2">
        <v>7.3400000000000002E-3</v>
      </c>
      <c r="J507" s="1">
        <f>Tableau1[[#This Row],[prix d\''achat]]+Tableau1[[#This Row],[frais acc]]</f>
        <v>0.10734</v>
      </c>
      <c r="K507" s="1">
        <f>Tableau1[[#This Row],[prix HT]]/Tableau1[[#This Row],[px ht ttall]]</f>
        <v>12.421585615800261</v>
      </c>
      <c r="L507">
        <v>748</v>
      </c>
      <c r="M507" t="s">
        <v>1503</v>
      </c>
      <c r="N507">
        <v>50</v>
      </c>
      <c r="O507" t="s">
        <v>1500</v>
      </c>
      <c r="P507" t="s">
        <v>14</v>
      </c>
      <c r="Q507" t="s">
        <v>1959</v>
      </c>
      <c r="R507" s="4" t="str">
        <f>Tableau1[[#This Row],[référence]]</f>
        <v>J040213</v>
      </c>
      <c r="T507" s="4"/>
    </row>
    <row r="508" spans="1:20" customFormat="1" hidden="1">
      <c r="A508" t="s">
        <v>1497</v>
      </c>
      <c r="B508" t="s">
        <v>1884</v>
      </c>
      <c r="C508" t="s">
        <v>1498</v>
      </c>
      <c r="D508" t="s">
        <v>132</v>
      </c>
      <c r="E508" t="s">
        <v>1890</v>
      </c>
      <c r="F508" s="1">
        <v>0.1</v>
      </c>
      <c r="G508" s="1">
        <v>1.6</v>
      </c>
      <c r="H508" s="1">
        <v>1.3333330000000001</v>
      </c>
      <c r="I508" s="2">
        <v>7.3400000000000002E-3</v>
      </c>
      <c r="J508" s="1">
        <f>Tableau1[[#This Row],[prix d\''achat]]+Tableau1[[#This Row],[frais acc]]</f>
        <v>0.10734</v>
      </c>
      <c r="K508" s="1">
        <f>Tableau1[[#This Row],[prix HT]]/Tableau1[[#This Row],[px ht ttall]]</f>
        <v>12.421585615800261</v>
      </c>
      <c r="L508">
        <v>749</v>
      </c>
      <c r="M508" t="s">
        <v>1499</v>
      </c>
      <c r="N508">
        <v>50</v>
      </c>
      <c r="O508" t="s">
        <v>1500</v>
      </c>
      <c r="P508" t="s">
        <v>14</v>
      </c>
      <c r="Q508" t="s">
        <v>1959</v>
      </c>
      <c r="R508" s="4" t="str">
        <f>Tableau1[[#This Row],[référence]]</f>
        <v>J040214</v>
      </c>
      <c r="T508" s="4"/>
    </row>
    <row r="509" spans="1:20" customFormat="1" hidden="1">
      <c r="A509" t="s">
        <v>1478</v>
      </c>
      <c r="B509" t="s">
        <v>1884</v>
      </c>
      <c r="C509" t="s">
        <v>1479</v>
      </c>
      <c r="D509" t="s">
        <v>17</v>
      </c>
      <c r="E509" t="s">
        <v>1899</v>
      </c>
      <c r="F509" s="1">
        <v>1.69</v>
      </c>
      <c r="G509" s="1">
        <v>2.4</v>
      </c>
      <c r="H509" s="1">
        <v>2</v>
      </c>
      <c r="I509" s="1">
        <f>F509*0.2</f>
        <v>0.33800000000000002</v>
      </c>
      <c r="J509" s="1">
        <f>F509+I509</f>
        <v>2.028</v>
      </c>
      <c r="K509" s="1">
        <f>H509/J509</f>
        <v>0.98619329388560162</v>
      </c>
      <c r="L509">
        <v>338</v>
      </c>
      <c r="M509" t="s">
        <v>1480</v>
      </c>
      <c r="N509">
        <v>17</v>
      </c>
      <c r="O509" t="s">
        <v>1481</v>
      </c>
      <c r="P509" t="s">
        <v>14</v>
      </c>
      <c r="Q509" t="s">
        <v>1959</v>
      </c>
      <c r="R509" s="4" t="str">
        <f>Tableau1[[#This Row],[référence]]</f>
        <v>J040220</v>
      </c>
      <c r="T509" s="4"/>
    </row>
    <row r="510" spans="1:20" customFormat="1" hidden="1">
      <c r="A510" t="s">
        <v>1363</v>
      </c>
      <c r="B510" t="s">
        <v>1884</v>
      </c>
      <c r="C510" t="s">
        <v>1364</v>
      </c>
      <c r="D510" t="s">
        <v>368</v>
      </c>
      <c r="E510" t="s">
        <v>1891</v>
      </c>
      <c r="F510" s="1">
        <v>0.08</v>
      </c>
      <c r="G510" s="1">
        <v>1.5</v>
      </c>
      <c r="H510" s="1">
        <v>1.25</v>
      </c>
      <c r="I510" s="1">
        <f>Tableau1[[#This Row],[prix d\''achat]]*0.2</f>
        <v>1.6E-2</v>
      </c>
      <c r="J510" s="1">
        <f>Tableau1[[#This Row],[frais acc]]+Tableau1[[#This Row],[prix d\''achat]]</f>
        <v>9.6000000000000002E-2</v>
      </c>
      <c r="K510" s="1">
        <f>Tableau1[[#This Row],[prix HT]]/Tableau1[[#This Row],[px ht ttall]]</f>
        <v>13.020833333333334</v>
      </c>
      <c r="L510" t="s">
        <v>1365</v>
      </c>
      <c r="M510" t="s">
        <v>1366</v>
      </c>
      <c r="N510">
        <v>14</v>
      </c>
      <c r="O510" t="s">
        <v>1367</v>
      </c>
      <c r="P510" t="s">
        <v>14</v>
      </c>
      <c r="Q510" t="s">
        <v>1959</v>
      </c>
      <c r="R510" s="4" t="str">
        <f>Tableau1[[#This Row],[référence]]</f>
        <v>J041A01</v>
      </c>
      <c r="T510" s="4"/>
    </row>
    <row r="511" spans="1:20" customFormat="1" hidden="1">
      <c r="A511" t="s">
        <v>1390</v>
      </c>
      <c r="B511" t="s">
        <v>1884</v>
      </c>
      <c r="C511" t="s">
        <v>1391</v>
      </c>
      <c r="D511" t="s">
        <v>368</v>
      </c>
      <c r="E511" t="s">
        <v>1891</v>
      </c>
      <c r="F511" s="1">
        <v>0.06</v>
      </c>
      <c r="G511" s="1">
        <v>1.5</v>
      </c>
      <c r="H511" s="1">
        <v>1.25</v>
      </c>
      <c r="I511" s="1">
        <f>Tableau1[[#This Row],[prix d\''achat]]*0.2</f>
        <v>1.2E-2</v>
      </c>
      <c r="J511" s="1">
        <f>Tableau1[[#This Row],[frais acc]]+Tableau1[[#This Row],[prix d\''achat]]</f>
        <v>7.1999999999999995E-2</v>
      </c>
      <c r="K511" s="1">
        <f>Tableau1[[#This Row],[prix HT]]/Tableau1[[#This Row],[px ht ttall]]</f>
        <v>17.361111111111111</v>
      </c>
      <c r="L511" t="s">
        <v>1392</v>
      </c>
      <c r="M511" t="s">
        <v>1393</v>
      </c>
      <c r="N511">
        <v>12</v>
      </c>
      <c r="O511" t="s">
        <v>1367</v>
      </c>
      <c r="P511" t="s">
        <v>14</v>
      </c>
      <c r="Q511" t="s">
        <v>1959</v>
      </c>
      <c r="R511" s="4" t="str">
        <f>Tableau1[[#This Row],[référence]]</f>
        <v>J041A02</v>
      </c>
      <c r="T511" s="4"/>
    </row>
    <row r="512" spans="1:20" customFormat="1" hidden="1">
      <c r="A512" t="s">
        <v>1390</v>
      </c>
      <c r="B512" t="s">
        <v>1884</v>
      </c>
      <c r="C512" t="s">
        <v>1391</v>
      </c>
      <c r="D512" t="s">
        <v>368</v>
      </c>
      <c r="E512" t="s">
        <v>1891</v>
      </c>
      <c r="F512" s="1">
        <v>0.06</v>
      </c>
      <c r="G512" s="1">
        <v>1.5</v>
      </c>
      <c r="H512" s="1">
        <v>1.25</v>
      </c>
      <c r="I512" s="1">
        <f>Tableau1[[#This Row],[prix d\''achat]]*0.2</f>
        <v>1.2E-2</v>
      </c>
      <c r="J512" s="1">
        <f>Tableau1[[#This Row],[frais acc]]+Tableau1[[#This Row],[prix d\''achat]]</f>
        <v>7.1999999999999995E-2</v>
      </c>
      <c r="K512" s="1">
        <f>Tableau1[[#This Row],[prix HT]]/Tableau1[[#This Row],[px ht ttall]]</f>
        <v>17.361111111111111</v>
      </c>
      <c r="L512" t="s">
        <v>1394</v>
      </c>
      <c r="M512" t="s">
        <v>1393</v>
      </c>
      <c r="N512">
        <v>7</v>
      </c>
      <c r="O512" t="s">
        <v>1367</v>
      </c>
      <c r="P512" t="s">
        <v>14</v>
      </c>
      <c r="Q512" t="s">
        <v>1959</v>
      </c>
      <c r="R512" s="4" t="str">
        <f>Tableau1[[#This Row],[référence]]</f>
        <v>J041A02</v>
      </c>
      <c r="T512" s="4"/>
    </row>
    <row r="513" spans="1:20" customFormat="1" hidden="1">
      <c r="A513" t="s">
        <v>1368</v>
      </c>
      <c r="B513" t="s">
        <v>1884</v>
      </c>
      <c r="C513" t="s">
        <v>1364</v>
      </c>
      <c r="D513" t="s">
        <v>368</v>
      </c>
      <c r="E513" t="s">
        <v>1891</v>
      </c>
      <c r="F513" s="1">
        <v>0.08</v>
      </c>
      <c r="G513" s="1">
        <v>1.5</v>
      </c>
      <c r="H513" s="1">
        <v>1.25</v>
      </c>
      <c r="I513" s="1">
        <f>Tableau1[[#This Row],[prix d\''achat]]*0.2</f>
        <v>1.6E-2</v>
      </c>
      <c r="J513" s="1">
        <f>Tableau1[[#This Row],[frais acc]]+Tableau1[[#This Row],[prix d\''achat]]</f>
        <v>9.6000000000000002E-2</v>
      </c>
      <c r="K513" s="1">
        <f>Tableau1[[#This Row],[prix HT]]/Tableau1[[#This Row],[px ht ttall]]</f>
        <v>13.020833333333334</v>
      </c>
      <c r="L513" t="s">
        <v>1369</v>
      </c>
      <c r="M513" t="s">
        <v>1370</v>
      </c>
      <c r="N513">
        <v>12</v>
      </c>
      <c r="O513" t="s">
        <v>1367</v>
      </c>
      <c r="P513" t="s">
        <v>14</v>
      </c>
      <c r="Q513" t="s">
        <v>1959</v>
      </c>
      <c r="R513" s="4" t="str">
        <f>Tableau1[[#This Row],[référence]]</f>
        <v>J041A04</v>
      </c>
      <c r="T513" s="4"/>
    </row>
    <row r="514" spans="1:20" customFormat="1" hidden="1">
      <c r="A514" t="s">
        <v>1383</v>
      </c>
      <c r="B514" t="s">
        <v>1884</v>
      </c>
      <c r="C514" t="s">
        <v>1384</v>
      </c>
      <c r="D514" t="s">
        <v>368</v>
      </c>
      <c r="E514" t="s">
        <v>1891</v>
      </c>
      <c r="F514" s="1">
        <v>0.06</v>
      </c>
      <c r="G514" s="1">
        <v>1.3</v>
      </c>
      <c r="H514" s="1">
        <v>1.0833330000000001</v>
      </c>
      <c r="I514" s="1">
        <f>Tableau1[[#This Row],[prix d\''achat]]*0.2</f>
        <v>1.2E-2</v>
      </c>
      <c r="J514" s="1">
        <f>Tableau1[[#This Row],[frais acc]]+Tableau1[[#This Row],[prix d\''achat]]</f>
        <v>7.1999999999999995E-2</v>
      </c>
      <c r="K514" s="1">
        <f>Tableau1[[#This Row],[prix HT]]/Tableau1[[#This Row],[px ht ttall]]</f>
        <v>15.046291666666669</v>
      </c>
      <c r="L514" t="s">
        <v>1385</v>
      </c>
      <c r="M514" t="s">
        <v>1386</v>
      </c>
      <c r="N514">
        <v>17</v>
      </c>
      <c r="O514" t="s">
        <v>1367</v>
      </c>
      <c r="P514" t="s">
        <v>14</v>
      </c>
      <c r="Q514" t="s">
        <v>1959</v>
      </c>
      <c r="R514" s="4" t="str">
        <f>Tableau1[[#This Row],[référence]]</f>
        <v>J041A08</v>
      </c>
      <c r="T514" s="4"/>
    </row>
    <row r="515" spans="1:20" customFormat="1" hidden="1">
      <c r="A515" t="s">
        <v>1383</v>
      </c>
      <c r="B515" t="s">
        <v>1884</v>
      </c>
      <c r="C515" t="s">
        <v>1384</v>
      </c>
      <c r="D515" t="s">
        <v>368</v>
      </c>
      <c r="E515" t="s">
        <v>1891</v>
      </c>
      <c r="F515" s="1">
        <v>0.06</v>
      </c>
      <c r="G515" s="1">
        <v>1.3</v>
      </c>
      <c r="H515" s="1">
        <v>1.0833330000000001</v>
      </c>
      <c r="I515" s="1">
        <f>Tableau1[[#This Row],[prix d\''achat]]*0.2</f>
        <v>1.2E-2</v>
      </c>
      <c r="J515" s="1">
        <f>Tableau1[[#This Row],[frais acc]]+Tableau1[[#This Row],[prix d\''achat]]</f>
        <v>7.1999999999999995E-2</v>
      </c>
      <c r="K515" s="1">
        <f>Tableau1[[#This Row],[prix HT]]/Tableau1[[#This Row],[px ht ttall]]</f>
        <v>15.046291666666669</v>
      </c>
      <c r="L515" t="s">
        <v>1387</v>
      </c>
      <c r="M515" t="s">
        <v>1386</v>
      </c>
      <c r="N515">
        <v>15</v>
      </c>
      <c r="O515" t="s">
        <v>1367</v>
      </c>
      <c r="P515" t="s">
        <v>14</v>
      </c>
      <c r="Q515" t="s">
        <v>1959</v>
      </c>
      <c r="R515" s="4" t="str">
        <f>Tableau1[[#This Row],[référence]]</f>
        <v>J041A08</v>
      </c>
      <c r="T515" s="4"/>
    </row>
    <row r="516" spans="1:20" customFormat="1" hidden="1">
      <c r="A516" t="s">
        <v>1383</v>
      </c>
      <c r="B516" t="s">
        <v>1884</v>
      </c>
      <c r="C516" t="s">
        <v>1384</v>
      </c>
      <c r="D516" t="s">
        <v>368</v>
      </c>
      <c r="E516" t="s">
        <v>1891</v>
      </c>
      <c r="F516" s="1">
        <v>0.06</v>
      </c>
      <c r="G516" s="1">
        <v>1.3</v>
      </c>
      <c r="H516" s="1">
        <v>1.0833330000000001</v>
      </c>
      <c r="I516" s="1">
        <f>Tableau1[[#This Row],[prix d\''achat]]*0.2</f>
        <v>1.2E-2</v>
      </c>
      <c r="J516" s="1">
        <f>Tableau1[[#This Row],[frais acc]]+Tableau1[[#This Row],[prix d\''achat]]</f>
        <v>7.1999999999999995E-2</v>
      </c>
      <c r="K516" s="1">
        <f>Tableau1[[#This Row],[prix HT]]/Tableau1[[#This Row],[px ht ttall]]</f>
        <v>15.046291666666669</v>
      </c>
      <c r="L516" t="s">
        <v>1388</v>
      </c>
      <c r="M516" t="s">
        <v>1386</v>
      </c>
      <c r="N516">
        <v>10</v>
      </c>
      <c r="O516" t="s">
        <v>1367</v>
      </c>
      <c r="P516" t="s">
        <v>14</v>
      </c>
      <c r="Q516" t="s">
        <v>1959</v>
      </c>
      <c r="R516" s="4" t="str">
        <f>Tableau1[[#This Row],[référence]]</f>
        <v>J041A08</v>
      </c>
      <c r="T516" s="4"/>
    </row>
    <row r="517" spans="1:20" customFormat="1" hidden="1">
      <c r="A517" t="s">
        <v>1383</v>
      </c>
      <c r="B517" t="s">
        <v>1884</v>
      </c>
      <c r="C517" t="s">
        <v>1384</v>
      </c>
      <c r="D517" t="s">
        <v>368</v>
      </c>
      <c r="E517" t="s">
        <v>1891</v>
      </c>
      <c r="F517" s="1">
        <v>0.06</v>
      </c>
      <c r="G517" s="1">
        <v>1.3</v>
      </c>
      <c r="H517" s="1">
        <v>1.0833330000000001</v>
      </c>
      <c r="I517" s="1">
        <f>Tableau1[[#This Row],[prix d\''achat]]*0.2</f>
        <v>1.2E-2</v>
      </c>
      <c r="J517" s="1">
        <f>Tableau1[[#This Row],[frais acc]]+Tableau1[[#This Row],[prix d\''achat]]</f>
        <v>7.1999999999999995E-2</v>
      </c>
      <c r="K517" s="1">
        <f>Tableau1[[#This Row],[prix HT]]/Tableau1[[#This Row],[px ht ttall]]</f>
        <v>15.046291666666669</v>
      </c>
      <c r="L517" t="s">
        <v>1389</v>
      </c>
      <c r="M517" t="s">
        <v>1386</v>
      </c>
      <c r="N517">
        <v>18</v>
      </c>
      <c r="O517" t="s">
        <v>1367</v>
      </c>
      <c r="P517" t="s">
        <v>14</v>
      </c>
      <c r="Q517" t="s">
        <v>1959</v>
      </c>
      <c r="R517" s="4" t="str">
        <f>Tableau1[[#This Row],[référence]]</f>
        <v>J041A08</v>
      </c>
      <c r="T517" s="4"/>
    </row>
    <row r="518" spans="1:20" customFormat="1" hidden="1">
      <c r="A518" t="s">
        <v>1377</v>
      </c>
      <c r="B518" t="s">
        <v>1884</v>
      </c>
      <c r="C518" t="s">
        <v>1378</v>
      </c>
      <c r="D518" t="s">
        <v>368</v>
      </c>
      <c r="E518" t="s">
        <v>1891</v>
      </c>
      <c r="F518" s="1">
        <v>7.0000000000000007E-2</v>
      </c>
      <c r="G518" s="1">
        <v>1.2</v>
      </c>
      <c r="H518" s="1">
        <v>1</v>
      </c>
      <c r="I518" s="1">
        <f>Tableau1[[#This Row],[prix d\''achat]]*0.2</f>
        <v>1.4000000000000002E-2</v>
      </c>
      <c r="J518" s="1">
        <f>Tableau1[[#This Row],[frais acc]]+Tableau1[[#This Row],[prix d\''achat]]</f>
        <v>8.4000000000000005E-2</v>
      </c>
      <c r="K518" s="1">
        <f>Tableau1[[#This Row],[prix HT]]/Tableau1[[#This Row],[px ht ttall]]</f>
        <v>11.904761904761903</v>
      </c>
      <c r="L518" t="s">
        <v>1379</v>
      </c>
      <c r="M518" t="s">
        <v>1380</v>
      </c>
      <c r="N518">
        <v>19</v>
      </c>
      <c r="O518" t="s">
        <v>1367</v>
      </c>
      <c r="P518" t="s">
        <v>14</v>
      </c>
      <c r="Q518" t="s">
        <v>1959</v>
      </c>
      <c r="R518" s="4" t="str">
        <f>Tableau1[[#This Row],[référence]]</f>
        <v>J041A11</v>
      </c>
      <c r="T518" s="4"/>
    </row>
    <row r="519" spans="1:20" customFormat="1" hidden="1">
      <c r="A519" t="s">
        <v>1377</v>
      </c>
      <c r="B519" t="s">
        <v>1884</v>
      </c>
      <c r="C519" t="s">
        <v>1378</v>
      </c>
      <c r="D519" t="s">
        <v>368</v>
      </c>
      <c r="E519" t="s">
        <v>1891</v>
      </c>
      <c r="F519" s="1">
        <v>7.0000000000000007E-2</v>
      </c>
      <c r="G519" s="1">
        <v>1.2</v>
      </c>
      <c r="H519" s="1">
        <v>1</v>
      </c>
      <c r="I519" s="1">
        <f>Tableau1[[#This Row],[prix d\''achat]]*0.2</f>
        <v>1.4000000000000002E-2</v>
      </c>
      <c r="J519" s="1">
        <f>Tableau1[[#This Row],[frais acc]]+Tableau1[[#This Row],[prix d\''achat]]</f>
        <v>8.4000000000000005E-2</v>
      </c>
      <c r="K519" s="1">
        <f>Tableau1[[#This Row],[prix HT]]/Tableau1[[#This Row],[px ht ttall]]</f>
        <v>11.904761904761903</v>
      </c>
      <c r="L519" t="s">
        <v>1381</v>
      </c>
      <c r="M519" t="s">
        <v>1380</v>
      </c>
      <c r="N519">
        <v>20</v>
      </c>
      <c r="O519" t="s">
        <v>1367</v>
      </c>
      <c r="P519" t="s">
        <v>14</v>
      </c>
      <c r="Q519" t="s">
        <v>1959</v>
      </c>
      <c r="R519" s="4" t="str">
        <f>Tableau1[[#This Row],[référence]]</f>
        <v>J041A11</v>
      </c>
      <c r="T519" s="4"/>
    </row>
    <row r="520" spans="1:20" customFormat="1" hidden="1">
      <c r="A520" t="s">
        <v>1377</v>
      </c>
      <c r="B520" t="s">
        <v>1884</v>
      </c>
      <c r="C520" t="s">
        <v>1378</v>
      </c>
      <c r="D520" t="s">
        <v>368</v>
      </c>
      <c r="E520" t="s">
        <v>1891</v>
      </c>
      <c r="F520" s="1">
        <v>7.0000000000000007E-2</v>
      </c>
      <c r="G520" s="1">
        <v>1.2</v>
      </c>
      <c r="H520" s="1">
        <v>1</v>
      </c>
      <c r="I520" s="1">
        <f>Tableau1[[#This Row],[prix d\''achat]]*0.2</f>
        <v>1.4000000000000002E-2</v>
      </c>
      <c r="J520" s="1">
        <f>Tableau1[[#This Row],[frais acc]]+Tableau1[[#This Row],[prix d\''achat]]</f>
        <v>8.4000000000000005E-2</v>
      </c>
      <c r="K520" s="1">
        <f>Tableau1[[#This Row],[prix HT]]/Tableau1[[#This Row],[px ht ttall]]</f>
        <v>11.904761904761903</v>
      </c>
      <c r="L520" t="s">
        <v>1382</v>
      </c>
      <c r="M520" t="s">
        <v>1380</v>
      </c>
      <c r="N520">
        <v>20</v>
      </c>
      <c r="O520" t="s">
        <v>1367</v>
      </c>
      <c r="P520" t="s">
        <v>14</v>
      </c>
      <c r="Q520" t="s">
        <v>1959</v>
      </c>
      <c r="R520" s="4" t="str">
        <f>Tableau1[[#This Row],[référence]]</f>
        <v>J041A11</v>
      </c>
      <c r="T520" s="4"/>
    </row>
    <row r="521" spans="1:20" customFormat="1" hidden="1">
      <c r="A521" t="s">
        <v>1371</v>
      </c>
      <c r="B521" t="s">
        <v>1884</v>
      </c>
      <c r="C521" t="s">
        <v>1372</v>
      </c>
      <c r="D521" t="s">
        <v>368</v>
      </c>
      <c r="E521" t="s">
        <v>1891</v>
      </c>
      <c r="F521" s="1">
        <v>0.12</v>
      </c>
      <c r="G521" s="1">
        <v>2.2000000000000002</v>
      </c>
      <c r="H521" s="1">
        <v>1.8333330000000001</v>
      </c>
      <c r="I521" s="1">
        <f>Tableau1[[#This Row],[prix d\''achat]]*0.2</f>
        <v>2.4E-2</v>
      </c>
      <c r="J521" s="1">
        <f>Tableau1[[#This Row],[frais acc]]+Tableau1[[#This Row],[prix d\''achat]]</f>
        <v>0.14399999999999999</v>
      </c>
      <c r="K521" s="1">
        <f>Tableau1[[#This Row],[prix HT]]/Tableau1[[#This Row],[px ht ttall]]</f>
        <v>12.731479166666668</v>
      </c>
      <c r="L521" t="s">
        <v>1373</v>
      </c>
      <c r="M521" t="s">
        <v>1374</v>
      </c>
      <c r="N521">
        <v>19</v>
      </c>
      <c r="O521" t="s">
        <v>1367</v>
      </c>
      <c r="P521" t="s">
        <v>14</v>
      </c>
      <c r="Q521" t="s">
        <v>1959</v>
      </c>
      <c r="R521" s="4" t="str">
        <f>Tableau1[[#This Row],[référence]]</f>
        <v>J041A14</v>
      </c>
      <c r="T521" s="4"/>
    </row>
    <row r="522" spans="1:20" customFormat="1" hidden="1">
      <c r="A522" t="s">
        <v>1371</v>
      </c>
      <c r="B522" t="s">
        <v>1884</v>
      </c>
      <c r="C522" t="s">
        <v>1372</v>
      </c>
      <c r="D522" t="s">
        <v>368</v>
      </c>
      <c r="E522" t="s">
        <v>1891</v>
      </c>
      <c r="F522" s="1">
        <v>0.12</v>
      </c>
      <c r="G522" s="1">
        <v>2.2000000000000002</v>
      </c>
      <c r="H522" s="1">
        <v>1.8333330000000001</v>
      </c>
      <c r="I522" s="1">
        <f>Tableau1[[#This Row],[prix d\''achat]]*0.2</f>
        <v>2.4E-2</v>
      </c>
      <c r="J522" s="1">
        <f>Tableau1[[#This Row],[frais acc]]+Tableau1[[#This Row],[prix d\''achat]]</f>
        <v>0.14399999999999999</v>
      </c>
      <c r="K522" s="1">
        <f>Tableau1[[#This Row],[prix HT]]/Tableau1[[#This Row],[px ht ttall]]</f>
        <v>12.731479166666668</v>
      </c>
      <c r="L522" t="s">
        <v>1375</v>
      </c>
      <c r="M522" t="s">
        <v>1374</v>
      </c>
      <c r="N522">
        <v>20</v>
      </c>
      <c r="O522" t="s">
        <v>1367</v>
      </c>
      <c r="P522" t="s">
        <v>14</v>
      </c>
      <c r="Q522" t="s">
        <v>1959</v>
      </c>
      <c r="R522" s="4" t="str">
        <f>Tableau1[[#This Row],[référence]]</f>
        <v>J041A14</v>
      </c>
      <c r="T522" s="4"/>
    </row>
    <row r="523" spans="1:20" customFormat="1" hidden="1">
      <c r="A523" t="s">
        <v>1371</v>
      </c>
      <c r="B523" t="s">
        <v>1884</v>
      </c>
      <c r="C523" t="s">
        <v>1372</v>
      </c>
      <c r="D523" t="s">
        <v>368</v>
      </c>
      <c r="E523" t="s">
        <v>1891</v>
      </c>
      <c r="F523" s="1">
        <v>0.12</v>
      </c>
      <c r="G523" s="1">
        <v>2.2000000000000002</v>
      </c>
      <c r="H523" s="1">
        <v>1.8333330000000001</v>
      </c>
      <c r="I523" s="1">
        <f>Tableau1[[#This Row],[prix d\''achat]]*0.2</f>
        <v>2.4E-2</v>
      </c>
      <c r="J523" s="1">
        <f>Tableau1[[#This Row],[frais acc]]+Tableau1[[#This Row],[prix d\''achat]]</f>
        <v>0.14399999999999999</v>
      </c>
      <c r="K523" s="1">
        <f>Tableau1[[#This Row],[prix HT]]/Tableau1[[#This Row],[px ht ttall]]</f>
        <v>12.731479166666668</v>
      </c>
      <c r="L523" t="s">
        <v>1376</v>
      </c>
      <c r="M523" t="s">
        <v>1374</v>
      </c>
      <c r="N523">
        <v>20</v>
      </c>
      <c r="O523" t="s">
        <v>1367</v>
      </c>
      <c r="P523" t="s">
        <v>14</v>
      </c>
      <c r="Q523" t="s">
        <v>1959</v>
      </c>
      <c r="R523" s="4" t="str">
        <f>Tableau1[[#This Row],[référence]]</f>
        <v>J041A14</v>
      </c>
      <c r="T523" s="4"/>
    </row>
    <row r="524" spans="1:20" customFormat="1" hidden="1">
      <c r="A524" t="s">
        <v>579</v>
      </c>
      <c r="B524" t="s">
        <v>1884</v>
      </c>
      <c r="C524" t="s">
        <v>580</v>
      </c>
      <c r="D524" t="s">
        <v>17</v>
      </c>
      <c r="E524" t="s">
        <v>1899</v>
      </c>
      <c r="F524" s="1">
        <v>0.3</v>
      </c>
      <c r="G524" s="1">
        <v>1</v>
      </c>
      <c r="H524" s="1">
        <v>0.83333299999999999</v>
      </c>
      <c r="I524" s="1">
        <f>F524*0.14</f>
        <v>4.2000000000000003E-2</v>
      </c>
      <c r="J524" s="1">
        <f>F524+I524</f>
        <v>0.34199999999999997</v>
      </c>
      <c r="K524" s="1">
        <f>H524/J524</f>
        <v>2.4366461988304096</v>
      </c>
      <c r="L524">
        <v>535</v>
      </c>
      <c r="M524" t="s">
        <v>581</v>
      </c>
      <c r="N524">
        <v>18</v>
      </c>
      <c r="O524" t="s">
        <v>558</v>
      </c>
      <c r="P524" t="s">
        <v>14</v>
      </c>
      <c r="Q524" t="s">
        <v>1959</v>
      </c>
      <c r="R524" s="4" t="str">
        <f>Tableau1[[#This Row],[référence]]</f>
        <v>J041A15</v>
      </c>
      <c r="T524" s="4"/>
    </row>
    <row r="525" spans="1:20" customFormat="1" hidden="1">
      <c r="A525" t="s">
        <v>1395</v>
      </c>
      <c r="B525" t="s">
        <v>1884</v>
      </c>
      <c r="C525" t="s">
        <v>1396</v>
      </c>
      <c r="D525" t="s">
        <v>17</v>
      </c>
      <c r="E525" t="s">
        <v>1899</v>
      </c>
      <c r="F525" s="1">
        <v>7.0000000000000007E-2</v>
      </c>
      <c r="G525" s="1">
        <v>1</v>
      </c>
      <c r="H525" s="1">
        <v>0.83333299999999999</v>
      </c>
      <c r="I525" s="1">
        <f>F525*0.2</f>
        <v>1.4000000000000002E-2</v>
      </c>
      <c r="J525" s="1">
        <f>F525+I525</f>
        <v>8.4000000000000005E-2</v>
      </c>
      <c r="K525" s="1">
        <f>H525/J525</f>
        <v>9.9206309523809519</v>
      </c>
      <c r="L525">
        <v>539</v>
      </c>
      <c r="M525" t="s">
        <v>1397</v>
      </c>
      <c r="N525">
        <v>20</v>
      </c>
      <c r="O525" t="s">
        <v>1367</v>
      </c>
      <c r="P525" t="s">
        <v>14</v>
      </c>
      <c r="Q525" t="s">
        <v>1959</v>
      </c>
      <c r="R525" s="4" t="str">
        <f>Tableau1[[#This Row],[référence]]</f>
        <v>J041A16</v>
      </c>
      <c r="T525" s="4"/>
    </row>
    <row r="526" spans="1:20" customFormat="1" hidden="1">
      <c r="A526" t="s">
        <v>1398</v>
      </c>
      <c r="B526" t="s">
        <v>1884</v>
      </c>
      <c r="C526" t="s">
        <v>1399</v>
      </c>
      <c r="D526" t="s">
        <v>17</v>
      </c>
      <c r="E526" t="s">
        <v>1899</v>
      </c>
      <c r="F526" s="1">
        <v>7.0000000000000007E-2</v>
      </c>
      <c r="G526" s="1">
        <v>1</v>
      </c>
      <c r="H526" s="1">
        <v>0.83333299999999999</v>
      </c>
      <c r="I526" s="1">
        <f>F526*0.2</f>
        <v>1.4000000000000002E-2</v>
      </c>
      <c r="J526" s="1">
        <f>F526+I526</f>
        <v>8.4000000000000005E-2</v>
      </c>
      <c r="K526" s="1">
        <f>H526/J526</f>
        <v>9.9206309523809519</v>
      </c>
      <c r="L526">
        <v>540</v>
      </c>
      <c r="M526" t="s">
        <v>1400</v>
      </c>
      <c r="N526">
        <v>23</v>
      </c>
      <c r="O526" t="s">
        <v>1367</v>
      </c>
      <c r="P526" t="s">
        <v>14</v>
      </c>
      <c r="Q526" t="s">
        <v>1959</v>
      </c>
      <c r="R526" s="4" t="str">
        <f>Tableau1[[#This Row],[référence]]</f>
        <v>J041A17</v>
      </c>
      <c r="T526" s="4"/>
    </row>
    <row r="527" spans="1:20" customFormat="1" hidden="1">
      <c r="A527" t="s">
        <v>1401</v>
      </c>
      <c r="B527" t="s">
        <v>1884</v>
      </c>
      <c r="C527" t="s">
        <v>1402</v>
      </c>
      <c r="D527" t="s">
        <v>368</v>
      </c>
      <c r="E527" t="s">
        <v>1891</v>
      </c>
      <c r="F527" s="1">
        <v>0.39</v>
      </c>
      <c r="G527" s="1">
        <v>1.5</v>
      </c>
      <c r="H527" s="1">
        <v>1.25</v>
      </c>
      <c r="I527" s="1">
        <f>Tableau1[[#This Row],[prix d\''achat]]*0.2</f>
        <v>7.8000000000000014E-2</v>
      </c>
      <c r="J527" s="1">
        <f>Tableau1[[#This Row],[frais acc]]+Tableau1[[#This Row],[prix d\''achat]]</f>
        <v>0.46800000000000003</v>
      </c>
      <c r="K527" s="1">
        <f>Tableau1[[#This Row],[prix HT]]/Tableau1[[#This Row],[px ht ttall]]</f>
        <v>2.6709401709401708</v>
      </c>
      <c r="L527">
        <v>444</v>
      </c>
      <c r="M527" t="s">
        <v>1403</v>
      </c>
      <c r="N527">
        <v>15</v>
      </c>
      <c r="O527" t="s">
        <v>1404</v>
      </c>
      <c r="P527" t="s">
        <v>14</v>
      </c>
      <c r="Q527" t="s">
        <v>1959</v>
      </c>
      <c r="R527" s="4" t="str">
        <f>Tableau1[[#This Row],[référence]]</f>
        <v>J041B01</v>
      </c>
      <c r="T527" s="4"/>
    </row>
    <row r="528" spans="1:20" customFormat="1" hidden="1">
      <c r="A528" t="s">
        <v>1405</v>
      </c>
      <c r="B528" t="s">
        <v>1884</v>
      </c>
      <c r="C528" t="s">
        <v>1406</v>
      </c>
      <c r="D528" t="s">
        <v>368</v>
      </c>
      <c r="E528" t="s">
        <v>1891</v>
      </c>
      <c r="F528" s="1">
        <v>0.39</v>
      </c>
      <c r="G528" s="1">
        <v>2</v>
      </c>
      <c r="H528" s="1">
        <v>1.6666669999999999</v>
      </c>
      <c r="I528" s="1">
        <f>Tableau1[[#This Row],[prix d\''achat]]*0.2</f>
        <v>7.8000000000000014E-2</v>
      </c>
      <c r="J528" s="1">
        <f>Tableau1[[#This Row],[frais acc]]+Tableau1[[#This Row],[prix d\''achat]]</f>
        <v>0.46800000000000003</v>
      </c>
      <c r="K528" s="1">
        <f>Tableau1[[#This Row],[prix HT]]/Tableau1[[#This Row],[px ht ttall]]</f>
        <v>3.5612542735042729</v>
      </c>
      <c r="L528">
        <v>445</v>
      </c>
      <c r="M528" t="s">
        <v>1407</v>
      </c>
      <c r="N528">
        <v>16</v>
      </c>
      <c r="O528" t="s">
        <v>1404</v>
      </c>
      <c r="P528" t="s">
        <v>14</v>
      </c>
      <c r="Q528" t="s">
        <v>1959</v>
      </c>
      <c r="R528" s="4" t="str">
        <f>Tableau1[[#This Row],[référence]]</f>
        <v>J041B02</v>
      </c>
      <c r="T528" s="4"/>
    </row>
    <row r="529" spans="1:20" customFormat="1" hidden="1">
      <c r="A529" t="s">
        <v>1408</v>
      </c>
      <c r="B529" t="s">
        <v>1884</v>
      </c>
      <c r="C529" t="s">
        <v>1409</v>
      </c>
      <c r="D529" t="s">
        <v>368</v>
      </c>
      <c r="E529" t="s">
        <v>1891</v>
      </c>
      <c r="F529" s="1">
        <v>0.39</v>
      </c>
      <c r="G529" s="1">
        <v>2</v>
      </c>
      <c r="H529" s="1">
        <v>1.6666669999999999</v>
      </c>
      <c r="I529" s="1">
        <f>Tableau1[[#This Row],[prix d\''achat]]*0.2</f>
        <v>7.8000000000000014E-2</v>
      </c>
      <c r="J529" s="1">
        <f>Tableau1[[#This Row],[frais acc]]+Tableau1[[#This Row],[prix d\''achat]]</f>
        <v>0.46800000000000003</v>
      </c>
      <c r="K529" s="1">
        <f>Tableau1[[#This Row],[prix HT]]/Tableau1[[#This Row],[px ht ttall]]</f>
        <v>3.5612542735042729</v>
      </c>
      <c r="L529">
        <v>446</v>
      </c>
      <c r="N529">
        <v>15</v>
      </c>
      <c r="O529" t="s">
        <v>1410</v>
      </c>
      <c r="P529" t="s">
        <v>14</v>
      </c>
      <c r="Q529" t="s">
        <v>1959</v>
      </c>
      <c r="R529" s="4" t="str">
        <f>Tableau1[[#This Row],[référence]]</f>
        <v>J041B03</v>
      </c>
      <c r="T529" s="4"/>
    </row>
    <row r="530" spans="1:20" customFormat="1" hidden="1">
      <c r="A530" t="s">
        <v>1411</v>
      </c>
      <c r="B530" t="s">
        <v>1884</v>
      </c>
      <c r="C530" t="s">
        <v>1412</v>
      </c>
      <c r="D530" t="s">
        <v>17</v>
      </c>
      <c r="E530" t="s">
        <v>1899</v>
      </c>
      <c r="F530" s="1">
        <v>1.47</v>
      </c>
      <c r="G530" s="1">
        <v>3</v>
      </c>
      <c r="H530" s="1">
        <v>2.5</v>
      </c>
      <c r="I530" s="1">
        <f>F530*0.2</f>
        <v>0.29399999999999998</v>
      </c>
      <c r="J530" s="1">
        <f>F530+I530</f>
        <v>1.764</v>
      </c>
      <c r="K530" s="1">
        <f>H530/J530</f>
        <v>1.4172335600907029</v>
      </c>
      <c r="L530">
        <v>516</v>
      </c>
      <c r="M530" t="s">
        <v>1413</v>
      </c>
      <c r="N530">
        <v>15</v>
      </c>
      <c r="O530" t="s">
        <v>1410</v>
      </c>
      <c r="P530" t="s">
        <v>14</v>
      </c>
      <c r="Q530" t="s">
        <v>1959</v>
      </c>
      <c r="R530" s="4" t="str">
        <f>Tableau1[[#This Row],[référence]]</f>
        <v>J041B04</v>
      </c>
      <c r="T530" s="4"/>
    </row>
    <row r="531" spans="1:20" customFormat="1" hidden="1">
      <c r="A531" t="s">
        <v>1417</v>
      </c>
      <c r="B531" t="s">
        <v>1884</v>
      </c>
      <c r="C531" t="s">
        <v>1418</v>
      </c>
      <c r="D531" t="s">
        <v>132</v>
      </c>
      <c r="E531" t="s">
        <v>1890</v>
      </c>
      <c r="F531" s="1">
        <v>0.12</v>
      </c>
      <c r="G531" s="1">
        <v>1.2</v>
      </c>
      <c r="H531" s="1">
        <v>1</v>
      </c>
      <c r="I531" s="2">
        <v>2.2020000000000001E-2</v>
      </c>
      <c r="J531" s="1">
        <f>Tableau1[[#This Row],[prix d\''achat]]+Tableau1[[#This Row],[frais acc]]</f>
        <v>0.14202000000000001</v>
      </c>
      <c r="K531" s="1">
        <f>Tableau1[[#This Row],[prix HT]]/Tableau1[[#This Row],[px ht ttall]]</f>
        <v>7.0412617941135052</v>
      </c>
      <c r="L531">
        <v>823</v>
      </c>
      <c r="M531" t="s">
        <v>1419</v>
      </c>
      <c r="N531">
        <v>25</v>
      </c>
      <c r="O531" t="s">
        <v>1420</v>
      </c>
      <c r="P531" t="s">
        <v>14</v>
      </c>
      <c r="Q531" t="s">
        <v>1959</v>
      </c>
      <c r="R531" s="4" t="str">
        <f>Tableau1[[#This Row],[référence]]</f>
        <v>J041B05</v>
      </c>
      <c r="T531" s="4"/>
    </row>
    <row r="532" spans="1:20" customFormat="1" hidden="1">
      <c r="A532" t="s">
        <v>1277</v>
      </c>
      <c r="B532" t="s">
        <v>1884</v>
      </c>
      <c r="C532" t="s">
        <v>1278</v>
      </c>
      <c r="D532" t="s">
        <v>132</v>
      </c>
      <c r="E532" t="s">
        <v>1890</v>
      </c>
      <c r="F532" s="1">
        <v>0.79</v>
      </c>
      <c r="G532" s="1">
        <v>1.7</v>
      </c>
      <c r="H532" s="1">
        <v>1.4166669999999999</v>
      </c>
      <c r="I532" s="2">
        <v>3.6700000000000003E-2</v>
      </c>
      <c r="J532" s="1">
        <f>Tableau1[[#This Row],[prix d\''achat]]+Tableau1[[#This Row],[frais acc]]</f>
        <v>0.82669999999999999</v>
      </c>
      <c r="K532" s="1">
        <f>Tableau1[[#This Row],[prix HT]]/Tableau1[[#This Row],[px ht ttall]]</f>
        <v>1.7136409822184588</v>
      </c>
      <c r="L532">
        <v>817</v>
      </c>
      <c r="M532" t="s">
        <v>1279</v>
      </c>
      <c r="N532">
        <v>7</v>
      </c>
      <c r="O532" t="s">
        <v>1280</v>
      </c>
      <c r="P532" t="s">
        <v>14</v>
      </c>
      <c r="Q532" t="s">
        <v>1959</v>
      </c>
      <c r="R532" s="4" t="str">
        <f>Tableau1[[#This Row],[référence]]</f>
        <v>J041B07</v>
      </c>
      <c r="T532" s="4"/>
    </row>
    <row r="533" spans="1:20" customFormat="1" hidden="1">
      <c r="A533" t="s">
        <v>1281</v>
      </c>
      <c r="B533" t="s">
        <v>1884</v>
      </c>
      <c r="C533" t="s">
        <v>1282</v>
      </c>
      <c r="D533" t="s">
        <v>132</v>
      </c>
      <c r="E533" t="s">
        <v>1890</v>
      </c>
      <c r="F533" s="1">
        <v>0.84</v>
      </c>
      <c r="G533" s="1">
        <v>1.8</v>
      </c>
      <c r="H533" s="1">
        <v>1.5</v>
      </c>
      <c r="I533" s="2">
        <v>3.6700000000000003E-2</v>
      </c>
      <c r="J533" s="1">
        <f>Tableau1[[#This Row],[prix d\''achat]]+Tableau1[[#This Row],[frais acc]]</f>
        <v>0.87669999999999992</v>
      </c>
      <c r="K533" s="1">
        <f>Tableau1[[#This Row],[prix HT]]/Tableau1[[#This Row],[px ht ttall]]</f>
        <v>1.7109615603969432</v>
      </c>
      <c r="L533">
        <v>818</v>
      </c>
      <c r="M533" t="s">
        <v>1283</v>
      </c>
      <c r="N533">
        <v>7</v>
      </c>
      <c r="O533" t="s">
        <v>1280</v>
      </c>
      <c r="P533" t="s">
        <v>14</v>
      </c>
      <c r="Q533" t="s">
        <v>1959</v>
      </c>
      <c r="R533" s="4" t="str">
        <f>Tableau1[[#This Row],[référence]]</f>
        <v>J041B08</v>
      </c>
      <c r="T533" s="4"/>
    </row>
    <row r="534" spans="1:20" customFormat="1" hidden="1">
      <c r="A534" t="s">
        <v>1284</v>
      </c>
      <c r="B534" t="s">
        <v>1884</v>
      </c>
      <c r="C534" t="s">
        <v>1285</v>
      </c>
      <c r="D534" t="s">
        <v>132</v>
      </c>
      <c r="E534" t="s">
        <v>1890</v>
      </c>
      <c r="F534" s="1">
        <v>0.94</v>
      </c>
      <c r="G534" s="1">
        <v>1.95</v>
      </c>
      <c r="H534" s="1">
        <v>1.625</v>
      </c>
      <c r="I534" s="2">
        <v>3.6700000000000003E-2</v>
      </c>
      <c r="J534" s="1">
        <f>Tableau1[[#This Row],[prix d\''achat]]+Tableau1[[#This Row],[frais acc]]</f>
        <v>0.9766999999999999</v>
      </c>
      <c r="K534" s="1">
        <f>Tableau1[[#This Row],[prix HT]]/Tableau1[[#This Row],[px ht ttall]]</f>
        <v>1.663765741783557</v>
      </c>
      <c r="L534">
        <v>819</v>
      </c>
      <c r="M534" t="s">
        <v>1286</v>
      </c>
      <c r="N534">
        <v>7</v>
      </c>
      <c r="O534" t="s">
        <v>1280</v>
      </c>
      <c r="P534" t="s">
        <v>14</v>
      </c>
      <c r="Q534" t="s">
        <v>1959</v>
      </c>
      <c r="R534" s="4" t="str">
        <f>Tableau1[[#This Row],[référence]]</f>
        <v>J041B09</v>
      </c>
      <c r="T534" s="4"/>
    </row>
    <row r="535" spans="1:20" customFormat="1" hidden="1">
      <c r="A535" t="s">
        <v>1287</v>
      </c>
      <c r="B535" t="s">
        <v>1884</v>
      </c>
      <c r="C535" t="s">
        <v>1288</v>
      </c>
      <c r="D535" t="s">
        <v>132</v>
      </c>
      <c r="E535" t="s">
        <v>1890</v>
      </c>
      <c r="F535" s="1">
        <v>1.04</v>
      </c>
      <c r="G535" s="1">
        <v>2.1</v>
      </c>
      <c r="H535" s="1">
        <v>1.75</v>
      </c>
      <c r="I535" s="2">
        <v>3.6700000000000003E-2</v>
      </c>
      <c r="J535" s="1">
        <f>Tableau1[[#This Row],[prix d\''achat]]+Tableau1[[#This Row],[frais acc]]</f>
        <v>1.0767</v>
      </c>
      <c r="K535" s="1">
        <f>Tableau1[[#This Row],[prix HT]]/Tableau1[[#This Row],[px ht ttall]]</f>
        <v>1.6253366768830686</v>
      </c>
      <c r="L535">
        <v>820</v>
      </c>
      <c r="M535" t="s">
        <v>1289</v>
      </c>
      <c r="N535">
        <v>7</v>
      </c>
      <c r="O535" t="s">
        <v>1280</v>
      </c>
      <c r="P535" t="s">
        <v>14</v>
      </c>
      <c r="Q535" t="s">
        <v>1959</v>
      </c>
      <c r="R535" s="4" t="str">
        <f>Tableau1[[#This Row],[référence]]</f>
        <v>J041B10</v>
      </c>
      <c r="T535" s="4"/>
    </row>
    <row r="536" spans="1:20" customFormat="1" hidden="1">
      <c r="A536" t="s">
        <v>1290</v>
      </c>
      <c r="B536" t="s">
        <v>1884</v>
      </c>
      <c r="C536" t="s">
        <v>1291</v>
      </c>
      <c r="D536" t="s">
        <v>132</v>
      </c>
      <c r="E536" t="s">
        <v>1890</v>
      </c>
      <c r="F536" s="1">
        <v>1.0900000000000001</v>
      </c>
      <c r="G536" s="1">
        <v>2.2000000000000002</v>
      </c>
      <c r="H536" s="1">
        <v>1.8333330000000001</v>
      </c>
      <c r="I536" s="2">
        <v>3.6700000000000003E-2</v>
      </c>
      <c r="J536" s="1">
        <f>Tableau1[[#This Row],[prix d\''achat]]+Tableau1[[#This Row],[frais acc]]</f>
        <v>1.1267</v>
      </c>
      <c r="K536" s="1">
        <f>Tableau1[[#This Row],[prix HT]]/Tableau1[[#This Row],[px ht ttall]]</f>
        <v>1.6271704979142629</v>
      </c>
      <c r="L536">
        <v>821</v>
      </c>
      <c r="M536" t="s">
        <v>1292</v>
      </c>
      <c r="N536">
        <v>0</v>
      </c>
      <c r="O536" t="s">
        <v>1280</v>
      </c>
      <c r="P536" t="s">
        <v>14</v>
      </c>
      <c r="Q536" t="s">
        <v>1959</v>
      </c>
      <c r="R536" s="4" t="str">
        <f>Tableau1[[#This Row],[référence]]</f>
        <v>J041B11</v>
      </c>
      <c r="T536" s="4"/>
    </row>
    <row r="537" spans="1:20" customFormat="1" hidden="1">
      <c r="A537" t="s">
        <v>1293</v>
      </c>
      <c r="B537" t="s">
        <v>1884</v>
      </c>
      <c r="C537" t="s">
        <v>1294</v>
      </c>
      <c r="D537" t="s">
        <v>132</v>
      </c>
      <c r="E537" t="s">
        <v>1890</v>
      </c>
      <c r="F537" s="1">
        <v>1.24</v>
      </c>
      <c r="G537" s="1">
        <v>2.5</v>
      </c>
      <c r="H537" s="1">
        <v>2.0833330000000001</v>
      </c>
      <c r="I537" s="2">
        <v>4.4040000000000003E-2</v>
      </c>
      <c r="J537" s="1">
        <f>Tableau1[[#This Row],[prix d\''achat]]+Tableau1[[#This Row],[frais acc]]</f>
        <v>1.2840400000000001</v>
      </c>
      <c r="K537" s="1">
        <f>Tableau1[[#This Row],[prix HT]]/Tableau1[[#This Row],[px ht ttall]]</f>
        <v>1.6224829444565589</v>
      </c>
      <c r="L537">
        <v>822</v>
      </c>
      <c r="M537" t="s">
        <v>1295</v>
      </c>
      <c r="N537">
        <v>7</v>
      </c>
      <c r="O537" t="s">
        <v>1280</v>
      </c>
      <c r="P537" t="s">
        <v>14</v>
      </c>
      <c r="Q537" t="s">
        <v>1959</v>
      </c>
      <c r="R537" s="4" t="str">
        <f>Tableau1[[#This Row],[référence]]</f>
        <v>J041B12</v>
      </c>
      <c r="T537" s="4"/>
    </row>
    <row r="538" spans="1:20" customFormat="1" hidden="1">
      <c r="A538" t="s">
        <v>1421</v>
      </c>
      <c r="B538" t="s">
        <v>1884</v>
      </c>
      <c r="C538" t="s">
        <v>1422</v>
      </c>
      <c r="D538" t="s">
        <v>368</v>
      </c>
      <c r="E538" t="s">
        <v>1891</v>
      </c>
      <c r="F538" s="1">
        <v>0.01</v>
      </c>
      <c r="G538" s="1">
        <v>0.5</v>
      </c>
      <c r="H538" s="1">
        <v>0.41666700000000001</v>
      </c>
      <c r="I538" s="1">
        <f>Tableau1[[#This Row],[prix d\''achat]]*0.2</f>
        <v>2E-3</v>
      </c>
      <c r="J538" s="1">
        <f>Tableau1[[#This Row],[frais acc]]+Tableau1[[#This Row],[prix d\''achat]]</f>
        <v>1.2E-2</v>
      </c>
      <c r="K538" s="1">
        <f>Tableau1[[#This Row],[prix HT]]/Tableau1[[#This Row],[px ht ttall]]</f>
        <v>34.722250000000003</v>
      </c>
      <c r="L538">
        <v>447</v>
      </c>
      <c r="M538" t="s">
        <v>1423</v>
      </c>
      <c r="N538">
        <v>7</v>
      </c>
      <c r="O538" t="s">
        <v>1424</v>
      </c>
      <c r="P538" t="s">
        <v>14</v>
      </c>
      <c r="Q538" t="s">
        <v>1959</v>
      </c>
      <c r="R538" s="4" t="str">
        <f>Tableau1[[#This Row],[référence]]</f>
        <v>J041C01</v>
      </c>
      <c r="T538" s="4"/>
    </row>
    <row r="539" spans="1:20" customFormat="1" hidden="1">
      <c r="A539" t="s">
        <v>1425</v>
      </c>
      <c r="B539" t="s">
        <v>1884</v>
      </c>
      <c r="C539" t="s">
        <v>1426</v>
      </c>
      <c r="D539" t="s">
        <v>368</v>
      </c>
      <c r="E539" t="s">
        <v>1891</v>
      </c>
      <c r="F539" s="1">
        <v>0.01</v>
      </c>
      <c r="G539" s="1">
        <v>0.5</v>
      </c>
      <c r="H539" s="1">
        <v>0.41666700000000001</v>
      </c>
      <c r="I539" s="1">
        <f>Tableau1[[#This Row],[prix d\''achat]]*0.2</f>
        <v>2E-3</v>
      </c>
      <c r="J539" s="1">
        <f>Tableau1[[#This Row],[frais acc]]+Tableau1[[#This Row],[prix d\''achat]]</f>
        <v>1.2E-2</v>
      </c>
      <c r="K539" s="1">
        <f>Tableau1[[#This Row],[prix HT]]/Tableau1[[#This Row],[px ht ttall]]</f>
        <v>34.722250000000003</v>
      </c>
      <c r="L539">
        <v>448</v>
      </c>
      <c r="M539" t="s">
        <v>1427</v>
      </c>
      <c r="N539">
        <v>6</v>
      </c>
      <c r="O539" t="s">
        <v>1424</v>
      </c>
      <c r="P539" t="s">
        <v>14</v>
      </c>
      <c r="Q539" t="s">
        <v>1959</v>
      </c>
      <c r="R539" s="4" t="str">
        <f>Tableau1[[#This Row],[référence]]</f>
        <v>J041C02</v>
      </c>
      <c r="T539" s="4"/>
    </row>
    <row r="540" spans="1:20" customFormat="1" hidden="1">
      <c r="A540" t="s">
        <v>1428</v>
      </c>
      <c r="B540" t="s">
        <v>1884</v>
      </c>
      <c r="C540" t="s">
        <v>1429</v>
      </c>
      <c r="D540" t="s">
        <v>368</v>
      </c>
      <c r="E540" t="s">
        <v>1891</v>
      </c>
      <c r="F540" s="1">
        <v>0.01</v>
      </c>
      <c r="G540" s="1">
        <v>0.25</v>
      </c>
      <c r="H540" s="1">
        <v>0.20833299999999999</v>
      </c>
      <c r="I540" s="1">
        <f>Tableau1[[#This Row],[prix d\''achat]]*0.2</f>
        <v>2E-3</v>
      </c>
      <c r="J540" s="1">
        <f>Tableau1[[#This Row],[frais acc]]+Tableau1[[#This Row],[prix d\''achat]]</f>
        <v>1.2E-2</v>
      </c>
      <c r="K540" s="1">
        <f>Tableau1[[#This Row],[prix HT]]/Tableau1[[#This Row],[px ht ttall]]</f>
        <v>17.361083333333333</v>
      </c>
      <c r="L540">
        <v>449</v>
      </c>
      <c r="M540" t="s">
        <v>1430</v>
      </c>
      <c r="N540">
        <v>25</v>
      </c>
      <c r="O540" t="s">
        <v>1424</v>
      </c>
      <c r="P540" t="s">
        <v>14</v>
      </c>
      <c r="Q540" t="s">
        <v>1959</v>
      </c>
      <c r="R540" s="4" t="str">
        <f>Tableau1[[#This Row],[référence]]</f>
        <v>J041C03</v>
      </c>
      <c r="T540" s="4"/>
    </row>
    <row r="541" spans="1:20" customFormat="1" hidden="1">
      <c r="A541" t="s">
        <v>1431</v>
      </c>
      <c r="B541" t="s">
        <v>1884</v>
      </c>
      <c r="C541" t="s">
        <v>1432</v>
      </c>
      <c r="D541" t="s">
        <v>368</v>
      </c>
      <c r="E541" t="s">
        <v>1891</v>
      </c>
      <c r="F541" s="1">
        <v>0.01</v>
      </c>
      <c r="G541" s="1">
        <v>0.25</v>
      </c>
      <c r="H541" s="1">
        <v>0.20833299999999999</v>
      </c>
      <c r="I541" s="1">
        <f>Tableau1[[#This Row],[prix d\''achat]]*0.2</f>
        <v>2E-3</v>
      </c>
      <c r="J541" s="1">
        <f>Tableau1[[#This Row],[frais acc]]+Tableau1[[#This Row],[prix d\''achat]]</f>
        <v>1.2E-2</v>
      </c>
      <c r="K541" s="1">
        <f>Tableau1[[#This Row],[prix HT]]/Tableau1[[#This Row],[px ht ttall]]</f>
        <v>17.361083333333333</v>
      </c>
      <c r="L541">
        <v>450</v>
      </c>
      <c r="M541" t="s">
        <v>1433</v>
      </c>
      <c r="N541">
        <v>18</v>
      </c>
      <c r="O541" t="s">
        <v>1424</v>
      </c>
      <c r="P541" t="s">
        <v>14</v>
      </c>
      <c r="Q541" t="s">
        <v>1959</v>
      </c>
      <c r="R541" s="4" t="str">
        <f>Tableau1[[#This Row],[référence]]</f>
        <v>J041C04</v>
      </c>
      <c r="T541" s="4"/>
    </row>
    <row r="542" spans="1:20" customFormat="1" hidden="1">
      <c r="A542" t="s">
        <v>1434</v>
      </c>
      <c r="B542" t="s">
        <v>1884</v>
      </c>
      <c r="C542" t="s">
        <v>1435</v>
      </c>
      <c r="D542" t="s">
        <v>368</v>
      </c>
      <c r="E542" t="s">
        <v>1891</v>
      </c>
      <c r="F542" s="1">
        <v>0.01</v>
      </c>
      <c r="G542" s="1">
        <v>0.25</v>
      </c>
      <c r="H542" s="1">
        <v>0.20833299999999999</v>
      </c>
      <c r="I542" s="1">
        <f>Tableau1[[#This Row],[prix d\''achat]]*0.2</f>
        <v>2E-3</v>
      </c>
      <c r="J542" s="1">
        <f>Tableau1[[#This Row],[frais acc]]+Tableau1[[#This Row],[prix d\''achat]]</f>
        <v>1.2E-2</v>
      </c>
      <c r="K542" s="1">
        <f>Tableau1[[#This Row],[prix HT]]/Tableau1[[#This Row],[px ht ttall]]</f>
        <v>17.361083333333333</v>
      </c>
      <c r="L542">
        <v>451</v>
      </c>
      <c r="M542" t="s">
        <v>1436</v>
      </c>
      <c r="N542">
        <v>18</v>
      </c>
      <c r="O542" t="s">
        <v>1424</v>
      </c>
      <c r="P542" t="s">
        <v>14</v>
      </c>
      <c r="Q542" t="s">
        <v>1959</v>
      </c>
      <c r="R542" s="4" t="str">
        <f>Tableau1[[#This Row],[référence]]</f>
        <v>J041C05</v>
      </c>
      <c r="T542" s="4"/>
    </row>
    <row r="543" spans="1:20" customFormat="1" hidden="1">
      <c r="A543" t="s">
        <v>1456</v>
      </c>
      <c r="B543" t="s">
        <v>1884</v>
      </c>
      <c r="C543" t="s">
        <v>1457</v>
      </c>
      <c r="D543" t="s">
        <v>17</v>
      </c>
      <c r="E543" t="s">
        <v>1899</v>
      </c>
      <c r="F543" s="1">
        <v>0.57999999999999996</v>
      </c>
      <c r="G543" s="1">
        <v>1.8</v>
      </c>
      <c r="H543" s="1">
        <v>1.5</v>
      </c>
      <c r="I543" s="1">
        <f>F543*0.2</f>
        <v>0.11599999999999999</v>
      </c>
      <c r="J543" s="1">
        <f>F543+I543</f>
        <v>0.69599999999999995</v>
      </c>
      <c r="K543" s="1">
        <f>H543/J543</f>
        <v>2.1551724137931036</v>
      </c>
      <c r="L543">
        <v>339</v>
      </c>
      <c r="M543" t="s">
        <v>1458</v>
      </c>
      <c r="N543">
        <v>42</v>
      </c>
      <c r="O543" t="s">
        <v>1440</v>
      </c>
      <c r="P543" t="s">
        <v>14</v>
      </c>
      <c r="Q543" t="s">
        <v>1959</v>
      </c>
      <c r="R543" s="4" t="str">
        <f>Tableau1[[#This Row],[référence]]</f>
        <v>J041D01</v>
      </c>
      <c r="T543" s="4"/>
    </row>
    <row r="544" spans="1:20" customFormat="1" hidden="1">
      <c r="A544" t="s">
        <v>1459</v>
      </c>
      <c r="B544" t="s">
        <v>1884</v>
      </c>
      <c r="C544" t="s">
        <v>1460</v>
      </c>
      <c r="D544" t="s">
        <v>17</v>
      </c>
      <c r="E544" t="s">
        <v>1899</v>
      </c>
      <c r="F544" s="1">
        <v>0.41</v>
      </c>
      <c r="G544" s="1">
        <v>1.8</v>
      </c>
      <c r="H544" s="1">
        <v>1.5</v>
      </c>
      <c r="I544" s="1">
        <f>F544*0.2</f>
        <v>8.2000000000000003E-2</v>
      </c>
      <c r="J544" s="1">
        <f>F544+I544</f>
        <v>0.49199999999999999</v>
      </c>
      <c r="K544" s="1">
        <f>H544/J544</f>
        <v>3.0487804878048781</v>
      </c>
      <c r="L544">
        <v>340</v>
      </c>
      <c r="M544" t="s">
        <v>1461</v>
      </c>
      <c r="N544">
        <v>36</v>
      </c>
      <c r="O544" t="s">
        <v>1440</v>
      </c>
      <c r="P544" t="s">
        <v>14</v>
      </c>
      <c r="Q544" t="s">
        <v>1959</v>
      </c>
      <c r="R544" s="4" t="str">
        <f>Tableau1[[#This Row],[référence]]</f>
        <v>J041D02</v>
      </c>
      <c r="T544" s="4"/>
    </row>
    <row r="545" spans="1:20" customFormat="1" hidden="1">
      <c r="A545" t="s">
        <v>1462</v>
      </c>
      <c r="B545" t="s">
        <v>1884</v>
      </c>
      <c r="C545" t="s">
        <v>1463</v>
      </c>
      <c r="D545" t="s">
        <v>17</v>
      </c>
      <c r="E545" t="s">
        <v>1899</v>
      </c>
      <c r="F545" s="1">
        <v>0.27</v>
      </c>
      <c r="G545" s="1">
        <v>1.8</v>
      </c>
      <c r="H545" s="1">
        <v>1.5</v>
      </c>
      <c r="I545" s="1">
        <f>F545*0.2</f>
        <v>5.4000000000000006E-2</v>
      </c>
      <c r="J545" s="1">
        <f>F545+I545</f>
        <v>0.32400000000000001</v>
      </c>
      <c r="K545" s="1">
        <f>H545/J545</f>
        <v>4.6296296296296298</v>
      </c>
      <c r="L545">
        <v>341</v>
      </c>
      <c r="M545" t="s">
        <v>1464</v>
      </c>
      <c r="N545">
        <v>43</v>
      </c>
      <c r="O545" t="s">
        <v>1440</v>
      </c>
      <c r="P545" t="s">
        <v>14</v>
      </c>
      <c r="Q545" t="s">
        <v>1959</v>
      </c>
      <c r="R545" s="4" t="str">
        <f>Tableau1[[#This Row],[référence]]</f>
        <v>J041D03</v>
      </c>
      <c r="T545" s="4"/>
    </row>
    <row r="546" spans="1:20" customFormat="1" hidden="1">
      <c r="A546" t="s">
        <v>1465</v>
      </c>
      <c r="B546" t="s">
        <v>1884</v>
      </c>
      <c r="C546" t="s">
        <v>1466</v>
      </c>
      <c r="D546" t="s">
        <v>17</v>
      </c>
      <c r="E546" t="s">
        <v>1899</v>
      </c>
      <c r="F546" s="1">
        <v>0.27</v>
      </c>
      <c r="G546" s="1">
        <v>1.8</v>
      </c>
      <c r="H546" s="1">
        <v>1.5</v>
      </c>
      <c r="I546" s="1">
        <f>F546*0.2</f>
        <v>5.4000000000000006E-2</v>
      </c>
      <c r="J546" s="1">
        <f>F546+I546</f>
        <v>0.32400000000000001</v>
      </c>
      <c r="K546" s="1">
        <f>H546/J546</f>
        <v>4.6296296296296298</v>
      </c>
      <c r="L546">
        <v>342</v>
      </c>
      <c r="M546" t="s">
        <v>1467</v>
      </c>
      <c r="N546">
        <v>47</v>
      </c>
      <c r="O546" t="s">
        <v>1440</v>
      </c>
      <c r="P546" t="s">
        <v>14</v>
      </c>
      <c r="Q546" t="s">
        <v>1959</v>
      </c>
      <c r="R546" s="4" t="str">
        <f>Tableau1[[#This Row],[référence]]</f>
        <v>J041D04</v>
      </c>
      <c r="T546" s="4"/>
    </row>
    <row r="547" spans="1:20" customFormat="1" hidden="1">
      <c r="A547" t="s">
        <v>1468</v>
      </c>
      <c r="B547" t="s">
        <v>1884</v>
      </c>
      <c r="C547" t="s">
        <v>1469</v>
      </c>
      <c r="D547" t="s">
        <v>17</v>
      </c>
      <c r="E547" t="s">
        <v>1899</v>
      </c>
      <c r="F547" s="1">
        <v>0.32</v>
      </c>
      <c r="G547" s="1">
        <v>1.8</v>
      </c>
      <c r="H547" s="1">
        <v>1.5</v>
      </c>
      <c r="I547" s="1">
        <f>F547*0.2</f>
        <v>6.4000000000000001E-2</v>
      </c>
      <c r="J547" s="1">
        <f>F547+I547</f>
        <v>0.38400000000000001</v>
      </c>
      <c r="K547" s="1">
        <f>H547/J547</f>
        <v>3.90625</v>
      </c>
      <c r="L547">
        <v>343</v>
      </c>
      <c r="M547" t="s">
        <v>1470</v>
      </c>
      <c r="N547">
        <v>46</v>
      </c>
      <c r="O547" t="s">
        <v>1440</v>
      </c>
      <c r="P547" t="s">
        <v>14</v>
      </c>
      <c r="Q547" t="s">
        <v>1959</v>
      </c>
      <c r="R547" s="4" t="str">
        <f>Tableau1[[#This Row],[référence]]</f>
        <v>J041D05</v>
      </c>
      <c r="T547" s="4"/>
    </row>
    <row r="548" spans="1:20" customFormat="1" hidden="1">
      <c r="A548" t="s">
        <v>1437</v>
      </c>
      <c r="B548" t="s">
        <v>1884</v>
      </c>
      <c r="C548" t="s">
        <v>1438</v>
      </c>
      <c r="D548" t="s">
        <v>368</v>
      </c>
      <c r="E548" t="s">
        <v>1891</v>
      </c>
      <c r="F548" s="1">
        <v>0.06</v>
      </c>
      <c r="G548" s="1">
        <v>1.2</v>
      </c>
      <c r="H548" s="1">
        <v>1</v>
      </c>
      <c r="I548" s="1">
        <f>Tableau1[[#This Row],[prix d\''achat]]*0.2</f>
        <v>1.2E-2</v>
      </c>
      <c r="J548" s="1">
        <f>Tableau1[[#This Row],[frais acc]]+Tableau1[[#This Row],[prix d\''achat]]</f>
        <v>7.1999999999999995E-2</v>
      </c>
      <c r="K548" s="1">
        <f>Tableau1[[#This Row],[prix HT]]/Tableau1[[#This Row],[px ht ttall]]</f>
        <v>13.888888888888889</v>
      </c>
      <c r="L548">
        <v>452</v>
      </c>
      <c r="M548" t="s">
        <v>1439</v>
      </c>
      <c r="N548">
        <v>0</v>
      </c>
      <c r="O548" t="s">
        <v>1440</v>
      </c>
      <c r="P548" t="s">
        <v>14</v>
      </c>
      <c r="Q548" t="s">
        <v>1959</v>
      </c>
      <c r="R548" s="4" t="str">
        <f>Tableau1[[#This Row],[référence]]</f>
        <v>J041E01</v>
      </c>
      <c r="T548" s="4"/>
    </row>
    <row r="549" spans="1:20" customFormat="1" hidden="1">
      <c r="A549" t="s">
        <v>1441</v>
      </c>
      <c r="B549" t="s">
        <v>1884</v>
      </c>
      <c r="C549" t="s">
        <v>1442</v>
      </c>
      <c r="D549" t="s">
        <v>368</v>
      </c>
      <c r="E549" t="s">
        <v>1891</v>
      </c>
      <c r="F549" s="1">
        <v>0.09</v>
      </c>
      <c r="G549" s="1">
        <v>1.2</v>
      </c>
      <c r="H549" s="1">
        <v>1</v>
      </c>
      <c r="I549" s="1">
        <f>Tableau1[[#This Row],[prix d\''achat]]*0.2</f>
        <v>1.7999999999999999E-2</v>
      </c>
      <c r="J549" s="1">
        <f>Tableau1[[#This Row],[frais acc]]+Tableau1[[#This Row],[prix d\''achat]]</f>
        <v>0.108</v>
      </c>
      <c r="K549" s="1">
        <f>Tableau1[[#This Row],[prix HT]]/Tableau1[[#This Row],[px ht ttall]]</f>
        <v>9.2592592592592595</v>
      </c>
      <c r="L549">
        <v>453</v>
      </c>
      <c r="M549" t="s">
        <v>1443</v>
      </c>
      <c r="N549">
        <v>7</v>
      </c>
      <c r="O549" t="s">
        <v>1440</v>
      </c>
      <c r="P549" t="s">
        <v>14</v>
      </c>
      <c r="Q549" t="s">
        <v>1959</v>
      </c>
      <c r="R549" s="4" t="str">
        <f>Tableau1[[#This Row],[référence]]</f>
        <v>J041E02</v>
      </c>
      <c r="T549" s="4"/>
    </row>
    <row r="550" spans="1:20" customFormat="1" hidden="1">
      <c r="A550" t="s">
        <v>1444</v>
      </c>
      <c r="B550" t="s">
        <v>1884</v>
      </c>
      <c r="C550" t="s">
        <v>1445</v>
      </c>
      <c r="D550" t="s">
        <v>368</v>
      </c>
      <c r="E550" t="s">
        <v>1891</v>
      </c>
      <c r="F550" s="1">
        <v>0.01</v>
      </c>
      <c r="G550" s="1">
        <v>1</v>
      </c>
      <c r="H550" s="1">
        <v>0.83333299999999999</v>
      </c>
      <c r="I550" s="1">
        <f>Tableau1[[#This Row],[prix d\''achat]]*0.2</f>
        <v>2E-3</v>
      </c>
      <c r="J550" s="1">
        <f>Tableau1[[#This Row],[frais acc]]+Tableau1[[#This Row],[prix d\''achat]]</f>
        <v>1.2E-2</v>
      </c>
      <c r="K550" s="1">
        <f>Tableau1[[#This Row],[prix HT]]/Tableau1[[#This Row],[px ht ttall]]</f>
        <v>69.444416666666669</v>
      </c>
      <c r="L550">
        <v>454</v>
      </c>
      <c r="M550" t="s">
        <v>1446</v>
      </c>
      <c r="N550">
        <v>0</v>
      </c>
      <c r="O550" t="s">
        <v>1440</v>
      </c>
      <c r="P550" t="s">
        <v>14</v>
      </c>
      <c r="Q550" t="s">
        <v>1959</v>
      </c>
      <c r="R550" s="4" t="str">
        <f>Tableau1[[#This Row],[référence]]</f>
        <v>J041E03</v>
      </c>
      <c r="T550" s="4"/>
    </row>
    <row r="551" spans="1:20" customFormat="1" hidden="1">
      <c r="A551" t="s">
        <v>1447</v>
      </c>
      <c r="B551" t="s">
        <v>1884</v>
      </c>
      <c r="C551" t="s">
        <v>1448</v>
      </c>
      <c r="D551" t="s">
        <v>368</v>
      </c>
      <c r="E551" t="s">
        <v>1891</v>
      </c>
      <c r="F551" s="1">
        <v>0.01</v>
      </c>
      <c r="G551" s="1">
        <v>1</v>
      </c>
      <c r="H551" s="1">
        <v>0.83333299999999999</v>
      </c>
      <c r="I551" s="1">
        <f>Tableau1[[#This Row],[prix d\''achat]]*0.2</f>
        <v>2E-3</v>
      </c>
      <c r="J551" s="1">
        <f>Tableau1[[#This Row],[frais acc]]+Tableau1[[#This Row],[prix d\''achat]]</f>
        <v>1.2E-2</v>
      </c>
      <c r="K551" s="1">
        <f>Tableau1[[#This Row],[prix HT]]/Tableau1[[#This Row],[px ht ttall]]</f>
        <v>69.444416666666669</v>
      </c>
      <c r="L551">
        <v>455</v>
      </c>
      <c r="M551" t="s">
        <v>1449</v>
      </c>
      <c r="N551">
        <v>18</v>
      </c>
      <c r="O551" t="s">
        <v>1440</v>
      </c>
      <c r="P551" t="s">
        <v>14</v>
      </c>
      <c r="Q551" t="s">
        <v>1959</v>
      </c>
      <c r="R551" s="4" t="str">
        <f>Tableau1[[#This Row],[référence]]</f>
        <v>J041E04</v>
      </c>
      <c r="T551" s="4"/>
    </row>
    <row r="552" spans="1:20" customFormat="1" hidden="1">
      <c r="A552" t="s">
        <v>1450</v>
      </c>
      <c r="B552" t="s">
        <v>1884</v>
      </c>
      <c r="C552" t="s">
        <v>1451</v>
      </c>
      <c r="D552" t="s">
        <v>368</v>
      </c>
      <c r="E552" t="s">
        <v>1891</v>
      </c>
      <c r="F552" s="1">
        <v>0.01</v>
      </c>
      <c r="G552" s="1">
        <v>1</v>
      </c>
      <c r="H552" s="1">
        <v>0.83333299999999999</v>
      </c>
      <c r="I552" s="1">
        <f>Tableau1[[#This Row],[prix d\''achat]]*0.2</f>
        <v>2E-3</v>
      </c>
      <c r="J552" s="1">
        <f>Tableau1[[#This Row],[frais acc]]+Tableau1[[#This Row],[prix d\''achat]]</f>
        <v>1.2E-2</v>
      </c>
      <c r="K552" s="1">
        <f>Tableau1[[#This Row],[prix HT]]/Tableau1[[#This Row],[px ht ttall]]</f>
        <v>69.444416666666669</v>
      </c>
      <c r="L552">
        <v>456</v>
      </c>
      <c r="M552" t="s">
        <v>1452</v>
      </c>
      <c r="N552">
        <v>17</v>
      </c>
      <c r="O552" t="s">
        <v>1440</v>
      </c>
      <c r="P552" t="s">
        <v>14</v>
      </c>
      <c r="Q552" t="s">
        <v>1959</v>
      </c>
      <c r="R552" s="4" t="str">
        <f>Tableau1[[#This Row],[référence]]</f>
        <v>J041E05</v>
      </c>
      <c r="T552" s="4"/>
    </row>
    <row r="553" spans="1:20" customFormat="1" hidden="1">
      <c r="A553" t="s">
        <v>1453</v>
      </c>
      <c r="B553" t="s">
        <v>1884</v>
      </c>
      <c r="C553" t="s">
        <v>1454</v>
      </c>
      <c r="D553" t="s">
        <v>368</v>
      </c>
      <c r="E553" t="s">
        <v>1891</v>
      </c>
      <c r="F553" s="1">
        <v>0.01</v>
      </c>
      <c r="G553" s="1">
        <v>1</v>
      </c>
      <c r="H553" s="1">
        <v>0.83333299999999999</v>
      </c>
      <c r="I553" s="1">
        <f>Tableau1[[#This Row],[prix d\''achat]]*0.2</f>
        <v>2E-3</v>
      </c>
      <c r="J553" s="1">
        <f>Tableau1[[#This Row],[frais acc]]+Tableau1[[#This Row],[prix d\''achat]]</f>
        <v>1.2E-2</v>
      </c>
      <c r="K553" s="1">
        <f>Tableau1[[#This Row],[prix HT]]/Tableau1[[#This Row],[px ht ttall]]</f>
        <v>69.444416666666669</v>
      </c>
      <c r="L553">
        <v>457</v>
      </c>
      <c r="M553" t="s">
        <v>1455</v>
      </c>
      <c r="N553">
        <v>20</v>
      </c>
      <c r="O553" t="s">
        <v>1440</v>
      </c>
      <c r="P553" t="s">
        <v>14</v>
      </c>
      <c r="Q553" t="s">
        <v>1959</v>
      </c>
      <c r="R553" s="4" t="str">
        <f>Tableau1[[#This Row],[référence]]</f>
        <v>J041E06</v>
      </c>
      <c r="T553" s="4"/>
    </row>
    <row r="554" spans="1:20" customFormat="1" hidden="1">
      <c r="A554" t="s">
        <v>1414</v>
      </c>
      <c r="B554" t="s">
        <v>1884</v>
      </c>
      <c r="C554" t="s">
        <v>1415</v>
      </c>
      <c r="D554" t="s">
        <v>17</v>
      </c>
      <c r="E554" t="s">
        <v>1899</v>
      </c>
      <c r="F554" s="1">
        <v>1.47</v>
      </c>
      <c r="G554" s="1">
        <v>3</v>
      </c>
      <c r="H554" s="1">
        <v>2.5</v>
      </c>
      <c r="I554" s="1">
        <f>F554*0.2</f>
        <v>0.29399999999999998</v>
      </c>
      <c r="J554" s="1">
        <f>F554+I554</f>
        <v>1.764</v>
      </c>
      <c r="K554" s="1">
        <f>H554/J554</f>
        <v>1.4172335600907029</v>
      </c>
      <c r="L554">
        <v>517</v>
      </c>
      <c r="M554" t="s">
        <v>1416</v>
      </c>
      <c r="N554">
        <v>16</v>
      </c>
      <c r="O554" t="s">
        <v>1410</v>
      </c>
      <c r="P554" t="s">
        <v>14</v>
      </c>
      <c r="Q554" t="s">
        <v>1959</v>
      </c>
      <c r="R554" s="4" t="str">
        <f>Tableau1[[#This Row],[référence]]</f>
        <v>J041E07</v>
      </c>
      <c r="T554" s="4"/>
    </row>
    <row r="555" spans="1:20" customFormat="1" hidden="1">
      <c r="A555" t="s">
        <v>1507</v>
      </c>
      <c r="B555" t="s">
        <v>1884</v>
      </c>
      <c r="C555" t="s">
        <v>1508</v>
      </c>
      <c r="D555" t="s">
        <v>1328</v>
      </c>
      <c r="E555" t="s">
        <v>1897</v>
      </c>
      <c r="F555" s="1">
        <v>1.52</v>
      </c>
      <c r="G555" s="1">
        <v>2.8</v>
      </c>
      <c r="H555" s="1">
        <v>2.3333330000000001</v>
      </c>
      <c r="I555" s="1">
        <f>Tableau1[[#This Row],[prix d\''achat]]*0.15</f>
        <v>0.22799999999999998</v>
      </c>
      <c r="J555" s="1">
        <f>Tableau1[[#This Row],[frais acc]]+Tableau1[[#This Row],[prix d\''achat]]</f>
        <v>1.748</v>
      </c>
      <c r="K555" s="1">
        <f>Tableau1[[#This Row],[prix HT]]/Tableau1[[#This Row],[px ht ttall]]</f>
        <v>1.334858695652174</v>
      </c>
      <c r="L555">
        <v>552</v>
      </c>
      <c r="M555">
        <v>2101053</v>
      </c>
      <c r="N555">
        <v>40</v>
      </c>
      <c r="O555" t="s">
        <v>1509</v>
      </c>
      <c r="P555" t="s">
        <v>14</v>
      </c>
      <c r="Q555" t="s">
        <v>1959</v>
      </c>
      <c r="R555" s="4" t="str">
        <f>Tableau1[[#This Row],[référence]]</f>
        <v>J050101</v>
      </c>
      <c r="T555" s="4"/>
    </row>
    <row r="556" spans="1:20" customFormat="1" hidden="1">
      <c r="A556" t="s">
        <v>1510</v>
      </c>
      <c r="B556" t="s">
        <v>1884</v>
      </c>
      <c r="C556" t="s">
        <v>1511</v>
      </c>
      <c r="D556" t="s">
        <v>1328</v>
      </c>
      <c r="E556" t="s">
        <v>1897</v>
      </c>
      <c r="F556" s="1">
        <v>4.6900000000000004</v>
      </c>
      <c r="G556" s="1">
        <v>7.4</v>
      </c>
      <c r="H556" s="1">
        <v>6.1666670000000003</v>
      </c>
      <c r="I556" s="1">
        <f>Tableau1[[#This Row],[prix d\''achat]]*0.15</f>
        <v>0.70350000000000001</v>
      </c>
      <c r="J556" s="1">
        <f>Tableau1[[#This Row],[frais acc]]+Tableau1[[#This Row],[prix d\''achat]]</f>
        <v>5.3935000000000004</v>
      </c>
      <c r="K556" s="1">
        <f>Tableau1[[#This Row],[prix HT]]/Tableau1[[#This Row],[px ht ttall]]</f>
        <v>1.1433516269583759</v>
      </c>
      <c r="L556">
        <v>553</v>
      </c>
      <c r="M556" t="s">
        <v>1512</v>
      </c>
      <c r="N556">
        <v>20</v>
      </c>
      <c r="O556" t="s">
        <v>1509</v>
      </c>
      <c r="P556" t="s">
        <v>14</v>
      </c>
      <c r="Q556" t="s">
        <v>1959</v>
      </c>
      <c r="R556" s="4" t="str">
        <f>Tableau1[[#This Row],[référence]]</f>
        <v>J050102</v>
      </c>
      <c r="T556" s="4"/>
    </row>
    <row r="557" spans="1:20" customFormat="1" hidden="1">
      <c r="A557" t="s">
        <v>1513</v>
      </c>
      <c r="B557" t="s">
        <v>1884</v>
      </c>
      <c r="C557" t="s">
        <v>1514</v>
      </c>
      <c r="D557" t="s">
        <v>1328</v>
      </c>
      <c r="E557" t="s">
        <v>1897</v>
      </c>
      <c r="F557" s="1">
        <v>2.75</v>
      </c>
      <c r="G557" s="1">
        <v>5.3</v>
      </c>
      <c r="H557" s="1">
        <v>4.4166670000000003</v>
      </c>
      <c r="I557" s="1">
        <f>Tableau1[[#This Row],[prix d\''achat]]*0.15</f>
        <v>0.41249999999999998</v>
      </c>
      <c r="J557" s="1">
        <f>Tableau1[[#This Row],[frais acc]]+Tableau1[[#This Row],[prix d\''achat]]</f>
        <v>3.1625000000000001</v>
      </c>
      <c r="K557" s="1">
        <f>Tableau1[[#This Row],[prix HT]]/Tableau1[[#This Row],[px ht ttall]]</f>
        <v>1.3965745454545455</v>
      </c>
      <c r="L557">
        <v>554</v>
      </c>
      <c r="M557">
        <v>1901126</v>
      </c>
      <c r="N557">
        <v>16</v>
      </c>
      <c r="O557" t="s">
        <v>1509</v>
      </c>
      <c r="P557" t="s">
        <v>14</v>
      </c>
      <c r="Q557" t="s">
        <v>1959</v>
      </c>
      <c r="R557" s="4" t="str">
        <f>Tableau1[[#This Row],[référence]]</f>
        <v>J050103</v>
      </c>
      <c r="T557" s="4"/>
    </row>
    <row r="558" spans="1:20" customFormat="1" hidden="1">
      <c r="A558" t="s">
        <v>1515</v>
      </c>
      <c r="B558" t="s">
        <v>1884</v>
      </c>
      <c r="C558" t="s">
        <v>1516</v>
      </c>
      <c r="D558" t="s">
        <v>1328</v>
      </c>
      <c r="E558" t="s">
        <v>1897</v>
      </c>
      <c r="F558" s="1">
        <v>2.94</v>
      </c>
      <c r="G558" s="1">
        <v>5.6</v>
      </c>
      <c r="H558" s="1">
        <v>4.6666670000000003</v>
      </c>
      <c r="I558" s="1">
        <f>Tableau1[[#This Row],[prix d\''achat]]*0.15</f>
        <v>0.441</v>
      </c>
      <c r="J558" s="1">
        <f>Tableau1[[#This Row],[frais acc]]+Tableau1[[#This Row],[prix d\''achat]]</f>
        <v>3.3809999999999998</v>
      </c>
      <c r="K558" s="1">
        <f>Tableau1[[#This Row],[prix HT]]/Tableau1[[#This Row],[px ht ttall]]</f>
        <v>1.3802623484176282</v>
      </c>
      <c r="L558">
        <v>555</v>
      </c>
      <c r="M558">
        <v>1901146</v>
      </c>
      <c r="N558">
        <v>20</v>
      </c>
      <c r="O558" t="s">
        <v>1509</v>
      </c>
      <c r="P558" t="s">
        <v>14</v>
      </c>
      <c r="Q558" t="s">
        <v>1959</v>
      </c>
      <c r="R558" s="4" t="str">
        <f>Tableau1[[#This Row],[référence]]</f>
        <v>J050104</v>
      </c>
      <c r="T558" s="4"/>
    </row>
    <row r="559" spans="1:20" customFormat="1" hidden="1">
      <c r="A559" t="s">
        <v>1517</v>
      </c>
      <c r="B559" t="s">
        <v>1884</v>
      </c>
      <c r="C559" t="s">
        <v>1518</v>
      </c>
      <c r="D559" t="s">
        <v>1328</v>
      </c>
      <c r="E559" t="s">
        <v>1897</v>
      </c>
      <c r="F559" s="1">
        <v>3.2</v>
      </c>
      <c r="G559" s="1">
        <v>5.8</v>
      </c>
      <c r="H559" s="1">
        <v>4.8333329999999997</v>
      </c>
      <c r="I559" s="1">
        <f>Tableau1[[#This Row],[prix d\''achat]]*0.15</f>
        <v>0.48</v>
      </c>
      <c r="J559" s="1">
        <f>Tableau1[[#This Row],[frais acc]]+Tableau1[[#This Row],[prix d\''achat]]</f>
        <v>3.68</v>
      </c>
      <c r="K559" s="1">
        <f>Tableau1[[#This Row],[prix HT]]/Tableau1[[#This Row],[px ht ttall]]</f>
        <v>1.313405706521739</v>
      </c>
      <c r="L559">
        <v>556</v>
      </c>
      <c r="M559">
        <v>1901155</v>
      </c>
      <c r="N559">
        <v>18</v>
      </c>
      <c r="O559" t="s">
        <v>1509</v>
      </c>
      <c r="P559" t="s">
        <v>14</v>
      </c>
      <c r="Q559" t="s">
        <v>1959</v>
      </c>
      <c r="R559" s="4" t="str">
        <f>Tableau1[[#This Row],[référence]]</f>
        <v>J050105</v>
      </c>
      <c r="T559" s="4"/>
    </row>
    <row r="560" spans="1:20" customFormat="1" hidden="1">
      <c r="A560" t="s">
        <v>1529</v>
      </c>
      <c r="B560" t="s">
        <v>1884</v>
      </c>
      <c r="C560" t="s">
        <v>1530</v>
      </c>
      <c r="D560" t="s">
        <v>1328</v>
      </c>
      <c r="E560" t="s">
        <v>1897</v>
      </c>
      <c r="F560" s="1">
        <v>4.3</v>
      </c>
      <c r="G560" s="1">
        <v>6.8</v>
      </c>
      <c r="H560" s="1">
        <v>5.6666670000000003</v>
      </c>
      <c r="I560" s="1">
        <f>Tableau1[[#This Row],[prix d\''achat]]*0.15</f>
        <v>0.64499999999999991</v>
      </c>
      <c r="J560" s="1">
        <f>Tableau1[[#This Row],[frais acc]]+Tableau1[[#This Row],[prix d\''achat]]</f>
        <v>4.9449999999999994</v>
      </c>
      <c r="K560" s="1">
        <f>Tableau1[[#This Row],[prix HT]]/Tableau1[[#This Row],[px ht ttall]]</f>
        <v>1.1459387259858445</v>
      </c>
      <c r="L560">
        <v>656</v>
      </c>
      <c r="M560">
        <v>1901326</v>
      </c>
      <c r="N560">
        <v>20</v>
      </c>
      <c r="O560" t="s">
        <v>1509</v>
      </c>
      <c r="P560" t="s">
        <v>14</v>
      </c>
      <c r="Q560" t="s">
        <v>1959</v>
      </c>
      <c r="R560" s="4" t="str">
        <f>Tableau1[[#This Row],[référence]]</f>
        <v>J050106</v>
      </c>
      <c r="T560" s="4"/>
    </row>
    <row r="561" spans="1:20" customFormat="1" hidden="1">
      <c r="A561" t="s">
        <v>1521</v>
      </c>
      <c r="B561" t="s">
        <v>1884</v>
      </c>
      <c r="C561" t="s">
        <v>1522</v>
      </c>
      <c r="D561" t="s">
        <v>1328</v>
      </c>
      <c r="E561" t="s">
        <v>1897</v>
      </c>
      <c r="F561" s="1">
        <v>0.18</v>
      </c>
      <c r="G561" s="1">
        <v>0.4</v>
      </c>
      <c r="H561" s="1">
        <v>0.33333299999999999</v>
      </c>
      <c r="I561" s="1">
        <f>Tableau1[[#This Row],[prix d\''achat]]*0.15</f>
        <v>2.7E-2</v>
      </c>
      <c r="J561" s="1">
        <f>Tableau1[[#This Row],[frais acc]]+Tableau1[[#This Row],[prix d\''achat]]</f>
        <v>0.20699999999999999</v>
      </c>
      <c r="K561" s="1">
        <f>Tableau1[[#This Row],[prix HT]]/Tableau1[[#This Row],[px ht ttall]]</f>
        <v>1.610304347826087</v>
      </c>
      <c r="L561">
        <v>558</v>
      </c>
      <c r="M561">
        <v>2001154</v>
      </c>
      <c r="N561">
        <v>75</v>
      </c>
      <c r="O561" t="s">
        <v>1509</v>
      </c>
      <c r="P561" t="s">
        <v>14</v>
      </c>
      <c r="Q561" t="s">
        <v>1959</v>
      </c>
      <c r="R561" s="4" t="str">
        <f>Tableau1[[#This Row],[référence]]</f>
        <v>J050107</v>
      </c>
      <c r="T561" s="4"/>
    </row>
    <row r="562" spans="1:20" customFormat="1" hidden="1">
      <c r="A562" t="s">
        <v>1523</v>
      </c>
      <c r="B562" t="s">
        <v>1884</v>
      </c>
      <c r="C562" t="s">
        <v>1524</v>
      </c>
      <c r="D562" t="s">
        <v>1328</v>
      </c>
      <c r="E562" t="s">
        <v>1897</v>
      </c>
      <c r="F562" s="1">
        <v>0.32</v>
      </c>
      <c r="G562" s="1">
        <v>0.6</v>
      </c>
      <c r="H562" s="1">
        <v>0.5</v>
      </c>
      <c r="I562" s="1">
        <f>Tableau1[[#This Row],[prix d\''achat]]*0.15</f>
        <v>4.8000000000000001E-2</v>
      </c>
      <c r="J562" s="1">
        <f>Tableau1[[#This Row],[frais acc]]+Tableau1[[#This Row],[prix d\''achat]]</f>
        <v>0.36799999999999999</v>
      </c>
      <c r="K562" s="1">
        <f>Tableau1[[#This Row],[prix HT]]/Tableau1[[#This Row],[px ht ttall]]</f>
        <v>1.3586956521739131</v>
      </c>
      <c r="L562">
        <v>559</v>
      </c>
      <c r="M562">
        <v>2001204</v>
      </c>
      <c r="N562">
        <v>90</v>
      </c>
      <c r="O562" t="s">
        <v>1509</v>
      </c>
      <c r="P562" t="s">
        <v>14</v>
      </c>
      <c r="Q562" t="s">
        <v>1959</v>
      </c>
      <c r="R562" s="4" t="str">
        <f>Tableau1[[#This Row],[référence]]</f>
        <v>J050108</v>
      </c>
      <c r="T562" s="4"/>
    </row>
    <row r="563" spans="1:20" customFormat="1" hidden="1">
      <c r="A563" t="s">
        <v>1525</v>
      </c>
      <c r="B563" t="s">
        <v>1884</v>
      </c>
      <c r="C563" t="s">
        <v>1526</v>
      </c>
      <c r="D563" t="s">
        <v>1328</v>
      </c>
      <c r="E563" t="s">
        <v>1897</v>
      </c>
      <c r="F563" s="1">
        <v>0.21</v>
      </c>
      <c r="G563" s="1">
        <v>0.5</v>
      </c>
      <c r="H563" s="1">
        <v>0.41666700000000001</v>
      </c>
      <c r="I563" s="1">
        <f>Tableau1[[#This Row],[prix d\''achat]]*0.15</f>
        <v>3.15E-2</v>
      </c>
      <c r="J563" s="1">
        <f>Tableau1[[#This Row],[frais acc]]+Tableau1[[#This Row],[prix d\''achat]]</f>
        <v>0.24149999999999999</v>
      </c>
      <c r="K563" s="1">
        <f>Tableau1[[#This Row],[prix HT]]/Tableau1[[#This Row],[px ht ttall]]</f>
        <v>1.7253291925465839</v>
      </c>
      <c r="L563">
        <v>560</v>
      </c>
      <c r="M563">
        <v>2001304</v>
      </c>
      <c r="N563">
        <v>100</v>
      </c>
      <c r="O563" t="s">
        <v>1509</v>
      </c>
      <c r="P563" t="s">
        <v>14</v>
      </c>
      <c r="Q563" t="s">
        <v>1959</v>
      </c>
      <c r="R563" s="4" t="str">
        <f>Tableau1[[#This Row],[référence]]</f>
        <v>J050109</v>
      </c>
      <c r="T563" s="4"/>
    </row>
    <row r="564" spans="1:20" customFormat="1" hidden="1">
      <c r="A564" t="s">
        <v>1527</v>
      </c>
      <c r="B564" t="s">
        <v>1884</v>
      </c>
      <c r="C564" t="s">
        <v>1528</v>
      </c>
      <c r="D564" t="s">
        <v>1328</v>
      </c>
      <c r="E564" t="s">
        <v>1897</v>
      </c>
      <c r="F564" s="1">
        <v>0.24</v>
      </c>
      <c r="G564" s="1">
        <v>0.55000000000000004</v>
      </c>
      <c r="H564" s="1">
        <v>0.45833299999999999</v>
      </c>
      <c r="I564" s="1">
        <f>Tableau1[[#This Row],[prix d\''achat]]*0.15</f>
        <v>3.5999999999999997E-2</v>
      </c>
      <c r="J564" s="1">
        <f>Tableau1[[#This Row],[frais acc]]+Tableau1[[#This Row],[prix d\''achat]]</f>
        <v>0.27599999999999997</v>
      </c>
      <c r="K564" s="1">
        <f>Tableau1[[#This Row],[prix HT]]/Tableau1[[#This Row],[px ht ttall]]</f>
        <v>1.6606268115942031</v>
      </c>
      <c r="L564">
        <v>561</v>
      </c>
      <c r="M564">
        <v>2001354</v>
      </c>
      <c r="N564">
        <v>100</v>
      </c>
      <c r="O564" t="s">
        <v>1509</v>
      </c>
      <c r="P564" t="s">
        <v>14</v>
      </c>
      <c r="Q564" t="s">
        <v>1959</v>
      </c>
      <c r="R564" s="4" t="str">
        <f>Tableau1[[#This Row],[référence]]</f>
        <v>J050110</v>
      </c>
      <c r="T564" s="4"/>
    </row>
    <row r="565" spans="1:20" customFormat="1" hidden="1">
      <c r="A565" t="s">
        <v>1533</v>
      </c>
      <c r="B565" t="s">
        <v>1884</v>
      </c>
      <c r="C565" t="s">
        <v>1534</v>
      </c>
      <c r="D565" t="s">
        <v>1328</v>
      </c>
      <c r="E565" t="s">
        <v>1897</v>
      </c>
      <c r="F565" s="1">
        <v>0.5</v>
      </c>
      <c r="G565" s="1">
        <v>2.8</v>
      </c>
      <c r="H565" s="1">
        <v>2.3333330000000001</v>
      </c>
      <c r="I565" s="1">
        <f>Tableau1[[#This Row],[prix d\''achat]]*0.15</f>
        <v>7.4999999999999997E-2</v>
      </c>
      <c r="J565" s="1">
        <f>Tableau1[[#This Row],[frais acc]]+Tableau1[[#This Row],[prix d\''achat]]</f>
        <v>0.57499999999999996</v>
      </c>
      <c r="K565" s="1">
        <f>Tableau1[[#This Row],[prix HT]]/Tableau1[[#This Row],[px ht ttall]]</f>
        <v>4.0579704347826091</v>
      </c>
      <c r="L565">
        <v>562</v>
      </c>
      <c r="M565">
        <v>2101263</v>
      </c>
      <c r="N565">
        <v>13</v>
      </c>
      <c r="O565" t="s">
        <v>1535</v>
      </c>
      <c r="P565" t="s">
        <v>14</v>
      </c>
      <c r="Q565" t="s">
        <v>1959</v>
      </c>
      <c r="R565" s="4" t="str">
        <f>Tableau1[[#This Row],[référence]]</f>
        <v>J050111</v>
      </c>
      <c r="T565" s="4"/>
    </row>
    <row r="566" spans="1:20" customFormat="1" hidden="1">
      <c r="A566" t="s">
        <v>1519</v>
      </c>
      <c r="B566" t="s">
        <v>1884</v>
      </c>
      <c r="C566" t="s">
        <v>1520</v>
      </c>
      <c r="D566" t="s">
        <v>1328</v>
      </c>
      <c r="E566" t="s">
        <v>1897</v>
      </c>
      <c r="F566" s="1">
        <v>2.46</v>
      </c>
      <c r="G566" s="1">
        <v>4.4000000000000004</v>
      </c>
      <c r="H566" s="1">
        <v>3.6666669999999999</v>
      </c>
      <c r="I566" s="1">
        <f>Tableau1[[#This Row],[prix d\''achat]]*0.15</f>
        <v>0.36899999999999999</v>
      </c>
      <c r="J566" s="1">
        <f>Tableau1[[#This Row],[frais acc]]+Tableau1[[#This Row],[prix d\''achat]]</f>
        <v>2.8289999999999997</v>
      </c>
      <c r="K566" s="1">
        <f>Tableau1[[#This Row],[prix HT]]/Tableau1[[#This Row],[px ht ttall]]</f>
        <v>1.2961000353481797</v>
      </c>
      <c r="L566">
        <v>557</v>
      </c>
      <c r="M566">
        <v>1901815</v>
      </c>
      <c r="N566">
        <v>10</v>
      </c>
      <c r="O566" t="s">
        <v>1509</v>
      </c>
      <c r="P566" t="s">
        <v>14</v>
      </c>
      <c r="Q566" t="s">
        <v>1959</v>
      </c>
      <c r="R566" s="4" t="str">
        <f>Tableau1[[#This Row],[référence]]</f>
        <v>J050120</v>
      </c>
      <c r="T566" s="4"/>
    </row>
    <row r="567" spans="1:20" customFormat="1" hidden="1">
      <c r="A567" t="s">
        <v>1536</v>
      </c>
      <c r="B567" t="s">
        <v>1884</v>
      </c>
      <c r="C567" t="s">
        <v>1537</v>
      </c>
      <c r="D567" t="s">
        <v>1328</v>
      </c>
      <c r="E567" t="s">
        <v>1897</v>
      </c>
      <c r="F567" s="1">
        <v>17.3</v>
      </c>
      <c r="G567" s="1">
        <v>28.5</v>
      </c>
      <c r="H567" s="1">
        <v>23.75</v>
      </c>
      <c r="I567" s="1">
        <f>Tableau1[[#This Row],[prix d\''achat]]*0.15</f>
        <v>2.5950000000000002</v>
      </c>
      <c r="J567" s="1">
        <f>Tableau1[[#This Row],[frais acc]]+Tableau1[[#This Row],[prix d\''achat]]</f>
        <v>19.895</v>
      </c>
      <c r="K567" s="1">
        <f>Tableau1[[#This Row],[prix HT]]/Tableau1[[#This Row],[px ht ttall]]</f>
        <v>1.1937672782106057</v>
      </c>
      <c r="L567">
        <v>543</v>
      </c>
      <c r="M567">
        <v>1001062</v>
      </c>
      <c r="N567">
        <v>0</v>
      </c>
      <c r="O567" t="s">
        <v>1337</v>
      </c>
      <c r="P567" t="s">
        <v>14</v>
      </c>
      <c r="Q567" t="s">
        <v>1959</v>
      </c>
      <c r="R567" s="4" t="str">
        <f>Tableau1[[#This Row],[référence]]</f>
        <v>J050201</v>
      </c>
      <c r="T567" s="4"/>
    </row>
    <row r="568" spans="1:20" customFormat="1" hidden="1">
      <c r="A568" t="s">
        <v>1531</v>
      </c>
      <c r="B568" t="s">
        <v>1884</v>
      </c>
      <c r="C568" t="s">
        <v>1532</v>
      </c>
      <c r="D568" t="s">
        <v>1328</v>
      </c>
      <c r="E568" t="s">
        <v>1897</v>
      </c>
      <c r="F568" s="1">
        <v>9.64</v>
      </c>
      <c r="G568" s="1">
        <v>17.399999999999999</v>
      </c>
      <c r="H568" s="1">
        <v>14.5</v>
      </c>
      <c r="I568" s="1">
        <f>Tableau1[[#This Row],[prix d\''achat]]*0.15</f>
        <v>1.446</v>
      </c>
      <c r="J568" s="1">
        <f>Tableau1[[#This Row],[frais acc]]+Tableau1[[#This Row],[prix d\''achat]]</f>
        <v>11.086</v>
      </c>
      <c r="K568" s="1">
        <f>Tableau1[[#This Row],[prix HT]]/Tableau1[[#This Row],[px ht ttall]]</f>
        <v>1.307955980515966</v>
      </c>
      <c r="L568">
        <v>548</v>
      </c>
      <c r="M568">
        <v>1551124</v>
      </c>
      <c r="N568">
        <v>6</v>
      </c>
      <c r="O568" t="s">
        <v>1337</v>
      </c>
      <c r="P568" t="s">
        <v>14</v>
      </c>
      <c r="Q568" t="s">
        <v>1959</v>
      </c>
      <c r="R568" s="4" t="str">
        <f>Tableau1[[#This Row],[référence]]</f>
        <v>J050202</v>
      </c>
      <c r="T568" s="4"/>
    </row>
    <row r="569" spans="1:20" customFormat="1" hidden="1">
      <c r="A569" t="s">
        <v>1335</v>
      </c>
      <c r="B569" t="s">
        <v>1884</v>
      </c>
      <c r="C569" t="s">
        <v>1336</v>
      </c>
      <c r="D569" t="s">
        <v>1328</v>
      </c>
      <c r="E569" t="s">
        <v>1897</v>
      </c>
      <c r="F569" s="1">
        <v>9.64</v>
      </c>
      <c r="G569" s="1">
        <v>17.399999999999999</v>
      </c>
      <c r="H569" s="1">
        <v>14.5</v>
      </c>
      <c r="I569" s="1">
        <f>Tableau1[[#This Row],[prix d\''achat]]*0.15</f>
        <v>1.446</v>
      </c>
      <c r="J569" s="1">
        <f>Tableau1[[#This Row],[frais acc]]+Tableau1[[#This Row],[prix d\''achat]]</f>
        <v>11.086</v>
      </c>
      <c r="K569" s="1">
        <f>Tableau1[[#This Row],[prix HT]]/Tableau1[[#This Row],[px ht ttall]]</f>
        <v>1.307955980515966</v>
      </c>
      <c r="L569">
        <v>547</v>
      </c>
      <c r="M569">
        <v>1551011</v>
      </c>
      <c r="N569">
        <v>5</v>
      </c>
      <c r="O569" t="s">
        <v>1337</v>
      </c>
      <c r="P569" t="s">
        <v>14</v>
      </c>
      <c r="Q569" t="s">
        <v>1959</v>
      </c>
      <c r="R569" s="4" t="str">
        <f>Tableau1[[#This Row],[référence]]</f>
        <v>J050203</v>
      </c>
      <c r="T569" s="4"/>
    </row>
    <row r="570" spans="1:20" customFormat="1" hidden="1">
      <c r="A570" t="s">
        <v>1538</v>
      </c>
      <c r="B570" t="s">
        <v>1884</v>
      </c>
      <c r="C570" t="s">
        <v>1539</v>
      </c>
      <c r="D570" t="s">
        <v>1328</v>
      </c>
      <c r="E570" t="s">
        <v>1897</v>
      </c>
      <c r="F570" s="1">
        <v>11.25</v>
      </c>
      <c r="G570" s="1">
        <v>21</v>
      </c>
      <c r="H570" s="1">
        <v>17.5</v>
      </c>
      <c r="I570" s="1">
        <f>Tableau1[[#This Row],[prix d\''achat]]*0.15</f>
        <v>1.6875</v>
      </c>
      <c r="J570" s="1">
        <f>Tableau1[[#This Row],[frais acc]]+Tableau1[[#This Row],[prix d\''achat]]</f>
        <v>12.9375</v>
      </c>
      <c r="K570" s="1">
        <f>Tableau1[[#This Row],[prix HT]]/Tableau1[[#This Row],[px ht ttall]]</f>
        <v>1.3526570048309179</v>
      </c>
      <c r="L570">
        <v>551</v>
      </c>
      <c r="M570">
        <v>1601071</v>
      </c>
      <c r="N570">
        <v>2</v>
      </c>
      <c r="O570" t="s">
        <v>1540</v>
      </c>
      <c r="P570" t="s">
        <v>14</v>
      </c>
      <c r="Q570" t="s">
        <v>1959</v>
      </c>
      <c r="R570" s="4" t="str">
        <f>Tableau1[[#This Row],[référence]]</f>
        <v>J050204</v>
      </c>
      <c r="T570" s="4"/>
    </row>
    <row r="571" spans="1:20" customFormat="1" hidden="1">
      <c r="A571" t="s">
        <v>1541</v>
      </c>
      <c r="B571" t="s">
        <v>1884</v>
      </c>
      <c r="C571" t="s">
        <v>1542</v>
      </c>
      <c r="D571" t="s">
        <v>1328</v>
      </c>
      <c r="E571" t="s">
        <v>1897</v>
      </c>
      <c r="F571" s="1">
        <v>8.0299999999999994</v>
      </c>
      <c r="G571" s="1">
        <v>15.5</v>
      </c>
      <c r="H571" s="1">
        <v>12.916667</v>
      </c>
      <c r="I571" s="1">
        <f>Tableau1[[#This Row],[prix d\''achat]]*0.15</f>
        <v>1.2044999999999999</v>
      </c>
      <c r="J571" s="1">
        <f>Tableau1[[#This Row],[frais acc]]+Tableau1[[#This Row],[prix d\''achat]]</f>
        <v>9.2344999999999988</v>
      </c>
      <c r="K571" s="1">
        <f>Tableau1[[#This Row],[prix HT]]/Tableau1[[#This Row],[px ht ttall]]</f>
        <v>1.3987402674752289</v>
      </c>
      <c r="L571">
        <v>550</v>
      </c>
      <c r="M571">
        <v>1605262</v>
      </c>
      <c r="N571">
        <v>1</v>
      </c>
      <c r="O571" t="s">
        <v>1540</v>
      </c>
      <c r="P571" t="s">
        <v>14</v>
      </c>
      <c r="Q571" t="s">
        <v>1959</v>
      </c>
      <c r="R571" s="4" t="str">
        <f>Tableau1[[#This Row],[référence]]</f>
        <v>J050205</v>
      </c>
      <c r="T571" s="4"/>
    </row>
    <row r="572" spans="1:20" customFormat="1" hidden="1">
      <c r="A572" t="s">
        <v>11</v>
      </c>
      <c r="B572" t="s">
        <v>1884</v>
      </c>
      <c r="C572" t="s">
        <v>12</v>
      </c>
      <c r="D572" t="s">
        <v>1328</v>
      </c>
      <c r="E572" t="s">
        <v>1897</v>
      </c>
      <c r="F572" s="1">
        <v>4.2</v>
      </c>
      <c r="G572" s="1">
        <v>9.8000000000000007</v>
      </c>
      <c r="H572" s="1">
        <v>8.1666670000000003</v>
      </c>
      <c r="I572" s="1">
        <f>Tableau1[[#This Row],[prix d\''achat]]*0.15</f>
        <v>0.63</v>
      </c>
      <c r="J572" s="1">
        <f>Tableau1[[#This Row],[frais acc]]+Tableau1[[#This Row],[prix d\''achat]]</f>
        <v>4.83</v>
      </c>
      <c r="K572" s="1">
        <f>Tableau1[[#This Row],[prix HT]]/Tableau1[[#This Row],[px ht ttall]]</f>
        <v>1.6908213250517599</v>
      </c>
      <c r="L572">
        <v>574</v>
      </c>
      <c r="N572">
        <v>12</v>
      </c>
      <c r="O572" t="s">
        <v>13</v>
      </c>
      <c r="P572" t="s">
        <v>14</v>
      </c>
      <c r="Q572" t="s">
        <v>1959</v>
      </c>
      <c r="R572" s="4" t="str">
        <f>Tableau1[[#This Row],[référence]]</f>
        <v>J050206</v>
      </c>
      <c r="T572" s="4"/>
    </row>
    <row r="573" spans="1:20" customFormat="1" hidden="1">
      <c r="A573" t="s">
        <v>1543</v>
      </c>
      <c r="B573" t="s">
        <v>1884</v>
      </c>
      <c r="C573" t="s">
        <v>1544</v>
      </c>
      <c r="D573" t="s">
        <v>1328</v>
      </c>
      <c r="E573" t="s">
        <v>1897</v>
      </c>
      <c r="F573" s="1">
        <v>17.07</v>
      </c>
      <c r="G573" s="1">
        <v>29.8</v>
      </c>
      <c r="H573" s="1">
        <v>24.833333</v>
      </c>
      <c r="I573" s="1">
        <f>Tableau1[[#This Row],[prix d\''achat]]*0.15</f>
        <v>2.5604999999999998</v>
      </c>
      <c r="J573" s="1">
        <f>Tableau1[[#This Row],[frais acc]]+Tableau1[[#This Row],[prix d\''achat]]</f>
        <v>19.630500000000001</v>
      </c>
      <c r="K573" s="1">
        <f>Tableau1[[#This Row],[prix HT]]/Tableau1[[#This Row],[px ht ttall]]</f>
        <v>1.2650382313237054</v>
      </c>
      <c r="L573">
        <v>563</v>
      </c>
      <c r="M573">
        <v>1651251</v>
      </c>
      <c r="N573">
        <v>6</v>
      </c>
      <c r="O573" t="s">
        <v>1540</v>
      </c>
      <c r="P573" t="s">
        <v>14</v>
      </c>
      <c r="Q573" t="s">
        <v>1959</v>
      </c>
      <c r="R573" s="4" t="str">
        <f>Tableau1[[#This Row],[référence]]</f>
        <v>J050207</v>
      </c>
      <c r="T573" s="4"/>
    </row>
    <row r="574" spans="1:20" customFormat="1" hidden="1">
      <c r="A574" t="s">
        <v>1545</v>
      </c>
      <c r="B574" t="s">
        <v>1884</v>
      </c>
      <c r="C574" t="s">
        <v>1546</v>
      </c>
      <c r="D574" t="s">
        <v>1328</v>
      </c>
      <c r="E574" t="s">
        <v>1897</v>
      </c>
      <c r="F574" s="1">
        <v>5.59</v>
      </c>
      <c r="G574" s="1">
        <v>8.5</v>
      </c>
      <c r="H574" s="1">
        <v>7.0833329999999997</v>
      </c>
      <c r="I574" s="1">
        <f>Tableau1[[#This Row],[prix d\''achat]]*0.15</f>
        <v>0.83849999999999991</v>
      </c>
      <c r="J574" s="1">
        <f>Tableau1[[#This Row],[frais acc]]+Tableau1[[#This Row],[prix d\''achat]]</f>
        <v>6.4284999999999997</v>
      </c>
      <c r="K574" s="1">
        <f>Tableau1[[#This Row],[prix HT]]/Tableau1[[#This Row],[px ht ttall]]</f>
        <v>1.1018640429338105</v>
      </c>
      <c r="L574">
        <v>564</v>
      </c>
      <c r="M574">
        <v>3351453</v>
      </c>
      <c r="N574">
        <v>5</v>
      </c>
      <c r="O574" t="s">
        <v>1547</v>
      </c>
      <c r="P574" t="s">
        <v>14</v>
      </c>
      <c r="Q574" t="s">
        <v>1959</v>
      </c>
      <c r="R574" s="4" t="str">
        <f>Tableau1[[#This Row],[référence]]</f>
        <v>J050301</v>
      </c>
      <c r="T574" s="4"/>
    </row>
    <row r="575" spans="1:20" customFormat="1" hidden="1">
      <c r="A575" t="s">
        <v>1548</v>
      </c>
      <c r="B575" t="s">
        <v>1884</v>
      </c>
      <c r="C575" t="s">
        <v>1549</v>
      </c>
      <c r="D575" t="s">
        <v>1328</v>
      </c>
      <c r="E575" t="s">
        <v>1897</v>
      </c>
      <c r="F575" s="1">
        <v>2.0299999999999998</v>
      </c>
      <c r="G575" s="1">
        <v>3</v>
      </c>
      <c r="H575" s="1">
        <v>2.5</v>
      </c>
      <c r="I575" s="1">
        <f>Tableau1[[#This Row],[prix d\''achat]]*0.15</f>
        <v>0.30449999999999994</v>
      </c>
      <c r="J575" s="1">
        <f>Tableau1[[#This Row],[frais acc]]+Tableau1[[#This Row],[prix d\''achat]]</f>
        <v>2.3344999999999998</v>
      </c>
      <c r="K575" s="1">
        <f>Tableau1[[#This Row],[prix HT]]/Tableau1[[#This Row],[px ht ttall]]</f>
        <v>1.0708931248661384</v>
      </c>
      <c r="L575">
        <v>567</v>
      </c>
      <c r="M575">
        <v>3351454</v>
      </c>
      <c r="N575">
        <v>10</v>
      </c>
      <c r="O575" t="s">
        <v>1547</v>
      </c>
      <c r="P575" t="s">
        <v>14</v>
      </c>
      <c r="Q575" t="s">
        <v>1959</v>
      </c>
      <c r="R575" s="4" t="str">
        <f>Tableau1[[#This Row],[référence]]</f>
        <v>J050302</v>
      </c>
      <c r="T575" s="4"/>
    </row>
    <row r="576" spans="1:20" customFormat="1" hidden="1">
      <c r="A576" t="s">
        <v>1550</v>
      </c>
      <c r="B576" t="s">
        <v>1884</v>
      </c>
      <c r="C576" t="s">
        <v>1551</v>
      </c>
      <c r="D576" t="s">
        <v>1328</v>
      </c>
      <c r="E576" t="s">
        <v>1897</v>
      </c>
      <c r="F576" s="1">
        <v>1.21</v>
      </c>
      <c r="G576" s="1">
        <v>3.7</v>
      </c>
      <c r="H576" s="1">
        <v>3.0833330000000001</v>
      </c>
      <c r="I576" s="1">
        <f>Tableau1[[#This Row],[prix d\''achat]]*0.15</f>
        <v>0.18149999999999999</v>
      </c>
      <c r="J576" s="1">
        <f>Tableau1[[#This Row],[frais acc]]+Tableau1[[#This Row],[prix d\''achat]]</f>
        <v>1.3915</v>
      </c>
      <c r="K576" s="1">
        <f>Tableau1[[#This Row],[prix HT]]/Tableau1[[#This Row],[px ht ttall]]</f>
        <v>2.2158339920948618</v>
      </c>
      <c r="L576">
        <v>565</v>
      </c>
      <c r="M576">
        <v>3351504</v>
      </c>
      <c r="N576">
        <v>20</v>
      </c>
      <c r="O576" t="s">
        <v>1552</v>
      </c>
      <c r="P576" t="s">
        <v>14</v>
      </c>
      <c r="Q576" t="s">
        <v>1959</v>
      </c>
      <c r="R576" s="4" t="str">
        <f>Tableau1[[#This Row],[référence]]</f>
        <v>J050303</v>
      </c>
      <c r="T576" s="4"/>
    </row>
    <row r="577" spans="1:20" customFormat="1" hidden="1">
      <c r="A577" t="s">
        <v>1553</v>
      </c>
      <c r="B577" t="s">
        <v>1884</v>
      </c>
      <c r="C577" t="s">
        <v>1554</v>
      </c>
      <c r="D577" t="s">
        <v>1328</v>
      </c>
      <c r="E577" t="s">
        <v>1897</v>
      </c>
      <c r="F577" s="1">
        <v>19.559999999999999</v>
      </c>
      <c r="G577" s="1">
        <v>31.8</v>
      </c>
      <c r="H577" s="1">
        <v>26.5</v>
      </c>
      <c r="I577" s="1">
        <f>Tableau1[[#This Row],[prix d\''achat]]*0.15</f>
        <v>2.9339999999999997</v>
      </c>
      <c r="J577" s="1">
        <f>Tableau1[[#This Row],[frais acc]]+Tableau1[[#This Row],[prix d\''achat]]</f>
        <v>22.494</v>
      </c>
      <c r="K577" s="1">
        <f>Tableau1[[#This Row],[prix HT]]/Tableau1[[#This Row],[px ht ttall]]</f>
        <v>1.1780919356272783</v>
      </c>
      <c r="L577">
        <v>655</v>
      </c>
      <c r="M577">
        <v>3651052</v>
      </c>
      <c r="N577">
        <v>1</v>
      </c>
      <c r="O577" t="s">
        <v>1555</v>
      </c>
      <c r="P577" t="s">
        <v>14</v>
      </c>
      <c r="Q577" t="s">
        <v>1959</v>
      </c>
      <c r="R577" s="4" t="str">
        <f>Tableau1[[#This Row],[référence]]</f>
        <v>J050305</v>
      </c>
      <c r="T577" s="4"/>
    </row>
    <row r="578" spans="1:20" customFormat="1" hidden="1">
      <c r="A578" t="s">
        <v>1556</v>
      </c>
      <c r="B578" t="s">
        <v>1884</v>
      </c>
      <c r="C578" t="s">
        <v>1923</v>
      </c>
      <c r="D578" t="s">
        <v>1557</v>
      </c>
      <c r="E578" t="s">
        <v>1893</v>
      </c>
      <c r="F578" s="1">
        <v>0.37</v>
      </c>
      <c r="G578" s="1">
        <v>1.1000000000000001</v>
      </c>
      <c r="H578" s="1">
        <v>0.91666700000000001</v>
      </c>
      <c r="I578" s="1">
        <f>Tableau1[[#This Row],[prix d\''achat]]*0.24</f>
        <v>8.879999999999999E-2</v>
      </c>
      <c r="J578" s="1">
        <f>Tableau1[[#This Row],[prix d\''achat]]+Tableau1[[#This Row],[frais acc]]</f>
        <v>0.45879999999999999</v>
      </c>
      <c r="K578" s="1">
        <f>Tableau1[[#This Row],[prix HT]]/Tableau1[[#This Row],[px ht ttall]]</f>
        <v>1.9979664341761116</v>
      </c>
      <c r="L578" t="s">
        <v>1558</v>
      </c>
      <c r="N578">
        <v>100</v>
      </c>
      <c r="O578" t="s">
        <v>1559</v>
      </c>
      <c r="P578" t="s">
        <v>14</v>
      </c>
      <c r="Q578" t="s">
        <v>1959</v>
      </c>
      <c r="R578" s="4" t="str">
        <f>Tableau1[[#This Row],[référence]]</f>
        <v>J060101</v>
      </c>
      <c r="T578" s="4"/>
    </row>
    <row r="579" spans="1:20" customFormat="1" hidden="1">
      <c r="A579" t="s">
        <v>1560</v>
      </c>
      <c r="B579" t="s">
        <v>1884</v>
      </c>
      <c r="C579" t="s">
        <v>1925</v>
      </c>
      <c r="D579" t="s">
        <v>1557</v>
      </c>
      <c r="E579" t="s">
        <v>1893</v>
      </c>
      <c r="F579" s="1">
        <v>0.56240000000000001</v>
      </c>
      <c r="G579" s="1">
        <v>1.5</v>
      </c>
      <c r="H579" s="1">
        <v>1.25</v>
      </c>
      <c r="I579" s="1">
        <f>Tableau1[[#This Row],[prix d\''achat]]*0.24</f>
        <v>0.13497599999999998</v>
      </c>
      <c r="J579" s="1">
        <f>Tableau1[[#This Row],[prix d\''achat]]+Tableau1[[#This Row],[frais acc]]</f>
        <v>0.697376</v>
      </c>
      <c r="K579" s="1">
        <f>Tableau1[[#This Row],[prix HT]]/Tableau1[[#This Row],[px ht ttall]]</f>
        <v>1.7924333501583076</v>
      </c>
      <c r="L579" t="s">
        <v>1561</v>
      </c>
      <c r="N579">
        <v>100</v>
      </c>
      <c r="O579" t="s">
        <v>1559</v>
      </c>
      <c r="P579" t="s">
        <v>14</v>
      </c>
      <c r="Q579" t="s">
        <v>1959</v>
      </c>
      <c r="R579" s="4" t="str">
        <f>Tableau1[[#This Row],[référence]]</f>
        <v>J060102</v>
      </c>
      <c r="T579" s="4"/>
    </row>
    <row r="580" spans="1:20" customFormat="1" hidden="1">
      <c r="A580" t="s">
        <v>1562</v>
      </c>
      <c r="B580" t="s">
        <v>1884</v>
      </c>
      <c r="C580" t="s">
        <v>1924</v>
      </c>
      <c r="D580" t="s">
        <v>1557</v>
      </c>
      <c r="E580" t="s">
        <v>1893</v>
      </c>
      <c r="F580" s="1">
        <v>0.22939999999999999</v>
      </c>
      <c r="G580" s="1">
        <v>0.8</v>
      </c>
      <c r="H580" s="1">
        <v>0.66666700000000001</v>
      </c>
      <c r="I580" s="1">
        <f>Tableau1[[#This Row],[prix d\''achat]]*0.24</f>
        <v>5.5055999999999994E-2</v>
      </c>
      <c r="J580" s="1">
        <f>Tableau1[[#This Row],[prix d\''achat]]+Tableau1[[#This Row],[frais acc]]</f>
        <v>0.28445599999999999</v>
      </c>
      <c r="K580" s="1">
        <f>Tableau1[[#This Row],[prix HT]]/Tableau1[[#This Row],[px ht ttall]]</f>
        <v>2.3436559608515903</v>
      </c>
      <c r="L580" t="s">
        <v>1563</v>
      </c>
      <c r="N580">
        <v>100</v>
      </c>
      <c r="O580" t="s">
        <v>1559</v>
      </c>
      <c r="P580" t="s">
        <v>14</v>
      </c>
      <c r="Q580" t="s">
        <v>1959</v>
      </c>
      <c r="R580" s="4" t="str">
        <f>Tableau1[[#This Row],[référence]]</f>
        <v>J060103</v>
      </c>
      <c r="T580" s="4"/>
    </row>
    <row r="581" spans="1:20" customFormat="1" hidden="1">
      <c r="A581" t="s">
        <v>1564</v>
      </c>
      <c r="B581" t="s">
        <v>1884</v>
      </c>
      <c r="C581" t="s">
        <v>1926</v>
      </c>
      <c r="D581" t="s">
        <v>1557</v>
      </c>
      <c r="E581" t="s">
        <v>1893</v>
      </c>
      <c r="F581" s="1">
        <v>0.34040000000000004</v>
      </c>
      <c r="G581" s="1">
        <v>1.2</v>
      </c>
      <c r="H581" s="1">
        <v>1</v>
      </c>
      <c r="I581" s="1">
        <f>Tableau1[[#This Row],[prix d\''achat]]*0.24</f>
        <v>8.1696000000000005E-2</v>
      </c>
      <c r="J581" s="1">
        <f>Tableau1[[#This Row],[prix d\''achat]]+Tableau1[[#This Row],[frais acc]]</f>
        <v>0.42209600000000003</v>
      </c>
      <c r="K581" s="1">
        <f>Tableau1[[#This Row],[prix HT]]/Tableau1[[#This Row],[px ht ttall]]</f>
        <v>2.3691292976005456</v>
      </c>
      <c r="L581" t="s">
        <v>1565</v>
      </c>
      <c r="N581">
        <v>100</v>
      </c>
      <c r="O581" t="s">
        <v>1559</v>
      </c>
      <c r="P581" t="s">
        <v>14</v>
      </c>
      <c r="Q581" t="s">
        <v>1959</v>
      </c>
      <c r="R581" s="4" t="str">
        <f>Tableau1[[#This Row],[référence]]</f>
        <v>J060104</v>
      </c>
      <c r="T581" s="4"/>
    </row>
    <row r="582" spans="1:20" customFormat="1" hidden="1">
      <c r="A582" t="s">
        <v>1566</v>
      </c>
      <c r="B582" t="s">
        <v>1884</v>
      </c>
      <c r="C582" t="s">
        <v>1927</v>
      </c>
      <c r="D582" t="s">
        <v>1557</v>
      </c>
      <c r="E582" t="s">
        <v>1893</v>
      </c>
      <c r="F582" s="1">
        <v>0.25159999999999999</v>
      </c>
      <c r="G582" s="1">
        <v>1.2</v>
      </c>
      <c r="H582" s="1">
        <v>1</v>
      </c>
      <c r="I582" s="1">
        <f>Tableau1[[#This Row],[prix d\''achat]]*0.24</f>
        <v>6.0383999999999993E-2</v>
      </c>
      <c r="J582" s="1">
        <f>Tableau1[[#This Row],[prix d\''achat]]+Tableau1[[#This Row],[frais acc]]</f>
        <v>0.31198399999999998</v>
      </c>
      <c r="K582" s="1">
        <f>Tableau1[[#This Row],[prix HT]]/Tableau1[[#This Row],[px ht ttall]]</f>
        <v>3.2052925791066209</v>
      </c>
      <c r="L582" t="s">
        <v>1567</v>
      </c>
      <c r="N582">
        <v>100</v>
      </c>
      <c r="O582" t="s">
        <v>1559</v>
      </c>
      <c r="P582" t="s">
        <v>14</v>
      </c>
      <c r="Q582" t="s">
        <v>1959</v>
      </c>
      <c r="R582" s="4" t="str">
        <f>Tableau1[[#This Row],[référence]]</f>
        <v>J060105</v>
      </c>
      <c r="T582" s="4"/>
    </row>
    <row r="583" spans="1:20" customFormat="1" hidden="1">
      <c r="A583" t="s">
        <v>1568</v>
      </c>
      <c r="B583" t="s">
        <v>1884</v>
      </c>
      <c r="C583" t="s">
        <v>1928</v>
      </c>
      <c r="D583" t="s">
        <v>1557</v>
      </c>
      <c r="E583" t="s">
        <v>1893</v>
      </c>
      <c r="F583" s="1">
        <v>0.39219999999999999</v>
      </c>
      <c r="G583" s="1">
        <v>1.7</v>
      </c>
      <c r="H583" s="1">
        <v>1.4166669999999999</v>
      </c>
      <c r="I583" s="1">
        <f>Tableau1[[#This Row],[prix d\''achat]]*0.24</f>
        <v>9.4127999999999989E-2</v>
      </c>
      <c r="J583" s="1">
        <f>Tableau1[[#This Row],[prix d\''achat]]+Tableau1[[#This Row],[frais acc]]</f>
        <v>0.48632799999999998</v>
      </c>
      <c r="K583" s="1">
        <f>Tableau1[[#This Row],[prix HT]]/Tableau1[[#This Row],[px ht ttall]]</f>
        <v>2.9129867085588326</v>
      </c>
      <c r="L583" t="s">
        <v>1569</v>
      </c>
      <c r="N583">
        <v>100</v>
      </c>
      <c r="O583" t="s">
        <v>1559</v>
      </c>
      <c r="P583" t="s">
        <v>14</v>
      </c>
      <c r="Q583" t="s">
        <v>1959</v>
      </c>
      <c r="R583" s="4" t="str">
        <f>Tableau1[[#This Row],[référence]]</f>
        <v>J060106</v>
      </c>
      <c r="T583" s="4"/>
    </row>
    <row r="584" spans="1:20" customFormat="1" hidden="1">
      <c r="A584" t="s">
        <v>1570</v>
      </c>
      <c r="B584" t="s">
        <v>1884</v>
      </c>
      <c r="C584" t="s">
        <v>1929</v>
      </c>
      <c r="D584" t="s">
        <v>1557</v>
      </c>
      <c r="E584" t="s">
        <v>1893</v>
      </c>
      <c r="F584" s="1">
        <v>0.28120000000000001</v>
      </c>
      <c r="G584" s="1">
        <v>1.5</v>
      </c>
      <c r="H584" s="1">
        <v>1.25</v>
      </c>
      <c r="I584" s="1">
        <f>Tableau1[[#This Row],[prix d\''achat]]*0.24</f>
        <v>6.7487999999999992E-2</v>
      </c>
      <c r="J584" s="1">
        <f>Tableau1[[#This Row],[prix d\''achat]]+Tableau1[[#This Row],[frais acc]]</f>
        <v>0.348688</v>
      </c>
      <c r="K584" s="1">
        <f>Tableau1[[#This Row],[prix HT]]/Tableau1[[#This Row],[px ht ttall]]</f>
        <v>3.5848667003166153</v>
      </c>
      <c r="L584" t="s">
        <v>1571</v>
      </c>
      <c r="N584">
        <v>100</v>
      </c>
      <c r="O584" t="s">
        <v>1559</v>
      </c>
      <c r="P584" t="s">
        <v>14</v>
      </c>
      <c r="Q584" t="s">
        <v>1959</v>
      </c>
      <c r="R584" s="4" t="str">
        <f>Tableau1[[#This Row],[référence]]</f>
        <v>J060107</v>
      </c>
      <c r="T584" s="4"/>
    </row>
    <row r="585" spans="1:20" customFormat="1" hidden="1">
      <c r="A585" t="s">
        <v>1572</v>
      </c>
      <c r="B585" t="s">
        <v>1884</v>
      </c>
      <c r="C585" t="s">
        <v>1930</v>
      </c>
      <c r="D585" t="s">
        <v>1557</v>
      </c>
      <c r="E585" t="s">
        <v>1893</v>
      </c>
      <c r="F585" s="1">
        <v>0.41440000000000005</v>
      </c>
      <c r="G585" s="1">
        <v>2.1</v>
      </c>
      <c r="H585" s="1">
        <v>1.75</v>
      </c>
      <c r="I585" s="1">
        <f>Tableau1[[#This Row],[prix d\''achat]]*0.24</f>
        <v>9.9456000000000003E-2</v>
      </c>
      <c r="J585" s="1">
        <f>Tableau1[[#This Row],[prix d\''achat]]+Tableau1[[#This Row],[frais acc]]</f>
        <v>0.51385600000000009</v>
      </c>
      <c r="K585" s="1">
        <f>Tableau1[[#This Row],[prix HT]]/Tableau1[[#This Row],[px ht ttall]]</f>
        <v>3.4056233653007841</v>
      </c>
      <c r="L585" t="s">
        <v>1573</v>
      </c>
      <c r="N585">
        <v>100</v>
      </c>
      <c r="O585" t="s">
        <v>1559</v>
      </c>
      <c r="P585" t="s">
        <v>14</v>
      </c>
      <c r="Q585" t="s">
        <v>1959</v>
      </c>
      <c r="R585" s="4" t="str">
        <f>Tableau1[[#This Row],[référence]]</f>
        <v>J060108</v>
      </c>
      <c r="T585" s="4"/>
    </row>
    <row r="586" spans="1:20" customFormat="1" hidden="1">
      <c r="A586" t="s">
        <v>1574</v>
      </c>
      <c r="B586" t="s">
        <v>1884</v>
      </c>
      <c r="C586" t="s">
        <v>1931</v>
      </c>
      <c r="D586" t="s">
        <v>1557</v>
      </c>
      <c r="E586" t="s">
        <v>1893</v>
      </c>
      <c r="F586" s="1">
        <v>0.59199999999999997</v>
      </c>
      <c r="G586" s="1">
        <v>1.8</v>
      </c>
      <c r="H586" s="1">
        <v>1.5</v>
      </c>
      <c r="I586" s="1">
        <f>Tableau1[[#This Row],[prix d\''achat]]*0.24</f>
        <v>0.14207999999999998</v>
      </c>
      <c r="J586" s="1">
        <f>Tableau1[[#This Row],[prix d\''achat]]+Tableau1[[#This Row],[frais acc]]</f>
        <v>0.73407999999999995</v>
      </c>
      <c r="K586" s="1">
        <f>Tableau1[[#This Row],[prix HT]]/Tableau1[[#This Row],[px ht ttall]]</f>
        <v>2.043374019180471</v>
      </c>
      <c r="L586" t="s">
        <v>1575</v>
      </c>
      <c r="N586">
        <v>100</v>
      </c>
      <c r="O586" t="s">
        <v>1559</v>
      </c>
      <c r="P586" t="s">
        <v>14</v>
      </c>
      <c r="Q586" t="s">
        <v>1959</v>
      </c>
      <c r="R586" s="4" t="str">
        <f>Tableau1[[#This Row],[référence]]</f>
        <v>J060109</v>
      </c>
      <c r="T586" s="4"/>
    </row>
    <row r="587" spans="1:20" customFormat="1" hidden="1">
      <c r="A587" t="s">
        <v>1576</v>
      </c>
      <c r="B587" t="s">
        <v>1884</v>
      </c>
      <c r="C587" t="s">
        <v>1932</v>
      </c>
      <c r="D587" t="s">
        <v>1557</v>
      </c>
      <c r="E587" t="s">
        <v>1893</v>
      </c>
      <c r="F587" s="1">
        <v>0.88800000000000001</v>
      </c>
      <c r="G587" s="1">
        <v>2.5</v>
      </c>
      <c r="H587" s="1">
        <v>2.0833330000000001</v>
      </c>
      <c r="I587" s="1">
        <f>Tableau1[[#This Row],[prix d\''achat]]*0.24</f>
        <v>0.21312</v>
      </c>
      <c r="J587" s="1">
        <f>Tableau1[[#This Row],[prix d\''achat]]+Tableau1[[#This Row],[frais acc]]</f>
        <v>1.1011200000000001</v>
      </c>
      <c r="K587" s="1">
        <f>Tableau1[[#This Row],[prix HT]]/Tableau1[[#This Row],[px ht ttall]]</f>
        <v>1.892012678000581</v>
      </c>
      <c r="L587" t="s">
        <v>1577</v>
      </c>
      <c r="N587">
        <v>100</v>
      </c>
      <c r="O587" t="s">
        <v>1559</v>
      </c>
      <c r="P587" t="s">
        <v>14</v>
      </c>
      <c r="Q587" t="s">
        <v>1959</v>
      </c>
      <c r="R587" s="4" t="str">
        <f>Tableau1[[#This Row],[référence]]</f>
        <v>J060110</v>
      </c>
      <c r="T587" s="4"/>
    </row>
    <row r="588" spans="1:20" customFormat="1" hidden="1">
      <c r="A588" t="s">
        <v>1578</v>
      </c>
      <c r="B588" t="s">
        <v>1884</v>
      </c>
      <c r="C588" t="s">
        <v>1933</v>
      </c>
      <c r="D588" t="s">
        <v>1557</v>
      </c>
      <c r="E588" t="s">
        <v>1893</v>
      </c>
      <c r="F588" s="1">
        <v>1.0582</v>
      </c>
      <c r="G588" s="1">
        <v>3.5</v>
      </c>
      <c r="H588" s="1">
        <v>2.9166669999999999</v>
      </c>
      <c r="I588" s="1">
        <f>Tableau1[[#This Row],[prix d\''achat]]*0.24</f>
        <v>0.25396799999999997</v>
      </c>
      <c r="J588" s="1">
        <f>Tableau1[[#This Row],[frais acc]]+Tableau1[[#This Row],[prix d\''achat]]</f>
        <v>1.312168</v>
      </c>
      <c r="K588" s="1">
        <f>Tableau1[[#This Row],[prix HT]]/Tableau1[[#This Row],[px ht ttall]]</f>
        <v>2.2227847348815089</v>
      </c>
      <c r="L588" t="s">
        <v>1579</v>
      </c>
      <c r="N588">
        <v>50</v>
      </c>
      <c r="O588" t="s">
        <v>1559</v>
      </c>
      <c r="P588" t="s">
        <v>14</v>
      </c>
      <c r="Q588" t="s">
        <v>1959</v>
      </c>
      <c r="R588" s="4" t="str">
        <f>Tableau1[[#This Row],[référence]]</f>
        <v>J060111</v>
      </c>
      <c r="T588" s="4"/>
    </row>
    <row r="589" spans="1:20" customFormat="1" hidden="1">
      <c r="A589" t="s">
        <v>1580</v>
      </c>
      <c r="B589" t="s">
        <v>1884</v>
      </c>
      <c r="C589" t="s">
        <v>1934</v>
      </c>
      <c r="D589" t="s">
        <v>1557</v>
      </c>
      <c r="E589" t="s">
        <v>1893</v>
      </c>
      <c r="F589" s="1">
        <v>1.5761999999999998</v>
      </c>
      <c r="G589" s="1">
        <v>4.9000000000000004</v>
      </c>
      <c r="H589" s="1">
        <v>4.0833329999999997</v>
      </c>
      <c r="I589" s="1">
        <f>Tableau1[[#This Row],[prix d\''achat]]*0.24</f>
        <v>0.37828799999999996</v>
      </c>
      <c r="J589" s="1">
        <f>Tableau1[[#This Row],[frais acc]]+Tableau1[[#This Row],[prix d\''achat]]</f>
        <v>1.9544879999999998</v>
      </c>
      <c r="K589" s="1">
        <f>Tableau1[[#This Row],[prix HT]]/Tableau1[[#This Row],[px ht ttall]]</f>
        <v>2.0892085292925819</v>
      </c>
      <c r="L589" t="s">
        <v>1581</v>
      </c>
      <c r="N589">
        <v>50</v>
      </c>
      <c r="O589" t="s">
        <v>1559</v>
      </c>
      <c r="P589" t="s">
        <v>14</v>
      </c>
      <c r="Q589" t="s">
        <v>1959</v>
      </c>
      <c r="R589" s="4" t="str">
        <f>Tableau1[[#This Row],[référence]]</f>
        <v>J060112</v>
      </c>
      <c r="T589" s="4"/>
    </row>
    <row r="590" spans="1:20" customFormat="1" hidden="1">
      <c r="A590" t="s">
        <v>1582</v>
      </c>
      <c r="B590" t="s">
        <v>1884</v>
      </c>
      <c r="C590" t="s">
        <v>1935</v>
      </c>
      <c r="D590" t="s">
        <v>1557</v>
      </c>
      <c r="E590" t="s">
        <v>1893</v>
      </c>
      <c r="F590" s="1">
        <v>1.6871999999999998</v>
      </c>
      <c r="G590" s="1">
        <v>4</v>
      </c>
      <c r="H590" s="1">
        <v>3.3333330000000001</v>
      </c>
      <c r="I590" s="1">
        <f>Tableau1[[#This Row],[prix d\''achat]]*0.24</f>
        <v>0.40492799999999995</v>
      </c>
      <c r="J590" s="1">
        <f>Tableau1[[#This Row],[frais acc]]+Tableau1[[#This Row],[prix d\''achat]]</f>
        <v>2.0921279999999998</v>
      </c>
      <c r="K590" s="1">
        <f>Tableau1[[#This Row],[prix HT]]/Tableau1[[#This Row],[px ht ttall]]</f>
        <v>1.5932739297021983</v>
      </c>
      <c r="L590" t="s">
        <v>1583</v>
      </c>
      <c r="N590">
        <v>50</v>
      </c>
      <c r="O590" t="s">
        <v>1559</v>
      </c>
      <c r="P590" t="s">
        <v>14</v>
      </c>
      <c r="Q590" t="s">
        <v>1959</v>
      </c>
      <c r="R590" s="4" t="str">
        <f>Tableau1[[#This Row],[référence]]</f>
        <v>J060113</v>
      </c>
      <c r="T590" s="4"/>
    </row>
    <row r="591" spans="1:20" customFormat="1" hidden="1">
      <c r="A591" t="s">
        <v>1584</v>
      </c>
      <c r="B591" t="s">
        <v>1884</v>
      </c>
      <c r="C591" t="s">
        <v>1936</v>
      </c>
      <c r="D591" t="s">
        <v>1557</v>
      </c>
      <c r="E591" t="s">
        <v>1893</v>
      </c>
      <c r="F591" s="1">
        <v>2.3902000000000001</v>
      </c>
      <c r="G591" s="1">
        <v>7</v>
      </c>
      <c r="H591" s="1">
        <v>5.8333329999999997</v>
      </c>
      <c r="I591" s="1">
        <f>Tableau1[[#This Row],[prix d\''achat]]*0.24</f>
        <v>0.57364800000000005</v>
      </c>
      <c r="J591" s="1">
        <f>Tableau1[[#This Row],[frais acc]]+Tableau1[[#This Row],[prix d\''achat]]</f>
        <v>2.963848</v>
      </c>
      <c r="K591" s="1">
        <f>Tableau1[[#This Row],[prix HT]]/Tableau1[[#This Row],[px ht ttall]]</f>
        <v>1.9681619975113431</v>
      </c>
      <c r="L591" t="s">
        <v>1585</v>
      </c>
      <c r="N591">
        <v>30</v>
      </c>
      <c r="O591" t="s">
        <v>1559</v>
      </c>
      <c r="P591" t="s">
        <v>14</v>
      </c>
      <c r="Q591" t="s">
        <v>1959</v>
      </c>
      <c r="R591" s="4" t="str">
        <f>Tableau1[[#This Row],[référence]]</f>
        <v>J060114</v>
      </c>
      <c r="T591" s="4"/>
    </row>
    <row r="592" spans="1:20" customFormat="1" hidden="1">
      <c r="A592" t="s">
        <v>1586</v>
      </c>
      <c r="B592" t="s">
        <v>1884</v>
      </c>
      <c r="C592" t="s">
        <v>1937</v>
      </c>
      <c r="D592" t="s">
        <v>1557</v>
      </c>
      <c r="E592" t="s">
        <v>1893</v>
      </c>
      <c r="F592" s="1">
        <v>3.5889999999999995</v>
      </c>
      <c r="G592" s="1">
        <v>9.8000000000000007</v>
      </c>
      <c r="H592" s="1">
        <v>8.1666670000000003</v>
      </c>
      <c r="I592" s="1">
        <f>Tableau1[[#This Row],[prix d\''achat]]*0.24</f>
        <v>0.8613599999999999</v>
      </c>
      <c r="J592" s="1">
        <f>Tableau1[[#This Row],[frais acc]]+Tableau1[[#This Row],[prix d\''achat]]</f>
        <v>4.4503599999999999</v>
      </c>
      <c r="K592" s="1">
        <f>Tableau1[[#This Row],[prix HT]]/Tableau1[[#This Row],[px ht ttall]]</f>
        <v>1.8350576133166756</v>
      </c>
      <c r="L592" t="s">
        <v>1587</v>
      </c>
      <c r="N592">
        <v>30</v>
      </c>
      <c r="O592" t="s">
        <v>1559</v>
      </c>
      <c r="P592" t="s">
        <v>14</v>
      </c>
      <c r="Q592" t="s">
        <v>1959</v>
      </c>
      <c r="R592" s="4" t="str">
        <f>Tableau1[[#This Row],[référence]]</f>
        <v>J060115</v>
      </c>
      <c r="T592" s="4"/>
    </row>
    <row r="593" spans="1:20" customFormat="1" hidden="1">
      <c r="A593" t="s">
        <v>1588</v>
      </c>
      <c r="B593" t="s">
        <v>1884</v>
      </c>
      <c r="C593" t="s">
        <v>1938</v>
      </c>
      <c r="D593" t="s">
        <v>1557</v>
      </c>
      <c r="E593" t="s">
        <v>1893</v>
      </c>
      <c r="F593" s="1">
        <v>3.7296</v>
      </c>
      <c r="G593" s="1">
        <v>12</v>
      </c>
      <c r="H593" s="1">
        <v>10</v>
      </c>
      <c r="I593" s="1">
        <f>Tableau1[[#This Row],[prix d\''achat]]*0.24</f>
        <v>0.89510400000000001</v>
      </c>
      <c r="J593" s="1">
        <f>Tableau1[[#This Row],[frais acc]]+Tableau1[[#This Row],[prix d\''achat]]</f>
        <v>4.6247040000000004</v>
      </c>
      <c r="K593" s="1">
        <f>Tableau1[[#This Row],[prix HT]]/Tableau1[[#This Row],[px ht ttall]]</f>
        <v>2.1623005493973233</v>
      </c>
      <c r="L593" t="s">
        <v>1589</v>
      </c>
      <c r="N593">
        <v>30</v>
      </c>
      <c r="O593" t="s">
        <v>1559</v>
      </c>
      <c r="P593" t="s">
        <v>14</v>
      </c>
      <c r="Q593" t="s">
        <v>1959</v>
      </c>
      <c r="R593" s="4" t="str">
        <f>Tableau1[[#This Row],[référence]]</f>
        <v>J060116</v>
      </c>
      <c r="T593" s="4"/>
    </row>
    <row r="594" spans="1:20" customFormat="1" hidden="1">
      <c r="A594" t="s">
        <v>1590</v>
      </c>
      <c r="B594" t="s">
        <v>1884</v>
      </c>
      <c r="C594" t="s">
        <v>1939</v>
      </c>
      <c r="D594" t="s">
        <v>1557</v>
      </c>
      <c r="E594" t="s">
        <v>1893</v>
      </c>
      <c r="F594" s="1">
        <v>5.5796000000000001</v>
      </c>
      <c r="G594" s="1">
        <v>16.8</v>
      </c>
      <c r="H594" s="1">
        <v>14</v>
      </c>
      <c r="I594" s="1">
        <f>Tableau1[[#This Row],[prix d\''achat]]*0.24</f>
        <v>1.3391040000000001</v>
      </c>
      <c r="J594" s="1">
        <f>Tableau1[[#This Row],[frais acc]]+Tableau1[[#This Row],[prix d\''achat]]</f>
        <v>6.918704</v>
      </c>
      <c r="K594" s="1">
        <f>Tableau1[[#This Row],[prix HT]]/Tableau1[[#This Row],[px ht ttall]]</f>
        <v>2.0235003549797765</v>
      </c>
      <c r="L594" t="s">
        <v>1591</v>
      </c>
      <c r="N594">
        <v>20</v>
      </c>
      <c r="O594" t="s">
        <v>1559</v>
      </c>
      <c r="P594" t="s">
        <v>14</v>
      </c>
      <c r="Q594" t="s">
        <v>1959</v>
      </c>
      <c r="R594" s="4" t="str">
        <f>Tableau1[[#This Row],[référence]]</f>
        <v>J060117</v>
      </c>
      <c r="T594" s="4"/>
    </row>
    <row r="595" spans="1:20" customFormat="1" hidden="1">
      <c r="A595" t="s">
        <v>1592</v>
      </c>
      <c r="B595" t="s">
        <v>1884</v>
      </c>
      <c r="C595" t="s">
        <v>1940</v>
      </c>
      <c r="D595" t="s">
        <v>1557</v>
      </c>
      <c r="E595" t="s">
        <v>1893</v>
      </c>
      <c r="F595" s="1">
        <v>5.8015999999999996</v>
      </c>
      <c r="G595" s="1">
        <v>14</v>
      </c>
      <c r="H595" s="1">
        <v>11.666667</v>
      </c>
      <c r="I595" s="1">
        <f>Tableau1[[#This Row],[prix d\''achat]]*0.24</f>
        <v>1.3923839999999998</v>
      </c>
      <c r="J595" s="1">
        <f>Tableau1[[#This Row],[frais acc]]+Tableau1[[#This Row],[prix d\''achat]]</f>
        <v>7.1939839999999995</v>
      </c>
      <c r="K595" s="1">
        <f>Tableau1[[#This Row],[prix HT]]/Tableau1[[#This Row],[px ht ttall]]</f>
        <v>1.6217254583830045</v>
      </c>
      <c r="L595" t="s">
        <v>1593</v>
      </c>
      <c r="N595">
        <v>20</v>
      </c>
      <c r="O595" t="s">
        <v>1559</v>
      </c>
      <c r="P595" t="s">
        <v>14</v>
      </c>
      <c r="Q595" t="s">
        <v>1959</v>
      </c>
      <c r="R595" s="4" t="str">
        <f>Tableau1[[#This Row],[référence]]</f>
        <v>J060118</v>
      </c>
      <c r="T595" s="4"/>
    </row>
    <row r="596" spans="1:20" customFormat="1" hidden="1">
      <c r="A596" t="s">
        <v>1594</v>
      </c>
      <c r="B596" t="s">
        <v>1884</v>
      </c>
      <c r="C596" t="s">
        <v>1941</v>
      </c>
      <c r="D596" t="s">
        <v>1557</v>
      </c>
      <c r="E596" t="s">
        <v>1893</v>
      </c>
      <c r="F596" s="1">
        <v>8.3471999999999991</v>
      </c>
      <c r="G596" s="1">
        <v>28.5</v>
      </c>
      <c r="H596" s="1">
        <v>23.75</v>
      </c>
      <c r="I596" s="1">
        <f>Tableau1[[#This Row],[prix d\''achat]]*0.24</f>
        <v>2.0033279999999998</v>
      </c>
      <c r="J596" s="1">
        <f>Tableau1[[#This Row],[frais acc]]+Tableau1[[#This Row],[prix d\''achat]]</f>
        <v>10.350527999999999</v>
      </c>
      <c r="K596" s="1">
        <f>Tableau1[[#This Row],[prix HT]]/Tableau1[[#This Row],[px ht ttall]]</f>
        <v>2.2945689340679047</v>
      </c>
      <c r="L596" t="s">
        <v>1595</v>
      </c>
      <c r="N596">
        <v>10</v>
      </c>
      <c r="O596" t="s">
        <v>1559</v>
      </c>
      <c r="P596" t="s">
        <v>14</v>
      </c>
      <c r="Q596" t="s">
        <v>1959</v>
      </c>
      <c r="R596" s="4" t="str">
        <f>Tableau1[[#This Row],[référence]]</f>
        <v>J060120</v>
      </c>
      <c r="T596" s="4"/>
    </row>
    <row r="597" spans="1:20" customFormat="1" hidden="1">
      <c r="A597" t="s">
        <v>1596</v>
      </c>
      <c r="B597" t="s">
        <v>1884</v>
      </c>
      <c r="C597" t="s">
        <v>1942</v>
      </c>
      <c r="D597" t="s">
        <v>1557</v>
      </c>
      <c r="E597" t="s">
        <v>1893</v>
      </c>
      <c r="F597" s="1">
        <v>11.3886</v>
      </c>
      <c r="G597" s="1">
        <v>34</v>
      </c>
      <c r="H597" s="1">
        <v>28.333333</v>
      </c>
      <c r="I597" s="1">
        <f>Tableau1[[#This Row],[prix d\''achat]]*0.24</f>
        <v>2.7332640000000001</v>
      </c>
      <c r="J597" s="1">
        <f>Tableau1[[#This Row],[frais acc]]+Tableau1[[#This Row],[prix d\''achat]]</f>
        <v>14.121864</v>
      </c>
      <c r="K597" s="1">
        <f>Tableau1[[#This Row],[prix HT]]/Tableau1[[#This Row],[px ht ttall]]</f>
        <v>2.0063451255443332</v>
      </c>
      <c r="L597" t="s">
        <v>1597</v>
      </c>
      <c r="N597">
        <v>10</v>
      </c>
      <c r="O597" t="s">
        <v>1559</v>
      </c>
      <c r="P597" t="s">
        <v>14</v>
      </c>
      <c r="Q597" t="s">
        <v>1959</v>
      </c>
      <c r="R597" s="4" t="str">
        <f>Tableau1[[#This Row],[référence]]</f>
        <v>J060121</v>
      </c>
      <c r="T597" s="4"/>
    </row>
    <row r="598" spans="1:20" customFormat="1" hidden="1">
      <c r="A598" t="s">
        <v>1598</v>
      </c>
      <c r="B598" t="s">
        <v>1884</v>
      </c>
      <c r="C598" t="s">
        <v>1943</v>
      </c>
      <c r="D598" t="s">
        <v>1557</v>
      </c>
      <c r="E598" t="s">
        <v>1893</v>
      </c>
      <c r="F598" s="1">
        <v>14.844399999999998</v>
      </c>
      <c r="G598" s="1">
        <v>40</v>
      </c>
      <c r="H598" s="1">
        <v>33.333333000000003</v>
      </c>
      <c r="I598" s="1">
        <f>Tableau1[[#This Row],[prix d\''achat]]*0.24</f>
        <v>3.5626559999999996</v>
      </c>
      <c r="J598" s="1">
        <f>Tableau1[[#This Row],[frais acc]]+Tableau1[[#This Row],[prix d\''achat]]</f>
        <v>18.407055999999997</v>
      </c>
      <c r="K598" s="1">
        <f>Tableau1[[#This Row],[prix HT]]/Tableau1[[#This Row],[px ht ttall]]</f>
        <v>1.8108997440981331</v>
      </c>
      <c r="L598" t="s">
        <v>1599</v>
      </c>
      <c r="N598">
        <v>8</v>
      </c>
      <c r="O598" t="s">
        <v>1559</v>
      </c>
      <c r="P598" t="s">
        <v>14</v>
      </c>
      <c r="Q598" t="s">
        <v>1959</v>
      </c>
      <c r="R598" s="4" t="str">
        <f>Tableau1[[#This Row],[référence]]</f>
        <v>J060122</v>
      </c>
      <c r="T598" s="4"/>
    </row>
    <row r="599" spans="1:20" customFormat="1" hidden="1">
      <c r="A599" t="s">
        <v>1600</v>
      </c>
      <c r="B599" t="s">
        <v>1884</v>
      </c>
      <c r="C599" t="s">
        <v>1944</v>
      </c>
      <c r="D599" t="s">
        <v>1557</v>
      </c>
      <c r="E599" t="s">
        <v>1893</v>
      </c>
      <c r="F599" s="1">
        <v>0.25159999999999999</v>
      </c>
      <c r="G599" s="1">
        <v>1.1000000000000001</v>
      </c>
      <c r="H599" s="1">
        <v>0.91666700000000001</v>
      </c>
      <c r="I599" s="1">
        <f>Tableau1[[#This Row],[prix d\''achat]]*0.24</f>
        <v>6.0383999999999993E-2</v>
      </c>
      <c r="J599" s="1">
        <f>Tableau1[[#This Row],[frais acc]]+Tableau1[[#This Row],[prix d\''achat]]</f>
        <v>0.31198399999999998</v>
      </c>
      <c r="K599" s="1">
        <f>Tableau1[[#This Row],[prix HT]]/Tableau1[[#This Row],[px ht ttall]]</f>
        <v>2.9381859326119288</v>
      </c>
      <c r="L599" t="s">
        <v>1601</v>
      </c>
      <c r="N599">
        <v>50</v>
      </c>
      <c r="O599" t="s">
        <v>1559</v>
      </c>
      <c r="P599" t="s">
        <v>14</v>
      </c>
      <c r="Q599" t="s">
        <v>1959</v>
      </c>
      <c r="R599" s="4" t="str">
        <f>Tableau1[[#This Row],[référence]]</f>
        <v>J060201</v>
      </c>
      <c r="T599" s="4"/>
    </row>
    <row r="600" spans="1:20" customFormat="1" hidden="1">
      <c r="A600" t="s">
        <v>1602</v>
      </c>
      <c r="B600" t="s">
        <v>1884</v>
      </c>
      <c r="C600" t="s">
        <v>1945</v>
      </c>
      <c r="D600" t="s">
        <v>1557</v>
      </c>
      <c r="E600" t="s">
        <v>1893</v>
      </c>
      <c r="F600" s="1">
        <v>0.51059999999999994</v>
      </c>
      <c r="G600" s="1">
        <v>2.5</v>
      </c>
      <c r="H600" s="1">
        <v>2.0833330000000001</v>
      </c>
      <c r="I600" s="1">
        <f>Tableau1[[#This Row],[prix d\''achat]]*0.24</f>
        <v>0.12254399999999999</v>
      </c>
      <c r="J600" s="1">
        <f>Tableau1[[#This Row],[frais acc]]+Tableau1[[#This Row],[prix d\''achat]]</f>
        <v>0.63314399999999993</v>
      </c>
      <c r="K600" s="1">
        <f>Tableau1[[#This Row],[prix HT]]/Tableau1[[#This Row],[px ht ttall]]</f>
        <v>3.290456831305359</v>
      </c>
      <c r="L600" t="s">
        <v>1603</v>
      </c>
      <c r="N600">
        <v>50</v>
      </c>
      <c r="O600" t="s">
        <v>1559</v>
      </c>
      <c r="P600" t="s">
        <v>14</v>
      </c>
      <c r="Q600" t="s">
        <v>1959</v>
      </c>
      <c r="R600" s="4" t="str">
        <f>Tableau1[[#This Row],[référence]]</f>
        <v>J060202</v>
      </c>
      <c r="T600" s="4"/>
    </row>
    <row r="601" spans="1:20" customFormat="1" hidden="1">
      <c r="A601" t="s">
        <v>1604</v>
      </c>
      <c r="B601" t="s">
        <v>1884</v>
      </c>
      <c r="C601" t="s">
        <v>1946</v>
      </c>
      <c r="D601" t="s">
        <v>1557</v>
      </c>
      <c r="E601" t="s">
        <v>1893</v>
      </c>
      <c r="F601" s="1">
        <v>0.79180000000000006</v>
      </c>
      <c r="G601" s="1">
        <v>3.5</v>
      </c>
      <c r="H601" s="1">
        <v>2.9166669999999999</v>
      </c>
      <c r="I601" s="1">
        <f>Tableau1[[#This Row],[prix d\''achat]]*0.24</f>
        <v>0.19003200000000001</v>
      </c>
      <c r="J601" s="1">
        <f>Tableau1[[#This Row],[frais acc]]+Tableau1[[#This Row],[prix d\''achat]]</f>
        <v>0.98183200000000004</v>
      </c>
      <c r="K601" s="1">
        <f>Tableau1[[#This Row],[prix HT]]/Tableau1[[#This Row],[px ht ttall]]</f>
        <v>2.9706375428790261</v>
      </c>
      <c r="L601" t="s">
        <v>1605</v>
      </c>
      <c r="N601">
        <v>50</v>
      </c>
      <c r="O601" t="s">
        <v>1559</v>
      </c>
      <c r="P601" t="s">
        <v>14</v>
      </c>
      <c r="Q601" t="s">
        <v>1959</v>
      </c>
      <c r="R601" s="4" t="str">
        <f>Tableau1[[#This Row],[référence]]</f>
        <v>J060203</v>
      </c>
      <c r="T601" s="4"/>
    </row>
    <row r="602" spans="1:20" customFormat="1" hidden="1">
      <c r="A602" t="s">
        <v>1606</v>
      </c>
      <c r="B602" t="s">
        <v>1884</v>
      </c>
      <c r="C602" t="s">
        <v>1947</v>
      </c>
      <c r="D602" t="s">
        <v>1557</v>
      </c>
      <c r="E602" t="s">
        <v>1893</v>
      </c>
      <c r="F602" s="1">
        <v>1.0508</v>
      </c>
      <c r="G602" s="1">
        <v>4.5</v>
      </c>
      <c r="H602" s="1">
        <v>3.75</v>
      </c>
      <c r="I602" s="1">
        <f>Tableau1[[#This Row],[prix d\''achat]]*0.24</f>
        <v>0.25219199999999997</v>
      </c>
      <c r="J602" s="1">
        <f>Tableau1[[#This Row],[frais acc]]+Tableau1[[#This Row],[prix d\''achat]]</f>
        <v>1.3029919999999999</v>
      </c>
      <c r="K602" s="1">
        <f>Tableau1[[#This Row],[prix HT]]/Tableau1[[#This Row],[px ht ttall]]</f>
        <v>2.8779915763105226</v>
      </c>
      <c r="L602" t="s">
        <v>1607</v>
      </c>
      <c r="N602">
        <v>50</v>
      </c>
      <c r="O602" t="s">
        <v>1559</v>
      </c>
      <c r="P602" t="s">
        <v>14</v>
      </c>
      <c r="Q602" t="s">
        <v>1959</v>
      </c>
      <c r="R602" s="4" t="str">
        <f>Tableau1[[#This Row],[référence]]</f>
        <v>J060204</v>
      </c>
      <c r="T602" s="4"/>
    </row>
    <row r="603" spans="1:20" customFormat="1" hidden="1">
      <c r="A603" t="s">
        <v>1608</v>
      </c>
      <c r="B603" t="s">
        <v>1884</v>
      </c>
      <c r="C603" t="s">
        <v>1948</v>
      </c>
      <c r="D603" t="s">
        <v>1557</v>
      </c>
      <c r="E603" t="s">
        <v>1893</v>
      </c>
      <c r="F603" s="1">
        <v>1.1248</v>
      </c>
      <c r="G603" s="1">
        <v>5</v>
      </c>
      <c r="H603" s="1">
        <v>4.1666670000000003</v>
      </c>
      <c r="I603" s="1">
        <f>Tableau1[[#This Row],[prix d\''achat]]*0.24</f>
        <v>0.26995199999999997</v>
      </c>
      <c r="J603" s="1">
        <f>Tableau1[[#This Row],[frais acc]]+Tableau1[[#This Row],[prix d\''achat]]</f>
        <v>1.394752</v>
      </c>
      <c r="K603" s="1">
        <f>Tableau1[[#This Row],[prix HT]]/Tableau1[[#This Row],[px ht ttall]]</f>
        <v>2.9873891559216266</v>
      </c>
      <c r="L603" t="s">
        <v>1609</v>
      </c>
      <c r="N603">
        <v>50</v>
      </c>
      <c r="O603" t="s">
        <v>1559</v>
      </c>
      <c r="P603" t="s">
        <v>14</v>
      </c>
      <c r="Q603" t="s">
        <v>1959</v>
      </c>
      <c r="R603" s="4" t="str">
        <f>Tableau1[[#This Row],[référence]]</f>
        <v>J060205</v>
      </c>
      <c r="T603" s="4"/>
    </row>
    <row r="604" spans="1:20" customFormat="1" hidden="1">
      <c r="A604" t="s">
        <v>1610</v>
      </c>
      <c r="B604" t="s">
        <v>1884</v>
      </c>
      <c r="C604" t="s">
        <v>1949</v>
      </c>
      <c r="D604" t="s">
        <v>1557</v>
      </c>
      <c r="E604" t="s">
        <v>1893</v>
      </c>
      <c r="F604" s="1">
        <v>2.1608000000000001</v>
      </c>
      <c r="G604" s="1">
        <v>7</v>
      </c>
      <c r="H604" s="1">
        <v>5.8333329999999997</v>
      </c>
      <c r="I604" s="1">
        <f>Tableau1[[#This Row],[prix d\''achat]]*0.24</f>
        <v>0.51859199999999994</v>
      </c>
      <c r="J604" s="1">
        <f>Tableau1[[#This Row],[frais acc]]+Tableau1[[#This Row],[prix d\''achat]]</f>
        <v>2.679392</v>
      </c>
      <c r="K604" s="1">
        <f>Tableau1[[#This Row],[prix HT]]/Tableau1[[#This Row],[px ht ttall]]</f>
        <v>2.1771107027265888</v>
      </c>
      <c r="L604" t="s">
        <v>1611</v>
      </c>
      <c r="N604">
        <v>20</v>
      </c>
      <c r="O604" t="s">
        <v>1559</v>
      </c>
      <c r="P604" t="s">
        <v>14</v>
      </c>
      <c r="Q604" t="s">
        <v>1959</v>
      </c>
      <c r="R604" s="4" t="str">
        <f>Tableau1[[#This Row],[référence]]</f>
        <v>J060206</v>
      </c>
      <c r="T604" s="4"/>
    </row>
    <row r="605" spans="1:20" customFormat="1" hidden="1">
      <c r="A605" t="s">
        <v>1612</v>
      </c>
      <c r="B605" t="s">
        <v>1884</v>
      </c>
      <c r="C605" t="s">
        <v>1950</v>
      </c>
      <c r="D605" t="s">
        <v>1557</v>
      </c>
      <c r="E605" t="s">
        <v>1893</v>
      </c>
      <c r="F605" s="1">
        <v>2.2791999999999999</v>
      </c>
      <c r="G605" s="1">
        <v>9</v>
      </c>
      <c r="H605" s="1">
        <v>7.5</v>
      </c>
      <c r="I605" s="1">
        <f>Tableau1[[#This Row],[prix d\''achat]]*0.24</f>
        <v>0.54700799999999994</v>
      </c>
      <c r="J605" s="1">
        <f>Tableau1[[#This Row],[frais acc]]+Tableau1[[#This Row],[prix d\''achat]]</f>
        <v>2.8262079999999998</v>
      </c>
      <c r="K605" s="1">
        <f>Tableau1[[#This Row],[prix HT]]/Tableau1[[#This Row],[px ht ttall]]</f>
        <v>2.6537324924421699</v>
      </c>
      <c r="L605" t="s">
        <v>1613</v>
      </c>
      <c r="N605">
        <v>20</v>
      </c>
      <c r="O605" t="s">
        <v>1559</v>
      </c>
      <c r="P605" t="s">
        <v>14</v>
      </c>
      <c r="Q605" t="s">
        <v>1959</v>
      </c>
      <c r="R605" s="4" t="str">
        <f>Tableau1[[#This Row],[référence]]</f>
        <v>J060207</v>
      </c>
      <c r="T605" s="4"/>
    </row>
    <row r="606" spans="1:20" customFormat="1" hidden="1">
      <c r="A606" t="s">
        <v>1614</v>
      </c>
      <c r="B606" t="s">
        <v>1884</v>
      </c>
      <c r="C606" t="s">
        <v>1951</v>
      </c>
      <c r="D606" t="s">
        <v>1557</v>
      </c>
      <c r="E606" t="s">
        <v>1893</v>
      </c>
      <c r="F606" s="1">
        <v>2.8046000000000002</v>
      </c>
      <c r="G606" s="1">
        <v>11.5</v>
      </c>
      <c r="H606" s="1">
        <v>9.5833329999999997</v>
      </c>
      <c r="I606" s="1">
        <f>Tableau1[[#This Row],[prix d\''achat]]*0.24</f>
        <v>0.67310400000000004</v>
      </c>
      <c r="J606" s="1">
        <f>Tableau1[[#This Row],[frais acc]]+Tableau1[[#This Row],[prix d\''achat]]</f>
        <v>3.4777040000000001</v>
      </c>
      <c r="K606" s="1">
        <f>Tableau1[[#This Row],[prix HT]]/Tableau1[[#This Row],[px ht ttall]]</f>
        <v>2.7556494169716568</v>
      </c>
      <c r="L606" t="s">
        <v>1615</v>
      </c>
      <c r="N606">
        <v>10</v>
      </c>
      <c r="O606" t="s">
        <v>1559</v>
      </c>
      <c r="P606" t="s">
        <v>14</v>
      </c>
      <c r="Q606" t="s">
        <v>1959</v>
      </c>
      <c r="R606" s="4" t="str">
        <f>Tableau1[[#This Row],[référence]]</f>
        <v>J060208</v>
      </c>
      <c r="T606" s="4"/>
    </row>
    <row r="607" spans="1:20" customFormat="1" hidden="1">
      <c r="A607" t="s">
        <v>1616</v>
      </c>
      <c r="B607" t="s">
        <v>1884</v>
      </c>
      <c r="C607" t="s">
        <v>1952</v>
      </c>
      <c r="D607" t="s">
        <v>1557</v>
      </c>
      <c r="E607" t="s">
        <v>1893</v>
      </c>
      <c r="F607" s="1">
        <v>3.4483999999999999</v>
      </c>
      <c r="G607" s="1">
        <v>13.5</v>
      </c>
      <c r="H607" s="1">
        <v>11.25</v>
      </c>
      <c r="I607" s="1">
        <f>Tableau1[[#This Row],[prix d\''achat]]*0.24</f>
        <v>0.82761599999999991</v>
      </c>
      <c r="J607" s="1">
        <f>Tableau1[[#This Row],[frais acc]]+Tableau1[[#This Row],[prix d\''achat]]</f>
        <v>4.2760160000000003</v>
      </c>
      <c r="K607" s="1">
        <f>Tableau1[[#This Row],[prix HT]]/Tableau1[[#This Row],[px ht ttall]]</f>
        <v>2.6309536727645546</v>
      </c>
      <c r="L607" t="s">
        <v>1617</v>
      </c>
      <c r="N607">
        <v>10</v>
      </c>
      <c r="O607" t="s">
        <v>1559</v>
      </c>
      <c r="P607" t="s">
        <v>14</v>
      </c>
      <c r="Q607" t="s">
        <v>1959</v>
      </c>
      <c r="R607" s="4" t="str">
        <f>Tableau1[[#This Row],[référence]]</f>
        <v>J060209</v>
      </c>
      <c r="T607" s="4"/>
    </row>
    <row r="608" spans="1:20" customFormat="1" hidden="1">
      <c r="A608" t="s">
        <v>1618</v>
      </c>
      <c r="B608" t="s">
        <v>1884</v>
      </c>
      <c r="C608" t="s">
        <v>1953</v>
      </c>
      <c r="D608" t="s">
        <v>1557</v>
      </c>
      <c r="E608" t="s">
        <v>1893</v>
      </c>
      <c r="F608" s="1">
        <v>0.19240000000000002</v>
      </c>
      <c r="G608" s="1">
        <v>1.3</v>
      </c>
      <c r="H608" s="1">
        <v>1.0833330000000001</v>
      </c>
      <c r="I608" s="1">
        <f>Tableau1[[#This Row],[prix d\''achat]]*0.24</f>
        <v>4.6176000000000002E-2</v>
      </c>
      <c r="J608" s="1">
        <f>Tableau1[[#This Row],[frais acc]]+Tableau1[[#This Row],[prix d\''achat]]</f>
        <v>0.23857600000000001</v>
      </c>
      <c r="K608" s="1">
        <f>Tableau1[[#This Row],[prix HT]]/Tableau1[[#This Row],[px ht ttall]]</f>
        <v>4.5408297565555635</v>
      </c>
      <c r="L608" t="s">
        <v>1619</v>
      </c>
      <c r="N608">
        <v>95</v>
      </c>
      <c r="O608" t="s">
        <v>1559</v>
      </c>
      <c r="P608" t="s">
        <v>14</v>
      </c>
      <c r="Q608" t="s">
        <v>1959</v>
      </c>
      <c r="R608" s="4" t="str">
        <f>Tableau1[[#This Row],[référence]]</f>
        <v>J060301</v>
      </c>
      <c r="T608" s="4"/>
    </row>
    <row r="609" spans="1:20" customFormat="1" hidden="1">
      <c r="A609" t="s">
        <v>1620</v>
      </c>
      <c r="B609" t="s">
        <v>1884</v>
      </c>
      <c r="C609" t="s">
        <v>1954</v>
      </c>
      <c r="D609" t="s">
        <v>1557</v>
      </c>
      <c r="E609" t="s">
        <v>1893</v>
      </c>
      <c r="F609" s="1">
        <v>0.21459999999999999</v>
      </c>
      <c r="G609" s="1">
        <v>1.4</v>
      </c>
      <c r="H609" s="1">
        <v>1.1666669999999999</v>
      </c>
      <c r="I609" s="1">
        <f>Tableau1[[#This Row],[prix d\''achat]]*0.24</f>
        <v>5.1503999999999994E-2</v>
      </c>
      <c r="J609" s="1">
        <f>Tableau1[[#This Row],[frais acc]]+Tableau1[[#This Row],[prix d\''achat]]</f>
        <v>0.26610400000000001</v>
      </c>
      <c r="K609" s="1">
        <f>Tableau1[[#This Row],[prix HT]]/Tableau1[[#This Row],[px ht ttall]]</f>
        <v>4.384252021765926</v>
      </c>
      <c r="L609" t="s">
        <v>1621</v>
      </c>
      <c r="N609">
        <v>95</v>
      </c>
      <c r="O609" t="s">
        <v>1559</v>
      </c>
      <c r="P609" t="s">
        <v>14</v>
      </c>
      <c r="Q609" t="s">
        <v>1959</v>
      </c>
      <c r="R609" s="4" t="str">
        <f>Tableau1[[#This Row],[référence]]</f>
        <v>J060302</v>
      </c>
      <c r="T609" s="4"/>
    </row>
    <row r="610" spans="1:20" customFormat="1" hidden="1">
      <c r="A610" t="s">
        <v>1622</v>
      </c>
      <c r="B610" t="s">
        <v>1884</v>
      </c>
      <c r="C610" t="s">
        <v>1955</v>
      </c>
      <c r="D610" t="s">
        <v>1557</v>
      </c>
      <c r="E610" t="s">
        <v>1893</v>
      </c>
      <c r="F610" s="1">
        <v>0.31819999999999998</v>
      </c>
      <c r="G610" s="1">
        <v>1.4</v>
      </c>
      <c r="H610" s="1">
        <v>1.1666669999999999</v>
      </c>
      <c r="I610" s="1">
        <f>Tableau1[[#This Row],[prix d\''achat]]*0.24</f>
        <v>7.6367999999999991E-2</v>
      </c>
      <c r="J610" s="1">
        <f>Tableau1[[#This Row],[frais acc]]+Tableau1[[#This Row],[prix d\''achat]]</f>
        <v>0.39456799999999997</v>
      </c>
      <c r="K610" s="1">
        <f>Tableau1[[#This Row],[prix HT]]/Tableau1[[#This Row],[px ht ttall]]</f>
        <v>2.9568211309584154</v>
      </c>
      <c r="L610" t="s">
        <v>1623</v>
      </c>
      <c r="N610">
        <v>90</v>
      </c>
      <c r="O610" t="s">
        <v>1559</v>
      </c>
      <c r="P610" t="s">
        <v>14</v>
      </c>
      <c r="Q610" t="s">
        <v>1959</v>
      </c>
      <c r="R610" s="4" t="str">
        <f>Tableau1[[#This Row],[référence]]</f>
        <v>J060303</v>
      </c>
      <c r="T610" s="4"/>
    </row>
    <row r="611" spans="1:20" customFormat="1" hidden="1">
      <c r="A611" t="s">
        <v>1624</v>
      </c>
      <c r="B611" t="s">
        <v>1884</v>
      </c>
      <c r="C611" t="s">
        <v>1956</v>
      </c>
      <c r="D611" t="s">
        <v>1557</v>
      </c>
      <c r="E611" t="s">
        <v>1893</v>
      </c>
      <c r="F611" s="1">
        <v>0.39219999999999999</v>
      </c>
      <c r="G611" s="1">
        <v>1.5</v>
      </c>
      <c r="H611" s="1">
        <v>1.25</v>
      </c>
      <c r="I611" s="1">
        <f>Tableau1[[#This Row],[prix d\''achat]]*0.24</f>
        <v>9.4127999999999989E-2</v>
      </c>
      <c r="J611" s="1">
        <f>Tableau1[[#This Row],[frais acc]]+Tableau1[[#This Row],[prix d\''achat]]</f>
        <v>0.48632799999999998</v>
      </c>
      <c r="K611" s="1">
        <f>Tableau1[[#This Row],[prix HT]]/Tableau1[[#This Row],[px ht ttall]]</f>
        <v>2.5702817851326678</v>
      </c>
      <c r="L611" t="s">
        <v>1625</v>
      </c>
      <c r="N611">
        <v>90</v>
      </c>
      <c r="O611" t="s">
        <v>1559</v>
      </c>
      <c r="P611" t="s">
        <v>14</v>
      </c>
      <c r="Q611" t="s">
        <v>1959</v>
      </c>
      <c r="R611" s="4" t="str">
        <f>Tableau1[[#This Row],[référence]]</f>
        <v>J060304</v>
      </c>
      <c r="T611" s="4"/>
    </row>
    <row r="612" spans="1:20" customFormat="1" hidden="1">
      <c r="A612" t="s">
        <v>1626</v>
      </c>
      <c r="B612" t="s">
        <v>1884</v>
      </c>
      <c r="C612" t="s">
        <v>1957</v>
      </c>
      <c r="D612" t="s">
        <v>1557</v>
      </c>
      <c r="E612" t="s">
        <v>1893</v>
      </c>
      <c r="F612" s="1">
        <v>1.1173999999999999</v>
      </c>
      <c r="G612" s="1">
        <v>2.9</v>
      </c>
      <c r="H612" s="1">
        <v>2.4166669999999999</v>
      </c>
      <c r="I612" s="1">
        <f>Tableau1[[#This Row],[prix d\''achat]]*0.24</f>
        <v>0.26817599999999997</v>
      </c>
      <c r="J612" s="1">
        <f>Tableau1[[#This Row],[frais acc]]+Tableau1[[#This Row],[prix d\''achat]]</f>
        <v>1.3855759999999999</v>
      </c>
      <c r="K612" s="1">
        <f>Tableau1[[#This Row],[prix HT]]/Tableau1[[#This Row],[px ht ttall]]</f>
        <v>1.7441605512797567</v>
      </c>
      <c r="L612" t="s">
        <v>1627</v>
      </c>
      <c r="N612">
        <v>45</v>
      </c>
      <c r="O612" t="s">
        <v>1559</v>
      </c>
      <c r="P612" t="s">
        <v>14</v>
      </c>
      <c r="Q612" t="s">
        <v>1959</v>
      </c>
      <c r="R612" s="4" t="str">
        <f>Tableau1[[#This Row],[référence]]</f>
        <v>J060305</v>
      </c>
      <c r="T612" s="4"/>
    </row>
    <row r="613" spans="1:20" customFormat="1" hidden="1">
      <c r="A613" t="s">
        <v>1504</v>
      </c>
      <c r="B613" t="s">
        <v>1884</v>
      </c>
      <c r="C613" t="s">
        <v>1505</v>
      </c>
      <c r="D613" t="s">
        <v>1328</v>
      </c>
      <c r="E613" t="s">
        <v>1897</v>
      </c>
      <c r="F613" s="1">
        <v>1.52</v>
      </c>
      <c r="G613" s="1">
        <v>2.9</v>
      </c>
      <c r="H613" s="1">
        <v>2.4166669999999999</v>
      </c>
      <c r="I613" s="1">
        <f>Tableau1[[#This Row],[prix d\''achat]]*0.15</f>
        <v>0.22799999999999998</v>
      </c>
      <c r="J613" s="1">
        <f>Tableau1[[#This Row],[frais acc]]+Tableau1[[#This Row],[prix d\''achat]]</f>
        <v>1.748</v>
      </c>
      <c r="K613" s="1">
        <f>Tableau1[[#This Row],[prix HT]]/Tableau1[[#This Row],[px ht ttall]]</f>
        <v>1.3825326086956522</v>
      </c>
      <c r="L613">
        <v>568</v>
      </c>
      <c r="M613">
        <v>2001556</v>
      </c>
      <c r="N613">
        <v>10</v>
      </c>
      <c r="O613" t="s">
        <v>1506</v>
      </c>
      <c r="P613" t="s">
        <v>14</v>
      </c>
      <c r="Q613" t="s">
        <v>1959</v>
      </c>
      <c r="R613" s="4" t="str">
        <f>Tableau1[[#This Row],[référence]]</f>
        <v>J060401</v>
      </c>
      <c r="T613" s="4"/>
    </row>
    <row r="614" spans="1:20" customFormat="1" hidden="1">
      <c r="A614" t="s">
        <v>1628</v>
      </c>
      <c r="B614" t="s">
        <v>1884</v>
      </c>
      <c r="C614" t="s">
        <v>1629</v>
      </c>
      <c r="D614" t="s">
        <v>1630</v>
      </c>
      <c r="F614" s="1">
        <v>8.8699999999999992</v>
      </c>
      <c r="G614" s="1">
        <v>12.9</v>
      </c>
      <c r="H614" s="1">
        <v>10.75</v>
      </c>
      <c r="I614" s="1">
        <f>Tableau1[[#This Row],[prix d\''achat]]*0.01</f>
        <v>8.8699999999999987E-2</v>
      </c>
      <c r="J614" s="1">
        <f>Tableau1[[#This Row],[frais acc]]+Tableau1[[#This Row],[prix d\''achat]]</f>
        <v>8.9586999999999986</v>
      </c>
      <c r="K614" s="1">
        <f>Tableau1[[#This Row],[prix HT]]/Tableau1[[#This Row],[px ht ttall]]</f>
        <v>1.1999508857311889</v>
      </c>
      <c r="L614" t="s">
        <v>1631</v>
      </c>
      <c r="N614">
        <v>110</v>
      </c>
      <c r="O614" t="s">
        <v>1632</v>
      </c>
      <c r="P614" t="s">
        <v>14</v>
      </c>
      <c r="Q614" t="s">
        <v>1959</v>
      </c>
      <c r="R614" s="4" t="str">
        <f>Tableau1[[#This Row],[référence]]</f>
        <v>J070101</v>
      </c>
      <c r="T614" s="4"/>
    </row>
    <row r="615" spans="1:20" customFormat="1">
      <c r="A615" t="s">
        <v>1659</v>
      </c>
      <c r="B615" t="s">
        <v>1885</v>
      </c>
      <c r="C615" t="s">
        <v>1660</v>
      </c>
      <c r="D615" t="s">
        <v>17</v>
      </c>
      <c r="E615" t="s">
        <v>1899</v>
      </c>
      <c r="F615" s="1">
        <v>20.77</v>
      </c>
      <c r="G615" s="1">
        <v>37.5</v>
      </c>
      <c r="H615" s="1">
        <v>31.25</v>
      </c>
      <c r="I615" s="1">
        <f>F615*0.2</f>
        <v>4.1539999999999999</v>
      </c>
      <c r="J615" s="1">
        <f>F615+I615</f>
        <v>24.923999999999999</v>
      </c>
      <c r="K615" s="1">
        <f>H615/J615</f>
        <v>1.2538115872251645</v>
      </c>
      <c r="L615">
        <v>344</v>
      </c>
      <c r="M615" t="s">
        <v>1661</v>
      </c>
      <c r="N615">
        <v>0</v>
      </c>
      <c r="O615" t="s">
        <v>1636</v>
      </c>
      <c r="P615" t="s">
        <v>14</v>
      </c>
      <c r="Q615" t="s">
        <v>1959</v>
      </c>
      <c r="R615" s="4" t="str">
        <f>Tableau1[[#This Row],[référence]]</f>
        <v>K010001</v>
      </c>
      <c r="S615" t="s">
        <v>2326</v>
      </c>
      <c r="T615" s="4">
        <f>Tableau1[[#This Row],[quantité]]+1</f>
        <v>1</v>
      </c>
    </row>
    <row r="616" spans="1:20" customFormat="1">
      <c r="A616" t="s">
        <v>1637</v>
      </c>
      <c r="B616" t="s">
        <v>1885</v>
      </c>
      <c r="C616" t="s">
        <v>1638</v>
      </c>
      <c r="D616" t="s">
        <v>17</v>
      </c>
      <c r="E616" t="s">
        <v>1899</v>
      </c>
      <c r="F616" s="1">
        <v>11.59</v>
      </c>
      <c r="G616" s="1">
        <v>25</v>
      </c>
      <c r="H616" s="1">
        <v>20.833333</v>
      </c>
      <c r="I616" s="1">
        <f>F616*0.2</f>
        <v>2.3180000000000001</v>
      </c>
      <c r="J616" s="1">
        <f>F616+I616</f>
        <v>13.907999999999999</v>
      </c>
      <c r="K616" s="1">
        <f>H616/J616</f>
        <v>1.4979388121944206</v>
      </c>
      <c r="L616">
        <v>345</v>
      </c>
      <c r="M616" t="s">
        <v>1639</v>
      </c>
      <c r="N616">
        <v>4</v>
      </c>
      <c r="O616" t="s">
        <v>1636</v>
      </c>
      <c r="P616" t="s">
        <v>14</v>
      </c>
      <c r="Q616" t="s">
        <v>1959</v>
      </c>
      <c r="R616" s="4" t="str">
        <f>Tableau1[[#This Row],[référence]]</f>
        <v>K010002</v>
      </c>
      <c r="S616" t="s">
        <v>2327</v>
      </c>
      <c r="T616" s="4">
        <f>Tableau1[[#This Row],[quantité]]+1</f>
        <v>5</v>
      </c>
    </row>
    <row r="617" spans="1:20" customFormat="1">
      <c r="A617" t="s">
        <v>1684</v>
      </c>
      <c r="B617" t="s">
        <v>1885</v>
      </c>
      <c r="C617" t="s">
        <v>1685</v>
      </c>
      <c r="D617" t="s">
        <v>17</v>
      </c>
      <c r="E617" t="s">
        <v>1899</v>
      </c>
      <c r="F617" s="1">
        <v>2.11</v>
      </c>
      <c r="G617" s="1">
        <v>5.8</v>
      </c>
      <c r="H617" s="1">
        <f>Tableau1[[#This Row],[prix TTC]]/1.2</f>
        <v>4.833333333333333</v>
      </c>
      <c r="I617" s="1">
        <f>F617*0.2</f>
        <v>0.42199999999999999</v>
      </c>
      <c r="J617" s="1">
        <f>F617+I617</f>
        <v>2.532</v>
      </c>
      <c r="K617" s="1">
        <f>H617/J617</f>
        <v>1.9088994207477619</v>
      </c>
      <c r="L617">
        <v>592</v>
      </c>
      <c r="M617" t="s">
        <v>1686</v>
      </c>
      <c r="N617">
        <v>5</v>
      </c>
      <c r="O617" t="s">
        <v>1636</v>
      </c>
      <c r="P617" t="s">
        <v>14</v>
      </c>
      <c r="Q617" t="s">
        <v>1959</v>
      </c>
      <c r="R617" s="4" t="str">
        <f>Tableau1[[#This Row],[référence]]</f>
        <v>K010003</v>
      </c>
      <c r="S617" t="s">
        <v>2328</v>
      </c>
      <c r="T617" s="4">
        <f>Tableau1[[#This Row],[quantité]]+1</f>
        <v>6</v>
      </c>
    </row>
    <row r="618" spans="1:20" customFormat="1">
      <c r="A618" t="s">
        <v>1653</v>
      </c>
      <c r="B618" t="s">
        <v>1885</v>
      </c>
      <c r="C618" t="s">
        <v>1654</v>
      </c>
      <c r="D618" t="s">
        <v>17</v>
      </c>
      <c r="E618" t="s">
        <v>1899</v>
      </c>
      <c r="F618" s="1">
        <v>3.39</v>
      </c>
      <c r="G618" s="1">
        <v>7.8</v>
      </c>
      <c r="H618" s="1">
        <f>Tableau1[[#This Row],[prix TTC]]/1.2</f>
        <v>6.5</v>
      </c>
      <c r="I618" s="1">
        <f>F618*0.2</f>
        <v>0.67800000000000005</v>
      </c>
      <c r="J618" s="1">
        <f>F618+I618</f>
        <v>4.0680000000000005</v>
      </c>
      <c r="K618" s="1">
        <f>H618/J618</f>
        <v>1.597836774827925</v>
      </c>
      <c r="L618">
        <v>346</v>
      </c>
      <c r="M618" t="s">
        <v>1655</v>
      </c>
      <c r="N618">
        <v>7</v>
      </c>
      <c r="O618" t="s">
        <v>1636</v>
      </c>
      <c r="P618" t="s">
        <v>14</v>
      </c>
      <c r="Q618" t="s">
        <v>1959</v>
      </c>
      <c r="R618" s="4" t="str">
        <f>Tableau1[[#This Row],[référence]]</f>
        <v>K020001</v>
      </c>
      <c r="S618" t="s">
        <v>2329</v>
      </c>
      <c r="T618" s="4">
        <f>Tableau1[[#This Row],[quantité]]+1</f>
        <v>8</v>
      </c>
    </row>
    <row r="619" spans="1:20" customFormat="1">
      <c r="A619" t="s">
        <v>1662</v>
      </c>
      <c r="B619" t="s">
        <v>1885</v>
      </c>
      <c r="C619" t="s">
        <v>1663</v>
      </c>
      <c r="D619" t="s">
        <v>17</v>
      </c>
      <c r="E619" t="s">
        <v>1899</v>
      </c>
      <c r="F619" s="1">
        <v>4.51</v>
      </c>
      <c r="G619" s="1">
        <v>11.5</v>
      </c>
      <c r="H619" s="1">
        <f>Tableau1[[#This Row],[prix TTC]]/1.2</f>
        <v>9.5833333333333339</v>
      </c>
      <c r="I619" s="1">
        <f>F619*0.2</f>
        <v>0.90200000000000002</v>
      </c>
      <c r="J619" s="1">
        <f>F619+I619</f>
        <v>5.4119999999999999</v>
      </c>
      <c r="K619" s="1">
        <f>H619/J619</f>
        <v>1.7707563439270757</v>
      </c>
      <c r="L619">
        <v>347</v>
      </c>
      <c r="M619" t="s">
        <v>1664</v>
      </c>
      <c r="N619">
        <v>7</v>
      </c>
      <c r="O619" t="s">
        <v>1643</v>
      </c>
      <c r="P619" t="s">
        <v>14</v>
      </c>
      <c r="Q619" t="s">
        <v>1959</v>
      </c>
      <c r="R619" s="4" t="str">
        <f>Tableau1[[#This Row],[référence]]</f>
        <v>K020002</v>
      </c>
      <c r="S619" t="s">
        <v>2330</v>
      </c>
      <c r="T619" s="4">
        <f>Tableau1[[#This Row],[quantité]]+1</f>
        <v>8</v>
      </c>
    </row>
    <row r="620" spans="1:20" customFormat="1">
      <c r="A620" t="s">
        <v>1650</v>
      </c>
      <c r="B620" t="s">
        <v>1885</v>
      </c>
      <c r="C620" t="s">
        <v>1651</v>
      </c>
      <c r="D620" t="s">
        <v>17</v>
      </c>
      <c r="E620" t="s">
        <v>1899</v>
      </c>
      <c r="F620" s="1">
        <v>7.15</v>
      </c>
      <c r="G620" s="1">
        <v>16.5</v>
      </c>
      <c r="H620" s="1">
        <f>Tableau1[[#This Row],[prix TTC]]/1.2</f>
        <v>13.75</v>
      </c>
      <c r="I620" s="1">
        <f>F620*0.2</f>
        <v>1.4300000000000002</v>
      </c>
      <c r="J620" s="1">
        <f>F620+I620</f>
        <v>8.58</v>
      </c>
      <c r="K620" s="1">
        <f>H620/J620</f>
        <v>1.6025641025641026</v>
      </c>
      <c r="L620">
        <v>348</v>
      </c>
      <c r="M620" t="s">
        <v>1652</v>
      </c>
      <c r="N620">
        <v>9</v>
      </c>
      <c r="O620" t="s">
        <v>1643</v>
      </c>
      <c r="P620" t="s">
        <v>14</v>
      </c>
      <c r="Q620" t="s">
        <v>1959</v>
      </c>
      <c r="R620" s="4" t="str">
        <f>Tableau1[[#This Row],[référence]]</f>
        <v>K020003</v>
      </c>
      <c r="S620" t="s">
        <v>2331</v>
      </c>
      <c r="T620" s="4">
        <f>Tableau1[[#This Row],[quantité]]+1</f>
        <v>10</v>
      </c>
    </row>
    <row r="621" spans="1:20" customFormat="1">
      <c r="A621" t="s">
        <v>1682</v>
      </c>
      <c r="B621" t="s">
        <v>1885</v>
      </c>
      <c r="C621" t="s">
        <v>1683</v>
      </c>
      <c r="D621" t="s">
        <v>1328</v>
      </c>
      <c r="E621" t="s">
        <v>1897</v>
      </c>
      <c r="F621" s="1">
        <v>18.8</v>
      </c>
      <c r="G621" s="1">
        <v>32.5</v>
      </c>
      <c r="H621" s="1">
        <v>27.083333</v>
      </c>
      <c r="I621" s="1">
        <f>Tableau1[[#This Row],[prix d\''achat]]*0.15</f>
        <v>2.82</v>
      </c>
      <c r="J621" s="1">
        <f>Tableau1[[#This Row],[frais acc]]+Tableau1[[#This Row],[prix d\''achat]]</f>
        <v>21.62</v>
      </c>
      <c r="K621" s="1">
        <f>Tableau1[[#This Row],[prix HT]]/Tableau1[[#This Row],[px ht ttall]]</f>
        <v>1.2526981036077705</v>
      </c>
      <c r="L621">
        <v>566</v>
      </c>
      <c r="M621">
        <v>3903003</v>
      </c>
      <c r="N621">
        <v>1</v>
      </c>
      <c r="O621" t="s">
        <v>1636</v>
      </c>
      <c r="P621" t="s">
        <v>14</v>
      </c>
      <c r="Q621" t="s">
        <v>1959</v>
      </c>
      <c r="R621" s="4" t="str">
        <f>Tableau1[[#This Row],[référence]]</f>
        <v>K020004</v>
      </c>
      <c r="S621" s="5" t="s">
        <v>2332</v>
      </c>
      <c r="T621" s="4">
        <f>Tableau1[[#This Row],[quantité]]+1</f>
        <v>2</v>
      </c>
    </row>
    <row r="622" spans="1:20" customFormat="1">
      <c r="A622" t="s">
        <v>1701</v>
      </c>
      <c r="B622" t="s">
        <v>1885</v>
      </c>
      <c r="C622" t="s">
        <v>1702</v>
      </c>
      <c r="D622" t="s">
        <v>132</v>
      </c>
      <c r="E622" t="s">
        <v>1890</v>
      </c>
      <c r="F622" s="1">
        <v>7.09</v>
      </c>
      <c r="G622" s="1">
        <v>35.799999999999997</v>
      </c>
      <c r="H622" s="1">
        <f>Tableau1[[#This Row],[prix TTC]]/1.2</f>
        <v>29.833333333333332</v>
      </c>
      <c r="I622" s="2">
        <v>2.3488000000000002</v>
      </c>
      <c r="J622" s="1">
        <f>Tableau1[[#This Row],[prix d\''achat]]+Tableau1[[#This Row],[frais acc]]</f>
        <v>9.4388000000000005</v>
      </c>
      <c r="K622" s="1">
        <f>Tableau1[[#This Row],[prix HT]]/Tableau1[[#This Row],[px ht ttall]]</f>
        <v>3.1607125199531012</v>
      </c>
      <c r="L622">
        <v>765</v>
      </c>
      <c r="M622" t="s">
        <v>1703</v>
      </c>
      <c r="N622">
        <v>5</v>
      </c>
      <c r="O622" t="s">
        <v>1700</v>
      </c>
      <c r="P622" t="s">
        <v>14</v>
      </c>
      <c r="Q622" t="s">
        <v>1959</v>
      </c>
      <c r="R622" s="4" t="str">
        <f>Tableau1[[#This Row],[référence]]</f>
        <v>K020005</v>
      </c>
      <c r="S622" t="s">
        <v>2333</v>
      </c>
      <c r="T622" s="4">
        <f>Tableau1[[#This Row],[quantité]]+1</f>
        <v>6</v>
      </c>
    </row>
    <row r="623" spans="1:20" customFormat="1">
      <c r="A623" t="s">
        <v>1640</v>
      </c>
      <c r="B623" t="s">
        <v>1885</v>
      </c>
      <c r="C623" t="s">
        <v>1641</v>
      </c>
      <c r="D623" t="s">
        <v>17</v>
      </c>
      <c r="E623" t="s">
        <v>1899</v>
      </c>
      <c r="F623" s="1">
        <v>1.1299999999999999</v>
      </c>
      <c r="G623" s="1">
        <v>5</v>
      </c>
      <c r="H623" s="1">
        <f>Tableau1[[#This Row],[prix TTC]]/1.2</f>
        <v>4.166666666666667</v>
      </c>
      <c r="I623" s="1">
        <f>F623*0.2</f>
        <v>0.22599999999999998</v>
      </c>
      <c r="J623" s="1">
        <f>F623+I623</f>
        <v>1.3559999999999999</v>
      </c>
      <c r="K623" s="1">
        <f>H623/J623</f>
        <v>3.0727630285152414</v>
      </c>
      <c r="L623">
        <v>349</v>
      </c>
      <c r="M623" t="s">
        <v>1642</v>
      </c>
      <c r="N623">
        <v>24</v>
      </c>
      <c r="O623" t="s">
        <v>1643</v>
      </c>
      <c r="P623" t="s">
        <v>14</v>
      </c>
      <c r="Q623" t="s">
        <v>1959</v>
      </c>
      <c r="R623" s="4" t="str">
        <f>Tableau1[[#This Row],[référence]]</f>
        <v>K030001</v>
      </c>
      <c r="S623" t="s">
        <v>2334</v>
      </c>
      <c r="T623" s="4">
        <f>Tableau1[[#This Row],[quantité]]+1</f>
        <v>25</v>
      </c>
    </row>
    <row r="624" spans="1:20" customFormat="1">
      <c r="A624" t="s">
        <v>1665</v>
      </c>
      <c r="B624" t="s">
        <v>1885</v>
      </c>
      <c r="C624" t="s">
        <v>1666</v>
      </c>
      <c r="D624" t="s">
        <v>17</v>
      </c>
      <c r="E624" t="s">
        <v>1899</v>
      </c>
      <c r="F624" s="1">
        <v>0.41</v>
      </c>
      <c r="G624" s="1">
        <v>1</v>
      </c>
      <c r="H624" s="1">
        <f>Tableau1[[#This Row],[prix TTC]]/1.2</f>
        <v>0.83333333333333337</v>
      </c>
      <c r="I624" s="1">
        <f>F624*0.2</f>
        <v>8.2000000000000003E-2</v>
      </c>
      <c r="J624" s="1">
        <f>F624+I624</f>
        <v>0.49199999999999999</v>
      </c>
      <c r="K624" s="1">
        <f>H624/J624</f>
        <v>1.6937669376693767</v>
      </c>
      <c r="L624">
        <v>350</v>
      </c>
      <c r="M624" t="s">
        <v>1667</v>
      </c>
      <c r="N624">
        <v>20</v>
      </c>
      <c r="O624" t="s">
        <v>1643</v>
      </c>
      <c r="P624" t="s">
        <v>14</v>
      </c>
      <c r="Q624" t="s">
        <v>1959</v>
      </c>
      <c r="R624" s="4" t="str">
        <f>Tableau1[[#This Row],[référence]]</f>
        <v>K030002</v>
      </c>
      <c r="S624" t="s">
        <v>2335</v>
      </c>
      <c r="T624" s="4">
        <f>Tableau1[[#This Row],[quantité]]+1</f>
        <v>21</v>
      </c>
    </row>
    <row r="625" spans="1:20" customFormat="1">
      <c r="A625" t="s">
        <v>1668</v>
      </c>
      <c r="B625" t="s">
        <v>1885</v>
      </c>
      <c r="C625" t="s">
        <v>1669</v>
      </c>
      <c r="D625" t="s">
        <v>17</v>
      </c>
      <c r="E625" t="s">
        <v>1899</v>
      </c>
      <c r="F625" s="1">
        <v>0.41</v>
      </c>
      <c r="G625" s="1">
        <v>1</v>
      </c>
      <c r="H625" s="1">
        <f>Tableau1[[#This Row],[prix TTC]]/1.2</f>
        <v>0.83333333333333337</v>
      </c>
      <c r="I625" s="1">
        <f>F625*0.2</f>
        <v>8.2000000000000003E-2</v>
      </c>
      <c r="J625" s="1">
        <f>F625+I625</f>
        <v>0.49199999999999999</v>
      </c>
      <c r="K625" s="1">
        <f>H625/J625</f>
        <v>1.6937669376693767</v>
      </c>
      <c r="L625">
        <v>351</v>
      </c>
      <c r="M625" t="s">
        <v>1667</v>
      </c>
      <c r="N625">
        <v>20</v>
      </c>
      <c r="O625" t="s">
        <v>1643</v>
      </c>
      <c r="P625" t="s">
        <v>14</v>
      </c>
      <c r="Q625" t="s">
        <v>1959</v>
      </c>
      <c r="R625" s="4" t="str">
        <f>Tableau1[[#This Row],[référence]]</f>
        <v>K030003</v>
      </c>
      <c r="S625" t="s">
        <v>2336</v>
      </c>
      <c r="T625" s="4">
        <f>Tableau1[[#This Row],[quantité]]+1</f>
        <v>21</v>
      </c>
    </row>
    <row r="626" spans="1:20" customFormat="1">
      <c r="A626" t="s">
        <v>1670</v>
      </c>
      <c r="B626" t="s">
        <v>1885</v>
      </c>
      <c r="C626" t="s">
        <v>1671</v>
      </c>
      <c r="D626" t="s">
        <v>17</v>
      </c>
      <c r="E626" t="s">
        <v>1899</v>
      </c>
      <c r="F626" s="1">
        <v>0.41</v>
      </c>
      <c r="G626" s="1">
        <v>1</v>
      </c>
      <c r="H626" s="1">
        <f>Tableau1[[#This Row],[prix TTC]]/1.2</f>
        <v>0.83333333333333337</v>
      </c>
      <c r="I626" s="1">
        <f>F626*0.2</f>
        <v>8.2000000000000003E-2</v>
      </c>
      <c r="J626" s="1">
        <f>F626+I626</f>
        <v>0.49199999999999999</v>
      </c>
      <c r="K626" s="1">
        <f>H626/J626</f>
        <v>1.6937669376693767</v>
      </c>
      <c r="L626">
        <v>352</v>
      </c>
      <c r="M626" t="s">
        <v>1667</v>
      </c>
      <c r="N626">
        <v>20</v>
      </c>
      <c r="O626" t="s">
        <v>1643</v>
      </c>
      <c r="P626" t="s">
        <v>14</v>
      </c>
      <c r="Q626" t="s">
        <v>1959</v>
      </c>
      <c r="R626" s="4" t="str">
        <f>Tableau1[[#This Row],[référence]]</f>
        <v>K030004</v>
      </c>
      <c r="S626" t="s">
        <v>2337</v>
      </c>
      <c r="T626" s="4">
        <f>Tableau1[[#This Row],[quantité]]+1</f>
        <v>21</v>
      </c>
    </row>
    <row r="627" spans="1:20" customFormat="1">
      <c r="A627" t="s">
        <v>1672</v>
      </c>
      <c r="B627" t="s">
        <v>1885</v>
      </c>
      <c r="C627" t="s">
        <v>1673</v>
      </c>
      <c r="D627" t="s">
        <v>17</v>
      </c>
      <c r="E627" t="s">
        <v>1899</v>
      </c>
      <c r="F627" s="1">
        <v>0.41</v>
      </c>
      <c r="G627" s="1">
        <v>1</v>
      </c>
      <c r="H627" s="1">
        <f>Tableau1[[#This Row],[prix TTC]]/1.2</f>
        <v>0.83333333333333337</v>
      </c>
      <c r="I627" s="1">
        <f>F627*0.2</f>
        <v>8.2000000000000003E-2</v>
      </c>
      <c r="J627" s="1">
        <f>F627+I627</f>
        <v>0.49199999999999999</v>
      </c>
      <c r="K627" s="1">
        <f>H627/J627</f>
        <v>1.6937669376693767</v>
      </c>
      <c r="L627">
        <v>353</v>
      </c>
      <c r="M627" t="s">
        <v>1667</v>
      </c>
      <c r="N627">
        <v>20</v>
      </c>
      <c r="O627" t="s">
        <v>1643</v>
      </c>
      <c r="P627" t="s">
        <v>14</v>
      </c>
      <c r="Q627" t="s">
        <v>1959</v>
      </c>
      <c r="R627" s="4" t="str">
        <f>Tableau1[[#This Row],[référence]]</f>
        <v>K030005</v>
      </c>
      <c r="S627" s="5" t="s">
        <v>2338</v>
      </c>
      <c r="T627" s="4">
        <f>Tableau1[[#This Row],[quantité]]+1</f>
        <v>21</v>
      </c>
    </row>
    <row r="628" spans="1:20" customFormat="1">
      <c r="A628" t="s">
        <v>1674</v>
      </c>
      <c r="B628" t="s">
        <v>1885</v>
      </c>
      <c r="C628" t="s">
        <v>1675</v>
      </c>
      <c r="D628" t="s">
        <v>17</v>
      </c>
      <c r="E628" t="s">
        <v>1899</v>
      </c>
      <c r="F628" s="1">
        <v>0.41</v>
      </c>
      <c r="G628" s="1">
        <v>1</v>
      </c>
      <c r="H628" s="1">
        <f>Tableau1[[#This Row],[prix TTC]]/1.2</f>
        <v>0.83333333333333337</v>
      </c>
      <c r="I628" s="1">
        <f>F628*0.2</f>
        <v>8.2000000000000003E-2</v>
      </c>
      <c r="J628" s="1">
        <f>F628+I628</f>
        <v>0.49199999999999999</v>
      </c>
      <c r="K628" s="1">
        <f>H628/J628</f>
        <v>1.6937669376693767</v>
      </c>
      <c r="L628">
        <v>354</v>
      </c>
      <c r="M628" t="s">
        <v>1667</v>
      </c>
      <c r="N628">
        <v>20</v>
      </c>
      <c r="O628" t="s">
        <v>1643</v>
      </c>
      <c r="P628" t="s">
        <v>14</v>
      </c>
      <c r="Q628" t="s">
        <v>1959</v>
      </c>
      <c r="R628" s="4" t="str">
        <f>Tableau1[[#This Row],[référence]]</f>
        <v>K030006</v>
      </c>
      <c r="S628" t="s">
        <v>2339</v>
      </c>
      <c r="T628" s="4">
        <f>Tableau1[[#This Row],[quantité]]+1</f>
        <v>21</v>
      </c>
    </row>
    <row r="629" spans="1:20" customFormat="1">
      <c r="A629" t="s">
        <v>1676</v>
      </c>
      <c r="B629" t="s">
        <v>1885</v>
      </c>
      <c r="C629" t="s">
        <v>1677</v>
      </c>
      <c r="D629" t="s">
        <v>17</v>
      </c>
      <c r="E629" t="s">
        <v>1899</v>
      </c>
      <c r="F629" s="1">
        <v>0.41</v>
      </c>
      <c r="G629" s="1">
        <v>1</v>
      </c>
      <c r="H629" s="1">
        <f>Tableau1[[#This Row],[prix TTC]]/1.2</f>
        <v>0.83333333333333337</v>
      </c>
      <c r="I629" s="1">
        <f>F629*0.2</f>
        <v>8.2000000000000003E-2</v>
      </c>
      <c r="J629" s="1">
        <f>F629+I629</f>
        <v>0.49199999999999999</v>
      </c>
      <c r="K629" s="1">
        <f>H629/J629</f>
        <v>1.6937669376693767</v>
      </c>
      <c r="L629">
        <v>355</v>
      </c>
      <c r="M629" t="s">
        <v>1667</v>
      </c>
      <c r="N629">
        <v>20</v>
      </c>
      <c r="O629" t="s">
        <v>1643</v>
      </c>
      <c r="P629" t="s">
        <v>14</v>
      </c>
      <c r="Q629" t="s">
        <v>1959</v>
      </c>
      <c r="R629" s="4" t="str">
        <f>Tableau1[[#This Row],[référence]]</f>
        <v>K030007</v>
      </c>
      <c r="S629" t="s">
        <v>2340</v>
      </c>
      <c r="T629" s="4">
        <f>Tableau1[[#This Row],[quantité]]+1</f>
        <v>21</v>
      </c>
    </row>
    <row r="630" spans="1:20" customFormat="1">
      <c r="A630" t="s">
        <v>1687</v>
      </c>
      <c r="B630" t="s">
        <v>1885</v>
      </c>
      <c r="C630" t="s">
        <v>1688</v>
      </c>
      <c r="D630" t="s">
        <v>1903</v>
      </c>
      <c r="E630" t="s">
        <v>1902</v>
      </c>
      <c r="F630" s="1">
        <v>7.47</v>
      </c>
      <c r="G630" s="1">
        <v>16.5</v>
      </c>
      <c r="H630" s="1">
        <f>Tableau1[[#This Row],[prix TTC]]/1.2</f>
        <v>13.75</v>
      </c>
      <c r="I630" s="1">
        <f>Tableau1[[#This Row],[prix d\''achat]]*0.01</f>
        <v>7.4700000000000003E-2</v>
      </c>
      <c r="J630" s="1">
        <f>Tableau1[[#This Row],[frais acc]]+Tableau1[[#This Row],[prix d\''achat]]</f>
        <v>7.5446999999999997</v>
      </c>
      <c r="K630" s="1">
        <f>Tableau1[[#This Row],[prix HT]]/Tableau1[[#This Row],[px ht ttall]]</f>
        <v>1.8224714037668828</v>
      </c>
      <c r="L630">
        <v>634</v>
      </c>
      <c r="N630">
        <v>12</v>
      </c>
      <c r="O630" t="s">
        <v>1643</v>
      </c>
      <c r="P630" t="s">
        <v>14</v>
      </c>
      <c r="Q630" t="s">
        <v>1959</v>
      </c>
      <c r="R630" s="4" t="str">
        <f>Tableau1[[#This Row],[référence]]</f>
        <v>K030008</v>
      </c>
      <c r="S630" t="s">
        <v>2341</v>
      </c>
      <c r="T630" s="4">
        <f>Tableau1[[#This Row],[quantité]]+1</f>
        <v>13</v>
      </c>
    </row>
    <row r="631" spans="1:20" customFormat="1">
      <c r="A631" t="s">
        <v>1695</v>
      </c>
      <c r="B631" t="s">
        <v>1885</v>
      </c>
      <c r="C631" t="s">
        <v>1696</v>
      </c>
      <c r="D631" t="s">
        <v>1903</v>
      </c>
      <c r="E631" t="s">
        <v>1902</v>
      </c>
      <c r="F631" s="1">
        <v>4.16</v>
      </c>
      <c r="G631" s="1">
        <v>7.8</v>
      </c>
      <c r="H631" s="1">
        <f>Tableau1[[#This Row],[prix TTC]]/1.2</f>
        <v>6.5</v>
      </c>
      <c r="I631" s="1">
        <f>Tableau1[[#This Row],[prix d\''achat]]*0.01</f>
        <v>4.1600000000000005E-2</v>
      </c>
      <c r="J631" s="1">
        <f>Tableau1[[#This Row],[frais acc]]+Tableau1[[#This Row],[prix d\''achat]]</f>
        <v>4.2016</v>
      </c>
      <c r="K631" s="1">
        <f>Tableau1[[#This Row],[prix HT]]/Tableau1[[#This Row],[px ht ttall]]</f>
        <v>1.5470297029702971</v>
      </c>
      <c r="L631">
        <v>704</v>
      </c>
      <c r="N631">
        <v>12</v>
      </c>
      <c r="O631" t="s">
        <v>1697</v>
      </c>
      <c r="P631" t="s">
        <v>14</v>
      </c>
      <c r="Q631" t="s">
        <v>1959</v>
      </c>
      <c r="R631" s="4" t="str">
        <f>Tableau1[[#This Row],[référence]]</f>
        <v>K030009</v>
      </c>
      <c r="S631" t="s">
        <v>2342</v>
      </c>
      <c r="T631" s="4">
        <f>Tableau1[[#This Row],[quantité]]+1</f>
        <v>13</v>
      </c>
    </row>
    <row r="632" spans="1:20" customFormat="1">
      <c r="A632" t="s">
        <v>1698</v>
      </c>
      <c r="B632" t="s">
        <v>1885</v>
      </c>
      <c r="C632" t="s">
        <v>1699</v>
      </c>
      <c r="D632" t="s">
        <v>1903</v>
      </c>
      <c r="E632" t="s">
        <v>1902</v>
      </c>
      <c r="F632" s="1">
        <v>4.16</v>
      </c>
      <c r="G632" s="1">
        <v>9.8000000000000007</v>
      </c>
      <c r="H632" s="1">
        <f>Tableau1[[#This Row],[prix TTC]]/1.2</f>
        <v>8.1666666666666679</v>
      </c>
      <c r="I632" s="1">
        <f>Tableau1[[#This Row],[prix d\''achat]]*0.01</f>
        <v>4.1600000000000005E-2</v>
      </c>
      <c r="J632" s="1">
        <f>Tableau1[[#This Row],[frais acc]]+Tableau1[[#This Row],[prix d\''achat]]</f>
        <v>4.2016</v>
      </c>
      <c r="K632" s="1">
        <f>Tableau1[[#This Row],[prix HT]]/Tableau1[[#This Row],[px ht ttall]]</f>
        <v>1.9437039857831939</v>
      </c>
      <c r="L632">
        <v>705</v>
      </c>
      <c r="N632">
        <v>5</v>
      </c>
      <c r="O632" t="s">
        <v>1700</v>
      </c>
      <c r="P632" t="s">
        <v>14</v>
      </c>
      <c r="Q632" t="s">
        <v>1959</v>
      </c>
      <c r="R632" s="4" t="str">
        <f>Tableau1[[#This Row],[référence]]</f>
        <v>K030010</v>
      </c>
      <c r="S632" t="s">
        <v>2343</v>
      </c>
      <c r="T632" s="4">
        <f>Tableau1[[#This Row],[quantité]]+1</f>
        <v>6</v>
      </c>
    </row>
    <row r="633" spans="1:20" customFormat="1">
      <c r="A633" t="s">
        <v>1647</v>
      </c>
      <c r="B633" t="s">
        <v>1885</v>
      </c>
      <c r="C633" t="s">
        <v>1648</v>
      </c>
      <c r="D633" t="s">
        <v>17</v>
      </c>
      <c r="E633" t="s">
        <v>1899</v>
      </c>
      <c r="F633" s="1">
        <v>9.66</v>
      </c>
      <c r="G633" s="1">
        <v>14.9</v>
      </c>
      <c r="H633" s="1">
        <v>12.42</v>
      </c>
      <c r="I633" s="1">
        <f>F633*0.2</f>
        <v>1.9320000000000002</v>
      </c>
      <c r="J633" s="1">
        <f>F633+I633</f>
        <v>11.592000000000001</v>
      </c>
      <c r="K633" s="1">
        <f>H633/J633</f>
        <v>1.0714285714285714</v>
      </c>
      <c r="L633">
        <v>356</v>
      </c>
      <c r="M633" t="s">
        <v>1649</v>
      </c>
      <c r="N633">
        <v>9</v>
      </c>
      <c r="O633" t="s">
        <v>1636</v>
      </c>
      <c r="P633" t="s">
        <v>14</v>
      </c>
      <c r="Q633" t="s">
        <v>1959</v>
      </c>
      <c r="R633" s="4" t="str">
        <f>Tableau1[[#This Row],[référence]]</f>
        <v>K040001</v>
      </c>
      <c r="S633" t="s">
        <v>2344</v>
      </c>
      <c r="T633" s="4">
        <f>Tableau1[[#This Row],[quantité]]+1</f>
        <v>10</v>
      </c>
    </row>
    <row r="634" spans="1:20" customFormat="1">
      <c r="A634" t="s">
        <v>1656</v>
      </c>
      <c r="B634" t="s">
        <v>1885</v>
      </c>
      <c r="C634" t="s">
        <v>1657</v>
      </c>
      <c r="D634" t="s">
        <v>17</v>
      </c>
      <c r="E634" t="s">
        <v>1899</v>
      </c>
      <c r="F634" s="1">
        <v>1.6</v>
      </c>
      <c r="G634" s="1">
        <v>7.6</v>
      </c>
      <c r="H634" s="1">
        <f>Tableau1[[#This Row],[prix TTC]]/1.2</f>
        <v>6.333333333333333</v>
      </c>
      <c r="I634" s="1">
        <f>F634*0.2</f>
        <v>0.32000000000000006</v>
      </c>
      <c r="J634" s="1">
        <f>F634+I634</f>
        <v>1.9200000000000002</v>
      </c>
      <c r="K634" s="1">
        <f>H634/J634</f>
        <v>3.2986111111111107</v>
      </c>
      <c r="L634">
        <v>357</v>
      </c>
      <c r="M634" t="s">
        <v>1658</v>
      </c>
      <c r="N634">
        <v>13</v>
      </c>
      <c r="O634" t="s">
        <v>1643</v>
      </c>
      <c r="P634" t="s">
        <v>14</v>
      </c>
      <c r="Q634" t="s">
        <v>1959</v>
      </c>
      <c r="R634" s="4" t="str">
        <f>Tableau1[[#This Row],[référence]]</f>
        <v>K040002</v>
      </c>
      <c r="S634" t="s">
        <v>2345</v>
      </c>
      <c r="T634" s="4">
        <f>Tableau1[[#This Row],[quantité]]+1</f>
        <v>14</v>
      </c>
    </row>
    <row r="635" spans="1:20" customFormat="1">
      <c r="A635" t="s">
        <v>1644</v>
      </c>
      <c r="B635" t="s">
        <v>1885</v>
      </c>
      <c r="C635" t="s">
        <v>1645</v>
      </c>
      <c r="D635" t="s">
        <v>17</v>
      </c>
      <c r="E635" t="s">
        <v>1899</v>
      </c>
      <c r="F635" s="1">
        <v>2.54</v>
      </c>
      <c r="G635" s="1">
        <v>6.3</v>
      </c>
      <c r="H635" s="1">
        <f>Tableau1[[#This Row],[prix TTC]]/1.2</f>
        <v>5.25</v>
      </c>
      <c r="I635" s="1">
        <f>F635*0.2</f>
        <v>0.50800000000000001</v>
      </c>
      <c r="J635" s="1">
        <f>F635+I635</f>
        <v>3.048</v>
      </c>
      <c r="K635" s="1">
        <f>H635/J635</f>
        <v>1.7224409448818898</v>
      </c>
      <c r="L635">
        <v>358</v>
      </c>
      <c r="M635" t="s">
        <v>1646</v>
      </c>
      <c r="N635">
        <v>14</v>
      </c>
      <c r="O635" t="s">
        <v>1636</v>
      </c>
      <c r="P635" t="s">
        <v>14</v>
      </c>
      <c r="Q635" t="s">
        <v>1959</v>
      </c>
      <c r="R635" s="4" t="str">
        <f>Tableau1[[#This Row],[référence]]</f>
        <v>K040003</v>
      </c>
      <c r="S635" t="s">
        <v>2345</v>
      </c>
      <c r="T635" s="4">
        <f>Tableau1[[#This Row],[quantité]]+1</f>
        <v>15</v>
      </c>
    </row>
    <row r="636" spans="1:20" customFormat="1">
      <c r="A636" t="s">
        <v>1633</v>
      </c>
      <c r="B636" t="s">
        <v>1885</v>
      </c>
      <c r="C636" t="s">
        <v>1634</v>
      </c>
      <c r="D636" t="s">
        <v>17</v>
      </c>
      <c r="E636" t="s">
        <v>1899</v>
      </c>
      <c r="F636" s="1">
        <v>17.010000000000002</v>
      </c>
      <c r="G636" s="1">
        <v>36</v>
      </c>
      <c r="H636" s="1">
        <v>30</v>
      </c>
      <c r="I636" s="1">
        <f>F636*0.2</f>
        <v>3.4020000000000006</v>
      </c>
      <c r="J636" s="1">
        <f>F636+I636</f>
        <v>20.412000000000003</v>
      </c>
      <c r="K636" s="1">
        <f>H636/J636</f>
        <v>1.469723691945914</v>
      </c>
      <c r="L636">
        <v>359</v>
      </c>
      <c r="M636" t="s">
        <v>1635</v>
      </c>
      <c r="N636">
        <v>3</v>
      </c>
      <c r="O636" t="s">
        <v>1636</v>
      </c>
      <c r="P636" t="s">
        <v>14</v>
      </c>
      <c r="Q636" t="s">
        <v>1959</v>
      </c>
      <c r="R636" s="4" t="str">
        <f>Tableau1[[#This Row],[référence]]</f>
        <v>K040004</v>
      </c>
      <c r="S636" t="s">
        <v>2346</v>
      </c>
      <c r="T636" s="4">
        <f>Tableau1[[#This Row],[quantité]]+1</f>
        <v>4</v>
      </c>
    </row>
    <row r="637" spans="1:20" customFormat="1">
      <c r="A637" t="s">
        <v>1678</v>
      </c>
      <c r="B637" t="s">
        <v>1885</v>
      </c>
      <c r="C637" t="s">
        <v>1679</v>
      </c>
      <c r="D637" t="s">
        <v>763</v>
      </c>
      <c r="E637" t="s">
        <v>1894</v>
      </c>
      <c r="F637" s="1">
        <v>0.51</v>
      </c>
      <c r="G637" s="1">
        <v>4.9000000000000004</v>
      </c>
      <c r="H637" s="1">
        <f>Tableau1[[#This Row],[prix TTC]]/1.2</f>
        <v>4.0833333333333339</v>
      </c>
      <c r="I637" s="1">
        <f>Tableau1[[#This Row],[prix d\''achat]]*0.24</f>
        <v>0.12239999999999999</v>
      </c>
      <c r="J637" s="1">
        <f>Tableau1[[#This Row],[frais acc]]+Tableau1[[#This Row],[prix d\''achat]]</f>
        <v>0.63239999999999996</v>
      </c>
      <c r="K637" s="1">
        <f>Tableau1[[#This Row],[prix HT]]/Tableau1[[#This Row],[px ht ttall]]</f>
        <v>6.456883828800339</v>
      </c>
      <c r="L637">
        <v>496</v>
      </c>
      <c r="M637" t="s">
        <v>1680</v>
      </c>
      <c r="N637">
        <v>180</v>
      </c>
      <c r="O637" t="s">
        <v>1681</v>
      </c>
      <c r="P637" t="s">
        <v>14</v>
      </c>
      <c r="Q637" t="s">
        <v>1959</v>
      </c>
      <c r="R637" s="4" t="str">
        <f>Tableau1[[#This Row],[référence]]</f>
        <v>K040005</v>
      </c>
      <c r="S637" t="s">
        <v>2346</v>
      </c>
      <c r="T637" s="4">
        <v>1</v>
      </c>
    </row>
    <row r="638" spans="1:20" customFormat="1">
      <c r="A638" t="s">
        <v>1689</v>
      </c>
      <c r="B638" t="s">
        <v>1885</v>
      </c>
      <c r="C638" t="s">
        <v>1690</v>
      </c>
      <c r="D638" t="s">
        <v>17</v>
      </c>
      <c r="E638" t="s">
        <v>1899</v>
      </c>
      <c r="F638" s="1">
        <v>2.82</v>
      </c>
      <c r="G638" s="1">
        <v>7.5</v>
      </c>
      <c r="H638" s="1">
        <f>Tableau1[[#This Row],[prix TTC]]/1.2</f>
        <v>6.25</v>
      </c>
      <c r="I638" s="1">
        <f>F638*0.2</f>
        <v>0.56399999999999995</v>
      </c>
      <c r="J638" s="1">
        <f>F638+I638</f>
        <v>3.3839999999999999</v>
      </c>
      <c r="K638" s="1">
        <f>H638/J638</f>
        <v>1.8469267139479906</v>
      </c>
      <c r="L638">
        <v>651</v>
      </c>
      <c r="M638" t="s">
        <v>1691</v>
      </c>
      <c r="N638">
        <v>6</v>
      </c>
      <c r="O638" t="s">
        <v>1636</v>
      </c>
      <c r="P638" t="s">
        <v>14</v>
      </c>
      <c r="Q638" t="s">
        <v>1959</v>
      </c>
      <c r="R638" s="4" t="str">
        <f>Tableau1[[#This Row],[référence]]</f>
        <v>K040006</v>
      </c>
      <c r="S638" t="s">
        <v>2347</v>
      </c>
      <c r="T638" s="4">
        <f>Tableau1[[#This Row],[quantité]]+1</f>
        <v>7</v>
      </c>
    </row>
    <row r="639" spans="1:20" customFormat="1">
      <c r="A639" t="s">
        <v>1692</v>
      </c>
      <c r="B639" t="s">
        <v>1885</v>
      </c>
      <c r="C639" t="s">
        <v>1693</v>
      </c>
      <c r="D639" t="s">
        <v>17</v>
      </c>
      <c r="E639" t="s">
        <v>1899</v>
      </c>
      <c r="F639" s="1">
        <v>2.35</v>
      </c>
      <c r="G639" s="1">
        <v>7.5</v>
      </c>
      <c r="H639" s="1">
        <f>Tableau1[[#This Row],[prix TTC]]/1.2</f>
        <v>6.25</v>
      </c>
      <c r="I639" s="1">
        <f>F639*0.2</f>
        <v>0.47000000000000003</v>
      </c>
      <c r="J639" s="1">
        <f>F639+I639</f>
        <v>2.8200000000000003</v>
      </c>
      <c r="K639" s="1">
        <f>H639/J639</f>
        <v>2.2163120567375882</v>
      </c>
      <c r="L639">
        <v>652</v>
      </c>
      <c r="M639" t="s">
        <v>1694</v>
      </c>
      <c r="N639">
        <v>7</v>
      </c>
      <c r="O639" t="s">
        <v>1643</v>
      </c>
      <c r="P639" t="s">
        <v>14</v>
      </c>
      <c r="Q639" t="s">
        <v>1959</v>
      </c>
      <c r="R639" s="4" t="str">
        <f>Tableau1[[#This Row],[référence]]</f>
        <v>K040007</v>
      </c>
      <c r="S639" t="s">
        <v>2348</v>
      </c>
      <c r="T639" s="4">
        <f>Tableau1[[#This Row],[quantité]]+1</f>
        <v>8</v>
      </c>
    </row>
    <row r="640" spans="1:20" customFormat="1">
      <c r="A640" t="s">
        <v>1704</v>
      </c>
      <c r="B640" t="s">
        <v>1885</v>
      </c>
      <c r="C640" t="s">
        <v>1705</v>
      </c>
      <c r="D640" t="s">
        <v>132</v>
      </c>
      <c r="E640" t="s">
        <v>1890</v>
      </c>
      <c r="F640" s="1">
        <v>1.1499999999999999</v>
      </c>
      <c r="G640" s="1">
        <v>2.8</v>
      </c>
      <c r="H640" s="1">
        <f>Tableau1[[#This Row],[prix TTC]]/1.2</f>
        <v>2.3333333333333335</v>
      </c>
      <c r="I640" s="2">
        <v>7.3400000000000002E-3</v>
      </c>
      <c r="J640" s="1">
        <f>Tableau1[[#This Row],[prix d\''achat]]+Tableau1[[#This Row],[frais acc]]</f>
        <v>1.1573399999999998</v>
      </c>
      <c r="K640" s="1">
        <f>Tableau1[[#This Row],[prix HT]]/Tableau1[[#This Row],[px ht ttall]]</f>
        <v>2.0161174186784643</v>
      </c>
      <c r="L640">
        <v>766</v>
      </c>
      <c r="M640" t="s">
        <v>1706</v>
      </c>
      <c r="N640">
        <v>19</v>
      </c>
      <c r="O640" t="s">
        <v>1700</v>
      </c>
      <c r="P640" t="s">
        <v>14</v>
      </c>
      <c r="Q640" t="s">
        <v>1959</v>
      </c>
      <c r="R640" s="4" t="str">
        <f>Tableau1[[#This Row],[référence]]</f>
        <v>K040009</v>
      </c>
      <c r="S640" s="5" t="s">
        <v>2349</v>
      </c>
      <c r="T640" s="4">
        <f>Tableau1[[#This Row],[quantité]]+1</f>
        <v>20</v>
      </c>
    </row>
    <row r="641" spans="1:20" customFormat="1">
      <c r="A641" t="s">
        <v>1707</v>
      </c>
      <c r="B641" t="s">
        <v>1885</v>
      </c>
      <c r="C641" t="s">
        <v>1708</v>
      </c>
      <c r="D641" t="s">
        <v>132</v>
      </c>
      <c r="E641" t="s">
        <v>1890</v>
      </c>
      <c r="F641" s="1">
        <v>1.1499999999999999</v>
      </c>
      <c r="G641" s="1">
        <v>3.2</v>
      </c>
      <c r="H641" s="1">
        <f>Tableau1[[#This Row],[prix TTC]]/1.2</f>
        <v>2.666666666666667</v>
      </c>
      <c r="I641" s="1">
        <v>0.01</v>
      </c>
      <c r="J641" s="1">
        <f>Tableau1[[#This Row],[prix d\''achat]]+Tableau1[[#This Row],[frais acc]]</f>
        <v>1.1599999999999999</v>
      </c>
      <c r="K641" s="1">
        <f>Tableau1[[#This Row],[prix HT]]/Tableau1[[#This Row],[px ht ttall]]</f>
        <v>2.298850574712644</v>
      </c>
      <c r="L641">
        <v>767</v>
      </c>
      <c r="M641" t="s">
        <v>1709</v>
      </c>
      <c r="N641">
        <v>20</v>
      </c>
      <c r="O641" t="s">
        <v>1700</v>
      </c>
      <c r="P641" t="s">
        <v>14</v>
      </c>
      <c r="Q641" t="s">
        <v>1959</v>
      </c>
      <c r="R641" s="4" t="str">
        <f>Tableau1[[#This Row],[référence]]</f>
        <v>K040010</v>
      </c>
      <c r="S641" t="s">
        <v>2350</v>
      </c>
      <c r="T641" s="4">
        <f>Tableau1[[#This Row],[quantité]]+1</f>
        <v>21</v>
      </c>
    </row>
    <row r="642" spans="1:20" customFormat="1">
      <c r="A642" t="s">
        <v>1714</v>
      </c>
      <c r="B642" t="s">
        <v>1886</v>
      </c>
      <c r="C642" t="s">
        <v>1715</v>
      </c>
      <c r="D642" t="s">
        <v>17</v>
      </c>
      <c r="E642" t="s">
        <v>1899</v>
      </c>
      <c r="F642" s="1">
        <v>29.43</v>
      </c>
      <c r="G642" s="1">
        <v>79.5</v>
      </c>
      <c r="H642" s="1">
        <f>Tableau1[[#This Row],[prix TTC]]/1.2</f>
        <v>66.25</v>
      </c>
      <c r="I642" s="1">
        <f>F642*0.2</f>
        <v>5.8860000000000001</v>
      </c>
      <c r="J642" s="1">
        <f>F642+I642</f>
        <v>35.316000000000003</v>
      </c>
      <c r="K642" s="1">
        <f>H642/J642</f>
        <v>1.8759202627704155</v>
      </c>
      <c r="L642">
        <v>360</v>
      </c>
      <c r="M642" t="s">
        <v>1716</v>
      </c>
      <c r="N642">
        <v>1</v>
      </c>
      <c r="O642" t="s">
        <v>1717</v>
      </c>
      <c r="P642" t="s">
        <v>14</v>
      </c>
      <c r="Q642" t="s">
        <v>1959</v>
      </c>
      <c r="R642" s="4" t="str">
        <f>Tableau1[[#This Row],[référence]]</f>
        <v>L010001</v>
      </c>
      <c r="S642" t="s">
        <v>2351</v>
      </c>
      <c r="T642" s="4">
        <f>Tableau1[[#This Row],[quantité]]+1</f>
        <v>2</v>
      </c>
    </row>
    <row r="643" spans="1:20" customFormat="1">
      <c r="A643" t="s">
        <v>1718</v>
      </c>
      <c r="B643" t="s">
        <v>1886</v>
      </c>
      <c r="C643" t="s">
        <v>1719</v>
      </c>
      <c r="D643" t="s">
        <v>17</v>
      </c>
      <c r="E643" t="s">
        <v>1899</v>
      </c>
      <c r="F643" s="1">
        <v>79.33</v>
      </c>
      <c r="G643" s="1">
        <v>198.5</v>
      </c>
      <c r="H643" s="1">
        <f>Tableau1[[#This Row],[prix TTC]]/1.2</f>
        <v>165.41666666666669</v>
      </c>
      <c r="I643" s="1">
        <f>F643*0.2</f>
        <v>15.866</v>
      </c>
      <c r="J643" s="1">
        <f>F643+I643</f>
        <v>95.195999999999998</v>
      </c>
      <c r="K643" s="1">
        <f>H643/J643</f>
        <v>1.7376430382228947</v>
      </c>
      <c r="L643">
        <v>361</v>
      </c>
      <c r="M643" t="s">
        <v>1720</v>
      </c>
      <c r="N643">
        <v>0</v>
      </c>
      <c r="O643" t="s">
        <v>1717</v>
      </c>
      <c r="P643" t="s">
        <v>14</v>
      </c>
      <c r="Q643" t="s">
        <v>1959</v>
      </c>
      <c r="R643" s="4" t="str">
        <f>Tableau1[[#This Row],[référence]]</f>
        <v>L010002</v>
      </c>
      <c r="S643" s="5" t="s">
        <v>2352</v>
      </c>
      <c r="T643" s="4">
        <f>Tableau1[[#This Row],[quantité]]+1</f>
        <v>1</v>
      </c>
    </row>
    <row r="644" spans="1:20" customFormat="1">
      <c r="A644" t="s">
        <v>1721</v>
      </c>
      <c r="B644" t="s">
        <v>1886</v>
      </c>
      <c r="C644" t="s">
        <v>1722</v>
      </c>
      <c r="D644" t="s">
        <v>17</v>
      </c>
      <c r="E644" t="s">
        <v>1899</v>
      </c>
      <c r="F644" s="1">
        <v>1.01</v>
      </c>
      <c r="G644" s="1">
        <v>4.9000000000000004</v>
      </c>
      <c r="H644" s="1">
        <f>Tableau1[[#This Row],[prix TTC]]/1.2</f>
        <v>4.0833333333333339</v>
      </c>
      <c r="I644" s="1">
        <f>F644*0.2</f>
        <v>0.20200000000000001</v>
      </c>
      <c r="J644" s="1">
        <f>F644+I644</f>
        <v>1.212</v>
      </c>
      <c r="K644" s="1">
        <f>H644/J644</f>
        <v>3.3690869086908695</v>
      </c>
      <c r="L644">
        <v>362</v>
      </c>
      <c r="M644" t="s">
        <v>1723</v>
      </c>
      <c r="N644">
        <v>2</v>
      </c>
      <c r="O644" t="s">
        <v>1724</v>
      </c>
      <c r="P644" t="s">
        <v>14</v>
      </c>
      <c r="Q644" t="s">
        <v>1959</v>
      </c>
      <c r="R644" s="4" t="str">
        <f>Tableau1[[#This Row],[référence]]</f>
        <v>L010003</v>
      </c>
      <c r="S644" t="s">
        <v>2353</v>
      </c>
      <c r="T644" s="4">
        <f>Tableau1[[#This Row],[quantité]]+1</f>
        <v>3</v>
      </c>
    </row>
    <row r="645" spans="1:20" customFormat="1">
      <c r="A645" t="s">
        <v>1725</v>
      </c>
      <c r="B645" t="s">
        <v>1886</v>
      </c>
      <c r="C645" t="s">
        <v>1726</v>
      </c>
      <c r="D645" t="s">
        <v>17</v>
      </c>
      <c r="E645" t="s">
        <v>1899</v>
      </c>
      <c r="F645" s="1">
        <v>1.75</v>
      </c>
      <c r="G645" s="1">
        <v>6.9</v>
      </c>
      <c r="H645" s="1">
        <f>Tableau1[[#This Row],[prix TTC]]/1.2</f>
        <v>5.7500000000000009</v>
      </c>
      <c r="I645" s="1">
        <f>F645*0.2</f>
        <v>0.35000000000000003</v>
      </c>
      <c r="J645" s="1">
        <f>F645+I645</f>
        <v>2.1</v>
      </c>
      <c r="K645" s="1">
        <f>H645/J645</f>
        <v>2.7380952380952386</v>
      </c>
      <c r="L645">
        <v>363</v>
      </c>
      <c r="M645" t="s">
        <v>1727</v>
      </c>
      <c r="N645">
        <v>2</v>
      </c>
      <c r="O645" t="s">
        <v>1717</v>
      </c>
      <c r="P645" t="s">
        <v>14</v>
      </c>
      <c r="Q645" t="s">
        <v>1959</v>
      </c>
      <c r="R645" s="4" t="str">
        <f>Tableau1[[#This Row],[référence]]</f>
        <v>L010004</v>
      </c>
      <c r="S645" t="s">
        <v>2354</v>
      </c>
      <c r="T645" s="4">
        <f>Tableau1[[#This Row],[quantité]]+1</f>
        <v>3</v>
      </c>
    </row>
    <row r="646" spans="1:20" customFormat="1">
      <c r="A646" t="s">
        <v>1728</v>
      </c>
      <c r="B646" t="s">
        <v>1886</v>
      </c>
      <c r="C646" t="s">
        <v>1729</v>
      </c>
      <c r="D646" t="s">
        <v>17</v>
      </c>
      <c r="E646" t="s">
        <v>1899</v>
      </c>
      <c r="F646" s="1">
        <v>11.59</v>
      </c>
      <c r="G646" s="1">
        <v>23.1</v>
      </c>
      <c r="H646" s="1">
        <v>19.25</v>
      </c>
      <c r="I646" s="1">
        <f>F646*0.2</f>
        <v>2.3180000000000001</v>
      </c>
      <c r="J646" s="1">
        <f>F646+I646</f>
        <v>13.907999999999999</v>
      </c>
      <c r="K646" s="1">
        <f>H646/J646</f>
        <v>1.3840954846131723</v>
      </c>
      <c r="L646">
        <v>364</v>
      </c>
      <c r="M646" t="s">
        <v>1730</v>
      </c>
      <c r="N646">
        <v>2</v>
      </c>
      <c r="O646" t="s">
        <v>1717</v>
      </c>
      <c r="P646" t="s">
        <v>14</v>
      </c>
      <c r="Q646" t="s">
        <v>1959</v>
      </c>
      <c r="R646" s="4" t="str">
        <f>Tableau1[[#This Row],[référence]]</f>
        <v>L010005</v>
      </c>
      <c r="S646" s="5" t="s">
        <v>2355</v>
      </c>
      <c r="T646" s="4">
        <f>Tableau1[[#This Row],[quantité]]+1</f>
        <v>3</v>
      </c>
    </row>
    <row r="647" spans="1:20" customFormat="1">
      <c r="A647" t="s">
        <v>1737</v>
      </c>
      <c r="B647" t="s">
        <v>1886</v>
      </c>
      <c r="C647" t="s">
        <v>1738</v>
      </c>
      <c r="D647" t="s">
        <v>1903</v>
      </c>
      <c r="E647" t="s">
        <v>1902</v>
      </c>
      <c r="F647" s="1">
        <v>3.3</v>
      </c>
      <c r="G647" s="1">
        <v>4.8</v>
      </c>
      <c r="H647" s="1">
        <v>4</v>
      </c>
      <c r="I647" s="1">
        <f>Tableau1[[#This Row],[prix d\''achat]]*0.01</f>
        <v>3.3000000000000002E-2</v>
      </c>
      <c r="J647" s="1">
        <f>Tableau1[[#This Row],[frais acc]]+Tableau1[[#This Row],[prix d\''achat]]</f>
        <v>3.3329999999999997</v>
      </c>
      <c r="K647" s="1">
        <f>Tableau1[[#This Row],[prix HT]]/Tableau1[[#This Row],[px ht ttall]]</f>
        <v>1.2001200120012001</v>
      </c>
      <c r="L647">
        <v>702</v>
      </c>
      <c r="N647">
        <v>9</v>
      </c>
      <c r="O647" t="s">
        <v>1739</v>
      </c>
      <c r="P647" t="s">
        <v>14</v>
      </c>
      <c r="Q647" t="s">
        <v>1959</v>
      </c>
      <c r="R647" s="4" t="str">
        <f>Tableau1[[#This Row],[référence]]</f>
        <v>L010006</v>
      </c>
      <c r="S647" s="5" t="s">
        <v>2356</v>
      </c>
      <c r="T647" s="4">
        <f>Tableau1[[#This Row],[quantité]]+1</f>
        <v>10</v>
      </c>
    </row>
    <row r="648" spans="1:20" customFormat="1">
      <c r="A648" t="s">
        <v>1740</v>
      </c>
      <c r="B648" t="s">
        <v>1886</v>
      </c>
      <c r="C648" t="s">
        <v>1741</v>
      </c>
      <c r="D648" t="s">
        <v>368</v>
      </c>
      <c r="E648" t="s">
        <v>1891</v>
      </c>
      <c r="F648" s="1">
        <v>78.849999999999994</v>
      </c>
      <c r="G648" s="1">
        <v>148.80000000000001</v>
      </c>
      <c r="H648" s="1">
        <v>124</v>
      </c>
      <c r="I648" s="1">
        <f>Tableau1[[#This Row],[prix d\''achat]]*0.2</f>
        <v>15.77</v>
      </c>
      <c r="J648" s="1">
        <f>Tableau1[[#This Row],[frais acc]]+Tableau1[[#This Row],[prix d\''achat]]</f>
        <v>94.61999999999999</v>
      </c>
      <c r="K648" s="1">
        <f>Tableau1[[#This Row],[prix HT]]/Tableau1[[#This Row],[px ht ttall]]</f>
        <v>1.3105051786091737</v>
      </c>
      <c r="L648">
        <v>712</v>
      </c>
      <c r="N648">
        <v>0</v>
      </c>
      <c r="O648" t="s">
        <v>1742</v>
      </c>
      <c r="P648" t="s">
        <v>14</v>
      </c>
      <c r="Q648" t="s">
        <v>1959</v>
      </c>
      <c r="R648" s="4" t="str">
        <f>Tableau1[[#This Row],[référence]]</f>
        <v>L010007</v>
      </c>
      <c r="S648" t="s">
        <v>2357</v>
      </c>
      <c r="T648" s="4">
        <f>Tableau1[[#This Row],[quantité]]+1</f>
        <v>1</v>
      </c>
    </row>
    <row r="649" spans="1:20" customFormat="1" hidden="1">
      <c r="B649" t="s">
        <v>1875</v>
      </c>
      <c r="C649" t="s">
        <v>441</v>
      </c>
      <c r="F649" s="1">
        <v>572.02</v>
      </c>
      <c r="G649" s="1">
        <v>1079</v>
      </c>
      <c r="H649" s="1">
        <v>899.17</v>
      </c>
      <c r="I649" s="1"/>
      <c r="J649" s="1"/>
      <c r="K649" s="1"/>
      <c r="L649">
        <v>700</v>
      </c>
      <c r="N649">
        <v>0</v>
      </c>
      <c r="O649" t="s">
        <v>383</v>
      </c>
      <c r="P649" t="s">
        <v>387</v>
      </c>
      <c r="Q649" t="s">
        <v>1959</v>
      </c>
      <c r="R649" s="4">
        <f>Tableau1[[#This Row],[référence]]</f>
        <v>0</v>
      </c>
      <c r="T649" s="4"/>
    </row>
    <row r="650" spans="1:20" customFormat="1" hidden="1">
      <c r="C650" t="s">
        <v>759</v>
      </c>
      <c r="F650" s="1">
        <v>0</v>
      </c>
      <c r="G650" s="1">
        <v>0</v>
      </c>
      <c r="H650" s="1">
        <v>0</v>
      </c>
      <c r="I650" s="1"/>
      <c r="J650" s="1"/>
      <c r="K650" s="1"/>
      <c r="L650">
        <v>596</v>
      </c>
      <c r="N650">
        <v>0</v>
      </c>
      <c r="O650" t="s">
        <v>760</v>
      </c>
      <c r="P650" t="s">
        <v>14</v>
      </c>
      <c r="Q650" t="s">
        <v>1959</v>
      </c>
      <c r="R650" s="4">
        <f>Tableau1[[#This Row],[référence]]</f>
        <v>0</v>
      </c>
      <c r="T650" s="4"/>
    </row>
    <row r="651" spans="1:20" customFormat="1" hidden="1">
      <c r="C651" t="s">
        <v>1037</v>
      </c>
      <c r="F651" s="1">
        <v>0</v>
      </c>
      <c r="G651" s="1">
        <v>30</v>
      </c>
      <c r="H651" s="1">
        <v>25</v>
      </c>
      <c r="I651" s="1"/>
      <c r="J651" s="1"/>
      <c r="K651" s="1"/>
      <c r="L651">
        <v>689</v>
      </c>
      <c r="N651">
        <v>0</v>
      </c>
      <c r="O651" t="s">
        <v>1038</v>
      </c>
      <c r="P651" t="s">
        <v>14</v>
      </c>
      <c r="Q651" t="s">
        <v>1959</v>
      </c>
      <c r="R651" s="4">
        <f>Tableau1[[#This Row],[référence]]</f>
        <v>0</v>
      </c>
      <c r="T651" s="4"/>
    </row>
    <row r="652" spans="1:20" customFormat="1" hidden="1">
      <c r="C652" t="s">
        <v>1039</v>
      </c>
      <c r="F652" s="1">
        <v>0</v>
      </c>
      <c r="G652" s="1">
        <v>10</v>
      </c>
      <c r="H652" s="1">
        <v>8.3333329999999997</v>
      </c>
      <c r="I652" s="1"/>
      <c r="J652" s="1"/>
      <c r="K652" s="1"/>
      <c r="L652">
        <v>709</v>
      </c>
      <c r="N652">
        <v>98</v>
      </c>
      <c r="O652" t="s">
        <v>1038</v>
      </c>
      <c r="P652" t="s">
        <v>14</v>
      </c>
      <c r="Q652" t="s">
        <v>1959</v>
      </c>
      <c r="R652" s="4">
        <f>Tableau1[[#This Row],[référence]]</f>
        <v>0</v>
      </c>
      <c r="T652" s="4"/>
    </row>
    <row r="653" spans="1:20" customFormat="1" hidden="1">
      <c r="C653" t="s">
        <v>1037</v>
      </c>
      <c r="F653" s="1">
        <v>0</v>
      </c>
      <c r="G653" s="1">
        <v>1</v>
      </c>
      <c r="H653" s="1">
        <v>0.83333299999999999</v>
      </c>
      <c r="I653" s="1"/>
      <c r="J653" s="1"/>
      <c r="K653" s="1"/>
      <c r="L653">
        <v>690</v>
      </c>
      <c r="N653">
        <v>9894</v>
      </c>
      <c r="O653" t="s">
        <v>1743</v>
      </c>
      <c r="P653" t="s">
        <v>14</v>
      </c>
      <c r="Q653" t="s">
        <v>1959</v>
      </c>
      <c r="R653" s="4">
        <f>Tableau1[[#This Row],[référence]]</f>
        <v>0</v>
      </c>
      <c r="T653" s="4"/>
    </row>
    <row r="654" spans="1:20" hidden="1">
      <c r="G654" s="33"/>
      <c r="H654" s="1">
        <f>Tableau1[[#This Row],[prix TTC]]/1.2</f>
        <v>0</v>
      </c>
      <c r="R654" s="25">
        <f>Tableau1[[#This Row],[référence]]</f>
        <v>0</v>
      </c>
      <c r="T654" s="25"/>
    </row>
  </sheetData>
  <hyperlinks>
    <hyperlink ref="S82" r:id="rId1"/>
    <hyperlink ref="S84" r:id="rId2"/>
    <hyperlink ref="S88" r:id="rId3"/>
    <hyperlink ref="S89" r:id="rId4"/>
    <hyperlink ref="S90" r:id="rId5"/>
    <hyperlink ref="S100" r:id="rId6" location="/color-argent"/>
    <hyperlink ref="S119" r:id="rId7"/>
    <hyperlink ref="S122" r:id="rId8"/>
    <hyperlink ref="S125" r:id="rId9"/>
    <hyperlink ref="S133" r:id="rId10"/>
    <hyperlink ref="S138" r:id="rId11"/>
    <hyperlink ref="S142" r:id="rId12"/>
    <hyperlink ref="S154" r:id="rId13"/>
    <hyperlink ref="S155" r:id="rId14"/>
    <hyperlink ref="S167" r:id="rId15" location="/color-rouge"/>
    <hyperlink ref="S166" r:id="rId16" location="/color-transparent"/>
    <hyperlink ref="S165" r:id="rId17" location="/color-bleu"/>
    <hyperlink ref="S164" r:id="rId18" location="/color-noir"/>
    <hyperlink ref="S163" r:id="rId19" location="/color-jaune"/>
    <hyperlink ref="S171" r:id="rId20" location="/color-transparent"/>
    <hyperlink ref="S187" r:id="rId21"/>
    <hyperlink ref="S189" r:id="rId22"/>
    <hyperlink ref="S195" r:id="rId23"/>
    <hyperlink ref="S207" r:id="rId24"/>
    <hyperlink ref="S214" r:id="rId25"/>
    <hyperlink ref="S227" r:id="rId26"/>
    <hyperlink ref="S228" r:id="rId27"/>
    <hyperlink ref="S230" r:id="rId28"/>
    <hyperlink ref="S231" r:id="rId29"/>
    <hyperlink ref="S240" r:id="rId30"/>
    <hyperlink ref="S253" r:id="rId31"/>
    <hyperlink ref="S256" r:id="rId32"/>
    <hyperlink ref="S282" r:id="rId33"/>
    <hyperlink ref="S292" r:id="rId34" location="/marque_du_servo-hitec_24t"/>
    <hyperlink ref="S298" r:id="rId35" location="/marque_du_servo-jr_23t"/>
    <hyperlink ref="S299" r:id="rId36" location="/marque_du_servo-hitec_24t"/>
    <hyperlink ref="S301" r:id="rId37" location="/marque_du_servo-jr_23t"/>
    <hyperlink ref="S303" r:id="rId38" location="/marque_du_servo-futaba_25t"/>
    <hyperlink ref="S311" r:id="rId39"/>
    <hyperlink ref="S312" r:id="rId40"/>
    <hyperlink ref="S316" r:id="rId41"/>
    <hyperlink ref="S317" r:id="rId42"/>
    <hyperlink ref="S318" r:id="rId43"/>
    <hyperlink ref="S320" r:id="rId44"/>
    <hyperlink ref="S343" r:id="rId45"/>
    <hyperlink ref="S345" r:id="rId46"/>
    <hyperlink ref="S347" r:id="rId47"/>
    <hyperlink ref="S348" r:id="rId48"/>
    <hyperlink ref="S350" r:id="rId49"/>
    <hyperlink ref="S352" r:id="rId50" location="/type-futaba/taille-300_mm"/>
    <hyperlink ref="S357" r:id="rId51"/>
    <hyperlink ref="S367" r:id="rId52" location="/type-jr/taille-300_mm"/>
    <hyperlink ref="S385" r:id="rId53"/>
    <hyperlink ref="S621" r:id="rId54"/>
    <hyperlink ref="S627" r:id="rId55"/>
    <hyperlink ref="S640" r:id="rId56"/>
    <hyperlink ref="S643" r:id="rId57"/>
    <hyperlink ref="S646" r:id="rId58"/>
    <hyperlink ref="S647" r:id="rId59"/>
  </hyperlinks>
  <pageMargins left="0.47244094488188981" right="0.23622047244094491" top="0.74803149606299213" bottom="0.86614173228346458" header="0.31496062992125984" footer="0.19685039370078741"/>
  <pageSetup paperSize="9" orientation="portrait" horizontalDpi="4294967293" verticalDpi="0" r:id="rId60"/>
  <headerFooter>
    <oddFooter>Page &amp;P de &amp;N</oddFooter>
  </headerFooter>
  <tableParts count="1">
    <tablePart r:id="rId6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TOP</dc:creator>
  <cp:lastModifiedBy>TOP</cp:lastModifiedBy>
  <cp:lastPrinted>2015-03-31T08:30:50Z</cp:lastPrinted>
  <dcterms:created xsi:type="dcterms:W3CDTF">2015-03-12T10:19:29Z</dcterms:created>
  <dcterms:modified xsi:type="dcterms:W3CDTF">2015-04-03T11:15:30Z</dcterms:modified>
</cp:coreProperties>
</file>