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75" windowWidth="18675" windowHeight="12045"/>
  </bookViews>
  <sheets>
    <sheet name="Ratio+TS" sheetId="1" r:id="rId1"/>
  </sheets>
  <externalReferences>
    <externalReference r:id="rId2"/>
  </externalReferences>
  <definedNames>
    <definedName name="Cegelec_POB">OFFSET('Ratio+TS'!$D$54,,,,COUNTA('Ratio+TS'!$54:$54)-1)</definedName>
    <definedName name="Cegelec_Ratio">OFFSET('Ratio+TS'!$D$46,,,,COUNTA('Ratio+TS'!$46:$46)-1)</definedName>
    <definedName name="Echaf_POB">OFFSET('Ratio+TS'!$D$55,,,,COUNTA('Ratio+TS'!$55:$55)-1)</definedName>
    <definedName name="Echaf_Ratio">OFFSET('Ratio+TS'!$D$47,,,,COUNTA('Ratio+TS'!$47:$47)-1)</definedName>
    <definedName name="Global_POB">OFFSET('Ratio+TS'!$D$57,,,,COUNTA('Ratio+TS'!$57:$57)-1)</definedName>
    <definedName name="Global_Ratio">OFFSET('Ratio+TS'!$D$49,,,,COUNTA('Ratio+TS'!$49:$49)-1)</definedName>
    <definedName name="Peintre_POB">OFFSET('Ratio+TS'!$D$56,,,,COUNTA('Ratio+TS'!$56:$56)-1)</definedName>
    <definedName name="Peintre_Ratio">OFFSET('Ratio+TS'!$D$48,,,,COUNTA('Ratio+TS'!$48:$48)-1)</definedName>
    <definedName name="Ponticelli_POB">OFFSET('Ratio+TS'!$D$53,,,,COUNTA('Ratio+TS'!$53:$53)-1)</definedName>
    <definedName name="Ponticelli_Ratio">OFFSET('Ratio+TS'!$D$45,,,,COUNTA('Ratio+TS'!$45:$45)-1)</definedName>
    <definedName name="Semaine">OFFSET('Ratio+TS'!$D$44,,,,COUNTA('Ratio+TS'!$44:$44)-1)</definedName>
  </definedNames>
  <calcPr calcId="125725"/>
</workbook>
</file>

<file path=xl/calcChain.xml><?xml version="1.0" encoding="utf-8"?>
<calcChain xmlns="http://schemas.openxmlformats.org/spreadsheetml/2006/main">
  <c r="E76" i="1"/>
  <c r="F76" s="1"/>
  <c r="G76" s="1"/>
  <c r="H76" s="1"/>
  <c r="I76" s="1"/>
  <c r="J76" s="1"/>
  <c r="K76" s="1"/>
  <c r="L76" s="1"/>
  <c r="M76" s="1"/>
  <c r="N76" s="1"/>
  <c r="O76" s="1"/>
  <c r="P76" s="1"/>
  <c r="Q76" s="1"/>
  <c r="R76" s="1"/>
  <c r="D57"/>
  <c r="I56"/>
  <c r="H56"/>
  <c r="G56"/>
  <c r="F56"/>
  <c r="E56"/>
  <c r="D56"/>
  <c r="I55"/>
  <c r="H55"/>
  <c r="G55"/>
  <c r="F55"/>
  <c r="E55"/>
  <c r="D55"/>
  <c r="I54"/>
  <c r="H54"/>
  <c r="G54"/>
  <c r="F54"/>
  <c r="E54"/>
  <c r="D54"/>
  <c r="I53"/>
  <c r="H53"/>
  <c r="G53"/>
  <c r="F53"/>
  <c r="E53"/>
  <c r="D53"/>
  <c r="X24"/>
  <c r="I57" s="1"/>
  <c r="W24"/>
  <c r="V24"/>
  <c r="Y24" s="1"/>
  <c r="I49" s="1"/>
  <c r="T24"/>
  <c r="H57" s="1"/>
  <c r="S24"/>
  <c r="R24"/>
  <c r="U24" s="1"/>
  <c r="H49" s="1"/>
  <c r="P24"/>
  <c r="G57" s="1"/>
  <c r="O24"/>
  <c r="N24"/>
  <c r="Q24" s="1"/>
  <c r="G49" s="1"/>
  <c r="L24"/>
  <c r="F57" s="1"/>
  <c r="K24"/>
  <c r="J24"/>
  <c r="M24" s="1"/>
  <c r="F49" s="1"/>
  <c r="H24"/>
  <c r="E57" s="1"/>
  <c r="F24"/>
  <c r="I24" s="1"/>
  <c r="E49" s="1"/>
  <c r="D24"/>
  <c r="B24"/>
  <c r="E24" s="1"/>
  <c r="D49" s="1"/>
  <c r="Y23"/>
  <c r="I48" s="1"/>
  <c r="U23"/>
  <c r="H48" s="1"/>
  <c r="Q23"/>
  <c r="G48" s="1"/>
  <c r="M23"/>
  <c r="F48" s="1"/>
  <c r="I23"/>
  <c r="E48" s="1"/>
  <c r="E23"/>
  <c r="D48" s="1"/>
  <c r="Y22"/>
  <c r="I47" s="1"/>
  <c r="U22"/>
  <c r="H47" s="1"/>
  <c r="Q22"/>
  <c r="G47" s="1"/>
  <c r="M22"/>
  <c r="F47" s="1"/>
  <c r="I22"/>
  <c r="E47" s="1"/>
  <c r="E22"/>
  <c r="D47" s="1"/>
  <c r="Y21"/>
  <c r="I46" s="1"/>
  <c r="U21"/>
  <c r="H46" s="1"/>
  <c r="Q21"/>
  <c r="G46" s="1"/>
  <c r="M21"/>
  <c r="F46" s="1"/>
  <c r="I21"/>
  <c r="E46" s="1"/>
  <c r="E21"/>
  <c r="D46" s="1"/>
  <c r="Y20"/>
  <c r="U20"/>
  <c r="Q20"/>
  <c r="M20"/>
  <c r="I20"/>
  <c r="E20"/>
  <c r="D45" l="1"/>
  <c r="H45"/>
  <c r="E45"/>
  <c r="G45"/>
  <c r="I45"/>
  <c r="F45"/>
</calcChain>
</file>

<file path=xl/sharedStrings.xml><?xml version="1.0" encoding="utf-8"?>
<sst xmlns="http://schemas.openxmlformats.org/spreadsheetml/2006/main" count="76" uniqueCount="38">
  <si>
    <t>W24</t>
  </si>
  <si>
    <t>W25</t>
  </si>
  <si>
    <t>W26</t>
  </si>
  <si>
    <t>W27</t>
  </si>
  <si>
    <t>W28</t>
  </si>
  <si>
    <t>W29</t>
  </si>
  <si>
    <t>TS</t>
  </si>
  <si>
    <t>Heures Gagnées</t>
  </si>
  <si>
    <t>POB</t>
  </si>
  <si>
    <t>Ratio (Heures/Pax)</t>
  </si>
  <si>
    <t>Heures Gagnées Ponticelli</t>
  </si>
  <si>
    <t>Heures Gagnées Cegelec</t>
  </si>
  <si>
    <t>Heures Gagnées Prezioso Echafaudage</t>
  </si>
  <si>
    <t>Heures Gagnées Prezioso Peinture</t>
  </si>
  <si>
    <t>Heures Gagnées Total</t>
  </si>
  <si>
    <t>RATIO</t>
  </si>
  <si>
    <t>Global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</si>
  <si>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</si>
  <si>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</si>
  <si>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</si>
  <si>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</si>
  <si>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</si>
  <si>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</si>
  <si>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</si>
  <si>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</si>
  <si>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</si>
  <si>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</si>
  <si>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</si>
  <si>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</si>
  <si>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</si>
  <si>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</si>
  <si>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</si>
  <si>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</si>
  <si>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</si>
  <si>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Bidule</t>
  </si>
  <si>
    <t>Truc</t>
  </si>
  <si>
    <t>Machin</t>
  </si>
  <si>
    <t>Autre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</si>
</sst>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8.25"/>
      <color rgb="FF000000"/>
      <name val="Arial"/>
      <family val="2"/>
    </font>
    <font>
      <sz val="9"/>
      <color rgb="FF3E3E3E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</fills>
  <borders count="18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ck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/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left" vertical="center" indent="1"/>
    </xf>
    <xf numFmtId="1" fontId="4" fillId="3" borderId="9" xfId="0" applyNumberFormat="1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1" fontId="5" fillId="3" borderId="8" xfId="0" applyNumberFormat="1" applyFont="1" applyFill="1" applyBorder="1" applyAlignment="1">
      <alignment horizontal="center" vertical="center" wrapText="1"/>
    </xf>
    <xf numFmtId="1" fontId="0" fillId="3" borderId="8" xfId="0" applyNumberFormat="1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left" vertical="center" indent="1"/>
    </xf>
    <xf numFmtId="1" fontId="4" fillId="4" borderId="9" xfId="0" applyNumberFormat="1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1" fontId="2" fillId="4" borderId="8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8" xfId="0" applyFont="1" applyFill="1" applyBorder="1" applyAlignment="1">
      <alignment horizontal="left" vertical="center" wrapText="1"/>
    </xf>
    <xf numFmtId="1" fontId="0" fillId="3" borderId="11" xfId="0" applyNumberFormat="1" applyFont="1" applyFill="1" applyBorder="1" applyAlignment="1">
      <alignment horizontal="center" vertical="center" wrapText="1"/>
    </xf>
    <xf numFmtId="1" fontId="0" fillId="3" borderId="12" xfId="0" applyNumberFormat="1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wrapText="1"/>
    </xf>
    <xf numFmtId="1" fontId="0" fillId="4" borderId="8" xfId="0" applyNumberFormat="1" applyFont="1" applyFill="1" applyBorder="1" applyAlignment="1">
      <alignment horizontal="center" vertical="center" wrapText="1"/>
    </xf>
    <xf numFmtId="1" fontId="0" fillId="4" borderId="11" xfId="0" applyNumberFormat="1" applyFont="1" applyFill="1" applyBorder="1" applyAlignment="1">
      <alignment horizontal="center" vertical="center" wrapText="1"/>
    </xf>
    <xf numFmtId="1" fontId="0" fillId="4" borderId="12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1" fontId="0" fillId="3" borderId="1" xfId="0" applyNumberFormat="1" applyFont="1" applyFill="1" applyBorder="1" applyAlignment="1">
      <alignment horizontal="center" vertical="center" wrapText="1"/>
    </xf>
    <xf numFmtId="1" fontId="0" fillId="3" borderId="0" xfId="0" applyNumberFormat="1" applyFont="1" applyFill="1" applyAlignment="1">
      <alignment horizontal="center" vertical="center" wrapText="1"/>
    </xf>
    <xf numFmtId="1" fontId="0" fillId="3" borderId="1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5" borderId="14" xfId="0" applyFont="1" applyFill="1" applyBorder="1" applyAlignment="1">
      <alignment wrapText="1"/>
    </xf>
    <xf numFmtId="0" fontId="2" fillId="5" borderId="15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wrapText="1"/>
    </xf>
    <xf numFmtId="0" fontId="0" fillId="6" borderId="17" xfId="0" applyFont="1" applyFill="1" applyBorder="1" applyAlignment="1">
      <alignment horizontal="center" vertical="center" wrapText="1"/>
    </xf>
    <xf numFmtId="1" fontId="0" fillId="6" borderId="17" xfId="0" applyNumberFormat="1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wrapText="1"/>
    </xf>
    <xf numFmtId="0" fontId="0" fillId="5" borderId="17" xfId="0" applyFont="1" applyFill="1" applyBorder="1" applyAlignment="1">
      <alignment horizontal="center" vertical="center" wrapText="1"/>
    </xf>
    <xf numFmtId="1" fontId="0" fillId="5" borderId="17" xfId="0" applyNumberFormat="1" applyFont="1" applyFill="1" applyBorder="1" applyAlignment="1">
      <alignment horizontal="center" vertical="center" wrapText="1"/>
    </xf>
    <xf numFmtId="0" fontId="6" fillId="0" borderId="0" xfId="0" applyFont="1"/>
    <xf numFmtId="1" fontId="0" fillId="0" borderId="0" xfId="0" applyNumberFormat="1" applyAlignment="1">
      <alignment wrapText="1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stacked"/>
        <c:ser>
          <c:idx val="1"/>
          <c:order val="1"/>
          <c:tx>
            <c:v>Ponticelli POB</c:v>
          </c:tx>
          <c:dLbls>
            <c:showVal val="1"/>
          </c:dLbls>
          <c:val>
            <c:numRef>
              <c:f>'Ratio+TS'!$D$53:$I$53</c:f>
              <c:numCache>
                <c:formatCode>General</c:formatCode>
                <c:ptCount val="6"/>
                <c:pt idx="0">
                  <c:v>100</c:v>
                </c:pt>
                <c:pt idx="1">
                  <c:v>97</c:v>
                </c:pt>
                <c:pt idx="2" formatCode="0">
                  <c:v>110</c:v>
                </c:pt>
                <c:pt idx="3">
                  <c:v>125</c:v>
                </c:pt>
                <c:pt idx="4">
                  <c:v>136</c:v>
                </c:pt>
                <c:pt idx="5" formatCode="0">
                  <c:v>137.28571428571428</c:v>
                </c:pt>
              </c:numCache>
            </c:numRef>
          </c:val>
        </c:ser>
        <c:gapWidth val="95"/>
        <c:overlap val="100"/>
        <c:axId val="80543104"/>
        <c:axId val="96408704"/>
      </c:barChart>
      <c:lineChart>
        <c:grouping val="standard"/>
        <c:ser>
          <c:idx val="0"/>
          <c:order val="0"/>
          <c:tx>
            <c:v>Ponticelli Ratio</c:v>
          </c:tx>
          <c:dLbls>
            <c:showVal val="1"/>
          </c:dLbls>
          <c:cat>
            <c:strRef>
              <c:f>'Ratio+TS'!$D$44:$I$44</c:f>
              <c:strCache>
                <c:ptCount val="6"/>
                <c:pt idx="0">
                  <c:v>W24</c:v>
                </c:pt>
                <c:pt idx="1">
                  <c:v>W25</c:v>
                </c:pt>
                <c:pt idx="2">
                  <c:v>W26</c:v>
                </c:pt>
                <c:pt idx="3">
                  <c:v>W27</c:v>
                </c:pt>
                <c:pt idx="4">
                  <c:v>W28</c:v>
                </c:pt>
                <c:pt idx="5">
                  <c:v>W29</c:v>
                </c:pt>
              </c:strCache>
            </c:strRef>
          </c:cat>
          <c:val>
            <c:numRef>
              <c:f>'Ratio+TS'!$D$45:$I$45</c:f>
              <c:numCache>
                <c:formatCode>0</c:formatCode>
                <c:ptCount val="6"/>
                <c:pt idx="0">
                  <c:v>52.06</c:v>
                </c:pt>
                <c:pt idx="1">
                  <c:v>58.226804123711339</c:v>
                </c:pt>
                <c:pt idx="2">
                  <c:v>48.036363636363639</c:v>
                </c:pt>
                <c:pt idx="3">
                  <c:v>38.488</c:v>
                </c:pt>
                <c:pt idx="4">
                  <c:v>50.242647058823529</c:v>
                </c:pt>
                <c:pt idx="5">
                  <c:v>39.341311134235177</c:v>
                </c:pt>
              </c:numCache>
            </c:numRef>
          </c:val>
        </c:ser>
        <c:marker val="1"/>
        <c:axId val="80543104"/>
        <c:axId val="96408704"/>
      </c:lineChart>
      <c:catAx>
        <c:axId val="80543104"/>
        <c:scaling>
          <c:orientation val="minMax"/>
        </c:scaling>
        <c:axPos val="b"/>
        <c:majorTickMark val="none"/>
        <c:tickLblPos val="nextTo"/>
        <c:crossAx val="96408704"/>
        <c:crosses val="autoZero"/>
        <c:auto val="1"/>
        <c:lblAlgn val="ctr"/>
        <c:lblOffset val="100"/>
      </c:catAx>
      <c:valAx>
        <c:axId val="9640870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8054310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stacked"/>
        <c:ser>
          <c:idx val="1"/>
          <c:order val="1"/>
          <c:tx>
            <c:v>Cegelec POB</c:v>
          </c:tx>
          <c:spPr>
            <a:solidFill>
              <a:schemeClr val="accent3">
                <a:lumMod val="75000"/>
              </a:schemeClr>
            </a:solidFill>
          </c:spPr>
          <c:dLbls>
            <c:showVal val="1"/>
          </c:dLbls>
          <c:val>
            <c:numRef>
              <c:f>'Ratio+TS'!$D$54:$I$54</c:f>
              <c:numCache>
                <c:formatCode>General</c:formatCode>
                <c:ptCount val="6"/>
                <c:pt idx="0">
                  <c:v>39</c:v>
                </c:pt>
                <c:pt idx="1">
                  <c:v>41</c:v>
                </c:pt>
                <c:pt idx="2" formatCode="0">
                  <c:v>38</c:v>
                </c:pt>
                <c:pt idx="3">
                  <c:v>38</c:v>
                </c:pt>
                <c:pt idx="4">
                  <c:v>47</c:v>
                </c:pt>
                <c:pt idx="5" formatCode="0">
                  <c:v>43</c:v>
                </c:pt>
              </c:numCache>
            </c:numRef>
          </c:val>
        </c:ser>
        <c:gapWidth val="95"/>
        <c:overlap val="100"/>
        <c:axId val="96448896"/>
        <c:axId val="96450432"/>
      </c:barChart>
      <c:lineChart>
        <c:grouping val="standard"/>
        <c:ser>
          <c:idx val="0"/>
          <c:order val="0"/>
          <c:tx>
            <c:v>Cegelec Ratio</c:v>
          </c:tx>
          <c:dLbls>
            <c:showVal val="1"/>
          </c:dLbls>
          <c:cat>
            <c:strRef>
              <c:f>'Ratio+TS'!$D$44:$I$44</c:f>
              <c:strCache>
                <c:ptCount val="6"/>
                <c:pt idx="0">
                  <c:v>W24</c:v>
                </c:pt>
                <c:pt idx="1">
                  <c:v>W25</c:v>
                </c:pt>
                <c:pt idx="2">
                  <c:v>W26</c:v>
                </c:pt>
                <c:pt idx="3">
                  <c:v>W27</c:v>
                </c:pt>
                <c:pt idx="4">
                  <c:v>W28</c:v>
                </c:pt>
                <c:pt idx="5">
                  <c:v>W29</c:v>
                </c:pt>
              </c:strCache>
            </c:strRef>
          </c:cat>
          <c:val>
            <c:numRef>
              <c:f>'Ratio+TS'!$D$46:$I$46</c:f>
              <c:numCache>
                <c:formatCode>0</c:formatCode>
                <c:ptCount val="6"/>
                <c:pt idx="0">
                  <c:v>46.230769230769234</c:v>
                </c:pt>
                <c:pt idx="1">
                  <c:v>37.341463414634148</c:v>
                </c:pt>
                <c:pt idx="2">
                  <c:v>53.078947368421055</c:v>
                </c:pt>
                <c:pt idx="3">
                  <c:v>48.421052631578945</c:v>
                </c:pt>
                <c:pt idx="4">
                  <c:v>29.127659574468087</c:v>
                </c:pt>
                <c:pt idx="5">
                  <c:v>35.139534883720927</c:v>
                </c:pt>
              </c:numCache>
            </c:numRef>
          </c:val>
        </c:ser>
        <c:marker val="1"/>
        <c:axId val="96448896"/>
        <c:axId val="96450432"/>
      </c:lineChart>
      <c:catAx>
        <c:axId val="96448896"/>
        <c:scaling>
          <c:orientation val="minMax"/>
        </c:scaling>
        <c:axPos val="b"/>
        <c:majorTickMark val="none"/>
        <c:tickLblPos val="nextTo"/>
        <c:crossAx val="96450432"/>
        <c:crosses val="autoZero"/>
        <c:auto val="1"/>
        <c:lblAlgn val="ctr"/>
        <c:lblOffset val="100"/>
      </c:catAx>
      <c:valAx>
        <c:axId val="9645043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644889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stacked"/>
        <c:ser>
          <c:idx val="1"/>
          <c:order val="1"/>
          <c:tx>
            <c:v>Prezioso POB</c:v>
          </c:tx>
          <c:spPr>
            <a:solidFill>
              <a:srgbClr val="FF0066"/>
            </a:solidFill>
          </c:spPr>
          <c:dLbls>
            <c:showVal val="1"/>
          </c:dLbls>
          <c:val>
            <c:numRef>
              <c:f>'Ratio+TS'!$D$55:$I$55</c:f>
              <c:numCache>
                <c:formatCode>General</c:formatCode>
                <c:ptCount val="6"/>
                <c:pt idx="0">
                  <c:v>36</c:v>
                </c:pt>
                <c:pt idx="1">
                  <c:v>36</c:v>
                </c:pt>
                <c:pt idx="2" formatCode="0">
                  <c:v>36</c:v>
                </c:pt>
                <c:pt idx="3">
                  <c:v>35</c:v>
                </c:pt>
                <c:pt idx="4">
                  <c:v>40</c:v>
                </c:pt>
                <c:pt idx="5" formatCode="0">
                  <c:v>40</c:v>
                </c:pt>
              </c:numCache>
            </c:numRef>
          </c:val>
        </c:ser>
        <c:gapWidth val="95"/>
        <c:overlap val="100"/>
        <c:axId val="96494720"/>
        <c:axId val="96496256"/>
      </c:barChart>
      <c:lineChart>
        <c:grouping val="standard"/>
        <c:ser>
          <c:idx val="0"/>
          <c:order val="0"/>
          <c:tx>
            <c:v>Prezioso Ratio</c:v>
          </c:tx>
          <c:dLbls>
            <c:showVal val="1"/>
          </c:dLbls>
          <c:cat>
            <c:strRef>
              <c:f>'Ratio+TS'!$D$44:$I$44</c:f>
              <c:strCache>
                <c:ptCount val="6"/>
                <c:pt idx="0">
                  <c:v>W24</c:v>
                </c:pt>
                <c:pt idx="1">
                  <c:v>W25</c:v>
                </c:pt>
                <c:pt idx="2">
                  <c:v>W26</c:v>
                </c:pt>
                <c:pt idx="3">
                  <c:v>W27</c:v>
                </c:pt>
                <c:pt idx="4">
                  <c:v>W28</c:v>
                </c:pt>
                <c:pt idx="5">
                  <c:v>W29</c:v>
                </c:pt>
              </c:strCache>
            </c:strRef>
          </c:cat>
          <c:val>
            <c:numRef>
              <c:f>'Ratio+TS'!$D$47:$I$47</c:f>
              <c:numCache>
                <c:formatCode>0</c:formatCode>
                <c:ptCount val="6"/>
                <c:pt idx="0">
                  <c:v>79.444444444444443</c:v>
                </c:pt>
                <c:pt idx="1">
                  <c:v>64.111111111111114</c:v>
                </c:pt>
                <c:pt idx="2">
                  <c:v>63.777777777777779</c:v>
                </c:pt>
                <c:pt idx="3">
                  <c:v>59.571428571428569</c:v>
                </c:pt>
                <c:pt idx="4">
                  <c:v>53.5</c:v>
                </c:pt>
                <c:pt idx="5">
                  <c:v>60.475000000000001</c:v>
                </c:pt>
              </c:numCache>
            </c:numRef>
          </c:val>
        </c:ser>
        <c:marker val="1"/>
        <c:axId val="96494720"/>
        <c:axId val="96496256"/>
      </c:lineChart>
      <c:catAx>
        <c:axId val="96494720"/>
        <c:scaling>
          <c:orientation val="minMax"/>
        </c:scaling>
        <c:axPos val="b"/>
        <c:majorTickMark val="none"/>
        <c:tickLblPos val="nextTo"/>
        <c:crossAx val="96496256"/>
        <c:crosses val="autoZero"/>
        <c:auto val="1"/>
        <c:lblAlgn val="ctr"/>
        <c:lblOffset val="100"/>
      </c:catAx>
      <c:valAx>
        <c:axId val="96496256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649472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stacked"/>
        <c:ser>
          <c:idx val="1"/>
          <c:order val="1"/>
          <c:tx>
            <c:v>Iteam POB</c:v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showVal val="1"/>
          </c:dLbls>
          <c:val>
            <c:numRef>
              <c:f>'Ratio+TS'!$D$57:$I$57</c:f>
              <c:numCache>
                <c:formatCode>General</c:formatCode>
                <c:ptCount val="6"/>
                <c:pt idx="0">
                  <c:v>183</c:v>
                </c:pt>
                <c:pt idx="1">
                  <c:v>182</c:v>
                </c:pt>
                <c:pt idx="2" formatCode="0">
                  <c:v>192</c:v>
                </c:pt>
                <c:pt idx="3">
                  <c:v>206</c:v>
                </c:pt>
                <c:pt idx="4">
                  <c:v>231</c:v>
                </c:pt>
                <c:pt idx="5" formatCode="0">
                  <c:v>228.28571428571428</c:v>
                </c:pt>
              </c:numCache>
            </c:numRef>
          </c:val>
        </c:ser>
        <c:gapWidth val="95"/>
        <c:overlap val="100"/>
        <c:axId val="96671616"/>
        <c:axId val="96673152"/>
      </c:barChart>
      <c:lineChart>
        <c:grouping val="standard"/>
        <c:ser>
          <c:idx val="0"/>
          <c:order val="0"/>
          <c:tx>
            <c:v>Iteam Ratio</c:v>
          </c:tx>
          <c:dLbls>
            <c:showVal val="1"/>
          </c:dLbls>
          <c:cat>
            <c:strRef>
              <c:f>'Ratio+TS'!$D$44:$I$44</c:f>
              <c:strCache>
                <c:ptCount val="6"/>
                <c:pt idx="0">
                  <c:v>W24</c:v>
                </c:pt>
                <c:pt idx="1">
                  <c:v>W25</c:v>
                </c:pt>
                <c:pt idx="2">
                  <c:v>W26</c:v>
                </c:pt>
                <c:pt idx="3">
                  <c:v>W27</c:v>
                </c:pt>
                <c:pt idx="4">
                  <c:v>W28</c:v>
                </c:pt>
                <c:pt idx="5">
                  <c:v>W29</c:v>
                </c:pt>
              </c:strCache>
            </c:strRef>
          </c:cat>
          <c:val>
            <c:numRef>
              <c:f>'Ratio+TS'!$D$49:$I$49</c:f>
              <c:numCache>
                <c:formatCode>0</c:formatCode>
                <c:ptCount val="6"/>
                <c:pt idx="0">
                  <c:v>56.918032786885249</c:v>
                </c:pt>
                <c:pt idx="1">
                  <c:v>56.120879120879124</c:v>
                </c:pt>
                <c:pt idx="2">
                  <c:v>52.614583333333336</c:v>
                </c:pt>
                <c:pt idx="3">
                  <c:v>44.266990291262132</c:v>
                </c:pt>
                <c:pt idx="4">
                  <c:v>47.064935064935064</c:v>
                </c:pt>
                <c:pt idx="5">
                  <c:v>43.086357947434294</c:v>
                </c:pt>
              </c:numCache>
            </c:numRef>
          </c:val>
        </c:ser>
        <c:marker val="1"/>
        <c:axId val="96671616"/>
        <c:axId val="96673152"/>
      </c:lineChart>
      <c:catAx>
        <c:axId val="96671616"/>
        <c:scaling>
          <c:orientation val="minMax"/>
        </c:scaling>
        <c:axPos val="b"/>
        <c:majorTickMark val="none"/>
        <c:tickLblPos val="nextTo"/>
        <c:crossAx val="96673152"/>
        <c:crosses val="autoZero"/>
        <c:auto val="1"/>
        <c:lblAlgn val="ctr"/>
        <c:lblOffset val="100"/>
      </c:catAx>
      <c:valAx>
        <c:axId val="9667315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667161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stacked"/>
        <c:ser>
          <c:idx val="1"/>
          <c:order val="1"/>
          <c:tx>
            <c:v>Prezioso POB</c:v>
          </c:tx>
          <c:spPr>
            <a:solidFill>
              <a:srgbClr val="92D050"/>
            </a:solidFill>
          </c:spPr>
          <c:dLbls>
            <c:showVal val="1"/>
          </c:dLbls>
          <c:val>
            <c:numRef>
              <c:f>'Ratio+TS'!$D$56:$I$56</c:f>
              <c:numCache>
                <c:formatCode>General</c:formatCode>
                <c:ptCount val="6"/>
                <c:pt idx="0">
                  <c:v>8</c:v>
                </c:pt>
                <c:pt idx="1">
                  <c:v>8</c:v>
                </c:pt>
                <c:pt idx="2" formatCode="0">
                  <c:v>8</c:v>
                </c:pt>
                <c:pt idx="3">
                  <c:v>8</c:v>
                </c:pt>
                <c:pt idx="4">
                  <c:v>8</c:v>
                </c:pt>
                <c:pt idx="5" formatCode="0">
                  <c:v>8</c:v>
                </c:pt>
              </c:numCache>
            </c:numRef>
          </c:val>
        </c:ser>
        <c:gapWidth val="95"/>
        <c:overlap val="100"/>
        <c:axId val="96729728"/>
        <c:axId val="96543104"/>
      </c:barChart>
      <c:lineChart>
        <c:grouping val="standard"/>
        <c:ser>
          <c:idx val="0"/>
          <c:order val="0"/>
          <c:tx>
            <c:v>Prezioso Ratio</c:v>
          </c:tx>
          <c:dLbls>
            <c:showVal val="1"/>
          </c:dLbls>
          <c:cat>
            <c:strRef>
              <c:f>'Ratio+TS'!$D$44:$I$44</c:f>
              <c:strCache>
                <c:ptCount val="6"/>
                <c:pt idx="0">
                  <c:v>W24</c:v>
                </c:pt>
                <c:pt idx="1">
                  <c:v>W25</c:v>
                </c:pt>
                <c:pt idx="2">
                  <c:v>W26</c:v>
                </c:pt>
                <c:pt idx="3">
                  <c:v>W27</c:v>
                </c:pt>
                <c:pt idx="4">
                  <c:v>W28</c:v>
                </c:pt>
                <c:pt idx="5">
                  <c:v>W29</c:v>
                </c:pt>
              </c:strCache>
            </c:strRef>
          </c:cat>
          <c:val>
            <c:numRef>
              <c:f>'Ratio+TS'!$D$48:$I$48</c:f>
              <c:numCache>
                <c:formatCode>0</c:formatCode>
                <c:ptCount val="6"/>
                <c:pt idx="0">
                  <c:v>68.375</c:v>
                </c:pt>
                <c:pt idx="1">
                  <c:v>90.875</c:v>
                </c:pt>
                <c:pt idx="2">
                  <c:v>63.125</c:v>
                </c:pt>
                <c:pt idx="3">
                  <c:v>47.875</c:v>
                </c:pt>
                <c:pt idx="4">
                  <c:v>66.25</c:v>
                </c:pt>
                <c:pt idx="5">
                  <c:v>63.125</c:v>
                </c:pt>
              </c:numCache>
            </c:numRef>
          </c:val>
        </c:ser>
        <c:marker val="1"/>
        <c:axId val="96729728"/>
        <c:axId val="96543104"/>
      </c:lineChart>
      <c:catAx>
        <c:axId val="96729728"/>
        <c:scaling>
          <c:orientation val="minMax"/>
        </c:scaling>
        <c:axPos val="b"/>
        <c:majorTickMark val="none"/>
        <c:tickLblPos val="nextTo"/>
        <c:crossAx val="96543104"/>
        <c:crosses val="autoZero"/>
        <c:auto val="1"/>
        <c:lblAlgn val="ctr"/>
        <c:lblOffset val="100"/>
      </c:catAx>
      <c:valAx>
        <c:axId val="9654310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672972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224118</xdr:colOff>
      <xdr:row>1</xdr:row>
      <xdr:rowOff>0</xdr:rowOff>
    </xdr:from>
    <xdr:to>
      <xdr:col>5</xdr:col>
      <xdr:colOff>0</xdr:colOff>
      <xdr:row>16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112058</xdr:colOff>
      <xdr:row>1</xdr:row>
      <xdr:rowOff>0</xdr:rowOff>
    </xdr:from>
    <xdr:to>
      <xdr:col>13</xdr:col>
      <xdr:colOff>0</xdr:colOff>
      <xdr:row>16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112059</xdr:colOff>
      <xdr:row>1</xdr:row>
      <xdr:rowOff>0</xdr:rowOff>
    </xdr:from>
    <xdr:to>
      <xdr:col>20</xdr:col>
      <xdr:colOff>0</xdr:colOff>
      <xdr:row>16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115260</xdr:colOff>
      <xdr:row>25</xdr:row>
      <xdr:rowOff>0</xdr:rowOff>
    </xdr:from>
    <xdr:to>
      <xdr:col>13</xdr:col>
      <xdr:colOff>0</xdr:colOff>
      <xdr:row>40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220917</xdr:colOff>
      <xdr:row>25</xdr:row>
      <xdr:rowOff>0</xdr:rowOff>
    </xdr:from>
    <xdr:to>
      <xdr:col>5</xdr:col>
      <xdr:colOff>0</xdr:colOff>
      <xdr:row>40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54429</xdr:colOff>
      <xdr:row>41</xdr:row>
      <xdr:rowOff>163286</xdr:rowOff>
    </xdr:from>
    <xdr:to>
      <xdr:col>4</xdr:col>
      <xdr:colOff>27214</xdr:colOff>
      <xdr:row>50</xdr:row>
      <xdr:rowOff>81642</xdr:rowOff>
    </xdr:to>
    <xdr:sp macro="" textlink="">
      <xdr:nvSpPr>
        <xdr:cNvPr id="7" name="Ellipse 6"/>
        <xdr:cNvSpPr/>
      </xdr:nvSpPr>
      <xdr:spPr>
        <a:xfrm>
          <a:off x="4354286" y="8191500"/>
          <a:ext cx="693964" cy="1660071"/>
        </a:xfrm>
        <a:prstGeom prst="ellipse">
          <a:avLst/>
        </a:prstGeom>
        <a:noFill/>
        <a:ln w="635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710293</xdr:colOff>
      <xdr:row>17</xdr:row>
      <xdr:rowOff>84365</xdr:rowOff>
    </xdr:from>
    <xdr:to>
      <xdr:col>5</xdr:col>
      <xdr:colOff>13607</xdr:colOff>
      <xdr:row>25</xdr:row>
      <xdr:rowOff>2722</xdr:rowOff>
    </xdr:to>
    <xdr:sp macro="" textlink="">
      <xdr:nvSpPr>
        <xdr:cNvPr id="8" name="Ellipse 7"/>
        <xdr:cNvSpPr/>
      </xdr:nvSpPr>
      <xdr:spPr>
        <a:xfrm>
          <a:off x="5010150" y="3322865"/>
          <a:ext cx="936171" cy="1660071"/>
        </a:xfrm>
        <a:prstGeom prst="ellipse">
          <a:avLst/>
        </a:prstGeom>
        <a:noFill/>
        <a:ln w="635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401411</xdr:colOff>
      <xdr:row>25</xdr:row>
      <xdr:rowOff>40822</xdr:rowOff>
    </xdr:from>
    <xdr:to>
      <xdr:col>4</xdr:col>
      <xdr:colOff>421821</xdr:colOff>
      <xdr:row>41</xdr:row>
      <xdr:rowOff>163286</xdr:rowOff>
    </xdr:to>
    <xdr:cxnSp macro="">
      <xdr:nvCxnSpPr>
        <xdr:cNvPr id="10" name="Connecteur droit avec flèche 9"/>
        <xdr:cNvCxnSpPr>
          <a:endCxn id="7" idx="0"/>
        </xdr:cNvCxnSpPr>
      </xdr:nvCxnSpPr>
      <xdr:spPr>
        <a:xfrm flipH="1">
          <a:off x="4701268" y="5021036"/>
          <a:ext cx="741589" cy="3170464"/>
        </a:xfrm>
        <a:prstGeom prst="straightConnector1">
          <a:avLst/>
        </a:prstGeom>
        <a:ln w="50800">
          <a:solidFill>
            <a:srgbClr val="FF0000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166007</xdr:colOff>
      <xdr:row>41</xdr:row>
      <xdr:rowOff>97972</xdr:rowOff>
    </xdr:from>
    <xdr:to>
      <xdr:col>4</xdr:col>
      <xdr:colOff>859971</xdr:colOff>
      <xdr:row>50</xdr:row>
      <xdr:rowOff>16328</xdr:rowOff>
    </xdr:to>
    <xdr:sp macro="" textlink="">
      <xdr:nvSpPr>
        <xdr:cNvPr id="11" name="Ellipse 10"/>
        <xdr:cNvSpPr/>
      </xdr:nvSpPr>
      <xdr:spPr>
        <a:xfrm>
          <a:off x="5187043" y="8126186"/>
          <a:ext cx="693964" cy="1660071"/>
        </a:xfrm>
        <a:prstGeom prst="ellipse">
          <a:avLst/>
        </a:prstGeom>
        <a:noFill/>
        <a:ln w="635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685800</xdr:colOff>
      <xdr:row>17</xdr:row>
      <xdr:rowOff>114301</xdr:rowOff>
    </xdr:from>
    <xdr:to>
      <xdr:col>8</xdr:col>
      <xdr:colOff>900792</xdr:colOff>
      <xdr:row>25</xdr:row>
      <xdr:rowOff>32658</xdr:rowOff>
    </xdr:to>
    <xdr:sp macro="" textlink="">
      <xdr:nvSpPr>
        <xdr:cNvPr id="12" name="Ellipse 11"/>
        <xdr:cNvSpPr/>
      </xdr:nvSpPr>
      <xdr:spPr>
        <a:xfrm>
          <a:off x="8060871" y="3352801"/>
          <a:ext cx="936171" cy="1660071"/>
        </a:xfrm>
        <a:prstGeom prst="ellipse">
          <a:avLst/>
        </a:prstGeom>
        <a:noFill/>
        <a:ln w="635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512989</xdr:colOff>
      <xdr:row>25</xdr:row>
      <xdr:rowOff>32658</xdr:rowOff>
    </xdr:from>
    <xdr:to>
      <xdr:col>8</xdr:col>
      <xdr:colOff>432707</xdr:colOff>
      <xdr:row>41</xdr:row>
      <xdr:rowOff>97972</xdr:rowOff>
    </xdr:to>
    <xdr:cxnSp macro="">
      <xdr:nvCxnSpPr>
        <xdr:cNvPr id="13" name="Connecteur droit avec flèche 12"/>
        <xdr:cNvCxnSpPr>
          <a:stCxn id="12" idx="4"/>
          <a:endCxn id="11" idx="0"/>
        </xdr:cNvCxnSpPr>
      </xdr:nvCxnSpPr>
      <xdr:spPr>
        <a:xfrm flipH="1">
          <a:off x="5534025" y="5012872"/>
          <a:ext cx="2994932" cy="3113314"/>
        </a:xfrm>
        <a:prstGeom prst="straightConnector1">
          <a:avLst/>
        </a:prstGeom>
        <a:ln w="50800">
          <a:solidFill>
            <a:srgbClr val="FF0000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87086</xdr:colOff>
      <xdr:row>42</xdr:row>
      <xdr:rowOff>19051</xdr:rowOff>
    </xdr:from>
    <xdr:to>
      <xdr:col>6</xdr:col>
      <xdr:colOff>59871</xdr:colOff>
      <xdr:row>50</xdr:row>
      <xdr:rowOff>127907</xdr:rowOff>
    </xdr:to>
    <xdr:sp macro="" textlink="">
      <xdr:nvSpPr>
        <xdr:cNvPr id="16" name="Ellipse 15"/>
        <xdr:cNvSpPr/>
      </xdr:nvSpPr>
      <xdr:spPr>
        <a:xfrm>
          <a:off x="6019800" y="8237765"/>
          <a:ext cx="693964" cy="1660071"/>
        </a:xfrm>
        <a:prstGeom prst="ellipse">
          <a:avLst/>
        </a:prstGeom>
        <a:noFill/>
        <a:ln w="635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702128</xdr:colOff>
      <xdr:row>17</xdr:row>
      <xdr:rowOff>130630</xdr:rowOff>
    </xdr:from>
    <xdr:to>
      <xdr:col>12</xdr:col>
      <xdr:colOff>876299</xdr:colOff>
      <xdr:row>25</xdr:row>
      <xdr:rowOff>48987</xdr:rowOff>
    </xdr:to>
    <xdr:sp macro="" textlink="">
      <xdr:nvSpPr>
        <xdr:cNvPr id="17" name="Ellipse 16"/>
        <xdr:cNvSpPr/>
      </xdr:nvSpPr>
      <xdr:spPr>
        <a:xfrm>
          <a:off x="11410949" y="3369130"/>
          <a:ext cx="936171" cy="1660071"/>
        </a:xfrm>
        <a:prstGeom prst="ellipse">
          <a:avLst/>
        </a:prstGeom>
        <a:noFill/>
        <a:ln w="635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434068</xdr:colOff>
      <xdr:row>25</xdr:row>
      <xdr:rowOff>48987</xdr:rowOff>
    </xdr:from>
    <xdr:to>
      <xdr:col>12</xdr:col>
      <xdr:colOff>408214</xdr:colOff>
      <xdr:row>42</xdr:row>
      <xdr:rowOff>19051</xdr:rowOff>
    </xdr:to>
    <xdr:cxnSp macro="">
      <xdr:nvCxnSpPr>
        <xdr:cNvPr id="18" name="Connecteur droit avec flèche 17"/>
        <xdr:cNvCxnSpPr>
          <a:stCxn id="17" idx="4"/>
          <a:endCxn id="16" idx="0"/>
        </xdr:cNvCxnSpPr>
      </xdr:nvCxnSpPr>
      <xdr:spPr>
        <a:xfrm flipH="1">
          <a:off x="6366782" y="5029201"/>
          <a:ext cx="5512253" cy="3208564"/>
        </a:xfrm>
        <a:prstGeom prst="straightConnector1">
          <a:avLst/>
        </a:prstGeom>
        <a:ln w="50800">
          <a:solidFill>
            <a:srgbClr val="FF0000"/>
          </a:solidFill>
          <a:headEnd type="stealt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394607</xdr:colOff>
      <xdr:row>42</xdr:row>
      <xdr:rowOff>95250</xdr:rowOff>
    </xdr:from>
    <xdr:to>
      <xdr:col>16</xdr:col>
      <xdr:colOff>312964</xdr:colOff>
      <xdr:row>56</xdr:row>
      <xdr:rowOff>27214</xdr:rowOff>
    </xdr:to>
    <xdr:sp macro="" textlink="">
      <xdr:nvSpPr>
        <xdr:cNvPr id="20" name="ZoneTexte 19"/>
        <xdr:cNvSpPr txBox="1"/>
      </xdr:nvSpPr>
      <xdr:spPr>
        <a:xfrm>
          <a:off x="10327821" y="8313964"/>
          <a:ext cx="4721679" cy="262617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/>
            <a:t>Je cherche une formule qui me premet quand je</a:t>
          </a:r>
          <a:r>
            <a:rPr lang="fr-FR" sz="2000" baseline="0"/>
            <a:t> la tire sur les cellules suivantes de ce caler sur la bonne cellules sachant qu'elles ce décale systematiquement de 4. </a:t>
          </a:r>
          <a:r>
            <a:rPr lang="fr-FR" sz="2000" b="1" i="1" u="none" baseline="0"/>
            <a:t>SANS VBA </a:t>
          </a:r>
          <a:r>
            <a:rPr lang="fr-FR" sz="2000" baseline="0"/>
            <a:t>NI </a:t>
          </a:r>
          <a:r>
            <a:rPr lang="fr-FR" sz="2000" b="1" i="1" u="none" baseline="0"/>
            <a:t>ligne ou cellules intermédiares.</a:t>
          </a:r>
        </a:p>
        <a:p>
          <a:r>
            <a:rPr lang="fr-FR" sz="2000" b="0" i="0" u="none" baseline="0"/>
            <a:t>Je cherche a le faire pour les titres (W24, W25 etc ...) et pour le tableau dessous POB</a:t>
          </a:r>
          <a:endParaRPr lang="fr-FR" sz="2000" b="0" i="0" u="none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ntity\GPMHN\22-Integration-Alima\22-22%20Offshore\10.%20Monitoring-Control\MHR%20Project%20Control\15%20-%20Indiquateur%20Rendement%20POB\Comparatif%20Heures%20Gagn&#233;es%20-%20PO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atio"/>
      <sheetName val="Ratio+TS"/>
      <sheetName val="Comparaison ration"/>
    </sheetNames>
    <definedNames>
      <definedName name="Cegelec_POB" refersTo="#REF!"/>
      <definedName name="Cegelec_Ratio" refersTo="#REF!"/>
      <definedName name="Echaf_POB" refersTo="#REF!"/>
      <definedName name="Echaf_Ratio" refersTo="#REF!"/>
      <definedName name="Global_POB" refersTo="#REF!"/>
      <definedName name="Global_Ratio" refersTo="#REF!"/>
      <definedName name="Peintre_POB" refersTo="#REF!"/>
      <definedName name="Peintre_Ratio" refersTo="#REF!"/>
      <definedName name="Ponticelli_POB" refersTo="#REF!"/>
      <definedName name="Ponticelli_Ratio" refersTo="#REF!"/>
      <definedName name="Semaine" refersTo="#REF!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8:Y76"/>
  <sheetViews>
    <sheetView tabSelected="1" topLeftCell="A7" zoomScale="70" zoomScaleNormal="70" workbookViewId="0">
      <selection activeCell="Q34" sqref="Q34"/>
    </sheetView>
  </sheetViews>
  <sheetFormatPr baseColWidth="10" defaultRowHeight="15"/>
  <cols>
    <col min="1" max="1" width="41.140625" bestFit="1" customWidth="1"/>
    <col min="2" max="2" width="10.7109375" customWidth="1"/>
    <col min="3" max="3" width="12.42578125" style="24" bestFit="1" customWidth="1"/>
    <col min="4" max="4" width="10.7109375" style="24" customWidth="1"/>
    <col min="5" max="5" width="13.5703125" style="24" bestFit="1" customWidth="1"/>
    <col min="6" max="8" width="10.7109375" style="24" customWidth="1"/>
    <col min="9" max="9" width="13.5703125" style="24" bestFit="1" customWidth="1"/>
    <col min="10" max="10" width="13.85546875" style="24" customWidth="1"/>
    <col min="11" max="11" width="11.7109375" style="24" bestFit="1" customWidth="1"/>
    <col min="12" max="12" width="11.42578125" style="24" bestFit="1" customWidth="1"/>
    <col min="13" max="13" width="13.5703125" style="24" bestFit="1" customWidth="1"/>
    <col min="14" max="15" width="10.7109375" style="24" customWidth="1"/>
    <col min="16" max="16" width="13.5703125" style="24" bestFit="1" customWidth="1"/>
    <col min="17" max="19" width="10.7109375" style="24" customWidth="1"/>
    <col min="20" max="20" width="13.5703125" style="24" bestFit="1" customWidth="1"/>
  </cols>
  <sheetData>
    <row r="18" spans="1:25" ht="15.75" thickBot="1">
      <c r="A18" s="1"/>
      <c r="B18" s="2"/>
      <c r="C18" s="3"/>
      <c r="D18" s="4" t="s">
        <v>0</v>
      </c>
      <c r="E18" s="5"/>
      <c r="F18" s="2"/>
      <c r="G18" s="5"/>
      <c r="H18" s="4" t="s">
        <v>1</v>
      </c>
      <c r="I18" s="6"/>
      <c r="J18" s="2"/>
      <c r="K18" s="7"/>
      <c r="L18" s="4" t="s">
        <v>2</v>
      </c>
      <c r="M18" s="6"/>
      <c r="N18" s="2"/>
      <c r="O18" s="5"/>
      <c r="P18" s="4" t="s">
        <v>3</v>
      </c>
      <c r="Q18" s="6"/>
      <c r="R18" s="2"/>
      <c r="S18" s="5"/>
      <c r="T18" s="4" t="s">
        <v>4</v>
      </c>
      <c r="U18" s="6"/>
      <c r="V18" s="2"/>
      <c r="W18" s="7"/>
      <c r="X18" s="4" t="s">
        <v>5</v>
      </c>
      <c r="Y18" s="6"/>
    </row>
    <row r="19" spans="1:25" ht="30.75" thickTop="1">
      <c r="A19" s="1"/>
      <c r="B19" s="8" t="s">
        <v>6</v>
      </c>
      <c r="C19" s="9" t="s">
        <v>7</v>
      </c>
      <c r="D19" s="10" t="s">
        <v>8</v>
      </c>
      <c r="E19" s="11" t="s">
        <v>9</v>
      </c>
      <c r="F19" s="8" t="s">
        <v>6</v>
      </c>
      <c r="G19" s="9" t="s">
        <v>7</v>
      </c>
      <c r="H19" s="10" t="s">
        <v>8</v>
      </c>
      <c r="I19" s="11" t="s">
        <v>9</v>
      </c>
      <c r="J19" s="8" t="s">
        <v>6</v>
      </c>
      <c r="K19" s="9" t="s">
        <v>7</v>
      </c>
      <c r="L19" s="10" t="s">
        <v>8</v>
      </c>
      <c r="M19" s="11" t="s">
        <v>9</v>
      </c>
      <c r="N19" s="8" t="s">
        <v>6</v>
      </c>
      <c r="O19" s="9" t="s">
        <v>7</v>
      </c>
      <c r="P19" s="10" t="s">
        <v>8</v>
      </c>
      <c r="Q19" s="11" t="s">
        <v>9</v>
      </c>
      <c r="R19" s="8" t="s">
        <v>6</v>
      </c>
      <c r="S19" s="9" t="s">
        <v>7</v>
      </c>
      <c r="T19" s="10" t="s">
        <v>8</v>
      </c>
      <c r="U19" s="11" t="s">
        <v>9</v>
      </c>
      <c r="V19" s="8" t="s">
        <v>6</v>
      </c>
      <c r="W19" s="9" t="s">
        <v>7</v>
      </c>
      <c r="X19" s="10" t="s">
        <v>8</v>
      </c>
      <c r="Y19" s="11" t="s">
        <v>9</v>
      </c>
    </row>
    <row r="20" spans="1:25" ht="15" customHeight="1">
      <c r="A20" s="12" t="s">
        <v>10</v>
      </c>
      <c r="B20" s="13">
        <v>886</v>
      </c>
      <c r="C20" s="13">
        <v>4320</v>
      </c>
      <c r="D20" s="14">
        <v>100</v>
      </c>
      <c r="E20" s="15">
        <f>(B20+C20)/D20</f>
        <v>52.06</v>
      </c>
      <c r="F20" s="13">
        <v>1349</v>
      </c>
      <c r="G20" s="14">
        <v>4299</v>
      </c>
      <c r="H20" s="14">
        <v>97</v>
      </c>
      <c r="I20" s="15">
        <f>(F20+G20)/H20</f>
        <v>58.226804123711339</v>
      </c>
      <c r="J20" s="13">
        <v>834</v>
      </c>
      <c r="K20" s="14">
        <v>4450</v>
      </c>
      <c r="L20" s="14">
        <v>110</v>
      </c>
      <c r="M20" s="15">
        <f>(J20+K20)/L20</f>
        <v>48.036363636363639</v>
      </c>
      <c r="N20" s="13">
        <v>1276</v>
      </c>
      <c r="O20" s="14">
        <v>3535</v>
      </c>
      <c r="P20" s="14">
        <v>125</v>
      </c>
      <c r="Q20" s="15">
        <f>(N20+O20)/P20</f>
        <v>38.488</v>
      </c>
      <c r="R20" s="13">
        <v>1616</v>
      </c>
      <c r="S20" s="14">
        <v>5217</v>
      </c>
      <c r="T20" s="14">
        <v>136</v>
      </c>
      <c r="U20" s="15">
        <f>(R20+S20)/T20</f>
        <v>50.242647058823529</v>
      </c>
      <c r="V20" s="13">
        <v>1558</v>
      </c>
      <c r="W20" s="14">
        <v>3843</v>
      </c>
      <c r="X20" s="16">
        <v>137.28571428571428</v>
      </c>
      <c r="Y20" s="15">
        <f>(V20+W20)/X20</f>
        <v>39.341311134235177</v>
      </c>
    </row>
    <row r="21" spans="1:25">
      <c r="A21" s="17" t="s">
        <v>11</v>
      </c>
      <c r="B21" s="18">
        <v>176</v>
      </c>
      <c r="C21" s="19">
        <v>1627</v>
      </c>
      <c r="D21" s="19">
        <v>39</v>
      </c>
      <c r="E21" s="20">
        <f t="shared" ref="E21:E24" si="0">(B21+C21)/D21</f>
        <v>46.230769230769234</v>
      </c>
      <c r="F21" s="18">
        <v>70</v>
      </c>
      <c r="G21" s="19">
        <v>1461</v>
      </c>
      <c r="H21" s="19">
        <v>41</v>
      </c>
      <c r="I21" s="20">
        <f t="shared" ref="I21:I24" si="1">(F21+G21)/H21</f>
        <v>37.341463414634148</v>
      </c>
      <c r="J21" s="18">
        <v>289</v>
      </c>
      <c r="K21" s="19">
        <v>1728</v>
      </c>
      <c r="L21" s="19">
        <v>38</v>
      </c>
      <c r="M21" s="20">
        <f t="shared" ref="M21:M24" si="2">(J21+K21)/L21</f>
        <v>53.078947368421055</v>
      </c>
      <c r="N21" s="18">
        <v>353</v>
      </c>
      <c r="O21" s="19">
        <v>1487</v>
      </c>
      <c r="P21" s="19">
        <v>38</v>
      </c>
      <c r="Q21" s="20">
        <f t="shared" ref="Q21:Q24" si="3">(N21+O21)/P21</f>
        <v>48.421052631578945</v>
      </c>
      <c r="R21" s="18">
        <v>316</v>
      </c>
      <c r="S21" s="19">
        <v>1053</v>
      </c>
      <c r="T21" s="19">
        <v>47</v>
      </c>
      <c r="U21" s="20">
        <f t="shared" ref="U21:U24" si="4">(R21+S21)/T21</f>
        <v>29.127659574468087</v>
      </c>
      <c r="V21" s="18">
        <v>79</v>
      </c>
      <c r="W21" s="19">
        <v>1432</v>
      </c>
      <c r="X21" s="19">
        <v>43</v>
      </c>
      <c r="Y21" s="15">
        <f t="shared" ref="Y21:Y24" si="5">(V21+W21)/X21</f>
        <v>35.139534883720927</v>
      </c>
    </row>
    <row r="22" spans="1:25">
      <c r="A22" s="12" t="s">
        <v>12</v>
      </c>
      <c r="B22" s="13">
        <v>1199</v>
      </c>
      <c r="C22" s="14">
        <v>1661</v>
      </c>
      <c r="D22" s="14">
        <v>36</v>
      </c>
      <c r="E22" s="15">
        <f t="shared" si="0"/>
        <v>79.444444444444443</v>
      </c>
      <c r="F22" s="13">
        <v>1503</v>
      </c>
      <c r="G22" s="14">
        <v>805</v>
      </c>
      <c r="H22" s="14">
        <v>36</v>
      </c>
      <c r="I22" s="15">
        <f t="shared" si="1"/>
        <v>64.111111111111114</v>
      </c>
      <c r="J22" s="13">
        <v>2031</v>
      </c>
      <c r="K22" s="14">
        <v>265</v>
      </c>
      <c r="L22" s="14">
        <v>36</v>
      </c>
      <c r="M22" s="15">
        <f t="shared" si="2"/>
        <v>63.777777777777779</v>
      </c>
      <c r="N22" s="13">
        <v>1536</v>
      </c>
      <c r="O22" s="14">
        <v>549</v>
      </c>
      <c r="P22" s="14">
        <v>35</v>
      </c>
      <c r="Q22" s="15">
        <f t="shared" si="3"/>
        <v>59.571428571428569</v>
      </c>
      <c r="R22" s="13">
        <v>1926</v>
      </c>
      <c r="S22" s="14">
        <v>214</v>
      </c>
      <c r="T22" s="14">
        <v>40</v>
      </c>
      <c r="U22" s="15">
        <f t="shared" si="4"/>
        <v>53.5</v>
      </c>
      <c r="V22" s="13">
        <v>1729</v>
      </c>
      <c r="W22" s="14">
        <v>690</v>
      </c>
      <c r="X22" s="14">
        <v>40</v>
      </c>
      <c r="Y22" s="15">
        <f t="shared" si="5"/>
        <v>60.475000000000001</v>
      </c>
    </row>
    <row r="23" spans="1:25">
      <c r="A23" s="17" t="s">
        <v>13</v>
      </c>
      <c r="B23" s="18">
        <v>0</v>
      </c>
      <c r="C23" s="19">
        <v>547</v>
      </c>
      <c r="D23" s="19">
        <v>8</v>
      </c>
      <c r="E23" s="20">
        <f t="shared" si="0"/>
        <v>68.375</v>
      </c>
      <c r="F23" s="18">
        <v>26</v>
      </c>
      <c r="G23" s="19">
        <v>701</v>
      </c>
      <c r="H23" s="19">
        <v>8</v>
      </c>
      <c r="I23" s="20">
        <f t="shared" si="1"/>
        <v>90.875</v>
      </c>
      <c r="J23" s="18">
        <v>0</v>
      </c>
      <c r="K23" s="19">
        <v>505</v>
      </c>
      <c r="L23" s="19">
        <v>8</v>
      </c>
      <c r="M23" s="20">
        <f t="shared" si="2"/>
        <v>63.125</v>
      </c>
      <c r="N23" s="18">
        <v>49</v>
      </c>
      <c r="O23" s="19">
        <v>334</v>
      </c>
      <c r="P23" s="19">
        <v>8</v>
      </c>
      <c r="Q23" s="20">
        <f t="shared" si="3"/>
        <v>47.875</v>
      </c>
      <c r="R23" s="18">
        <v>67</v>
      </c>
      <c r="S23" s="19">
        <v>463</v>
      </c>
      <c r="T23" s="19">
        <v>8</v>
      </c>
      <c r="U23" s="20">
        <f t="shared" si="4"/>
        <v>66.25</v>
      </c>
      <c r="V23" s="18">
        <v>48</v>
      </c>
      <c r="W23" s="19">
        <v>457</v>
      </c>
      <c r="X23" s="19">
        <v>8</v>
      </c>
      <c r="Y23" s="15">
        <f t="shared" si="5"/>
        <v>63.125</v>
      </c>
    </row>
    <row r="24" spans="1:25">
      <c r="A24" s="12" t="s">
        <v>14</v>
      </c>
      <c r="B24" s="13">
        <f>SUM(B20:B23)</f>
        <v>2261</v>
      </c>
      <c r="C24" s="14">
        <v>8155</v>
      </c>
      <c r="D24" s="14">
        <f>SUM(D20:D23)</f>
        <v>183</v>
      </c>
      <c r="E24" s="15">
        <f t="shared" si="0"/>
        <v>56.918032786885249</v>
      </c>
      <c r="F24" s="13">
        <f>SUM(F20:F23)</f>
        <v>2948</v>
      </c>
      <c r="G24" s="14">
        <v>7266</v>
      </c>
      <c r="H24" s="14">
        <f>SUM(H20:H23)</f>
        <v>182</v>
      </c>
      <c r="I24" s="15">
        <f t="shared" si="1"/>
        <v>56.120879120879124</v>
      </c>
      <c r="J24" s="13">
        <f>SUM(J20:J23)</f>
        <v>3154</v>
      </c>
      <c r="K24" s="14">
        <f>SUM(K20:K23)</f>
        <v>6948</v>
      </c>
      <c r="L24" s="14">
        <f>SUM(L20:L23)</f>
        <v>192</v>
      </c>
      <c r="M24" s="15">
        <f t="shared" si="2"/>
        <v>52.614583333333336</v>
      </c>
      <c r="N24" s="13">
        <f>SUM(N20:N23)</f>
        <v>3214</v>
      </c>
      <c r="O24" s="14">
        <f t="shared" ref="O24:S24" si="6">SUM(O20:O23)</f>
        <v>5905</v>
      </c>
      <c r="P24" s="14">
        <f>SUM(P20:P23)</f>
        <v>206</v>
      </c>
      <c r="Q24" s="15">
        <f t="shared" si="3"/>
        <v>44.266990291262132</v>
      </c>
      <c r="R24" s="13">
        <f>SUM(R20:R23)</f>
        <v>3925</v>
      </c>
      <c r="S24" s="14">
        <f t="shared" si="6"/>
        <v>6947</v>
      </c>
      <c r="T24" s="14">
        <f>SUM(T20:T23)</f>
        <v>231</v>
      </c>
      <c r="U24" s="15">
        <f t="shared" si="4"/>
        <v>47.064935064935064</v>
      </c>
      <c r="V24" s="13">
        <f>SUM(V20:V23)</f>
        <v>3414</v>
      </c>
      <c r="W24" s="16">
        <f t="shared" ref="W24" si="7">SUM(W20:W23)</f>
        <v>6422</v>
      </c>
      <c r="X24" s="16">
        <f>SUM(X20:X23)</f>
        <v>228.28571428571428</v>
      </c>
      <c r="Y24" s="15">
        <f t="shared" si="5"/>
        <v>43.086357947434294</v>
      </c>
    </row>
    <row r="44" spans="3:10" ht="15.75" thickBot="1">
      <c r="C44" s="21" t="s">
        <v>15</v>
      </c>
      <c r="D44" s="22" t="s">
        <v>0</v>
      </c>
      <c r="E44" s="22" t="s">
        <v>1</v>
      </c>
      <c r="F44" s="22" t="s">
        <v>2</v>
      </c>
      <c r="G44" s="22" t="s">
        <v>3</v>
      </c>
      <c r="H44" s="22" t="s">
        <v>4</v>
      </c>
      <c r="I44" s="4" t="s">
        <v>5</v>
      </c>
      <c r="J44" s="23"/>
    </row>
    <row r="45" spans="3:10" ht="15.75" thickTop="1">
      <c r="C45" s="25" t="s">
        <v>34</v>
      </c>
      <c r="D45" s="16">
        <f>E20</f>
        <v>52.06</v>
      </c>
      <c r="E45" s="16">
        <f>I20</f>
        <v>58.226804123711339</v>
      </c>
      <c r="F45" s="16">
        <f>M20</f>
        <v>48.036363636363639</v>
      </c>
      <c r="G45" s="16">
        <f>Q20</f>
        <v>38.488</v>
      </c>
      <c r="H45" s="16">
        <f>U20</f>
        <v>50.242647058823529</v>
      </c>
      <c r="I45" s="26">
        <f>Y20</f>
        <v>39.341311134235177</v>
      </c>
      <c r="J45" s="27"/>
    </row>
    <row r="46" spans="3:10">
      <c r="C46" s="28" t="s">
        <v>35</v>
      </c>
      <c r="D46" s="29">
        <f t="shared" ref="D46:D49" si="8">E21</f>
        <v>46.230769230769234</v>
      </c>
      <c r="E46" s="29">
        <f t="shared" ref="E46:E49" si="9">I21</f>
        <v>37.341463414634148</v>
      </c>
      <c r="F46" s="29">
        <f t="shared" ref="F46:F49" si="10">M21</f>
        <v>53.078947368421055</v>
      </c>
      <c r="G46" s="29">
        <f t="shared" ref="G46:G49" si="11">Q21</f>
        <v>48.421052631578945</v>
      </c>
      <c r="H46" s="29">
        <f t="shared" ref="H46:H49" si="12">U21</f>
        <v>29.127659574468087</v>
      </c>
      <c r="I46" s="30">
        <f t="shared" ref="I46:I49" si="13">Y21</f>
        <v>35.139534883720927</v>
      </c>
      <c r="J46" s="31"/>
    </row>
    <row r="47" spans="3:10">
      <c r="C47" s="32" t="s">
        <v>36</v>
      </c>
      <c r="D47" s="16">
        <f t="shared" si="8"/>
        <v>79.444444444444443</v>
      </c>
      <c r="E47" s="16">
        <f t="shared" si="9"/>
        <v>64.111111111111114</v>
      </c>
      <c r="F47" s="16">
        <f t="shared" si="10"/>
        <v>63.777777777777779</v>
      </c>
      <c r="G47" s="16">
        <f t="shared" si="11"/>
        <v>59.571428571428569</v>
      </c>
      <c r="H47" s="16">
        <f t="shared" si="12"/>
        <v>53.5</v>
      </c>
      <c r="I47" s="26">
        <f t="shared" si="13"/>
        <v>60.475000000000001</v>
      </c>
      <c r="J47" s="27"/>
    </row>
    <row r="48" spans="3:10">
      <c r="C48" s="28" t="s">
        <v>37</v>
      </c>
      <c r="D48" s="29">
        <f t="shared" si="8"/>
        <v>68.375</v>
      </c>
      <c r="E48" s="29">
        <f t="shared" si="9"/>
        <v>90.875</v>
      </c>
      <c r="F48" s="29">
        <f t="shared" si="10"/>
        <v>63.125</v>
      </c>
      <c r="G48" s="29">
        <f t="shared" si="11"/>
        <v>47.875</v>
      </c>
      <c r="H48" s="29">
        <f t="shared" si="12"/>
        <v>66.25</v>
      </c>
      <c r="I48" s="30">
        <f t="shared" si="13"/>
        <v>63.125</v>
      </c>
      <c r="J48" s="31"/>
    </row>
    <row r="49" spans="1:17">
      <c r="C49" s="33" t="s">
        <v>16</v>
      </c>
      <c r="D49" s="34">
        <f t="shared" si="8"/>
        <v>56.918032786885249</v>
      </c>
      <c r="E49" s="34">
        <f t="shared" si="9"/>
        <v>56.120879120879124</v>
      </c>
      <c r="F49" s="34">
        <f t="shared" si="10"/>
        <v>52.614583333333336</v>
      </c>
      <c r="G49" s="34">
        <f t="shared" si="11"/>
        <v>44.266990291262132</v>
      </c>
      <c r="H49" s="34">
        <f t="shared" si="12"/>
        <v>47.064935064935064</v>
      </c>
      <c r="I49" s="35">
        <f t="shared" si="13"/>
        <v>43.086357947434294</v>
      </c>
      <c r="J49" s="36"/>
    </row>
    <row r="50" spans="1:17">
      <c r="D50" s="37"/>
      <c r="E50" s="37"/>
      <c r="F50" s="37"/>
      <c r="G50" s="37"/>
      <c r="H50" s="37"/>
      <c r="I50" s="37"/>
      <c r="J50" s="37"/>
    </row>
    <row r="51" spans="1:17">
      <c r="D51" s="37"/>
      <c r="E51" s="37"/>
      <c r="F51" s="37"/>
      <c r="G51" s="37"/>
      <c r="H51" s="37"/>
      <c r="I51" s="37"/>
      <c r="J51" s="37"/>
    </row>
    <row r="52" spans="1:17">
      <c r="C52" s="38" t="s">
        <v>8</v>
      </c>
      <c r="D52" s="39" t="s">
        <v>0</v>
      </c>
      <c r="E52" s="39" t="s">
        <v>1</v>
      </c>
      <c r="F52" s="39" t="s">
        <v>2</v>
      </c>
      <c r="G52" s="39" t="s">
        <v>3</v>
      </c>
      <c r="H52" s="39" t="s">
        <v>4</v>
      </c>
      <c r="I52" s="39" t="s">
        <v>5</v>
      </c>
      <c r="J52" s="39"/>
    </row>
    <row r="53" spans="1:17">
      <c r="C53" s="40" t="s">
        <v>34</v>
      </c>
      <c r="D53" s="41">
        <f>D20</f>
        <v>100</v>
      </c>
      <c r="E53" s="41">
        <f>H20</f>
        <v>97</v>
      </c>
      <c r="F53" s="42">
        <f>L20</f>
        <v>110</v>
      </c>
      <c r="G53" s="41">
        <f>P20</f>
        <v>125</v>
      </c>
      <c r="H53" s="41">
        <f>T20</f>
        <v>136</v>
      </c>
      <c r="I53" s="42">
        <f>X20</f>
        <v>137.28571428571428</v>
      </c>
      <c r="J53" s="42"/>
    </row>
    <row r="54" spans="1:17">
      <c r="C54" s="43" t="s">
        <v>35</v>
      </c>
      <c r="D54" s="44">
        <f t="shared" ref="D54:D57" si="14">D21</f>
        <v>39</v>
      </c>
      <c r="E54" s="44">
        <f t="shared" ref="E54:E57" si="15">H21</f>
        <v>41</v>
      </c>
      <c r="F54" s="45">
        <f t="shared" ref="F54:F57" si="16">L21</f>
        <v>38</v>
      </c>
      <c r="G54" s="44">
        <f t="shared" ref="G54:G57" si="17">P21</f>
        <v>38</v>
      </c>
      <c r="H54" s="44">
        <f t="shared" ref="H54:H57" si="18">T21</f>
        <v>47</v>
      </c>
      <c r="I54" s="45">
        <f t="shared" ref="I54:I57" si="19">X21</f>
        <v>43</v>
      </c>
      <c r="J54" s="45"/>
    </row>
    <row r="55" spans="1:17">
      <c r="C55" s="40" t="s">
        <v>36</v>
      </c>
      <c r="D55" s="41">
        <f t="shared" si="14"/>
        <v>36</v>
      </c>
      <c r="E55" s="41">
        <f t="shared" si="15"/>
        <v>36</v>
      </c>
      <c r="F55" s="42">
        <f t="shared" si="16"/>
        <v>36</v>
      </c>
      <c r="G55" s="41">
        <f t="shared" si="17"/>
        <v>35</v>
      </c>
      <c r="H55" s="41">
        <f t="shared" si="18"/>
        <v>40</v>
      </c>
      <c r="I55" s="42">
        <f t="shared" si="19"/>
        <v>40</v>
      </c>
      <c r="J55" s="42"/>
    </row>
    <row r="56" spans="1:17">
      <c r="C56" s="43" t="s">
        <v>37</v>
      </c>
      <c r="D56" s="44">
        <f t="shared" si="14"/>
        <v>8</v>
      </c>
      <c r="E56" s="44">
        <f t="shared" si="15"/>
        <v>8</v>
      </c>
      <c r="F56" s="45">
        <f t="shared" si="16"/>
        <v>8</v>
      </c>
      <c r="G56" s="44">
        <f t="shared" si="17"/>
        <v>8</v>
      </c>
      <c r="H56" s="44">
        <f t="shared" si="18"/>
        <v>8</v>
      </c>
      <c r="I56" s="45">
        <f t="shared" si="19"/>
        <v>8</v>
      </c>
      <c r="J56" s="45"/>
    </row>
    <row r="57" spans="1:17">
      <c r="C57" s="40" t="s">
        <v>16</v>
      </c>
      <c r="D57" s="41">
        <f t="shared" si="14"/>
        <v>183</v>
      </c>
      <c r="E57" s="41">
        <f t="shared" si="15"/>
        <v>182</v>
      </c>
      <c r="F57" s="42">
        <f t="shared" si="16"/>
        <v>192</v>
      </c>
      <c r="G57" s="41">
        <f t="shared" si="17"/>
        <v>206</v>
      </c>
      <c r="H57" s="41">
        <f t="shared" si="18"/>
        <v>231</v>
      </c>
      <c r="I57" s="42">
        <f t="shared" si="19"/>
        <v>228.28571428571428</v>
      </c>
      <c r="J57" s="42"/>
    </row>
    <row r="60" spans="1:17">
      <c r="E60" s="46"/>
    </row>
    <row r="61" spans="1:17">
      <c r="L61" s="47"/>
      <c r="M61" s="47"/>
      <c r="N61" s="47"/>
      <c r="O61" s="47"/>
      <c r="P61" s="47"/>
      <c r="Q61" s="47"/>
    </row>
    <row r="62" spans="1:17">
      <c r="A62" s="48"/>
    </row>
    <row r="75" spans="2:18">
      <c r="B75" t="s">
        <v>17</v>
      </c>
      <c r="C75" t="s">
        <v>18</v>
      </c>
      <c r="D75" t="s">
        <v>19</v>
      </c>
      <c r="E75" t="s">
        <v>20</v>
      </c>
      <c r="F75" t="s">
        <v>21</v>
      </c>
      <c r="G75" t="s">
        <v>22</v>
      </c>
      <c r="H75" t="s">
        <v>23</v>
      </c>
      <c r="I75" t="s">
        <v>24</v>
      </c>
      <c r="J75" t="s">
        <v>25</v>
      </c>
      <c r="K75" t="s">
        <v>26</v>
      </c>
      <c r="L75" t="s">
        <v>27</v>
      </c>
      <c r="M75" t="s">
        <v>28</v>
      </c>
      <c r="N75" t="s">
        <v>29</v>
      </c>
      <c r="O75" t="s">
        <v>30</v>
      </c>
      <c r="P75" t="s">
        <v>31</v>
      </c>
      <c r="Q75" t="s">
        <v>32</v>
      </c>
      <c r="R75" t="s">
        <v>33</v>
      </c>
    </row>
    <row r="76" spans="2:18">
      <c r="B76">
        <v>66</v>
      </c>
      <c r="C76">
        <v>67</v>
      </c>
      <c r="D76">
        <v>68</v>
      </c>
      <c r="E76">
        <f>D76+4</f>
        <v>72</v>
      </c>
      <c r="F76">
        <f>E76+4</f>
        <v>76</v>
      </c>
      <c r="G76">
        <f t="shared" ref="G76:R76" si="20">F76+4</f>
        <v>80</v>
      </c>
      <c r="H76">
        <f t="shared" si="20"/>
        <v>84</v>
      </c>
      <c r="I76">
        <f t="shared" si="20"/>
        <v>88</v>
      </c>
      <c r="J76">
        <f t="shared" si="20"/>
        <v>92</v>
      </c>
      <c r="K76">
        <f t="shared" si="20"/>
        <v>96</v>
      </c>
      <c r="L76">
        <f t="shared" si="20"/>
        <v>100</v>
      </c>
      <c r="M76">
        <f t="shared" si="20"/>
        <v>104</v>
      </c>
      <c r="N76">
        <f t="shared" si="20"/>
        <v>108</v>
      </c>
      <c r="O76">
        <f t="shared" si="20"/>
        <v>112</v>
      </c>
      <c r="P76">
        <f t="shared" si="20"/>
        <v>116</v>
      </c>
      <c r="Q76">
        <f t="shared" si="20"/>
        <v>120</v>
      </c>
      <c r="R76">
        <f t="shared" si="20"/>
        <v>124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Ratio+TS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TALHOUET</dc:creator>
  <cp:lastModifiedBy>TALHOUET</cp:lastModifiedBy>
  <dcterms:created xsi:type="dcterms:W3CDTF">2015-07-22T15:11:29Z</dcterms:created>
  <dcterms:modified xsi:type="dcterms:W3CDTF">2015-07-22T15:20:11Z</dcterms:modified>
</cp:coreProperties>
</file>