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9440" windowHeight="12240"/>
  </bookViews>
  <sheets>
    <sheet name="choisir" sheetId="1" r:id="rId1"/>
  </sheets>
  <calcPr calcId="145621"/>
  <fileRecoveryPr repairLoad="1"/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G15" i="1"/>
  <c r="D16" i="1"/>
  <c r="D17" i="1"/>
  <c r="D18" i="1"/>
  <c r="D19" i="1"/>
  <c r="D20" i="1"/>
  <c r="D21" i="1"/>
  <c r="D22" i="1"/>
  <c r="D23" i="1"/>
  <c r="D24" i="1"/>
  <c r="C15" i="1"/>
  <c r="C16" i="1"/>
  <c r="C17" i="1"/>
  <c r="C18" i="1"/>
  <c r="C19" i="1"/>
  <c r="C20" i="1"/>
  <c r="C21" i="1"/>
  <c r="C22" i="1"/>
  <c r="C23" i="1"/>
  <c r="C24" i="1"/>
  <c r="D15" i="1"/>
  <c r="E15" i="1"/>
  <c r="E16" i="1"/>
  <c r="E17" i="1"/>
  <c r="E18" i="1"/>
  <c r="E19" i="1"/>
  <c r="E20" i="1"/>
  <c r="E21" i="1"/>
  <c r="E22" i="1"/>
  <c r="E23" i="1"/>
  <c r="E24" i="1"/>
  <c r="F15" i="1"/>
  <c r="G17" i="1"/>
  <c r="G23" i="1"/>
  <c r="G21" i="1" l="1"/>
  <c r="G19" i="1"/>
  <c r="G20" i="1"/>
  <c r="G18" i="1"/>
  <c r="G24" i="1"/>
  <c r="G22" i="1"/>
  <c r="G16" i="1"/>
  <c r="J24" i="1"/>
  <c r="J23" i="1"/>
  <c r="M23" i="1" s="1"/>
  <c r="N23" i="1" s="1"/>
  <c r="K22" i="1"/>
  <c r="J22" i="1"/>
  <c r="K21" i="1"/>
  <c r="J21" i="1"/>
  <c r="J20" i="1"/>
  <c r="M20" i="1" s="1"/>
  <c r="N20" i="1" s="1"/>
  <c r="J19" i="1"/>
  <c r="M19" i="1" s="1"/>
  <c r="N19" i="1" s="1"/>
  <c r="L18" i="1"/>
  <c r="J18" i="1"/>
  <c r="K17" i="1"/>
  <c r="J17" i="1"/>
  <c r="K16" i="1"/>
  <c r="J16" i="1"/>
  <c r="M16" i="1" l="1"/>
  <c r="N16" i="1" s="1"/>
  <c r="M21" i="1"/>
  <c r="N21" i="1" s="1"/>
  <c r="M17" i="1"/>
  <c r="N17" i="1" s="1"/>
  <c r="M22" i="1"/>
  <c r="N22" i="1" s="1"/>
  <c r="M24" i="1"/>
  <c r="N24" i="1" s="1"/>
  <c r="M18" i="1"/>
  <c r="N18" i="1" s="1"/>
</calcChain>
</file>

<file path=xl/comments1.xml><?xml version="1.0" encoding="utf-8"?>
<comments xmlns="http://schemas.openxmlformats.org/spreadsheetml/2006/main">
  <authors>
    <author>.</author>
  </authors>
  <commentList>
    <comment ref="M5" authorId="0">
      <text>
        <r>
          <rPr>
            <sz val="9"/>
            <color indexed="81"/>
            <rFont val="Tahoma"/>
            <family val="2"/>
          </rPr>
          <t>Application du taux à partir de
8.95 euros / 0.48 % 
soit 1 864.583 euros</t>
        </r>
        <r>
          <rPr>
            <i/>
            <sz val="9"/>
            <color indexed="81"/>
            <rFont val="Tahoma"/>
            <family val="2"/>
          </rPr>
          <t xml:space="preserve"> sauf erreur de ma part</t>
        </r>
        <r>
          <rPr>
            <sz val="9"/>
            <color indexed="81"/>
            <rFont val="Tahoma"/>
            <family val="2"/>
          </rPr>
          <t xml:space="preserve">
Solution dans les formules ?</t>
        </r>
      </text>
    </comment>
  </commentList>
</comments>
</file>

<file path=xl/sharedStrings.xml><?xml version="1.0" encoding="utf-8"?>
<sst xmlns="http://schemas.openxmlformats.org/spreadsheetml/2006/main" count="28" uniqueCount="21">
  <si>
    <t>Paramètres divers</t>
  </si>
  <si>
    <t>Csions sur transaction</t>
  </si>
  <si>
    <t>entre 0 et 1 000</t>
  </si>
  <si>
    <t>entre 1 001 et 3500</t>
  </si>
  <si>
    <t>entre 3 501 et 7 750</t>
  </si>
  <si>
    <t>plus de 7 750</t>
  </si>
  <si>
    <t>Taxe transaction</t>
  </si>
  <si>
    <t>Débit mini</t>
  </si>
  <si>
    <t>Taxe fiscale</t>
  </si>
  <si>
    <t>% Transaction</t>
  </si>
  <si>
    <t>Total Commission</t>
  </si>
  <si>
    <t>Transaction initiale</t>
  </si>
  <si>
    <t>Total transaction</t>
  </si>
  <si>
    <t>forfait</t>
  </si>
  <si>
    <t>taux avec un mini</t>
  </si>
  <si>
    <t>taux uniquement</t>
  </si>
  <si>
    <t>Situation actuelle</t>
  </si>
  <si>
    <t>Affichage recherchée</t>
  </si>
  <si>
    <t xml:space="preserve">si vide </t>
  </si>
  <si>
    <t>affichage " " c'est-à-dire vide</t>
  </si>
  <si>
    <r>
      <t xml:space="preserve">En blanc, ce qui ne devrait pas apparaître </t>
    </r>
    <r>
      <rPr>
        <b/>
        <i/>
        <sz val="12"/>
        <rFont val="Arial"/>
        <family val="2"/>
      </rPr>
      <t>cf "affichage recherchée" ci contre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</si>
</sst>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4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color rgb="FFC00000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  <font>
      <b/>
      <i/>
      <sz val="10"/>
      <color rgb="FFFF0000"/>
      <name val="Arial"/>
      <family val="2"/>
    </font>
    <font>
      <sz val="9"/>
      <color indexed="81"/>
      <name val="Tahoma"/>
      <family val="2"/>
    </font>
    <font>
      <i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Fill="1" applyBorder="1"/>
    <xf numFmtId="4" fontId="2" fillId="0" borderId="0" xfId="0" applyNumberFormat="1" applyFont="1" applyFill="1" applyAlignment="1">
      <alignment horizontal="right" vertical="center"/>
    </xf>
    <xf numFmtId="44" fontId="3" fillId="0" borderId="0" xfId="1" applyFont="1" applyFill="1" applyAlignment="1">
      <alignment horizontal="right" vertical="center"/>
    </xf>
    <xf numFmtId="44" fontId="4" fillId="0" borderId="0" xfId="0" applyNumberFormat="1" applyFont="1" applyFill="1" applyAlignment="1">
      <alignment horizontal="right" vertical="center"/>
    </xf>
    <xf numFmtId="44" fontId="4" fillId="0" borderId="0" xfId="0" applyNumberFormat="1" applyFont="1" applyFill="1"/>
    <xf numFmtId="165" fontId="2" fillId="0" borderId="0" xfId="0" applyNumberFormat="1" applyFont="1" applyFill="1"/>
    <xf numFmtId="10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7" fillId="2" borderId="0" xfId="0" applyFont="1" applyFill="1" applyAlignment="1">
      <alignment horizontal="center"/>
    </xf>
    <xf numFmtId="165" fontId="2" fillId="3" borderId="0" xfId="0" applyNumberFormat="1" applyFont="1" applyFill="1" applyAlignment="1">
      <alignment horizontal="right"/>
    </xf>
    <xf numFmtId="164" fontId="6" fillId="3" borderId="0" xfId="0" applyNumberFormat="1" applyFont="1" applyFill="1"/>
    <xf numFmtId="0" fontId="2" fillId="2" borderId="0" xfId="0" applyFont="1" applyFill="1"/>
    <xf numFmtId="10" fontId="2" fillId="3" borderId="0" xfId="0" applyNumberFormat="1" applyFont="1" applyFill="1"/>
    <xf numFmtId="44" fontId="2" fillId="0" borderId="0" xfId="1" applyFont="1" applyAlignment="1">
      <alignment horizontal="right" vertical="center"/>
    </xf>
    <xf numFmtId="44" fontId="4" fillId="0" borderId="0" xfId="0" applyNumberFormat="1" applyFont="1" applyAlignment="1">
      <alignment horizontal="right" vertical="center"/>
    </xf>
    <xf numFmtId="165" fontId="2" fillId="0" borderId="0" xfId="0" applyNumberFormat="1" applyFont="1"/>
    <xf numFmtId="10" fontId="2" fillId="0" borderId="0" xfId="0" applyNumberFormat="1" applyFont="1"/>
    <xf numFmtId="0" fontId="2" fillId="0" borderId="0" xfId="0" applyFont="1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textRotation="2"/>
    </xf>
    <xf numFmtId="165" fontId="2" fillId="3" borderId="0" xfId="0" applyNumberFormat="1" applyFont="1" applyFill="1" applyAlignment="1">
      <alignment horizontal="right" vertical="center"/>
    </xf>
    <xf numFmtId="10" fontId="2" fillId="3" borderId="0" xfId="0" applyNumberFormat="1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44" fontId="2" fillId="0" borderId="0" xfId="1" applyFont="1"/>
    <xf numFmtId="0" fontId="2" fillId="0" borderId="0" xfId="0" applyFont="1" applyFill="1" applyBorder="1"/>
    <xf numFmtId="164" fontId="6" fillId="2" borderId="0" xfId="0" applyNumberFormat="1" applyFont="1" applyFill="1"/>
    <xf numFmtId="2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4" fontId="2" fillId="4" borderId="0" xfId="0" applyNumberFormat="1" applyFont="1" applyFill="1" applyAlignment="1">
      <alignment horizontal="right" vertical="center"/>
    </xf>
    <xf numFmtId="164" fontId="2" fillId="4" borderId="0" xfId="0" applyNumberFormat="1" applyFont="1" applyFill="1" applyAlignment="1">
      <alignment horizontal="right" vertical="center"/>
    </xf>
    <xf numFmtId="10" fontId="2" fillId="4" borderId="0" xfId="2" applyNumberFormat="1" applyFont="1" applyFill="1" applyAlignment="1">
      <alignment horizontal="right" vertical="center"/>
    </xf>
    <xf numFmtId="44" fontId="2" fillId="4" borderId="0" xfId="0" applyNumberFormat="1" applyFont="1" applyFill="1" applyAlignment="1">
      <alignment horizontal="right" vertical="center"/>
    </xf>
    <xf numFmtId="4" fontId="6" fillId="4" borderId="0" xfId="0" applyNumberFormat="1" applyFont="1" applyFill="1" applyAlignment="1">
      <alignment horizontal="right" vertical="center"/>
    </xf>
    <xf numFmtId="2" fontId="6" fillId="4" borderId="0" xfId="0" applyNumberFormat="1" applyFont="1" applyFill="1" applyAlignment="1">
      <alignment horizontal="right" vertical="center"/>
    </xf>
    <xf numFmtId="0" fontId="6" fillId="4" borderId="0" xfId="0" applyFont="1" applyFill="1" applyAlignment="1">
      <alignment horizontal="right" vertical="center"/>
    </xf>
    <xf numFmtId="4" fontId="10" fillId="0" borderId="0" xfId="0" applyNumberFormat="1" applyFont="1" applyFill="1" applyAlignment="1">
      <alignment horizontal="right" vertical="center"/>
    </xf>
    <xf numFmtId="44" fontId="10" fillId="0" borderId="0" xfId="1" applyFont="1" applyFill="1" applyAlignment="1">
      <alignment horizontal="right" vertical="center"/>
    </xf>
    <xf numFmtId="164" fontId="10" fillId="0" borderId="0" xfId="0" applyNumberFormat="1" applyFont="1" applyFill="1" applyAlignment="1">
      <alignment horizontal="right" vertical="center"/>
    </xf>
    <xf numFmtId="10" fontId="10" fillId="0" borderId="0" xfId="2" applyNumberFormat="1" applyFont="1" applyFill="1" applyAlignment="1">
      <alignment horizontal="right" vertical="center"/>
    </xf>
    <xf numFmtId="44" fontId="10" fillId="0" borderId="0" xfId="0" applyNumberFormat="1" applyFont="1" applyFill="1" applyAlignment="1">
      <alignment horizontal="right" vertical="center"/>
    </xf>
    <xf numFmtId="10" fontId="10" fillId="5" borderId="0" xfId="2" applyNumberFormat="1" applyFont="1" applyFill="1" applyAlignment="1">
      <alignment horizontal="right" vertical="center"/>
    </xf>
    <xf numFmtId="164" fontId="10" fillId="5" borderId="0" xfId="0" applyNumberFormat="1" applyFont="1" applyFill="1" applyAlignment="1">
      <alignment horizontal="righ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Fill="1"/>
    <xf numFmtId="44" fontId="2" fillId="0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 textRotation="161" shrinkToFit="1"/>
    </xf>
    <xf numFmtId="164" fontId="0" fillId="0" borderId="0" xfId="0" applyNumberFormat="1" applyFill="1"/>
    <xf numFmtId="4" fontId="6" fillId="0" borderId="0" xfId="0" applyNumberFormat="1" applyFont="1" applyFill="1" applyAlignment="1">
      <alignment horizontal="right" vertical="center"/>
    </xf>
    <xf numFmtId="2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 textRotation="2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44" fontId="10" fillId="5" borderId="0" xfId="1" applyFont="1" applyFill="1" applyAlignment="1">
      <alignment horizontal="center" vertical="center"/>
    </xf>
    <xf numFmtId="4" fontId="2" fillId="0" borderId="0" xfId="0" applyNumberFormat="1" applyFont="1" applyFill="1" applyAlignment="1">
      <alignment horizontal="center" vertical="center"/>
    </xf>
    <xf numFmtId="44" fontId="2" fillId="0" borderId="0" xfId="1" applyFont="1" applyAlignment="1">
      <alignment horizontal="center"/>
    </xf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35"/>
  <sheetViews>
    <sheetView showZeros="0" tabSelected="1" workbookViewId="0">
      <pane ySplit="11" topLeftCell="A12" activePane="bottomLeft" state="frozen"/>
      <selection pane="bottomLeft" activeCell="D16" sqref="D16"/>
    </sheetView>
  </sheetViews>
  <sheetFormatPr baseColWidth="10" defaultRowHeight="15" x14ac:dyDescent="0.2"/>
  <cols>
    <col min="1" max="1" width="3.42578125" customWidth="1"/>
    <col min="2" max="2" width="22.140625" style="10" bestFit="1" customWidth="1"/>
    <col min="3" max="3" width="13.140625" style="10" bestFit="1" customWidth="1"/>
    <col min="4" max="4" width="15.85546875" style="33" customWidth="1"/>
    <col min="5" max="5" width="17.28515625" style="11" customWidth="1"/>
    <col min="6" max="6" width="21.85546875" style="11" customWidth="1"/>
    <col min="7" max="7" width="18.85546875" style="11" customWidth="1"/>
    <col min="8" max="8" width="3.42578125" style="11" customWidth="1"/>
    <col min="9" max="9" width="22.28515625" style="21" customWidth="1"/>
    <col min="10" max="10" width="18" style="19" customWidth="1"/>
    <col min="11" max="11" width="11.28515625" style="20" customWidth="1"/>
    <col min="12" max="12" width="11.42578125" style="21"/>
    <col min="13" max="13" width="18.7109375" customWidth="1"/>
    <col min="14" max="14" width="21.7109375" customWidth="1"/>
  </cols>
  <sheetData>
    <row r="1" spans="1:17" s="9" customFormat="1" ht="15.75" x14ac:dyDescent="0.25">
      <c r="A1" s="1"/>
      <c r="B1" s="2"/>
      <c r="C1" s="3"/>
      <c r="D1" s="32"/>
      <c r="E1" s="3"/>
      <c r="F1" s="4"/>
      <c r="G1" s="4"/>
      <c r="H1" s="4"/>
      <c r="I1" s="5"/>
      <c r="J1" s="50"/>
    </row>
    <row r="2" spans="1:17" ht="15.75" x14ac:dyDescent="0.25">
      <c r="A2" s="9"/>
      <c r="B2" s="67"/>
      <c r="C2" s="67"/>
      <c r="D2" s="67"/>
      <c r="E2" s="67"/>
      <c r="F2" s="67"/>
      <c r="G2" s="67"/>
      <c r="H2" s="52"/>
      <c r="I2" s="53"/>
      <c r="J2" s="65" t="s">
        <v>0</v>
      </c>
      <c r="K2" s="65"/>
      <c r="L2" s="65"/>
    </row>
    <row r="3" spans="1:17" x14ac:dyDescent="0.2">
      <c r="A3" s="9"/>
      <c r="B3" s="2"/>
      <c r="C3" s="2"/>
      <c r="D3" s="32"/>
      <c r="E3" s="54"/>
      <c r="F3" s="54"/>
      <c r="G3" s="54"/>
      <c r="H3" s="54"/>
      <c r="I3" s="55"/>
      <c r="J3" s="66" t="s">
        <v>1</v>
      </c>
      <c r="K3" s="66"/>
      <c r="L3" s="12"/>
    </row>
    <row r="4" spans="1:17" ht="17.25" customHeight="1" x14ac:dyDescent="0.25">
      <c r="A4" s="56"/>
      <c r="B4" s="57"/>
      <c r="C4" s="57"/>
      <c r="D4" s="68"/>
      <c r="E4" s="68"/>
      <c r="F4" s="69"/>
      <c r="G4" s="70"/>
      <c r="H4" s="70"/>
      <c r="I4" s="55"/>
      <c r="J4" s="13" t="s">
        <v>2</v>
      </c>
      <c r="K4" s="14"/>
      <c r="L4" s="31">
        <v>5.5</v>
      </c>
      <c r="M4" s="48" t="s">
        <v>13</v>
      </c>
    </row>
    <row r="5" spans="1:17" ht="15.75" x14ac:dyDescent="0.25">
      <c r="A5" s="9"/>
      <c r="B5" s="57"/>
      <c r="C5" s="57"/>
      <c r="D5" s="58"/>
      <c r="E5" s="59"/>
      <c r="F5" s="69"/>
      <c r="G5" s="60"/>
      <c r="H5" s="60"/>
      <c r="I5" s="55"/>
      <c r="J5" s="13" t="s">
        <v>3</v>
      </c>
      <c r="K5" s="16">
        <v>4.7999999999999996E-3</v>
      </c>
      <c r="L5" s="31">
        <v>8.9499999999999993</v>
      </c>
      <c r="M5" s="62" t="s">
        <v>14</v>
      </c>
    </row>
    <row r="6" spans="1:17" ht="15.75" x14ac:dyDescent="0.25">
      <c r="A6" s="56"/>
      <c r="B6" s="2"/>
      <c r="C6" s="51"/>
      <c r="D6" s="32"/>
      <c r="E6" s="54"/>
      <c r="F6" s="4"/>
      <c r="G6" s="51"/>
      <c r="H6" s="51"/>
      <c r="I6" s="55"/>
      <c r="J6" s="13" t="s">
        <v>4</v>
      </c>
      <c r="K6" s="14"/>
      <c r="L6" s="31">
        <v>16.649999999999999</v>
      </c>
      <c r="M6" s="48" t="s">
        <v>13</v>
      </c>
    </row>
    <row r="7" spans="1:17" ht="15.75" x14ac:dyDescent="0.2">
      <c r="A7" s="9"/>
      <c r="B7" s="2"/>
      <c r="C7" s="51"/>
      <c r="D7" s="32"/>
      <c r="E7" s="54"/>
      <c r="F7" s="4"/>
      <c r="G7" s="51"/>
      <c r="H7" s="51"/>
      <c r="I7" s="55"/>
      <c r="J7" s="13" t="s">
        <v>5</v>
      </c>
      <c r="K7" s="16">
        <v>2.2000000000000001E-3</v>
      </c>
      <c r="L7" s="15"/>
      <c r="M7" s="48" t="s">
        <v>15</v>
      </c>
    </row>
    <row r="8" spans="1:17" ht="18" customHeight="1" x14ac:dyDescent="0.2">
      <c r="A8" s="9"/>
      <c r="B8" s="2"/>
      <c r="C8" s="51"/>
      <c r="D8" s="32"/>
      <c r="E8" s="54"/>
      <c r="F8" s="4"/>
      <c r="G8" s="51"/>
      <c r="H8" s="51"/>
      <c r="I8" s="55"/>
      <c r="J8" s="6"/>
      <c r="K8" s="7"/>
      <c r="L8" s="8"/>
    </row>
    <row r="9" spans="1:17" s="22" customFormat="1" ht="12.75" customHeight="1" x14ac:dyDescent="0.2">
      <c r="A9" s="9"/>
      <c r="B9" s="2"/>
      <c r="C9" s="51"/>
      <c r="D9" s="32"/>
      <c r="E9" s="54"/>
      <c r="F9" s="4"/>
      <c r="G9" s="51"/>
      <c r="H9" s="51"/>
      <c r="I9" s="61"/>
      <c r="J9" s="6"/>
      <c r="K9" s="7"/>
      <c r="L9" s="30"/>
    </row>
    <row r="10" spans="1:17" s="28" customFormat="1" ht="12.75" customHeight="1" x14ac:dyDescent="0.2">
      <c r="A10" s="23"/>
      <c r="B10" s="2"/>
      <c r="C10" s="51"/>
      <c r="D10" s="32"/>
      <c r="E10" s="54"/>
      <c r="F10" s="18"/>
      <c r="G10" s="17"/>
      <c r="H10" s="17"/>
      <c r="I10" s="24"/>
      <c r="J10" s="25" t="s">
        <v>6</v>
      </c>
      <c r="K10" s="26">
        <v>2E-3</v>
      </c>
      <c r="L10" s="27"/>
      <c r="Q10" s="22"/>
    </row>
    <row r="11" spans="1:17" ht="15" customHeight="1" x14ac:dyDescent="0.2">
      <c r="B11" s="2"/>
      <c r="C11" s="51"/>
      <c r="D11" s="32"/>
      <c r="E11" s="54"/>
      <c r="F11" s="18"/>
      <c r="G11" s="17"/>
      <c r="H11" s="17"/>
      <c r="I11" s="29"/>
      <c r="Q11" s="22"/>
    </row>
    <row r="12" spans="1:17" ht="15" customHeight="1" x14ac:dyDescent="0.2">
      <c r="B12" s="72" t="s">
        <v>16</v>
      </c>
      <c r="C12" s="72"/>
      <c r="D12" s="72"/>
      <c r="E12" s="72"/>
      <c r="F12" s="72"/>
      <c r="G12" s="72"/>
      <c r="H12" s="17"/>
      <c r="I12" s="73" t="s">
        <v>17</v>
      </c>
      <c r="J12" s="73"/>
      <c r="K12" s="73"/>
      <c r="L12" s="73"/>
      <c r="M12" s="73"/>
      <c r="N12" s="73"/>
      <c r="Q12" s="22"/>
    </row>
    <row r="14" spans="1:17" ht="15.75" x14ac:dyDescent="0.2">
      <c r="B14" s="38" t="s">
        <v>11</v>
      </c>
      <c r="C14" s="38" t="s">
        <v>8</v>
      </c>
      <c r="D14" s="39" t="s">
        <v>7</v>
      </c>
      <c r="E14" s="40" t="s">
        <v>9</v>
      </c>
      <c r="F14" s="40" t="s">
        <v>10</v>
      </c>
      <c r="G14" s="40" t="s">
        <v>12</v>
      </c>
      <c r="H14" s="49"/>
      <c r="I14" s="38" t="s">
        <v>11</v>
      </c>
      <c r="J14" s="38" t="s">
        <v>8</v>
      </c>
      <c r="K14" s="39" t="s">
        <v>7</v>
      </c>
      <c r="L14" s="40" t="s">
        <v>9</v>
      </c>
      <c r="M14" s="40" t="s">
        <v>10</v>
      </c>
      <c r="N14" s="40" t="s">
        <v>12</v>
      </c>
    </row>
    <row r="15" spans="1:17" ht="15.75" x14ac:dyDescent="0.2">
      <c r="B15" s="34"/>
      <c r="C15" s="35">
        <f>IF(B15="",0,B15*$K$10)</f>
        <v>0</v>
      </c>
      <c r="D15" s="35">
        <f>IF(B15="",0,IF(B15&gt;7750,0,IF(B15&gt;3500,16.65,IF(B15&gt;1001,0,IF(B15&gt;1000,8.95,5.5)))))</f>
        <v>0</v>
      </c>
      <c r="E15" s="36">
        <f>IF(B15="",0,IF(B15&lt;1002,0,IF(B15&lt;3501,0.0048,IF(B15&lt;7751,0,0.0022))))</f>
        <v>0</v>
      </c>
      <c r="F15" s="35">
        <f>IF(B15="",0,C15+D15+E15*B15)</f>
        <v>0</v>
      </c>
      <c r="G15" s="37" t="str">
        <f>IF(B15="","",B15+F15)</f>
        <v/>
      </c>
      <c r="H15" s="49"/>
      <c r="I15" s="41" t="s">
        <v>18</v>
      </c>
      <c r="J15" s="71" t="s">
        <v>19</v>
      </c>
      <c r="K15" s="71"/>
      <c r="L15" s="71"/>
      <c r="M15" s="71"/>
      <c r="N15" s="71"/>
    </row>
    <row r="16" spans="1:17" ht="15.75" x14ac:dyDescent="0.2">
      <c r="B16" s="34">
        <v>1000</v>
      </c>
      <c r="C16" s="35">
        <f>IF(B16="",0,B16*$K$10)</f>
        <v>2</v>
      </c>
      <c r="D16" s="35">
        <f t="shared" ref="D16:D24" si="0">IF(B16="",0,IF(B16&gt;7750,0,IF(B16&gt;3500,16.65,IF(B16&gt;1001,0,IF(B16&gt;1000,8.95,5.5)))))</f>
        <v>5.5</v>
      </c>
      <c r="E16" s="36">
        <f t="shared" ref="E16:E24" si="1">IF(B16="",0,IF(B16&lt;1002,0,IF(B16&lt;3501,0.0048,IF(B16&lt;7751,0,0.0022))))</f>
        <v>0</v>
      </c>
      <c r="F16" s="37">
        <f t="shared" ref="F16:F24" si="2">IF(B16="","",C16+D16+E16*B16)</f>
        <v>7.5</v>
      </c>
      <c r="G16" s="37">
        <f>IF(B16="","",B16+F16)</f>
        <v>1007.5</v>
      </c>
      <c r="H16" s="49"/>
      <c r="I16" s="41">
        <v>1000</v>
      </c>
      <c r="J16" s="42">
        <f t="shared" ref="J16:J24" si="3">IF(I16&lt;0,-(I16*$K$10),I16*$K$10)</f>
        <v>2</v>
      </c>
      <c r="K16" s="43">
        <f>IF(I16&lt;=1000,5.5,IF(I16&lt;=3500,8.95,16.65))</f>
        <v>5.5</v>
      </c>
      <c r="L16" s="46"/>
      <c r="M16" s="45">
        <f t="shared" ref="M16:M24" si="4">J16+K16+L16*I16</f>
        <v>7.5</v>
      </c>
      <c r="N16" s="45">
        <f t="shared" ref="N16:N24" si="5">I16+M16</f>
        <v>1007.5</v>
      </c>
    </row>
    <row r="17" spans="2:14" ht="15.75" x14ac:dyDescent="0.2">
      <c r="B17" s="34">
        <v>1001</v>
      </c>
      <c r="C17" s="35">
        <f>IF(B17="",0,B17*$K$10)</f>
        <v>2.0020000000000002</v>
      </c>
      <c r="D17" s="35">
        <f t="shared" si="0"/>
        <v>8.9499999999999993</v>
      </c>
      <c r="E17" s="36">
        <f t="shared" si="1"/>
        <v>0</v>
      </c>
      <c r="F17" s="37">
        <f t="shared" si="2"/>
        <v>10.952</v>
      </c>
      <c r="G17" s="37">
        <f t="shared" ref="G17:G24" si="6">IF(B17="","",B17+F17)</f>
        <v>1011.952</v>
      </c>
      <c r="I17" s="41">
        <v>1001</v>
      </c>
      <c r="J17" s="42">
        <f t="shared" si="3"/>
        <v>2.0020000000000002</v>
      </c>
      <c r="K17" s="43">
        <f>IF(I17&lt;=1000,5.5,IF(I17&lt;=3500,8.95,16.65))</f>
        <v>8.9499999999999993</v>
      </c>
      <c r="L17" s="46"/>
      <c r="M17" s="45">
        <f t="shared" si="4"/>
        <v>10.952</v>
      </c>
      <c r="N17" s="45">
        <f t="shared" si="5"/>
        <v>1011.952</v>
      </c>
    </row>
    <row r="18" spans="2:14" ht="15.75" x14ac:dyDescent="0.2">
      <c r="B18" s="34">
        <v>1865</v>
      </c>
      <c r="C18" s="35">
        <f>IF(B18="",0,B18*$K$10)</f>
        <v>3.73</v>
      </c>
      <c r="D18" s="35">
        <f t="shared" si="0"/>
        <v>0</v>
      </c>
      <c r="E18" s="36">
        <f t="shared" si="1"/>
        <v>4.7999999999999996E-3</v>
      </c>
      <c r="F18" s="37">
        <f t="shared" si="2"/>
        <v>12.682</v>
      </c>
      <c r="G18" s="37">
        <f t="shared" si="6"/>
        <v>1877.682</v>
      </c>
      <c r="I18" s="41">
        <v>1865</v>
      </c>
      <c r="J18" s="42">
        <f t="shared" si="3"/>
        <v>3.73</v>
      </c>
      <c r="K18" s="47"/>
      <c r="L18" s="44">
        <f t="shared" ref="L18" si="7">IF(I18&lt;1000,0,IF(I18&lt;=3500,0.48%,0.22%))</f>
        <v>4.7999999999999996E-3</v>
      </c>
      <c r="M18" s="45">
        <f t="shared" si="4"/>
        <v>12.682</v>
      </c>
      <c r="N18" s="45">
        <f t="shared" si="5"/>
        <v>1877.682</v>
      </c>
    </row>
    <row r="19" spans="2:14" ht="15.75" x14ac:dyDescent="0.2">
      <c r="B19" s="34">
        <v>2000</v>
      </c>
      <c r="C19" s="35">
        <f>IF(B19="",0,B19*$K$10)</f>
        <v>4</v>
      </c>
      <c r="D19" s="35">
        <f t="shared" si="0"/>
        <v>0</v>
      </c>
      <c r="E19" s="36">
        <f t="shared" si="1"/>
        <v>4.7999999999999996E-3</v>
      </c>
      <c r="F19" s="37">
        <f t="shared" si="2"/>
        <v>13.6</v>
      </c>
      <c r="G19" s="37">
        <f t="shared" si="6"/>
        <v>2013.6</v>
      </c>
      <c r="I19" s="41">
        <v>2000</v>
      </c>
      <c r="J19" s="42">
        <f t="shared" si="3"/>
        <v>4</v>
      </c>
      <c r="K19" s="47"/>
      <c r="L19" s="44">
        <v>4.7999999999999996E-3</v>
      </c>
      <c r="M19" s="45">
        <f t="shared" si="4"/>
        <v>13.6</v>
      </c>
      <c r="N19" s="45">
        <f t="shared" si="5"/>
        <v>2013.6</v>
      </c>
    </row>
    <row r="20" spans="2:14" ht="15.75" x14ac:dyDescent="0.2">
      <c r="B20" s="34">
        <v>3500</v>
      </c>
      <c r="C20" s="35">
        <f>IF(B20="",0,B20*$K$10)</f>
        <v>7</v>
      </c>
      <c r="D20" s="35">
        <f t="shared" si="0"/>
        <v>0</v>
      </c>
      <c r="E20" s="36">
        <f t="shared" si="1"/>
        <v>4.7999999999999996E-3</v>
      </c>
      <c r="F20" s="37">
        <f t="shared" si="2"/>
        <v>23.799999999999997</v>
      </c>
      <c r="G20" s="37">
        <f t="shared" si="6"/>
        <v>3523.8</v>
      </c>
      <c r="I20" s="41">
        <v>3500</v>
      </c>
      <c r="J20" s="42">
        <f t="shared" si="3"/>
        <v>7</v>
      </c>
      <c r="K20" s="47"/>
      <c r="L20" s="44">
        <v>4.7999999999999996E-3</v>
      </c>
      <c r="M20" s="45">
        <f t="shared" si="4"/>
        <v>23.799999999999997</v>
      </c>
      <c r="N20" s="45">
        <f t="shared" si="5"/>
        <v>3523.8</v>
      </c>
    </row>
    <row r="21" spans="2:14" ht="15.75" x14ac:dyDescent="0.2">
      <c r="B21" s="34">
        <v>3501</v>
      </c>
      <c r="C21" s="35">
        <f>IF(B21="",0,B21*$K$10)</f>
        <v>7.0019999999999998</v>
      </c>
      <c r="D21" s="35">
        <f t="shared" si="0"/>
        <v>16.649999999999999</v>
      </c>
      <c r="E21" s="36">
        <f t="shared" si="1"/>
        <v>0</v>
      </c>
      <c r="F21" s="37">
        <f t="shared" si="2"/>
        <v>23.651999999999997</v>
      </c>
      <c r="G21" s="37">
        <f t="shared" si="6"/>
        <v>3524.652</v>
      </c>
      <c r="H21" s="48"/>
      <c r="I21" s="41">
        <v>3501</v>
      </c>
      <c r="J21" s="42">
        <f t="shared" si="3"/>
        <v>7.0019999999999998</v>
      </c>
      <c r="K21" s="43">
        <f>IF(I21&lt;=1000,5.5,IF(I21&lt;=3500,8.95,16.65))</f>
        <v>16.649999999999999</v>
      </c>
      <c r="L21" s="46"/>
      <c r="M21" s="45">
        <f t="shared" si="4"/>
        <v>23.651999999999997</v>
      </c>
      <c r="N21" s="45">
        <f t="shared" si="5"/>
        <v>3524.652</v>
      </c>
    </row>
    <row r="22" spans="2:14" ht="15.75" x14ac:dyDescent="0.2">
      <c r="B22" s="34">
        <v>7750</v>
      </c>
      <c r="C22" s="35">
        <f>IF(B22="",0,B22*$K$10)</f>
        <v>15.5</v>
      </c>
      <c r="D22" s="35">
        <f t="shared" si="0"/>
        <v>16.649999999999999</v>
      </c>
      <c r="E22" s="36">
        <f t="shared" si="1"/>
        <v>0</v>
      </c>
      <c r="F22" s="37">
        <f t="shared" si="2"/>
        <v>32.15</v>
      </c>
      <c r="G22" s="37">
        <f t="shared" si="6"/>
        <v>7782.15</v>
      </c>
      <c r="H22" s="48"/>
      <c r="I22" s="41">
        <v>7750</v>
      </c>
      <c r="J22" s="42">
        <f t="shared" si="3"/>
        <v>15.5</v>
      </c>
      <c r="K22" s="43">
        <f>IF(I22&lt;=1000,5.5,IF(I22&lt;=3500,8.95,16.65))</f>
        <v>16.649999999999999</v>
      </c>
      <c r="L22" s="46"/>
      <c r="M22" s="45">
        <f t="shared" si="4"/>
        <v>32.15</v>
      </c>
      <c r="N22" s="45">
        <f t="shared" si="5"/>
        <v>7782.15</v>
      </c>
    </row>
    <row r="23" spans="2:14" ht="15.75" x14ac:dyDescent="0.2">
      <c r="B23" s="34">
        <v>7751</v>
      </c>
      <c r="C23" s="35">
        <f>IF(B23="",0,B23*$K$10)</f>
        <v>15.502000000000001</v>
      </c>
      <c r="D23" s="35">
        <f t="shared" si="0"/>
        <v>0</v>
      </c>
      <c r="E23" s="36">
        <f t="shared" si="1"/>
        <v>2.2000000000000001E-3</v>
      </c>
      <c r="F23" s="37">
        <f t="shared" si="2"/>
        <v>32.554200000000002</v>
      </c>
      <c r="G23" s="37">
        <f t="shared" si="6"/>
        <v>7783.5541999999996</v>
      </c>
      <c r="H23" s="48"/>
      <c r="I23" s="41">
        <v>7751</v>
      </c>
      <c r="J23" s="42">
        <f t="shared" si="3"/>
        <v>15.502000000000001</v>
      </c>
      <c r="K23" s="47"/>
      <c r="L23" s="44">
        <v>2.2000000000000001E-3</v>
      </c>
      <c r="M23" s="45">
        <f t="shared" si="4"/>
        <v>32.554200000000002</v>
      </c>
      <c r="N23" s="45">
        <f t="shared" si="5"/>
        <v>7783.5541999999996</v>
      </c>
    </row>
    <row r="24" spans="2:14" ht="15.75" x14ac:dyDescent="0.2">
      <c r="B24" s="34">
        <v>8000</v>
      </c>
      <c r="C24" s="35">
        <f>IF(B24="",0,B24*$K$10)</f>
        <v>16</v>
      </c>
      <c r="D24" s="35">
        <f t="shared" si="0"/>
        <v>0</v>
      </c>
      <c r="E24" s="36">
        <f t="shared" si="1"/>
        <v>2.2000000000000001E-3</v>
      </c>
      <c r="F24" s="37">
        <f t="shared" si="2"/>
        <v>33.6</v>
      </c>
      <c r="G24" s="37">
        <f t="shared" si="6"/>
        <v>8033.6</v>
      </c>
      <c r="H24" s="48"/>
      <c r="I24" s="41">
        <v>8000</v>
      </c>
      <c r="J24" s="42">
        <f t="shared" si="3"/>
        <v>16</v>
      </c>
      <c r="K24" s="47"/>
      <c r="L24" s="44">
        <v>2.2000000000000001E-3</v>
      </c>
      <c r="M24" s="45">
        <f t="shared" si="4"/>
        <v>33.6</v>
      </c>
      <c r="N24" s="45">
        <f t="shared" si="5"/>
        <v>8033.6</v>
      </c>
    </row>
    <row r="25" spans="2:14" x14ac:dyDescent="0.2">
      <c r="B25" s="48"/>
      <c r="C25" s="21"/>
      <c r="D25" s="19"/>
      <c r="E25" s="20"/>
      <c r="F25" s="21"/>
      <c r="G25"/>
      <c r="H25"/>
      <c r="I25"/>
      <c r="J25"/>
      <c r="K25"/>
      <c r="L25"/>
    </row>
    <row r="26" spans="2:14" x14ac:dyDescent="0.2">
      <c r="C26" s="64" t="s">
        <v>20</v>
      </c>
      <c r="D26" s="63"/>
      <c r="H26" s="48"/>
    </row>
    <row r="27" spans="2:14" x14ac:dyDescent="0.2">
      <c r="H27" s="48"/>
    </row>
    <row r="28" spans="2:14" x14ac:dyDescent="0.2">
      <c r="H28" s="48"/>
    </row>
    <row r="29" spans="2:14" x14ac:dyDescent="0.2">
      <c r="H29" s="48"/>
    </row>
    <row r="30" spans="2:14" x14ac:dyDescent="0.2">
      <c r="H30" s="48"/>
    </row>
    <row r="31" spans="2:14" x14ac:dyDescent="0.2">
      <c r="H31" s="48"/>
    </row>
    <row r="32" spans="2:14" x14ac:dyDescent="0.2">
      <c r="H32" s="48"/>
    </row>
    <row r="33" spans="8:8" x14ac:dyDescent="0.2">
      <c r="H33" s="48"/>
    </row>
    <row r="34" spans="8:8" x14ac:dyDescent="0.2">
      <c r="H34" s="48"/>
    </row>
    <row r="35" spans="8:8" x14ac:dyDescent="0.2">
      <c r="H35" s="48"/>
    </row>
  </sheetData>
  <mergeCells count="9">
    <mergeCell ref="J15:N15"/>
    <mergeCell ref="B12:G12"/>
    <mergeCell ref="I12:N12"/>
    <mergeCell ref="J2:L2"/>
    <mergeCell ref="J3:K3"/>
    <mergeCell ref="B2:G2"/>
    <mergeCell ref="D4:E4"/>
    <mergeCell ref="F4:F5"/>
    <mergeCell ref="G4:H4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choisir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Ignacy Tambou</cp:lastModifiedBy>
  <dcterms:created xsi:type="dcterms:W3CDTF">2012-10-19T07:51:33Z</dcterms:created>
  <dcterms:modified xsi:type="dcterms:W3CDTF">2012-10-20T11:54:53Z</dcterms:modified>
</cp:coreProperties>
</file>