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activeTab="1"/>
  </bookViews>
  <sheets>
    <sheet name="Rec.Dép." sheetId="2" r:id="rId1"/>
    <sheet name="Trésorerie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A5" i="1" l="1"/>
  <c r="B6" i="1"/>
  <c r="A7" i="1"/>
  <c r="B8" i="1"/>
  <c r="B9" i="1"/>
  <c r="A10" i="1"/>
  <c r="A11" i="1"/>
  <c r="A12" i="1"/>
  <c r="B13" i="1"/>
  <c r="A14" i="1"/>
  <c r="A15" i="1"/>
  <c r="A16" i="1"/>
  <c r="B17" i="1"/>
  <c r="A18" i="1"/>
  <c r="A19" i="1"/>
  <c r="B20" i="1"/>
  <c r="A21" i="1"/>
  <c r="A4" i="1"/>
  <c r="B23" i="1" l="1"/>
  <c r="A23" i="1" l="1"/>
  <c r="A24" i="1" s="1"/>
  <c r="F23" i="1" l="1"/>
  <c r="I23" i="1"/>
  <c r="H23" i="1"/>
  <c r="E23" i="1"/>
  <c r="D23" i="1"/>
  <c r="G23" i="1"/>
  <c r="D24" i="1" l="1"/>
</calcChain>
</file>

<file path=xl/sharedStrings.xml><?xml version="1.0" encoding="utf-8"?>
<sst xmlns="http://schemas.openxmlformats.org/spreadsheetml/2006/main" count="57" uniqueCount="39">
  <si>
    <t>Crédit Caisse</t>
  </si>
  <si>
    <t>Débit Caisse</t>
  </si>
  <si>
    <t>Comptes</t>
  </si>
  <si>
    <t>BNP</t>
  </si>
  <si>
    <t>SG</t>
  </si>
  <si>
    <t>CAISSE</t>
  </si>
  <si>
    <t>TOTAL</t>
  </si>
  <si>
    <t>Crédit BNP</t>
  </si>
  <si>
    <t>Débit BNP</t>
  </si>
  <si>
    <t>Crédit SG</t>
  </si>
  <si>
    <t>Débit SG</t>
  </si>
  <si>
    <t>Client</t>
  </si>
  <si>
    <t>Fournisseur</t>
  </si>
  <si>
    <t>C1</t>
  </si>
  <si>
    <t>C2</t>
  </si>
  <si>
    <t>C3</t>
  </si>
  <si>
    <t>C4</t>
  </si>
  <si>
    <t>C5</t>
  </si>
  <si>
    <t>C8</t>
  </si>
  <si>
    <t>C9</t>
  </si>
  <si>
    <t>C6</t>
  </si>
  <si>
    <t>C7</t>
  </si>
  <si>
    <t>C10</t>
  </si>
  <si>
    <t>C11</t>
  </si>
  <si>
    <t>C12</t>
  </si>
  <si>
    <t>F1</t>
  </si>
  <si>
    <t>F2</t>
  </si>
  <si>
    <t>F3</t>
  </si>
  <si>
    <t>F4</t>
  </si>
  <si>
    <t>F5</t>
  </si>
  <si>
    <t>F6</t>
  </si>
  <si>
    <t>Recettes</t>
  </si>
  <si>
    <t>Dépenses</t>
  </si>
  <si>
    <t>Montants Crédits</t>
  </si>
  <si>
    <t>Montants Débits</t>
  </si>
  <si>
    <t>Nota : Les montants des colonnes A et B proviennent de la feuille Rec.Dép.</t>
  </si>
  <si>
    <t>comment écrire les formules pour dispatcher les montants à leurs places ?</t>
  </si>
  <si>
    <t>Crédit</t>
  </si>
  <si>
    <t>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</si>
</sst>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B0F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1"/>
      <color rgb="FF00B0F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CC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00CC00"/>
        <bgColor theme="4"/>
      </patternFill>
    </fill>
    <fill>
      <patternFill patternType="solid">
        <fgColor rgb="FF00B0F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rgb="FFFFCCFF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2" fillId="0" borderId="1" xfId="0" applyNumberFormat="1" applyFont="1" applyBorder="1" applyAlignment="1">
      <alignment vertical="center"/>
    </xf>
    <xf numFmtId="4" fontId="2" fillId="9" borderId="1" xfId="0" applyNumberFormat="1" applyFont="1" applyFill="1" applyBorder="1" applyAlignment="1">
      <alignment vertical="center"/>
    </xf>
    <xf numFmtId="4" fontId="2" fillId="9" borderId="1" xfId="0" applyNumberFormat="1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center"/>
    </xf>
    <xf numFmtId="4" fontId="7" fillId="0" borderId="1" xfId="0" applyNumberFormat="1" applyFont="1" applyBorder="1"/>
    <xf numFmtId="4" fontId="8" fillId="0" borderId="1" xfId="0" applyNumberFormat="1" applyFont="1" applyBorder="1"/>
    <xf numFmtId="4" fontId="2" fillId="10" borderId="5" xfId="0" applyNumberFormat="1" applyFont="1" applyFill="1" applyBorder="1" applyAlignment="1">
      <alignment horizontal="center" vertical="center"/>
    </xf>
    <xf numFmtId="0" fontId="0" fillId="0" borderId="1" xfId="0" applyBorder="1"/>
    <xf numFmtId="0" fontId="9" fillId="0" borderId="0" xfId="0" applyFont="1"/>
    <xf numFmtId="0" fontId="0" fillId="0" borderId="0" xfId="0" applyAlignment="1">
      <alignment vertical="top" wrapText="1"/>
    </xf>
    <xf numFmtId="0" fontId="11" fillId="0" borderId="1" xfId="0" applyFont="1" applyBorder="1"/>
    <xf numFmtId="4" fontId="12" fillId="9" borderId="1" xfId="0" applyNumberFormat="1" applyFont="1" applyFill="1" applyBorder="1" applyAlignment="1">
      <alignment vertical="center"/>
    </xf>
    <xf numFmtId="4" fontId="2" fillId="11" borderId="1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4" fontId="2" fillId="12" borderId="1" xfId="0" applyNumberFormat="1" applyFont="1" applyFill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1" indent="0" justifyLastLine="0" shrinkToFit="0" readingOrder="0"/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CC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3:D21" totalsRowShown="0" headerRowDxfId="24">
  <autoFilter ref="A3:D21"/>
  <tableColumns count="4">
    <tableColumn id="1" name="Client" dataDxfId="23"/>
    <tableColumn id="3" name="Fournisseur" dataDxfId="22"/>
    <tableColumn id="4" name="Montants Crédits" dataDxfId="21"/>
    <tableColumn id="2" name="Montants Débits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I21" totalsRowShown="0" headerRowDxfId="9" dataDxfId="14" tableBorderDxfId="13">
  <autoFilter ref="A3:I21"/>
  <tableColumns count="9">
    <tableColumn id="1" name="Crédit" dataDxfId="12">
      <calculatedColumnFormula>Tableau3[[#This Row],[Montants Crédits]]</calculatedColumnFormula>
    </tableColumn>
    <tableColumn id="9" name="Débit" dataDxfId="11">
      <calculatedColumnFormula>Tableau3[[#This Row],[Montants Débits]]</calculatedColumnFormula>
    </tableColumn>
    <tableColumn id="2" name="Comptes" dataDxfId="10"/>
    <tableColumn id="3" name="Crédit BNP" dataDxfId="5">
      <calculatedColumnFormula>($A$3&amp;" "&amp;$C4=D$3)*($A4)</calculatedColumnFormula>
    </tableColumn>
    <tableColumn id="4" name="Débit BNP" dataDxfId="4">
      <calculatedColumnFormula>($B$3&amp;" "&amp;$C4=E$3)*($B4)</calculatedColumnFormula>
    </tableColumn>
    <tableColumn id="5" name="Crédit SG" dataDxfId="3">
      <calculatedColumnFormula>($A$3&amp;" "&amp;$C4=F$3)*($A4)</calculatedColumnFormula>
    </tableColumn>
    <tableColumn id="6" name="Débit SG" dataDxfId="2">
      <calculatedColumnFormula>($B$3&amp;" "&amp;$C4=G$3)*($B4)</calculatedColumnFormula>
    </tableColumn>
    <tableColumn id="7" name="Crédit Caisse" dataDxfId="1">
      <calculatedColumnFormula>($A$3&amp;" "&amp;$C4=H$3)*($A4)</calculatedColumnFormula>
    </tableColumn>
    <tableColumn id="8" name="Débit Caisse" dataDxfId="0">
      <calculatedColumnFormula>($B$3&amp;" "&amp;$C4=I$3)*($B4)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workbookViewId="0">
      <selection activeCell="G20" sqref="G20"/>
    </sheetView>
  </sheetViews>
  <sheetFormatPr defaultColWidth="11.42578125" defaultRowHeight="15" x14ac:dyDescent="0.25"/>
  <cols>
    <col min="1" max="2" width="11.5703125" customWidth="1"/>
    <col min="3" max="3" width="15.5703125" customWidth="1"/>
    <col min="4" max="4" width="14.28515625" customWidth="1"/>
  </cols>
  <sheetData>
    <row r="2" spans="1:4" x14ac:dyDescent="0.25">
      <c r="A2" s="11" t="s">
        <v>31</v>
      </c>
      <c r="B2" s="11" t="s">
        <v>32</v>
      </c>
    </row>
    <row r="3" spans="1:4" s="12" customFormat="1" ht="30" x14ac:dyDescent="0.25">
      <c r="A3" s="12" t="s">
        <v>11</v>
      </c>
      <c r="B3" s="12" t="s">
        <v>12</v>
      </c>
      <c r="C3" s="12" t="s">
        <v>33</v>
      </c>
      <c r="D3" s="12" t="s">
        <v>34</v>
      </c>
    </row>
    <row r="4" spans="1:4" x14ac:dyDescent="0.25">
      <c r="A4" s="10" t="s">
        <v>13</v>
      </c>
      <c r="B4" s="10"/>
      <c r="C4" s="10">
        <v>562.52</v>
      </c>
      <c r="D4" s="13"/>
    </row>
    <row r="5" spans="1:4" x14ac:dyDescent="0.25">
      <c r="A5" s="10" t="s">
        <v>14</v>
      </c>
      <c r="B5" s="10"/>
      <c r="C5" s="10">
        <v>211.5</v>
      </c>
      <c r="D5" s="13"/>
    </row>
    <row r="6" spans="1:4" x14ac:dyDescent="0.25">
      <c r="A6" s="10"/>
      <c r="B6" s="10" t="s">
        <v>25</v>
      </c>
      <c r="C6" s="10"/>
      <c r="D6" s="13">
        <v>175.04</v>
      </c>
    </row>
    <row r="7" spans="1:4" x14ac:dyDescent="0.25">
      <c r="A7" s="10" t="s">
        <v>15</v>
      </c>
      <c r="B7" s="10"/>
      <c r="C7" s="10">
        <v>151.34</v>
      </c>
      <c r="D7" s="13"/>
    </row>
    <row r="8" spans="1:4" x14ac:dyDescent="0.25">
      <c r="A8" s="10"/>
      <c r="B8" s="10" t="s">
        <v>26</v>
      </c>
      <c r="C8" s="10"/>
      <c r="D8" s="13">
        <v>1663.7</v>
      </c>
    </row>
    <row r="9" spans="1:4" x14ac:dyDescent="0.25">
      <c r="A9" s="10"/>
      <c r="B9" s="10" t="s">
        <v>27</v>
      </c>
      <c r="C9" s="10"/>
      <c r="D9" s="13">
        <v>865.54300000000001</v>
      </c>
    </row>
    <row r="10" spans="1:4" x14ac:dyDescent="0.25">
      <c r="A10" s="10" t="s">
        <v>16</v>
      </c>
      <c r="B10" s="10"/>
      <c r="C10" s="10">
        <v>264.08999999999997</v>
      </c>
      <c r="D10" s="13"/>
    </row>
    <row r="11" spans="1:4" x14ac:dyDescent="0.25">
      <c r="A11" s="10" t="s">
        <v>17</v>
      </c>
      <c r="B11" s="10"/>
      <c r="C11" s="10">
        <v>1855</v>
      </c>
      <c r="D11" s="13"/>
    </row>
    <row r="12" spans="1:4" x14ac:dyDescent="0.25">
      <c r="A12" s="10" t="s">
        <v>20</v>
      </c>
      <c r="B12" s="10"/>
      <c r="C12" s="10">
        <v>424</v>
      </c>
      <c r="D12" s="13"/>
    </row>
    <row r="13" spans="1:4" x14ac:dyDescent="0.25">
      <c r="A13" s="10"/>
      <c r="B13" s="10" t="s">
        <v>28</v>
      </c>
      <c r="C13" s="10"/>
      <c r="D13" s="13">
        <v>773.19</v>
      </c>
    </row>
    <row r="14" spans="1:4" x14ac:dyDescent="0.25">
      <c r="A14" s="10" t="s">
        <v>21</v>
      </c>
      <c r="B14" s="10"/>
      <c r="C14" s="10">
        <v>420.11</v>
      </c>
      <c r="D14" s="13"/>
    </row>
    <row r="15" spans="1:4" x14ac:dyDescent="0.25">
      <c r="A15" s="10" t="s">
        <v>18</v>
      </c>
      <c r="B15" s="10"/>
      <c r="C15" s="10">
        <v>100</v>
      </c>
      <c r="D15" s="13"/>
    </row>
    <row r="16" spans="1:4" x14ac:dyDescent="0.25">
      <c r="A16" s="10" t="s">
        <v>19</v>
      </c>
      <c r="B16" s="10"/>
      <c r="C16" s="10">
        <v>842.94</v>
      </c>
      <c r="D16" s="13"/>
    </row>
    <row r="17" spans="1:4" x14ac:dyDescent="0.25">
      <c r="A17" s="10"/>
      <c r="B17" s="10" t="s">
        <v>29</v>
      </c>
      <c r="C17" s="10"/>
      <c r="D17" s="13">
        <v>1003.78</v>
      </c>
    </row>
    <row r="18" spans="1:4" x14ac:dyDescent="0.25">
      <c r="A18" s="10" t="s">
        <v>22</v>
      </c>
      <c r="B18" s="10"/>
      <c r="C18" s="10">
        <v>105.88</v>
      </c>
      <c r="D18" s="13"/>
    </row>
    <row r="19" spans="1:4" x14ac:dyDescent="0.25">
      <c r="A19" s="10" t="s">
        <v>23</v>
      </c>
      <c r="B19" s="10"/>
      <c r="C19" s="10">
        <v>1000.00296</v>
      </c>
      <c r="D19" s="13"/>
    </row>
    <row r="20" spans="1:4" x14ac:dyDescent="0.25">
      <c r="A20" s="10"/>
      <c r="B20" s="10" t="s">
        <v>30</v>
      </c>
      <c r="C20" s="10"/>
      <c r="D20" s="13">
        <v>168.35</v>
      </c>
    </row>
    <row r="21" spans="1:4" x14ac:dyDescent="0.25">
      <c r="A21" s="10" t="s">
        <v>24</v>
      </c>
      <c r="B21" s="10"/>
      <c r="C21" s="10">
        <v>539</v>
      </c>
      <c r="D21" s="13"/>
    </row>
  </sheetData>
  <conditionalFormatting sqref="D1:D1048576">
    <cfRule type="cellIs" dxfId="26" priority="2" operator="lessThanOrEqual">
      <formula>0</formula>
    </cfRule>
  </conditionalFormatting>
  <conditionalFormatting sqref="C1:C1048576">
    <cfRule type="cellIs" dxfId="25" priority="1" operator="lessThanOrEqual">
      <formula>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workbookViewId="0">
      <selection activeCell="D4" sqref="D4"/>
    </sheetView>
  </sheetViews>
  <sheetFormatPr defaultColWidth="11.42578125" defaultRowHeight="14.25" x14ac:dyDescent="0.2"/>
  <cols>
    <col min="1" max="2" width="11.85546875" style="5" customWidth="1"/>
    <col min="3" max="3" width="11.42578125" style="5"/>
    <col min="4" max="4" width="14.140625" style="5" customWidth="1"/>
    <col min="5" max="5" width="14" style="5" customWidth="1"/>
    <col min="6" max="6" width="14.7109375" style="5" customWidth="1"/>
    <col min="7" max="7" width="14.5703125" style="5" customWidth="1"/>
    <col min="8" max="8" width="17.42578125" style="5" bestFit="1" customWidth="1"/>
    <col min="9" max="9" width="16.7109375" style="5" bestFit="1" customWidth="1"/>
    <col min="10" max="10" width="4.7109375" style="5" customWidth="1"/>
    <col min="11" max="16384" width="11.42578125" style="5"/>
  </cols>
  <sheetData>
    <row r="2" spans="1:9" ht="15" x14ac:dyDescent="0.25">
      <c r="D2" s="24" t="s">
        <v>3</v>
      </c>
      <c r="E2" s="25"/>
      <c r="F2" s="26" t="s">
        <v>4</v>
      </c>
      <c r="G2" s="27"/>
      <c r="H2" s="28" t="s">
        <v>5</v>
      </c>
      <c r="I2" s="29"/>
    </row>
    <row r="3" spans="1:9" s="39" customFormat="1" x14ac:dyDescent="0.25">
      <c r="A3" s="35" t="s">
        <v>37</v>
      </c>
      <c r="B3" s="35" t="s">
        <v>38</v>
      </c>
      <c r="C3" s="35" t="s">
        <v>2</v>
      </c>
      <c r="D3" s="36" t="s">
        <v>7</v>
      </c>
      <c r="E3" s="36" t="s">
        <v>8</v>
      </c>
      <c r="F3" s="37" t="s">
        <v>9</v>
      </c>
      <c r="G3" s="37" t="s">
        <v>10</v>
      </c>
      <c r="H3" s="38" t="s">
        <v>0</v>
      </c>
      <c r="I3" s="38" t="s">
        <v>1</v>
      </c>
    </row>
    <row r="4" spans="1:9" x14ac:dyDescent="0.2">
      <c r="A4" s="2">
        <f>Tableau3[[#This Row],[Montants Crédits]]</f>
        <v>562.52</v>
      </c>
      <c r="B4" s="14"/>
      <c r="C4" s="3" t="s">
        <v>4</v>
      </c>
      <c r="D4" s="2">
        <f t="shared" ref="D4:H21" si="0">($A$3&amp;" "&amp;$C4=D$3)*($A4)</f>
        <v>0</v>
      </c>
      <c r="E4" s="2">
        <f t="shared" ref="E4:I21" si="1">($B$3&amp;" "&amp;$C4=E$3)*($B4)</f>
        <v>0</v>
      </c>
      <c r="F4" s="15">
        <f t="shared" ref="F4:F21" si="2">($A$3&amp;" "&amp;$C4=F$3)*($A4)</f>
        <v>562.52</v>
      </c>
      <c r="G4" s="2">
        <f t="shared" ref="G4:G21" si="3">($B$3&amp;" "&amp;$C4=G$3)*($B4)</f>
        <v>0</v>
      </c>
      <c r="H4" s="2">
        <f t="shared" ref="H4:H21" si="4">($A$3&amp;" "&amp;$C4=H$3)*($A4)</f>
        <v>0</v>
      </c>
      <c r="I4" s="2">
        <f t="shared" ref="I4:I21" si="5">($B$3&amp;" "&amp;$C4=I$3)*($B4)</f>
        <v>0</v>
      </c>
    </row>
    <row r="5" spans="1:9" x14ac:dyDescent="0.2">
      <c r="A5" s="2">
        <f>Tableau3[[#This Row],[Montants Crédits]]</f>
        <v>211.5</v>
      </c>
      <c r="B5" s="14"/>
      <c r="C5" s="4" t="s">
        <v>5</v>
      </c>
      <c r="D5" s="2">
        <f t="shared" si="0"/>
        <v>0</v>
      </c>
      <c r="E5" s="2">
        <f t="shared" si="1"/>
        <v>0</v>
      </c>
      <c r="F5" s="2">
        <f t="shared" si="2"/>
        <v>0</v>
      </c>
      <c r="G5" s="2">
        <f t="shared" si="3"/>
        <v>0</v>
      </c>
      <c r="H5" s="15">
        <f t="shared" si="4"/>
        <v>211.5</v>
      </c>
      <c r="I5" s="2">
        <f t="shared" si="5"/>
        <v>0</v>
      </c>
    </row>
    <row r="6" spans="1:9" x14ac:dyDescent="0.2">
      <c r="A6" s="2"/>
      <c r="B6" s="14">
        <f>Tableau3[[#This Row],[Montants Débits]]</f>
        <v>175.04</v>
      </c>
      <c r="C6" s="3" t="s">
        <v>4</v>
      </c>
      <c r="D6" s="2">
        <f t="shared" si="0"/>
        <v>0</v>
      </c>
      <c r="E6" s="2">
        <f t="shared" si="1"/>
        <v>0</v>
      </c>
      <c r="F6" s="2">
        <f t="shared" si="2"/>
        <v>0</v>
      </c>
      <c r="G6" s="17">
        <f t="shared" si="3"/>
        <v>175.04</v>
      </c>
      <c r="H6" s="2">
        <f t="shared" si="4"/>
        <v>0</v>
      </c>
      <c r="I6" s="2">
        <f t="shared" si="5"/>
        <v>0</v>
      </c>
    </row>
    <row r="7" spans="1:9" x14ac:dyDescent="0.2">
      <c r="A7" s="2">
        <f>Tableau3[[#This Row],[Montants Crédits]]</f>
        <v>151.34</v>
      </c>
      <c r="B7" s="14"/>
      <c r="C7" s="4" t="s">
        <v>3</v>
      </c>
      <c r="D7" s="15">
        <f t="shared" si="0"/>
        <v>151.34</v>
      </c>
      <c r="E7" s="2">
        <f t="shared" si="1"/>
        <v>0</v>
      </c>
      <c r="F7" s="2">
        <f t="shared" si="2"/>
        <v>0</v>
      </c>
      <c r="G7" s="2">
        <f t="shared" si="3"/>
        <v>0</v>
      </c>
      <c r="H7" s="2">
        <f t="shared" si="4"/>
        <v>0</v>
      </c>
      <c r="I7" s="2">
        <f t="shared" si="5"/>
        <v>0</v>
      </c>
    </row>
    <row r="8" spans="1:9" x14ac:dyDescent="0.2">
      <c r="A8" s="2"/>
      <c r="B8" s="14">
        <f>Tableau3[[#This Row],[Montants Débits]]</f>
        <v>1663.7</v>
      </c>
      <c r="C8" s="3" t="s">
        <v>3</v>
      </c>
      <c r="D8" s="2">
        <f t="shared" si="0"/>
        <v>0</v>
      </c>
      <c r="E8" s="17">
        <f t="shared" si="1"/>
        <v>1663.7</v>
      </c>
      <c r="F8" s="2">
        <f t="shared" si="2"/>
        <v>0</v>
      </c>
      <c r="G8" s="17">
        <f t="shared" si="3"/>
        <v>0</v>
      </c>
      <c r="H8" s="2">
        <f t="shared" si="4"/>
        <v>0</v>
      </c>
      <c r="I8" s="2">
        <f t="shared" si="5"/>
        <v>0</v>
      </c>
    </row>
    <row r="9" spans="1:9" x14ac:dyDescent="0.2">
      <c r="A9" s="2"/>
      <c r="B9" s="14">
        <f>Tableau3[[#This Row],[Montants Débits]]</f>
        <v>865.54300000000001</v>
      </c>
      <c r="C9" s="4" t="s">
        <v>4</v>
      </c>
      <c r="D9" s="2">
        <f t="shared" si="0"/>
        <v>0</v>
      </c>
      <c r="E9" s="2">
        <f t="shared" si="1"/>
        <v>0</v>
      </c>
      <c r="F9" s="2">
        <f t="shared" si="2"/>
        <v>0</v>
      </c>
      <c r="G9" s="2">
        <f t="shared" si="3"/>
        <v>865.54300000000001</v>
      </c>
      <c r="H9" s="2">
        <f t="shared" si="4"/>
        <v>0</v>
      </c>
      <c r="I9" s="2">
        <f t="shared" si="5"/>
        <v>0</v>
      </c>
    </row>
    <row r="10" spans="1:9" x14ac:dyDescent="0.2">
      <c r="A10" s="2">
        <f>Tableau3[[#This Row],[Montants Crédits]]</f>
        <v>264.08999999999997</v>
      </c>
      <c r="B10" s="14"/>
      <c r="C10" s="3" t="s">
        <v>5</v>
      </c>
      <c r="D10" s="2">
        <f t="shared" si="0"/>
        <v>0</v>
      </c>
      <c r="E10" s="2">
        <f t="shared" si="1"/>
        <v>0</v>
      </c>
      <c r="F10" s="2">
        <f t="shared" si="2"/>
        <v>0</v>
      </c>
      <c r="G10" s="2">
        <f t="shared" si="3"/>
        <v>0</v>
      </c>
      <c r="H10" s="15">
        <f t="shared" si="4"/>
        <v>264.08999999999997</v>
      </c>
      <c r="I10" s="2">
        <f t="shared" si="5"/>
        <v>0</v>
      </c>
    </row>
    <row r="11" spans="1:9" x14ac:dyDescent="0.2">
      <c r="A11" s="2">
        <f>Tableau3[[#This Row],[Montants Crédits]]</f>
        <v>1855</v>
      </c>
      <c r="B11" s="14"/>
      <c r="C11" s="4" t="s">
        <v>4</v>
      </c>
      <c r="D11" s="2">
        <f t="shared" si="0"/>
        <v>0</v>
      </c>
      <c r="E11" s="2">
        <f t="shared" si="1"/>
        <v>0</v>
      </c>
      <c r="F11" s="15">
        <f t="shared" si="2"/>
        <v>1855</v>
      </c>
      <c r="G11" s="2">
        <f t="shared" si="3"/>
        <v>0</v>
      </c>
      <c r="H11" s="2">
        <f t="shared" si="4"/>
        <v>0</v>
      </c>
      <c r="I11" s="2">
        <f t="shared" si="5"/>
        <v>0</v>
      </c>
    </row>
    <row r="12" spans="1:9" x14ac:dyDescent="0.2">
      <c r="A12" s="2">
        <f>Tableau3[[#This Row],[Montants Crédits]]</f>
        <v>424</v>
      </c>
      <c r="B12" s="14"/>
      <c r="C12" s="3" t="s">
        <v>3</v>
      </c>
      <c r="D12" s="15">
        <f t="shared" si="0"/>
        <v>424</v>
      </c>
      <c r="E12" s="2">
        <f t="shared" si="1"/>
        <v>0</v>
      </c>
      <c r="F12" s="2">
        <f t="shared" si="2"/>
        <v>0</v>
      </c>
      <c r="G12" s="2">
        <f t="shared" si="3"/>
        <v>0</v>
      </c>
      <c r="H12" s="2">
        <f t="shared" si="4"/>
        <v>0</v>
      </c>
      <c r="I12" s="2">
        <f t="shared" si="5"/>
        <v>0</v>
      </c>
    </row>
    <row r="13" spans="1:9" x14ac:dyDescent="0.2">
      <c r="A13" s="2"/>
      <c r="B13" s="14">
        <f>Tableau3[[#This Row],[Montants Débits]]</f>
        <v>773.19</v>
      </c>
      <c r="C13" s="4" t="s">
        <v>5</v>
      </c>
      <c r="D13" s="2">
        <f t="shared" si="0"/>
        <v>0</v>
      </c>
      <c r="E13" s="2">
        <f t="shared" si="1"/>
        <v>0</v>
      </c>
      <c r="F13" s="2">
        <f t="shared" si="2"/>
        <v>0</v>
      </c>
      <c r="G13" s="2">
        <f t="shared" si="3"/>
        <v>0</v>
      </c>
      <c r="H13" s="16">
        <f t="shared" si="4"/>
        <v>0</v>
      </c>
      <c r="I13" s="17">
        <f t="shared" si="5"/>
        <v>773.19</v>
      </c>
    </row>
    <row r="14" spans="1:9" x14ac:dyDescent="0.2">
      <c r="A14" s="2">
        <f>Tableau3[[#This Row],[Montants Crédits]]</f>
        <v>420.11</v>
      </c>
      <c r="B14" s="14"/>
      <c r="C14" s="3" t="s">
        <v>3</v>
      </c>
      <c r="D14" s="15">
        <f t="shared" si="0"/>
        <v>420.11</v>
      </c>
      <c r="E14" s="2">
        <f t="shared" si="1"/>
        <v>0</v>
      </c>
      <c r="F14" s="2">
        <f t="shared" si="2"/>
        <v>0</v>
      </c>
      <c r="G14" s="2">
        <f t="shared" si="3"/>
        <v>0</v>
      </c>
      <c r="H14" s="2">
        <f t="shared" si="4"/>
        <v>0</v>
      </c>
      <c r="I14" s="2">
        <f t="shared" si="5"/>
        <v>0</v>
      </c>
    </row>
    <row r="15" spans="1:9" x14ac:dyDescent="0.2">
      <c r="A15" s="2">
        <f>Tableau3[[#This Row],[Montants Crédits]]</f>
        <v>100</v>
      </c>
      <c r="B15" s="14"/>
      <c r="C15" s="4" t="s">
        <v>4</v>
      </c>
      <c r="D15" s="2">
        <f t="shared" si="0"/>
        <v>0</v>
      </c>
      <c r="E15" s="2">
        <f t="shared" si="1"/>
        <v>0</v>
      </c>
      <c r="F15" s="15">
        <f t="shared" si="2"/>
        <v>100</v>
      </c>
      <c r="G15" s="2">
        <f t="shared" si="3"/>
        <v>0</v>
      </c>
      <c r="H15" s="2">
        <f t="shared" si="4"/>
        <v>0</v>
      </c>
      <c r="I15" s="2">
        <f t="shared" si="5"/>
        <v>0</v>
      </c>
    </row>
    <row r="16" spans="1:9" x14ac:dyDescent="0.2">
      <c r="A16" s="2">
        <f>Tableau3[[#This Row],[Montants Crédits]]</f>
        <v>842.94</v>
      </c>
      <c r="B16" s="14"/>
      <c r="C16" s="3" t="s">
        <v>3</v>
      </c>
      <c r="D16" s="15">
        <f t="shared" si="0"/>
        <v>842.94</v>
      </c>
      <c r="E16" s="2">
        <f t="shared" si="1"/>
        <v>0</v>
      </c>
      <c r="F16" s="2">
        <f t="shared" si="2"/>
        <v>0</v>
      </c>
      <c r="G16" s="2">
        <f t="shared" si="3"/>
        <v>0</v>
      </c>
      <c r="H16" s="2">
        <f t="shared" si="4"/>
        <v>0</v>
      </c>
      <c r="I16" s="2">
        <f t="shared" si="5"/>
        <v>0</v>
      </c>
    </row>
    <row r="17" spans="1:9" x14ac:dyDescent="0.2">
      <c r="A17" s="2"/>
      <c r="B17" s="14">
        <f>Tableau3[[#This Row],[Montants Débits]]</f>
        <v>1003.78</v>
      </c>
      <c r="C17" s="4" t="s">
        <v>3</v>
      </c>
      <c r="D17" s="2">
        <f t="shared" si="0"/>
        <v>0</v>
      </c>
      <c r="E17" s="17">
        <f t="shared" si="1"/>
        <v>1003.78</v>
      </c>
      <c r="F17" s="2">
        <f t="shared" si="2"/>
        <v>0</v>
      </c>
      <c r="G17" s="2">
        <f t="shared" si="3"/>
        <v>0</v>
      </c>
      <c r="H17" s="2">
        <f t="shared" si="4"/>
        <v>0</v>
      </c>
      <c r="I17" s="2">
        <f t="shared" si="5"/>
        <v>0</v>
      </c>
    </row>
    <row r="18" spans="1:9" x14ac:dyDescent="0.2">
      <c r="A18" s="2">
        <f>Tableau3[[#This Row],[Montants Crédits]]</f>
        <v>105.88</v>
      </c>
      <c r="B18" s="14"/>
      <c r="C18" s="3" t="s">
        <v>5</v>
      </c>
      <c r="D18" s="2">
        <f t="shared" si="0"/>
        <v>0</v>
      </c>
      <c r="E18" s="2">
        <f t="shared" si="1"/>
        <v>0</v>
      </c>
      <c r="F18" s="2">
        <f t="shared" si="2"/>
        <v>0</v>
      </c>
      <c r="G18" s="2">
        <f t="shared" si="3"/>
        <v>0</v>
      </c>
      <c r="H18" s="15">
        <f t="shared" si="4"/>
        <v>105.88</v>
      </c>
      <c r="I18" s="2">
        <f t="shared" si="5"/>
        <v>0</v>
      </c>
    </row>
    <row r="19" spans="1:9" x14ac:dyDescent="0.2">
      <c r="A19" s="2">
        <f>Tableau3[[#This Row],[Montants Crédits]]</f>
        <v>1000.00296</v>
      </c>
      <c r="B19" s="14"/>
      <c r="C19" s="4" t="s">
        <v>3</v>
      </c>
      <c r="D19" s="15">
        <f t="shared" si="0"/>
        <v>1000.00296</v>
      </c>
      <c r="E19" s="2">
        <f t="shared" si="1"/>
        <v>0</v>
      </c>
      <c r="F19" s="2">
        <f t="shared" si="2"/>
        <v>0</v>
      </c>
      <c r="G19" s="2">
        <f t="shared" si="3"/>
        <v>0</v>
      </c>
      <c r="H19" s="2">
        <f t="shared" si="4"/>
        <v>0</v>
      </c>
      <c r="I19" s="2">
        <f t="shared" si="5"/>
        <v>0</v>
      </c>
    </row>
    <row r="20" spans="1:9" x14ac:dyDescent="0.2">
      <c r="A20" s="2"/>
      <c r="B20" s="14">
        <f>Tableau3[[#This Row],[Montants Débits]]</f>
        <v>168.35</v>
      </c>
      <c r="C20" s="3" t="s">
        <v>4</v>
      </c>
      <c r="D20" s="2">
        <f t="shared" si="0"/>
        <v>0</v>
      </c>
      <c r="E20" s="2">
        <f t="shared" si="1"/>
        <v>0</v>
      </c>
      <c r="F20" s="2">
        <f t="shared" si="2"/>
        <v>0</v>
      </c>
      <c r="G20" s="17">
        <f t="shared" si="3"/>
        <v>168.35</v>
      </c>
      <c r="H20" s="2">
        <f t="shared" si="4"/>
        <v>0</v>
      </c>
      <c r="I20" s="2">
        <f t="shared" si="5"/>
        <v>0</v>
      </c>
    </row>
    <row r="21" spans="1:9" x14ac:dyDescent="0.2">
      <c r="A21" s="2">
        <f>Tableau3[[#This Row],[Montants Crédits]]</f>
        <v>539</v>
      </c>
      <c r="B21" s="14"/>
      <c r="C21" s="9" t="s">
        <v>3</v>
      </c>
      <c r="D21" s="15">
        <f t="shared" si="0"/>
        <v>539</v>
      </c>
      <c r="E21" s="2">
        <f t="shared" si="1"/>
        <v>0</v>
      </c>
      <c r="F21" s="2">
        <f t="shared" si="2"/>
        <v>0</v>
      </c>
      <c r="G21" s="2">
        <f t="shared" si="3"/>
        <v>0</v>
      </c>
      <c r="H21" s="2">
        <f t="shared" si="4"/>
        <v>0</v>
      </c>
      <c r="I21" s="2">
        <f t="shared" si="5"/>
        <v>0</v>
      </c>
    </row>
    <row r="22" spans="1:9" ht="18.75" customHeight="1" x14ac:dyDescent="0.2"/>
    <row r="23" spans="1:9" ht="15" x14ac:dyDescent="0.25">
      <c r="A23" s="1">
        <f>SUM(A4:A22)</f>
        <v>6476.3829599999999</v>
      </c>
      <c r="B23" s="18">
        <f>SUM(B4:B22)</f>
        <v>4649.6030000000001</v>
      </c>
      <c r="C23" s="6" t="s">
        <v>6</v>
      </c>
      <c r="D23" s="7">
        <f>SUM(D4:D21)</f>
        <v>3377.3929600000001</v>
      </c>
      <c r="E23" s="8">
        <f t="shared" ref="E23:I23" si="6">SUM(E4:E21)</f>
        <v>2667.48</v>
      </c>
      <c r="F23" s="7">
        <f t="shared" si="6"/>
        <v>2517.52</v>
      </c>
      <c r="G23" s="8">
        <f t="shared" si="6"/>
        <v>1208.933</v>
      </c>
      <c r="H23" s="7">
        <f t="shared" si="6"/>
        <v>581.47</v>
      </c>
      <c r="I23" s="8">
        <f t="shared" si="6"/>
        <v>773.19</v>
      </c>
    </row>
    <row r="24" spans="1:9" ht="15" x14ac:dyDescent="0.25">
      <c r="A24" s="19">
        <f>A23-B23</f>
        <v>1826.7799599999998</v>
      </c>
      <c r="B24" s="20"/>
      <c r="D24" s="33">
        <f>(D23+F23+H23)-(E23+G23+I23)</f>
        <v>1826.7799599999998</v>
      </c>
      <c r="E24" s="34"/>
      <c r="F24" s="34"/>
      <c r="G24" s="34"/>
      <c r="H24" s="34"/>
      <c r="I24" s="34"/>
    </row>
    <row r="26" spans="1:9" ht="15" thickBot="1" x14ac:dyDescent="0.25"/>
    <row r="27" spans="1:9" ht="46.5" customHeight="1" thickTop="1" thickBot="1" x14ac:dyDescent="0.25">
      <c r="D27" s="30" t="s">
        <v>36</v>
      </c>
      <c r="E27" s="31"/>
      <c r="F27" s="31"/>
      <c r="G27" s="32"/>
    </row>
    <row r="28" spans="1:9" ht="15.75" thickTop="1" thickBot="1" x14ac:dyDescent="0.25"/>
    <row r="29" spans="1:9" ht="36.75" customHeight="1" thickBot="1" x14ac:dyDescent="0.25">
      <c r="C29" s="21" t="s">
        <v>35</v>
      </c>
      <c r="D29" s="22"/>
      <c r="E29" s="22"/>
      <c r="F29" s="22"/>
      <c r="G29" s="22"/>
      <c r="H29" s="23"/>
    </row>
  </sheetData>
  <mergeCells count="7">
    <mergeCell ref="A24:B24"/>
    <mergeCell ref="C29:H29"/>
    <mergeCell ref="D2:E2"/>
    <mergeCell ref="F2:G2"/>
    <mergeCell ref="H2:I2"/>
    <mergeCell ref="D27:G27"/>
    <mergeCell ref="D24:I24"/>
  </mergeCells>
  <conditionalFormatting sqref="A53:B1048576 A1:B22 A25:B27">
    <cfRule type="cellIs" dxfId="19" priority="18" operator="lessThanOrEqual">
      <formula>0</formula>
    </cfRule>
  </conditionalFormatting>
  <conditionalFormatting sqref="D4:E21">
    <cfRule type="expression" dxfId="18" priority="6">
      <formula>D4&lt;0</formula>
    </cfRule>
  </conditionalFormatting>
  <conditionalFormatting sqref="F4:G21">
    <cfRule type="expression" dxfId="17" priority="5">
      <formula>F4&lt;0</formula>
    </cfRule>
  </conditionalFormatting>
  <conditionalFormatting sqref="H4:I21">
    <cfRule type="expression" dxfId="16" priority="4">
      <formula>H4&lt;0</formula>
    </cfRule>
  </conditionalFormatting>
  <conditionalFormatting sqref="A23:B23">
    <cfRule type="cellIs" dxfId="15" priority="1" operator="lessThanOrEqual">
      <formula>0</formula>
    </cfRule>
  </conditionalFormatting>
  <dataValidations disablePrompts="1" count="1">
    <dataValidation type="list" allowBlank="1" showInputMessage="1" showErrorMessage="1" sqref="C3">
      <formula1>"BEA,BNP,ESP,INS"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Rec.Dép.</vt:lpstr>
      <vt:lpstr>Trésorerie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Ignacy</cp:lastModifiedBy>
  <dcterms:created xsi:type="dcterms:W3CDTF">2017-02-25T18:25:43Z</dcterms:created>
  <dcterms:modified xsi:type="dcterms:W3CDTF">2017-02-26T14:47:11Z</dcterms:modified>
</cp:coreProperties>
</file>