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inal Ville's rang PFR" sheetId="1" r:id="rId1"/>
    <sheet name="Hand DATA" sheetId="2" r:id="rId2"/>
    <sheet name="Final V 2 PFR" sheetId="3" r:id="rId3"/>
    <sheet name="Final actions" sheetId="4" r:id="rId4"/>
    <sheet name="Final CB rangs" sheetId="5" r:id="rId5"/>
  </sheets>
  <calcPr calcId="125725" calcMode="manual"/>
</workbook>
</file>

<file path=xl/calcChain.xml><?xml version="1.0" encoding="utf-8"?>
<calcChain xmlns="http://schemas.openxmlformats.org/spreadsheetml/2006/main">
  <c r="L27" i="1"/>
  <c r="G13"/>
  <c r="H13" s="1"/>
  <c r="DB4" i="3" s="1"/>
  <c r="DN4" s="1"/>
  <c r="L26" i="1" s="1"/>
  <c r="D49" i="2" s="1"/>
  <c r="R6" i="1" s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6:R27"/>
  <sheetViews>
    <sheetView tabSelected="1" workbookViewId="0">
      <selection activeCell="L28" sqref="L28"/>
    </sheetView>
  </sheetViews>
  <sheetFormatPr baseColWidth="10" defaultRowHeight="15"/>
  <sheetData>
    <row r="6" spans="7:18">
      <c r="R6" s="1">
        <f>'Hand DATA'!D49</f>
        <v>1</v>
      </c>
    </row>
    <row r="13" spans="7:18">
      <c r="G13" s="1" t="b">
        <f>IF('Final actions'!U$6="ip",IF('Final actions'!V$6="srp",HLOOKUP(ROUND('Final Ville''s rang PFR'!R$6/'Final CB rangs'!D$40,1),'Final CB rangs'!J$2:AH$14,2,FALSE),IF('Final actions'!V$6="3bp",HLOOKUP(ROUND('Final Ville''s rang PFR'!R$6/'Final CB rangs'!G$40,1),'Final CB rangs'!J$2:AH$14,2,FALSE),"")),IF('Final actions'!U$6="oop",IF('Final actions'!V$6="srp",HLOOKUP(ROUND('Final Ville''s rang PFR'!R$6/'Final CB rangs'!D$60,1),'Final CB rangs'!J$2:AH$14,2,FALSE),IF('Final actions'!V$6="3bp",HLOOKUP(ROUND('Final Ville''s rang PFR'!R$6/'Final CB rangs'!G$60,1),'Final CB rangs'!J$2:AH$14,2,FALSE),""))))</f>
        <v>0</v>
      </c>
      <c r="H13" s="2">
        <f>IF(F13*G13&gt;1,1,F13*G13)</f>
        <v>0</v>
      </c>
    </row>
    <row r="26" spans="12:12">
      <c r="L26" s="1">
        <f>SUM('Final V 2 PFR'!DN4:DN1330)</f>
        <v>0</v>
      </c>
    </row>
    <row r="27" spans="12:12">
      <c r="L27" s="1">
        <f>IF(W6=0,1,L26/W6)</f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D49"/>
  <sheetViews>
    <sheetView topLeftCell="A43" workbookViewId="0">
      <selection activeCell="D49" sqref="D49"/>
    </sheetView>
  </sheetViews>
  <sheetFormatPr baseColWidth="10" defaultRowHeight="15"/>
  <sheetData>
    <row r="49" spans="4:4">
      <c r="D49" s="1">
        <f>IF(ISBLANK(D61),'Final Ville''s rang PFR'!L27,D61)</f>
        <v>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DB4:DN4"/>
  <sheetViews>
    <sheetView topLeftCell="CV1" workbookViewId="0">
      <selection activeCell="DB4" sqref="DB4"/>
    </sheetView>
  </sheetViews>
  <sheetFormatPr baseColWidth="10" defaultRowHeight="15"/>
  <sheetData>
    <row r="4" spans="106:118">
      <c r="DB4" s="2" t="str">
        <f>IF(OR(ISNA(A4),'Final Ville''s rang PFR'!H$13=""),"",IF(CB4="Master",DA4,""))</f>
        <v/>
      </c>
      <c r="DN4" s="2">
        <f>IF(ISNA(A4),"",IF(ISNUMBER(DB4),'Final Ville''s rang PFR'!H$13,IF(ISNUMBER(DC4),'Final Ville''s rang PFR'!H$14,IF(ISNUMBER(DD4),'Final Ville''s rang PFR'!H$15,IF(ISNUMBER(DE4),'Final Ville''s rang PFR'!H$16,IF(ISNUMBER(DF4),'Final Ville''s rang PFR'!H$17,IF(ISNUMBER(DG4),'Final Ville''s rang PFR'!H$18,IF(ISNUMBER(DH4),'Final Ville''s rang PFR'!H$19,IF(ISNUMBER(DI4),'Final Ville''s rang PFR'!H$20,IF(ISNUMBER(DJ4),'Final Ville''s rang PFR'!H$21,IF(ISNUMBER(DK4),'Final Ville''s rang PFR'!H$22,IF(ISNUMBER(DL4),'Final Ville''s rang PFR'!H$23,IF(ISNUMBER(DM4),'Final Ville''s rang PFR'!H$24,0)))))))))))))</f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3" sqref="H33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29" sqref="I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Final Ville's rang PFR</vt:lpstr>
      <vt:lpstr>Hand DATA</vt:lpstr>
      <vt:lpstr>Final V 2 PFR</vt:lpstr>
      <vt:lpstr>Final actions</vt:lpstr>
      <vt:lpstr>Final CB rangs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2015-07-08T11:18:51Z</dcterms:modified>
</cp:coreProperties>
</file>