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poliosellig\"/>
    </mc:Choice>
  </mc:AlternateContent>
  <bookViews>
    <workbookView xWindow="0" yWindow="0" windowWidth="21570" windowHeight="8145"/>
    <workbookView xWindow="0" yWindow="0" windowWidth="28800" windowHeight="12435" tabRatio="676"/>
  </bookViews>
  <sheets>
    <sheet name="Saisie" sheetId="2" r:id="rId1"/>
    <sheet name="Planning" sheetId="4" r:id="rId2"/>
    <sheet name="STATS Manuelles" sheetId="3" r:id="rId3"/>
    <sheet name="Stat TCD" sheetId="6" r:id="rId4"/>
    <sheet name="Tables" sheetId="5" r:id="rId5"/>
  </sheets>
  <definedNames>
    <definedName name="_xlnm._FilterDatabase" localSheetId="0" hidden="1">Saisie!$A$1:$D$1318</definedName>
    <definedName name="_xlnm._FilterDatabase" localSheetId="4" hidden="1">Tables!$D$2:$D$1317</definedName>
    <definedName name="_xlnm.Extract" localSheetId="4">Tables!#REF!</definedName>
    <definedName name="Organisme">Tables!$A$2:$A$17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C10" i="2"/>
  <c r="B10" i="2"/>
  <c r="A10" i="2"/>
  <c r="C29" i="3" l="1"/>
  <c r="D29" i="3" s="1"/>
  <c r="E29" i="3" l="1"/>
  <c r="A3" i="2"/>
  <c r="A4" i="2"/>
  <c r="A5" i="2"/>
  <c r="A6" i="2"/>
  <c r="A7" i="2"/>
  <c r="A8" i="2"/>
  <c r="A9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B3" i="2"/>
  <c r="B4" i="2"/>
  <c r="B5" i="2"/>
  <c r="B6" i="2"/>
  <c r="B7" i="2"/>
  <c r="B8" i="2"/>
  <c r="B9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A2" i="2"/>
  <c r="J2" i="2"/>
  <c r="F29" i="3" l="1"/>
  <c r="D5" i="2"/>
  <c r="D6" i="2"/>
  <c r="D7" i="2"/>
  <c r="D8" i="2"/>
  <c r="D9" i="2"/>
  <c r="D11" i="2"/>
  <c r="D1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B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2" i="2"/>
  <c r="N2" i="2"/>
  <c r="M2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J3" i="2"/>
  <c r="K3" i="2" s="1"/>
  <c r="J4" i="2"/>
  <c r="K4" i="2" s="1"/>
  <c r="J5" i="2"/>
  <c r="K5" i="2" s="1"/>
  <c r="J6" i="2"/>
  <c r="K6" i="2" s="1"/>
  <c r="J7" i="2"/>
  <c r="K7" i="2" s="1"/>
  <c r="J8" i="2"/>
  <c r="K8" i="2" s="1"/>
  <c r="J9" i="2"/>
  <c r="K9" i="2" s="1"/>
  <c r="J10" i="2"/>
  <c r="K10" i="2" s="1"/>
  <c r="J11" i="2"/>
  <c r="K11" i="2" s="1"/>
  <c r="J12" i="2"/>
  <c r="K12" i="2" s="1"/>
  <c r="J13" i="2"/>
  <c r="K13" i="2" s="1"/>
  <c r="J14" i="2"/>
  <c r="K14" i="2" s="1"/>
  <c r="J15" i="2"/>
  <c r="K15" i="2" s="1"/>
  <c r="J16" i="2"/>
  <c r="K16" i="2" s="1"/>
  <c r="J17" i="2"/>
  <c r="K17" i="2" s="1"/>
  <c r="J18" i="2"/>
  <c r="K18" i="2" s="1"/>
  <c r="J19" i="2"/>
  <c r="K19" i="2" s="1"/>
  <c r="J20" i="2"/>
  <c r="K20" i="2" s="1"/>
  <c r="J21" i="2"/>
  <c r="K21" i="2" s="1"/>
  <c r="J22" i="2"/>
  <c r="K22" i="2" s="1"/>
  <c r="J23" i="2"/>
  <c r="K23" i="2" s="1"/>
  <c r="J24" i="2"/>
  <c r="K24" i="2" s="1"/>
  <c r="J25" i="2"/>
  <c r="K25" i="2" s="1"/>
  <c r="J26" i="2"/>
  <c r="K26" i="2" s="1"/>
  <c r="J27" i="2"/>
  <c r="K27" i="2" s="1"/>
  <c r="J28" i="2"/>
  <c r="K28" i="2" s="1"/>
  <c r="J29" i="2"/>
  <c r="K29" i="2" s="1"/>
  <c r="J30" i="2"/>
  <c r="K30" i="2" s="1"/>
  <c r="J31" i="2"/>
  <c r="K31" i="2" s="1"/>
  <c r="J32" i="2"/>
  <c r="K32" i="2" s="1"/>
  <c r="J33" i="2"/>
  <c r="K33" i="2" s="1"/>
  <c r="J34" i="2"/>
  <c r="K34" i="2" s="1"/>
  <c r="J35" i="2"/>
  <c r="K35" i="2" s="1"/>
  <c r="J36" i="2"/>
  <c r="K36" i="2" s="1"/>
  <c r="J37" i="2"/>
  <c r="K37" i="2" s="1"/>
  <c r="J38" i="2"/>
  <c r="K38" i="2" s="1"/>
  <c r="J39" i="2"/>
  <c r="K39" i="2" s="1"/>
  <c r="J40" i="2"/>
  <c r="K40" i="2" s="1"/>
  <c r="K2" i="2"/>
  <c r="G29" i="3" l="1"/>
  <c r="L2" i="2"/>
  <c r="H29" i="3" l="1"/>
  <c r="H79" i="2"/>
  <c r="G79" i="2"/>
  <c r="F79" i="2"/>
  <c r="E79" i="2"/>
  <c r="H78" i="2"/>
  <c r="G78" i="2"/>
  <c r="F78" i="2"/>
  <c r="E78" i="2"/>
  <c r="H77" i="2"/>
  <c r="G77" i="2"/>
  <c r="F77" i="2"/>
  <c r="E77" i="2"/>
  <c r="H76" i="2"/>
  <c r="G76" i="2"/>
  <c r="F76" i="2"/>
  <c r="E76" i="2"/>
  <c r="H75" i="2"/>
  <c r="G75" i="2"/>
  <c r="F75" i="2"/>
  <c r="E75" i="2"/>
  <c r="H74" i="2"/>
  <c r="G74" i="2"/>
  <c r="F74" i="2"/>
  <c r="E74" i="2"/>
  <c r="H73" i="2"/>
  <c r="G73" i="2"/>
  <c r="F73" i="2"/>
  <c r="E73" i="2"/>
  <c r="H72" i="2"/>
  <c r="G72" i="2"/>
  <c r="F72" i="2"/>
  <c r="E72" i="2"/>
  <c r="H71" i="2"/>
  <c r="G71" i="2"/>
  <c r="F71" i="2"/>
  <c r="E71" i="2"/>
  <c r="H70" i="2"/>
  <c r="G70" i="2"/>
  <c r="F70" i="2"/>
  <c r="E70" i="2"/>
  <c r="H69" i="2"/>
  <c r="G69" i="2"/>
  <c r="F69" i="2"/>
  <c r="E69" i="2"/>
  <c r="H68" i="2"/>
  <c r="G68" i="2"/>
  <c r="F68" i="2"/>
  <c r="E68" i="2"/>
  <c r="H67" i="2"/>
  <c r="G67" i="2"/>
  <c r="F67" i="2"/>
  <c r="E67" i="2"/>
  <c r="H66" i="2"/>
  <c r="G66" i="2"/>
  <c r="F66" i="2"/>
  <c r="E66" i="2"/>
  <c r="H65" i="2"/>
  <c r="G65" i="2"/>
  <c r="F65" i="2"/>
  <c r="E65" i="2"/>
  <c r="H64" i="2"/>
  <c r="G64" i="2"/>
  <c r="F64" i="2"/>
  <c r="E64" i="2"/>
  <c r="H63" i="2"/>
  <c r="G63" i="2"/>
  <c r="F63" i="2"/>
  <c r="E63" i="2"/>
  <c r="H62" i="2"/>
  <c r="G62" i="2"/>
  <c r="F62" i="2"/>
  <c r="E62" i="2"/>
  <c r="H61" i="2"/>
  <c r="G61" i="2"/>
  <c r="F61" i="2"/>
  <c r="E61" i="2"/>
  <c r="H60" i="2"/>
  <c r="G60" i="2"/>
  <c r="F60" i="2"/>
  <c r="E60" i="2"/>
  <c r="H59" i="2"/>
  <c r="G59" i="2"/>
  <c r="F59" i="2"/>
  <c r="E59" i="2"/>
  <c r="H58" i="2"/>
  <c r="G58" i="2"/>
  <c r="F58" i="2"/>
  <c r="E58" i="2"/>
  <c r="H57" i="2"/>
  <c r="G57" i="2"/>
  <c r="F57" i="2"/>
  <c r="E57" i="2"/>
  <c r="H56" i="2"/>
  <c r="G56" i="2"/>
  <c r="F56" i="2"/>
  <c r="E56" i="2"/>
  <c r="H55" i="2"/>
  <c r="G55" i="2"/>
  <c r="F55" i="2"/>
  <c r="E55" i="2"/>
  <c r="H54" i="2"/>
  <c r="H93" i="2" s="1"/>
  <c r="H132" i="2" s="1"/>
  <c r="H171" i="2" s="1"/>
  <c r="H210" i="2" s="1"/>
  <c r="H249" i="2" s="1"/>
  <c r="H288" i="2" s="1"/>
  <c r="H327" i="2" s="1"/>
  <c r="H366" i="2" s="1"/>
  <c r="H405" i="2" s="1"/>
  <c r="H444" i="2" s="1"/>
  <c r="H483" i="2" s="1"/>
  <c r="H522" i="2" s="1"/>
  <c r="H561" i="2" s="1"/>
  <c r="H600" i="2" s="1"/>
  <c r="H639" i="2" s="1"/>
  <c r="H678" i="2" s="1"/>
  <c r="H717" i="2" s="1"/>
  <c r="H756" i="2" s="1"/>
  <c r="H795" i="2" s="1"/>
  <c r="H834" i="2" s="1"/>
  <c r="H873" i="2" s="1"/>
  <c r="H912" i="2" s="1"/>
  <c r="H951" i="2" s="1"/>
  <c r="H990" i="2" s="1"/>
  <c r="H1029" i="2" s="1"/>
  <c r="H1068" i="2" s="1"/>
  <c r="H1107" i="2" s="1"/>
  <c r="H1146" i="2" s="1"/>
  <c r="H1185" i="2" s="1"/>
  <c r="H1224" i="2" s="1"/>
  <c r="H1263" i="2" s="1"/>
  <c r="H1302" i="2" s="1"/>
  <c r="G54" i="2"/>
  <c r="F54" i="2"/>
  <c r="E54" i="2"/>
  <c r="H53" i="2"/>
  <c r="G53" i="2"/>
  <c r="F53" i="2"/>
  <c r="E53" i="2"/>
  <c r="H52" i="2"/>
  <c r="G52" i="2"/>
  <c r="F52" i="2"/>
  <c r="E52" i="2"/>
  <c r="H51" i="2"/>
  <c r="G51" i="2"/>
  <c r="F51" i="2"/>
  <c r="E51" i="2"/>
  <c r="H50" i="2"/>
  <c r="G50" i="2"/>
  <c r="F50" i="2"/>
  <c r="E50" i="2"/>
  <c r="H49" i="2"/>
  <c r="G49" i="2"/>
  <c r="F49" i="2"/>
  <c r="E49" i="2"/>
  <c r="H48" i="2"/>
  <c r="G48" i="2"/>
  <c r="F48" i="2"/>
  <c r="E48" i="2"/>
  <c r="H47" i="2"/>
  <c r="G47" i="2"/>
  <c r="F47" i="2"/>
  <c r="E47" i="2"/>
  <c r="H46" i="2"/>
  <c r="G46" i="2"/>
  <c r="F46" i="2"/>
  <c r="E46" i="2"/>
  <c r="H45" i="2"/>
  <c r="G45" i="2"/>
  <c r="F45" i="2"/>
  <c r="E45" i="2"/>
  <c r="H44" i="2"/>
  <c r="G44" i="2"/>
  <c r="F44" i="2"/>
  <c r="E44" i="2"/>
  <c r="H43" i="2"/>
  <c r="G43" i="2"/>
  <c r="F43" i="2"/>
  <c r="E43" i="2"/>
  <c r="H42" i="2"/>
  <c r="G42" i="2"/>
  <c r="F42" i="2"/>
  <c r="E42" i="2"/>
  <c r="H41" i="2"/>
  <c r="G41" i="2"/>
  <c r="F41" i="2"/>
  <c r="E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C3" i="2"/>
  <c r="C4" i="2"/>
  <c r="C5" i="2"/>
  <c r="C6" i="2"/>
  <c r="C7" i="2"/>
  <c r="C8" i="2"/>
  <c r="C9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3" i="2"/>
  <c r="D2" i="2"/>
  <c r="D4" i="2"/>
  <c r="I29" i="3" l="1"/>
  <c r="N41" i="2"/>
  <c r="H80" i="2"/>
  <c r="H119" i="2" s="1"/>
  <c r="H158" i="2" s="1"/>
  <c r="H197" i="2" s="1"/>
  <c r="H236" i="2" s="1"/>
  <c r="H275" i="2" s="1"/>
  <c r="H314" i="2" s="1"/>
  <c r="H353" i="2" s="1"/>
  <c r="H392" i="2" s="1"/>
  <c r="H431" i="2" s="1"/>
  <c r="H470" i="2" s="1"/>
  <c r="H509" i="2" s="1"/>
  <c r="H548" i="2" s="1"/>
  <c r="H587" i="2" s="1"/>
  <c r="H626" i="2" s="1"/>
  <c r="H665" i="2" s="1"/>
  <c r="H704" i="2" s="1"/>
  <c r="H743" i="2" s="1"/>
  <c r="H782" i="2" s="1"/>
  <c r="H821" i="2" s="1"/>
  <c r="H860" i="2" s="1"/>
  <c r="H899" i="2" s="1"/>
  <c r="H938" i="2" s="1"/>
  <c r="H977" i="2" s="1"/>
  <c r="H1016" i="2" s="1"/>
  <c r="H1055" i="2" s="1"/>
  <c r="H1094" i="2" s="1"/>
  <c r="H1133" i="2" s="1"/>
  <c r="H1172" i="2" s="1"/>
  <c r="H1211" i="2" s="1"/>
  <c r="H1250" i="2" s="1"/>
  <c r="H1289" i="2" s="1"/>
  <c r="A42" i="2"/>
  <c r="B42" i="2"/>
  <c r="L42" i="2" s="1"/>
  <c r="A44" i="2"/>
  <c r="B44" i="2"/>
  <c r="L44" i="2" s="1"/>
  <c r="B46" i="2"/>
  <c r="L46" i="2" s="1"/>
  <c r="A46" i="2"/>
  <c r="A48" i="2"/>
  <c r="B48" i="2"/>
  <c r="L48" i="2" s="1"/>
  <c r="A51" i="2"/>
  <c r="B51" i="2"/>
  <c r="L51" i="2" s="1"/>
  <c r="A53" i="2"/>
  <c r="B53" i="2"/>
  <c r="L53" i="2" s="1"/>
  <c r="A55" i="2"/>
  <c r="B55" i="2"/>
  <c r="L55" i="2" s="1"/>
  <c r="A57" i="2"/>
  <c r="B57" i="2"/>
  <c r="L57" i="2" s="1"/>
  <c r="A59" i="2"/>
  <c r="B59" i="2"/>
  <c r="L59" i="2" s="1"/>
  <c r="A61" i="2"/>
  <c r="B61" i="2"/>
  <c r="L61" i="2" s="1"/>
  <c r="A63" i="2"/>
  <c r="B63" i="2"/>
  <c r="L63" i="2" s="1"/>
  <c r="A65" i="2"/>
  <c r="B65" i="2"/>
  <c r="L65" i="2" s="1"/>
  <c r="A67" i="2"/>
  <c r="B67" i="2"/>
  <c r="L67" i="2" s="1"/>
  <c r="A69" i="2"/>
  <c r="B69" i="2"/>
  <c r="L69" i="2" s="1"/>
  <c r="A71" i="2"/>
  <c r="B71" i="2"/>
  <c r="L71" i="2" s="1"/>
  <c r="A73" i="2"/>
  <c r="B73" i="2"/>
  <c r="L73" i="2" s="1"/>
  <c r="A75" i="2"/>
  <c r="B75" i="2"/>
  <c r="L75" i="2" s="1"/>
  <c r="A77" i="2"/>
  <c r="B77" i="2"/>
  <c r="L77" i="2" s="1"/>
  <c r="A79" i="2"/>
  <c r="B79" i="2"/>
  <c r="L79" i="2" s="1"/>
  <c r="A41" i="2"/>
  <c r="B41" i="2"/>
  <c r="A43" i="2"/>
  <c r="B43" i="2"/>
  <c r="L43" i="2" s="1"/>
  <c r="A45" i="2"/>
  <c r="B45" i="2"/>
  <c r="L45" i="2" s="1"/>
  <c r="A47" i="2"/>
  <c r="B47" i="2"/>
  <c r="L47" i="2" s="1"/>
  <c r="A49" i="2"/>
  <c r="B49" i="2"/>
  <c r="L49" i="2" s="1"/>
  <c r="A50" i="2"/>
  <c r="B50" i="2"/>
  <c r="L50" i="2" s="1"/>
  <c r="A52" i="2"/>
  <c r="B52" i="2"/>
  <c r="L52" i="2" s="1"/>
  <c r="A54" i="2"/>
  <c r="B54" i="2"/>
  <c r="L54" i="2" s="1"/>
  <c r="A56" i="2"/>
  <c r="B56" i="2"/>
  <c r="L56" i="2" s="1"/>
  <c r="A58" i="2"/>
  <c r="B58" i="2"/>
  <c r="L58" i="2" s="1"/>
  <c r="A60" i="2"/>
  <c r="B60" i="2"/>
  <c r="L60" i="2" s="1"/>
  <c r="A62" i="2"/>
  <c r="B62" i="2"/>
  <c r="A64" i="2"/>
  <c r="B64" i="2"/>
  <c r="L64" i="2" s="1"/>
  <c r="A66" i="2"/>
  <c r="B66" i="2"/>
  <c r="L66" i="2" s="1"/>
  <c r="A68" i="2"/>
  <c r="B68" i="2"/>
  <c r="L68" i="2" s="1"/>
  <c r="A70" i="2"/>
  <c r="B70" i="2"/>
  <c r="L70" i="2" s="1"/>
  <c r="A72" i="2"/>
  <c r="B72" i="2"/>
  <c r="L72" i="2" s="1"/>
  <c r="A74" i="2"/>
  <c r="B74" i="2"/>
  <c r="L74" i="2" s="1"/>
  <c r="A76" i="2"/>
  <c r="B76" i="2"/>
  <c r="L76" i="2" s="1"/>
  <c r="A78" i="2"/>
  <c r="B78" i="2"/>
  <c r="L78" i="2" s="1"/>
  <c r="H82" i="2"/>
  <c r="O43" i="2"/>
  <c r="H86" i="2"/>
  <c r="O47" i="2"/>
  <c r="D42" i="2"/>
  <c r="D44" i="2"/>
  <c r="D45" i="2"/>
  <c r="D47" i="2"/>
  <c r="D50" i="2"/>
  <c r="D52" i="2"/>
  <c r="D54" i="2"/>
  <c r="E95" i="2"/>
  <c r="E134" i="2" s="1"/>
  <c r="E97" i="2"/>
  <c r="C97" i="2" s="1"/>
  <c r="E99" i="2"/>
  <c r="L62" i="2"/>
  <c r="O41" i="2"/>
  <c r="O54" i="2"/>
  <c r="H87" i="2"/>
  <c r="O48" i="2"/>
  <c r="E80" i="2"/>
  <c r="C80" i="2" s="1"/>
  <c r="D43" i="2"/>
  <c r="D46" i="2"/>
  <c r="D48" i="2"/>
  <c r="D49" i="2"/>
  <c r="D51" i="2"/>
  <c r="D53" i="2"/>
  <c r="D55" i="2"/>
  <c r="H81" i="2"/>
  <c r="O42" i="2"/>
  <c r="H83" i="2"/>
  <c r="O44" i="2"/>
  <c r="H84" i="2"/>
  <c r="O45" i="2"/>
  <c r="H85" i="2"/>
  <c r="O46" i="2"/>
  <c r="H88" i="2"/>
  <c r="O49" i="2"/>
  <c r="H89" i="2"/>
  <c r="O50" i="2"/>
  <c r="H90" i="2"/>
  <c r="O51" i="2"/>
  <c r="H91" i="2"/>
  <c r="O52" i="2"/>
  <c r="H92" i="2"/>
  <c r="O53" i="2"/>
  <c r="H94" i="2"/>
  <c r="O55" i="2"/>
  <c r="H95" i="2"/>
  <c r="O56" i="2"/>
  <c r="H96" i="2"/>
  <c r="O57" i="2"/>
  <c r="H97" i="2"/>
  <c r="O58" i="2"/>
  <c r="H98" i="2"/>
  <c r="O59" i="2"/>
  <c r="H99" i="2"/>
  <c r="O60" i="2"/>
  <c r="H100" i="2"/>
  <c r="O61" i="2"/>
  <c r="H101" i="2"/>
  <c r="O62" i="2"/>
  <c r="H102" i="2"/>
  <c r="O63" i="2"/>
  <c r="H103" i="2"/>
  <c r="O64" i="2"/>
  <c r="H104" i="2"/>
  <c r="O65" i="2"/>
  <c r="H105" i="2"/>
  <c r="O66" i="2"/>
  <c r="H106" i="2"/>
  <c r="O67" i="2"/>
  <c r="H107" i="2"/>
  <c r="O68" i="2"/>
  <c r="H108" i="2"/>
  <c r="O69" i="2"/>
  <c r="H109" i="2"/>
  <c r="O70" i="2"/>
  <c r="H110" i="2"/>
  <c r="O71" i="2"/>
  <c r="H111" i="2"/>
  <c r="O72" i="2"/>
  <c r="H112" i="2"/>
  <c r="O73" i="2"/>
  <c r="H113" i="2"/>
  <c r="O74" i="2"/>
  <c r="H114" i="2"/>
  <c r="O75" i="2"/>
  <c r="H115" i="2"/>
  <c r="O76" i="2"/>
  <c r="H116" i="2"/>
  <c r="O77" i="2"/>
  <c r="H117" i="2"/>
  <c r="O78" i="2"/>
  <c r="H118" i="2"/>
  <c r="O79" i="2"/>
  <c r="F81" i="2"/>
  <c r="M42" i="2"/>
  <c r="F82" i="2"/>
  <c r="M43" i="2"/>
  <c r="F83" i="2"/>
  <c r="M44" i="2"/>
  <c r="F84" i="2"/>
  <c r="M45" i="2"/>
  <c r="F85" i="2"/>
  <c r="M46" i="2"/>
  <c r="F86" i="2"/>
  <c r="M47" i="2"/>
  <c r="F87" i="2"/>
  <c r="M48" i="2"/>
  <c r="F88" i="2"/>
  <c r="M49" i="2"/>
  <c r="F89" i="2"/>
  <c r="M50" i="2"/>
  <c r="F90" i="2"/>
  <c r="M51" i="2"/>
  <c r="F91" i="2"/>
  <c r="M52" i="2"/>
  <c r="F92" i="2"/>
  <c r="M53" i="2"/>
  <c r="F93" i="2"/>
  <c r="M54" i="2"/>
  <c r="F94" i="2"/>
  <c r="M55" i="2"/>
  <c r="F95" i="2"/>
  <c r="M56" i="2"/>
  <c r="F96" i="2"/>
  <c r="M57" i="2"/>
  <c r="F97" i="2"/>
  <c r="M58" i="2"/>
  <c r="F98" i="2"/>
  <c r="M59" i="2"/>
  <c r="F99" i="2"/>
  <c r="M60" i="2"/>
  <c r="F100" i="2"/>
  <c r="M61" i="2"/>
  <c r="F101" i="2"/>
  <c r="M62" i="2"/>
  <c r="F102" i="2"/>
  <c r="M63" i="2"/>
  <c r="F103" i="2"/>
  <c r="M64" i="2"/>
  <c r="F104" i="2"/>
  <c r="M65" i="2"/>
  <c r="F105" i="2"/>
  <c r="M66" i="2"/>
  <c r="F106" i="2"/>
  <c r="M67" i="2"/>
  <c r="F107" i="2"/>
  <c r="M68" i="2"/>
  <c r="F108" i="2"/>
  <c r="M69" i="2"/>
  <c r="F109" i="2"/>
  <c r="M70" i="2"/>
  <c r="F110" i="2"/>
  <c r="M71" i="2"/>
  <c r="F111" i="2"/>
  <c r="M72" i="2"/>
  <c r="F112" i="2"/>
  <c r="M73" i="2"/>
  <c r="F113" i="2"/>
  <c r="M74" i="2"/>
  <c r="F114" i="2"/>
  <c r="M75" i="2"/>
  <c r="F115" i="2"/>
  <c r="M76" i="2"/>
  <c r="F116" i="2"/>
  <c r="M77" i="2"/>
  <c r="F117" i="2"/>
  <c r="M78" i="2"/>
  <c r="F118" i="2"/>
  <c r="M79" i="2"/>
  <c r="N42" i="2"/>
  <c r="J42" i="2"/>
  <c r="K42" i="2" s="1"/>
  <c r="N43" i="2"/>
  <c r="J43" i="2"/>
  <c r="K43" i="2" s="1"/>
  <c r="N44" i="2"/>
  <c r="J44" i="2"/>
  <c r="K44" i="2" s="1"/>
  <c r="N45" i="2"/>
  <c r="J45" i="2"/>
  <c r="K45" i="2" s="1"/>
  <c r="N46" i="2"/>
  <c r="J46" i="2"/>
  <c r="K46" i="2" s="1"/>
  <c r="N47" i="2"/>
  <c r="J47" i="2"/>
  <c r="K47" i="2" s="1"/>
  <c r="N48" i="2"/>
  <c r="J48" i="2"/>
  <c r="K48" i="2" s="1"/>
  <c r="N49" i="2"/>
  <c r="J49" i="2"/>
  <c r="K49" i="2" s="1"/>
  <c r="N50" i="2"/>
  <c r="J50" i="2"/>
  <c r="K50" i="2" s="1"/>
  <c r="N51" i="2"/>
  <c r="J51" i="2"/>
  <c r="K51" i="2" s="1"/>
  <c r="N52" i="2"/>
  <c r="J52" i="2"/>
  <c r="K52" i="2" s="1"/>
  <c r="N53" i="2"/>
  <c r="J53" i="2"/>
  <c r="K53" i="2" s="1"/>
  <c r="N54" i="2"/>
  <c r="J54" i="2"/>
  <c r="K54" i="2" s="1"/>
  <c r="N55" i="2"/>
  <c r="J55" i="2"/>
  <c r="K55" i="2" s="1"/>
  <c r="N56" i="2"/>
  <c r="J56" i="2"/>
  <c r="K56" i="2" s="1"/>
  <c r="N57" i="2"/>
  <c r="J57" i="2"/>
  <c r="K57" i="2" s="1"/>
  <c r="N58" i="2"/>
  <c r="J58" i="2"/>
  <c r="K58" i="2" s="1"/>
  <c r="N59" i="2"/>
  <c r="J59" i="2"/>
  <c r="K59" i="2" s="1"/>
  <c r="N60" i="2"/>
  <c r="J60" i="2"/>
  <c r="K60" i="2" s="1"/>
  <c r="N61" i="2"/>
  <c r="J61" i="2"/>
  <c r="K61" i="2" s="1"/>
  <c r="N62" i="2"/>
  <c r="J62" i="2"/>
  <c r="K62" i="2" s="1"/>
  <c r="N63" i="2"/>
  <c r="J63" i="2"/>
  <c r="K63" i="2" s="1"/>
  <c r="N64" i="2"/>
  <c r="J64" i="2"/>
  <c r="K64" i="2" s="1"/>
  <c r="N65" i="2"/>
  <c r="J65" i="2"/>
  <c r="K65" i="2" s="1"/>
  <c r="N66" i="2"/>
  <c r="J66" i="2"/>
  <c r="K66" i="2" s="1"/>
  <c r="N67" i="2"/>
  <c r="J67" i="2"/>
  <c r="K67" i="2" s="1"/>
  <c r="N68" i="2"/>
  <c r="J68" i="2"/>
  <c r="K68" i="2" s="1"/>
  <c r="N69" i="2"/>
  <c r="J69" i="2"/>
  <c r="K69" i="2" s="1"/>
  <c r="N70" i="2"/>
  <c r="J70" i="2"/>
  <c r="K70" i="2" s="1"/>
  <c r="N71" i="2"/>
  <c r="J71" i="2"/>
  <c r="K71" i="2" s="1"/>
  <c r="N72" i="2"/>
  <c r="J72" i="2"/>
  <c r="K72" i="2" s="1"/>
  <c r="N73" i="2"/>
  <c r="J73" i="2"/>
  <c r="K73" i="2" s="1"/>
  <c r="N74" i="2"/>
  <c r="J74" i="2"/>
  <c r="K74" i="2" s="1"/>
  <c r="N75" i="2"/>
  <c r="J75" i="2"/>
  <c r="K75" i="2" s="1"/>
  <c r="N76" i="2"/>
  <c r="J76" i="2"/>
  <c r="K76" i="2" s="1"/>
  <c r="N77" i="2"/>
  <c r="J77" i="2"/>
  <c r="K77" i="2" s="1"/>
  <c r="N78" i="2"/>
  <c r="J78" i="2"/>
  <c r="K78" i="2" s="1"/>
  <c r="N79" i="2"/>
  <c r="J79" i="2"/>
  <c r="K79" i="2" s="1"/>
  <c r="F80" i="2"/>
  <c r="M41" i="2"/>
  <c r="J41" i="2"/>
  <c r="K41" i="2" s="1"/>
  <c r="C41" i="2"/>
  <c r="G80" i="2"/>
  <c r="N80" i="2" s="1"/>
  <c r="G83" i="2"/>
  <c r="G84" i="2"/>
  <c r="G87" i="2"/>
  <c r="G88" i="2"/>
  <c r="G91" i="2"/>
  <c r="G92" i="2"/>
  <c r="G95" i="2"/>
  <c r="G96" i="2"/>
  <c r="G97" i="2"/>
  <c r="G103" i="2"/>
  <c r="G104" i="2"/>
  <c r="G105" i="2"/>
  <c r="G110" i="2"/>
  <c r="G111" i="2"/>
  <c r="G112" i="2"/>
  <c r="G113" i="2"/>
  <c r="D41" i="2"/>
  <c r="G98" i="2"/>
  <c r="G99" i="2"/>
  <c r="G100" i="2"/>
  <c r="G101" i="2"/>
  <c r="G106" i="2"/>
  <c r="G107" i="2"/>
  <c r="G108" i="2"/>
  <c r="G109" i="2"/>
  <c r="G114" i="2"/>
  <c r="G115" i="2"/>
  <c r="G116" i="2"/>
  <c r="G117" i="2"/>
  <c r="G81" i="2"/>
  <c r="G82" i="2"/>
  <c r="G85" i="2"/>
  <c r="G86" i="2"/>
  <c r="G89" i="2"/>
  <c r="G90" i="2"/>
  <c r="G93" i="2"/>
  <c r="G94" i="2"/>
  <c r="G118" i="2"/>
  <c r="E81" i="2"/>
  <c r="E82" i="2"/>
  <c r="D82" i="2" s="1"/>
  <c r="E85" i="2"/>
  <c r="E86" i="2"/>
  <c r="E89" i="2"/>
  <c r="E90" i="2"/>
  <c r="E129" i="2" s="1"/>
  <c r="E93" i="2"/>
  <c r="E94" i="2"/>
  <c r="G102" i="2"/>
  <c r="E83" i="2"/>
  <c r="E84" i="2"/>
  <c r="E87" i="2"/>
  <c r="E88" i="2"/>
  <c r="E91" i="2"/>
  <c r="E92" i="2"/>
  <c r="D97" i="2"/>
  <c r="C95" i="2"/>
  <c r="D62" i="2"/>
  <c r="C62" i="2"/>
  <c r="D59" i="2"/>
  <c r="C59" i="2"/>
  <c r="D63" i="2"/>
  <c r="E102" i="2"/>
  <c r="C63" i="2"/>
  <c r="E106" i="2"/>
  <c r="D67" i="2"/>
  <c r="C67" i="2"/>
  <c r="E110" i="2"/>
  <c r="D71" i="2"/>
  <c r="C71" i="2"/>
  <c r="E114" i="2"/>
  <c r="D75" i="2"/>
  <c r="C75" i="2"/>
  <c r="E118" i="2"/>
  <c r="D79" i="2"/>
  <c r="C79" i="2"/>
  <c r="E101" i="2"/>
  <c r="E109" i="2"/>
  <c r="D70" i="2"/>
  <c r="C70" i="2"/>
  <c r="E113" i="2"/>
  <c r="D74" i="2"/>
  <c r="C74" i="2"/>
  <c r="E117" i="2"/>
  <c r="D78" i="2"/>
  <c r="C78" i="2"/>
  <c r="D56" i="2"/>
  <c r="C56" i="2"/>
  <c r="D64" i="2"/>
  <c r="C64" i="2"/>
  <c r="E103" i="2"/>
  <c r="E107" i="2"/>
  <c r="D68" i="2"/>
  <c r="C68" i="2"/>
  <c r="E111" i="2"/>
  <c r="D72" i="2"/>
  <c r="C72" i="2"/>
  <c r="E115" i="2"/>
  <c r="D76" i="2"/>
  <c r="C76" i="2"/>
  <c r="E119" i="2"/>
  <c r="D80" i="2"/>
  <c r="D58" i="2"/>
  <c r="C58" i="2"/>
  <c r="D66" i="2"/>
  <c r="C66" i="2"/>
  <c r="E105" i="2"/>
  <c r="D60" i="2"/>
  <c r="C60" i="2"/>
  <c r="D57" i="2"/>
  <c r="C57" i="2"/>
  <c r="D61" i="2"/>
  <c r="C61" i="2"/>
  <c r="D65" i="2"/>
  <c r="E104" i="2"/>
  <c r="C65" i="2"/>
  <c r="E108" i="2"/>
  <c r="D69" i="2"/>
  <c r="C69" i="2"/>
  <c r="E112" i="2"/>
  <c r="D73" i="2"/>
  <c r="C73" i="2"/>
  <c r="E116" i="2"/>
  <c r="D77" i="2"/>
  <c r="C77" i="2"/>
  <c r="E96" i="2"/>
  <c r="E98" i="2"/>
  <c r="E100" i="2"/>
  <c r="C54" i="2"/>
  <c r="C55" i="2"/>
  <c r="C42" i="2"/>
  <c r="C43" i="2"/>
  <c r="C44" i="2"/>
  <c r="C45" i="2"/>
  <c r="C46" i="2"/>
  <c r="C47" i="2"/>
  <c r="C48" i="2"/>
  <c r="C49" i="2"/>
  <c r="C50" i="2"/>
  <c r="C51" i="2"/>
  <c r="C52" i="2"/>
  <c r="C53" i="2"/>
  <c r="J29" i="3" l="1"/>
  <c r="D95" i="2"/>
  <c r="L41" i="2"/>
  <c r="E136" i="2"/>
  <c r="B136" i="2" s="1"/>
  <c r="L136" i="2" s="1"/>
  <c r="A129" i="2"/>
  <c r="B129" i="2"/>
  <c r="A98" i="2"/>
  <c r="B98" i="2"/>
  <c r="L98" i="2" s="1"/>
  <c r="A91" i="2"/>
  <c r="B91" i="2"/>
  <c r="A82" i="2"/>
  <c r="B82" i="2"/>
  <c r="L82" i="2" s="1"/>
  <c r="A107" i="2"/>
  <c r="B107" i="2"/>
  <c r="L107" i="2" s="1"/>
  <c r="A88" i="2"/>
  <c r="B88" i="2"/>
  <c r="L88" i="2" s="1"/>
  <c r="A89" i="2"/>
  <c r="B89" i="2"/>
  <c r="A97" i="2"/>
  <c r="B97" i="2"/>
  <c r="L97" i="2" s="1"/>
  <c r="A116" i="2"/>
  <c r="B116" i="2"/>
  <c r="A119" i="2"/>
  <c r="B119" i="2"/>
  <c r="L119" i="2" s="1"/>
  <c r="A106" i="2"/>
  <c r="B106" i="2"/>
  <c r="A83" i="2"/>
  <c r="B83" i="2"/>
  <c r="L83" i="2" s="1"/>
  <c r="A96" i="2"/>
  <c r="B96" i="2"/>
  <c r="A105" i="2"/>
  <c r="B105" i="2"/>
  <c r="L105" i="2" s="1"/>
  <c r="A117" i="2"/>
  <c r="B117" i="2"/>
  <c r="L117" i="2" s="1"/>
  <c r="A110" i="2"/>
  <c r="B110" i="2"/>
  <c r="L110" i="2" s="1"/>
  <c r="A81" i="2"/>
  <c r="B81" i="2"/>
  <c r="A108" i="2"/>
  <c r="B108" i="2"/>
  <c r="L108" i="2" s="1"/>
  <c r="A111" i="2"/>
  <c r="B111" i="2"/>
  <c r="L111" i="2" s="1"/>
  <c r="A103" i="2"/>
  <c r="B103" i="2"/>
  <c r="L103" i="2" s="1"/>
  <c r="A114" i="2"/>
  <c r="B114" i="2"/>
  <c r="L114" i="2" s="1"/>
  <c r="A102" i="2"/>
  <c r="B102" i="2"/>
  <c r="L102" i="2" s="1"/>
  <c r="A87" i="2"/>
  <c r="B87" i="2"/>
  <c r="A94" i="2"/>
  <c r="B94" i="2"/>
  <c r="L94" i="2" s="1"/>
  <c r="A86" i="2"/>
  <c r="B86" i="2"/>
  <c r="L86" i="2" s="1"/>
  <c r="A80" i="2"/>
  <c r="B80" i="2"/>
  <c r="L80" i="2" s="1"/>
  <c r="A104" i="2"/>
  <c r="B104" i="2"/>
  <c r="L104" i="2" s="1"/>
  <c r="A113" i="2"/>
  <c r="B113" i="2"/>
  <c r="L113" i="2" s="1"/>
  <c r="A101" i="2"/>
  <c r="B101" i="2"/>
  <c r="L101" i="2" s="1"/>
  <c r="C90" i="2"/>
  <c r="A90" i="2"/>
  <c r="B90" i="2"/>
  <c r="L90" i="2" s="1"/>
  <c r="A100" i="2"/>
  <c r="B100" i="2"/>
  <c r="L100" i="2" s="1"/>
  <c r="A112" i="2"/>
  <c r="B112" i="2"/>
  <c r="A115" i="2"/>
  <c r="B115" i="2"/>
  <c r="L115" i="2" s="1"/>
  <c r="A109" i="2"/>
  <c r="B109" i="2"/>
  <c r="L109" i="2" s="1"/>
  <c r="A118" i="2"/>
  <c r="B118" i="2"/>
  <c r="L118" i="2" s="1"/>
  <c r="A134" i="2"/>
  <c r="B134" i="2"/>
  <c r="L134" i="2" s="1"/>
  <c r="A92" i="2"/>
  <c r="B92" i="2"/>
  <c r="A84" i="2"/>
  <c r="B84" i="2"/>
  <c r="L84" i="2" s="1"/>
  <c r="A93" i="2"/>
  <c r="B93" i="2"/>
  <c r="L93" i="2" s="1"/>
  <c r="A85" i="2"/>
  <c r="B85" i="2"/>
  <c r="L85" i="2" s="1"/>
  <c r="D99" i="2"/>
  <c r="A99" i="2"/>
  <c r="B99" i="2"/>
  <c r="A95" i="2"/>
  <c r="B95" i="2"/>
  <c r="L89" i="2"/>
  <c r="L99" i="2"/>
  <c r="E138" i="2"/>
  <c r="D138" i="2" s="1"/>
  <c r="L87" i="2"/>
  <c r="D94" i="2"/>
  <c r="D86" i="2"/>
  <c r="H157" i="2"/>
  <c r="O118" i="2"/>
  <c r="H155" i="2"/>
  <c r="O116" i="2"/>
  <c r="H153" i="2"/>
  <c r="O114" i="2"/>
  <c r="H151" i="2"/>
  <c r="O112" i="2"/>
  <c r="H149" i="2"/>
  <c r="O110" i="2"/>
  <c r="H147" i="2"/>
  <c r="O108" i="2"/>
  <c r="H145" i="2"/>
  <c r="O106" i="2"/>
  <c r="H143" i="2"/>
  <c r="O104" i="2"/>
  <c r="H141" i="2"/>
  <c r="O102" i="2"/>
  <c r="H139" i="2"/>
  <c r="O100" i="2"/>
  <c r="H137" i="2"/>
  <c r="O98" i="2"/>
  <c r="H135" i="2"/>
  <c r="O96" i="2"/>
  <c r="H133" i="2"/>
  <c r="O94" i="2"/>
  <c r="H130" i="2"/>
  <c r="O91" i="2"/>
  <c r="H128" i="2"/>
  <c r="O89" i="2"/>
  <c r="H124" i="2"/>
  <c r="O85" i="2"/>
  <c r="H122" i="2"/>
  <c r="O83" i="2"/>
  <c r="H126" i="2"/>
  <c r="O87" i="2"/>
  <c r="H125" i="2"/>
  <c r="O86" i="2"/>
  <c r="L96" i="2"/>
  <c r="L81" i="2"/>
  <c r="L95" i="2"/>
  <c r="L112" i="2"/>
  <c r="L129" i="2"/>
  <c r="L116" i="2"/>
  <c r="L106" i="2"/>
  <c r="C99" i="2"/>
  <c r="L91" i="2"/>
  <c r="D90" i="2"/>
  <c r="E121" i="2"/>
  <c r="O93" i="2"/>
  <c r="H156" i="2"/>
  <c r="O117" i="2"/>
  <c r="H154" i="2"/>
  <c r="O115" i="2"/>
  <c r="H152" i="2"/>
  <c r="O113" i="2"/>
  <c r="H150" i="2"/>
  <c r="O111" i="2"/>
  <c r="H148" i="2"/>
  <c r="O109" i="2"/>
  <c r="H146" i="2"/>
  <c r="O107" i="2"/>
  <c r="H144" i="2"/>
  <c r="O105" i="2"/>
  <c r="H142" i="2"/>
  <c r="O103" i="2"/>
  <c r="H140" i="2"/>
  <c r="O101" i="2"/>
  <c r="H138" i="2"/>
  <c r="O99" i="2"/>
  <c r="H136" i="2"/>
  <c r="O97" i="2"/>
  <c r="H134" i="2"/>
  <c r="O95" i="2"/>
  <c r="H131" i="2"/>
  <c r="O92" i="2"/>
  <c r="H129" i="2"/>
  <c r="O90" i="2"/>
  <c r="H127" i="2"/>
  <c r="O88" i="2"/>
  <c r="H123" i="2"/>
  <c r="O84" i="2"/>
  <c r="H120" i="2"/>
  <c r="O81" i="2"/>
  <c r="H121" i="2"/>
  <c r="O82" i="2"/>
  <c r="O80" i="2"/>
  <c r="N90" i="2"/>
  <c r="J90" i="2"/>
  <c r="K90" i="2" s="1"/>
  <c r="N115" i="2"/>
  <c r="J115" i="2"/>
  <c r="K115" i="2" s="1"/>
  <c r="N99" i="2"/>
  <c r="J99" i="2"/>
  <c r="K99" i="2" s="1"/>
  <c r="N112" i="2"/>
  <c r="J112" i="2"/>
  <c r="K112" i="2" s="1"/>
  <c r="N95" i="2"/>
  <c r="J95" i="2"/>
  <c r="K95" i="2" s="1"/>
  <c r="N87" i="2"/>
  <c r="J87" i="2"/>
  <c r="K87" i="2" s="1"/>
  <c r="N118" i="2"/>
  <c r="J118" i="2"/>
  <c r="K118" i="2" s="1"/>
  <c r="N81" i="2"/>
  <c r="J81" i="2"/>
  <c r="K81" i="2" s="1"/>
  <c r="N114" i="2"/>
  <c r="J114" i="2"/>
  <c r="K114" i="2" s="1"/>
  <c r="N106" i="2"/>
  <c r="J106" i="2"/>
  <c r="K106" i="2" s="1"/>
  <c r="N98" i="2"/>
  <c r="J98" i="2"/>
  <c r="K98" i="2" s="1"/>
  <c r="N103" i="2"/>
  <c r="J103" i="2"/>
  <c r="K103" i="2" s="1"/>
  <c r="N84" i="2"/>
  <c r="J84" i="2"/>
  <c r="K84" i="2" s="1"/>
  <c r="F157" i="2"/>
  <c r="M118" i="2"/>
  <c r="F153" i="2"/>
  <c r="M114" i="2"/>
  <c r="F149" i="2"/>
  <c r="M110" i="2"/>
  <c r="F145" i="2"/>
  <c r="M106" i="2"/>
  <c r="F141" i="2"/>
  <c r="M102" i="2"/>
  <c r="F135" i="2"/>
  <c r="M96" i="2"/>
  <c r="F131" i="2"/>
  <c r="M92" i="2"/>
  <c r="F127" i="2"/>
  <c r="M88" i="2"/>
  <c r="F121" i="2"/>
  <c r="M82" i="2"/>
  <c r="C94" i="2"/>
  <c r="C86" i="2"/>
  <c r="N94" i="2"/>
  <c r="J94" i="2"/>
  <c r="K94" i="2" s="1"/>
  <c r="N86" i="2"/>
  <c r="J86" i="2"/>
  <c r="K86" i="2" s="1"/>
  <c r="N117" i="2"/>
  <c r="J117" i="2"/>
  <c r="K117" i="2" s="1"/>
  <c r="N109" i="2"/>
  <c r="J109" i="2"/>
  <c r="K109" i="2" s="1"/>
  <c r="N101" i="2"/>
  <c r="J101" i="2"/>
  <c r="K101" i="2" s="1"/>
  <c r="N110" i="2"/>
  <c r="J110" i="2"/>
  <c r="K110" i="2" s="1"/>
  <c r="N97" i="2"/>
  <c r="J97" i="2"/>
  <c r="K97" i="2" s="1"/>
  <c r="N91" i="2"/>
  <c r="J91" i="2"/>
  <c r="K91" i="2" s="1"/>
  <c r="N83" i="2"/>
  <c r="J83" i="2"/>
  <c r="K83" i="2" s="1"/>
  <c r="N102" i="2"/>
  <c r="J102" i="2"/>
  <c r="K102" i="2" s="1"/>
  <c r="N82" i="2"/>
  <c r="J82" i="2"/>
  <c r="K82" i="2" s="1"/>
  <c r="N107" i="2"/>
  <c r="J107" i="2"/>
  <c r="K107" i="2" s="1"/>
  <c r="N104" i="2"/>
  <c r="J104" i="2"/>
  <c r="K104" i="2" s="1"/>
  <c r="N89" i="2"/>
  <c r="J89" i="2"/>
  <c r="K89" i="2" s="1"/>
  <c r="N111" i="2"/>
  <c r="J111" i="2"/>
  <c r="K111" i="2" s="1"/>
  <c r="N92" i="2"/>
  <c r="J92" i="2"/>
  <c r="K92" i="2" s="1"/>
  <c r="F155" i="2"/>
  <c r="M116" i="2"/>
  <c r="F151" i="2"/>
  <c r="M112" i="2"/>
  <c r="F147" i="2"/>
  <c r="M108" i="2"/>
  <c r="F143" i="2"/>
  <c r="M104" i="2"/>
  <c r="F139" i="2"/>
  <c r="M100" i="2"/>
  <c r="F137" i="2"/>
  <c r="M98" i="2"/>
  <c r="F133" i="2"/>
  <c r="M94" i="2"/>
  <c r="F129" i="2"/>
  <c r="M90" i="2"/>
  <c r="F125" i="2"/>
  <c r="M86" i="2"/>
  <c r="F123" i="2"/>
  <c r="M84" i="2"/>
  <c r="E133" i="2"/>
  <c r="E125" i="2"/>
  <c r="N93" i="2"/>
  <c r="J93" i="2"/>
  <c r="K93" i="2" s="1"/>
  <c r="N85" i="2"/>
  <c r="J85" i="2"/>
  <c r="K85" i="2" s="1"/>
  <c r="N116" i="2"/>
  <c r="J116" i="2"/>
  <c r="K116" i="2" s="1"/>
  <c r="N108" i="2"/>
  <c r="J108" i="2"/>
  <c r="K108" i="2" s="1"/>
  <c r="N100" i="2"/>
  <c r="J100" i="2"/>
  <c r="K100" i="2" s="1"/>
  <c r="N113" i="2"/>
  <c r="J113" i="2"/>
  <c r="K113" i="2" s="1"/>
  <c r="N105" i="2"/>
  <c r="J105" i="2"/>
  <c r="K105" i="2" s="1"/>
  <c r="N96" i="2"/>
  <c r="J96" i="2"/>
  <c r="K96" i="2" s="1"/>
  <c r="N88" i="2"/>
  <c r="J88" i="2"/>
  <c r="K88" i="2" s="1"/>
  <c r="F156" i="2"/>
  <c r="M117" i="2"/>
  <c r="F154" i="2"/>
  <c r="M115" i="2"/>
  <c r="F152" i="2"/>
  <c r="M113" i="2"/>
  <c r="F150" i="2"/>
  <c r="M111" i="2"/>
  <c r="F148" i="2"/>
  <c r="M109" i="2"/>
  <c r="F146" i="2"/>
  <c r="M107" i="2"/>
  <c r="F144" i="2"/>
  <c r="M105" i="2"/>
  <c r="F142" i="2"/>
  <c r="M103" i="2"/>
  <c r="F140" i="2"/>
  <c r="M101" i="2"/>
  <c r="F138" i="2"/>
  <c r="M99" i="2"/>
  <c r="F136" i="2"/>
  <c r="M97" i="2"/>
  <c r="F134" i="2"/>
  <c r="M95" i="2"/>
  <c r="F132" i="2"/>
  <c r="M93" i="2"/>
  <c r="F130" i="2"/>
  <c r="M91" i="2"/>
  <c r="F128" i="2"/>
  <c r="M89" i="2"/>
  <c r="F126" i="2"/>
  <c r="M87" i="2"/>
  <c r="F124" i="2"/>
  <c r="M85" i="2"/>
  <c r="F122" i="2"/>
  <c r="M83" i="2"/>
  <c r="F120" i="2"/>
  <c r="M81" i="2"/>
  <c r="F119" i="2"/>
  <c r="M80" i="2"/>
  <c r="J80" i="2"/>
  <c r="K80" i="2" s="1"/>
  <c r="E123" i="2"/>
  <c r="C82" i="2"/>
  <c r="D91" i="2"/>
  <c r="D87" i="2"/>
  <c r="D83" i="2"/>
  <c r="E131" i="2"/>
  <c r="E128" i="2"/>
  <c r="E120" i="2"/>
  <c r="E127" i="2"/>
  <c r="D93" i="2"/>
  <c r="C89" i="2"/>
  <c r="D85" i="2"/>
  <c r="C81" i="2"/>
  <c r="C92" i="2"/>
  <c r="C88" i="2"/>
  <c r="C84" i="2"/>
  <c r="C93" i="2"/>
  <c r="E132" i="2"/>
  <c r="D89" i="2"/>
  <c r="C85" i="2"/>
  <c r="E124" i="2"/>
  <c r="D81" i="2"/>
  <c r="D92" i="2"/>
  <c r="D88" i="2"/>
  <c r="D84" i="2"/>
  <c r="G141" i="2"/>
  <c r="G157" i="2"/>
  <c r="G132" i="2"/>
  <c r="G128" i="2"/>
  <c r="G124" i="2"/>
  <c r="G120" i="2"/>
  <c r="G156" i="2"/>
  <c r="G155" i="2"/>
  <c r="G154" i="2"/>
  <c r="G153" i="2"/>
  <c r="G148" i="2"/>
  <c r="G147" i="2"/>
  <c r="G146" i="2"/>
  <c r="G145" i="2"/>
  <c r="G140" i="2"/>
  <c r="G139" i="2"/>
  <c r="G138" i="2"/>
  <c r="G137" i="2"/>
  <c r="G133" i="2"/>
  <c r="G129" i="2"/>
  <c r="G125" i="2"/>
  <c r="G121" i="2"/>
  <c r="G152" i="2"/>
  <c r="G151" i="2"/>
  <c r="G150" i="2"/>
  <c r="G149" i="2"/>
  <c r="G144" i="2"/>
  <c r="G143" i="2"/>
  <c r="G142" i="2"/>
  <c r="G136" i="2"/>
  <c r="G135" i="2"/>
  <c r="G134" i="2"/>
  <c r="G131" i="2"/>
  <c r="G130" i="2"/>
  <c r="G127" i="2"/>
  <c r="G126" i="2"/>
  <c r="G123" i="2"/>
  <c r="G122" i="2"/>
  <c r="G119" i="2"/>
  <c r="N119" i="2" s="1"/>
  <c r="C91" i="2"/>
  <c r="E130" i="2"/>
  <c r="C87" i="2"/>
  <c r="E126" i="2"/>
  <c r="C83" i="2"/>
  <c r="E122" i="2"/>
  <c r="E154" i="2"/>
  <c r="D115" i="2"/>
  <c r="C115" i="2"/>
  <c r="E146" i="2"/>
  <c r="D107" i="2"/>
  <c r="C107" i="2"/>
  <c r="D114" i="2"/>
  <c r="E153" i="2"/>
  <c r="C114" i="2"/>
  <c r="D110" i="2"/>
  <c r="E149" i="2"/>
  <c r="C110" i="2"/>
  <c r="E137" i="2"/>
  <c r="D98" i="2"/>
  <c r="C98" i="2"/>
  <c r="D108" i="2"/>
  <c r="E147" i="2"/>
  <c r="C108" i="2"/>
  <c r="D104" i="2"/>
  <c r="E143" i="2"/>
  <c r="C104" i="2"/>
  <c r="E142" i="2"/>
  <c r="D103" i="2"/>
  <c r="C103" i="2"/>
  <c r="E168" i="2"/>
  <c r="D129" i="2"/>
  <c r="C129" i="2"/>
  <c r="E173" i="2"/>
  <c r="D134" i="2"/>
  <c r="C134" i="2"/>
  <c r="D112" i="2"/>
  <c r="E151" i="2"/>
  <c r="C112" i="2"/>
  <c r="E135" i="2"/>
  <c r="D96" i="2"/>
  <c r="C96" i="2"/>
  <c r="E144" i="2"/>
  <c r="D105" i="2"/>
  <c r="C105" i="2"/>
  <c r="E139" i="2"/>
  <c r="D100" i="2"/>
  <c r="C100" i="2"/>
  <c r="E158" i="2"/>
  <c r="D119" i="2"/>
  <c r="C119" i="2"/>
  <c r="E150" i="2"/>
  <c r="D111" i="2"/>
  <c r="C111" i="2"/>
  <c r="E140" i="2"/>
  <c r="D101" i="2"/>
  <c r="C101" i="2"/>
  <c r="D118" i="2"/>
  <c r="E157" i="2"/>
  <c r="C118" i="2"/>
  <c r="D106" i="2"/>
  <c r="E145" i="2"/>
  <c r="C106" i="2"/>
  <c r="D116" i="2"/>
  <c r="E155" i="2"/>
  <c r="C116" i="2"/>
  <c r="E156" i="2"/>
  <c r="D117" i="2"/>
  <c r="C117" i="2"/>
  <c r="E152" i="2"/>
  <c r="D113" i="2"/>
  <c r="C113" i="2"/>
  <c r="E148" i="2"/>
  <c r="D109" i="2"/>
  <c r="C109" i="2"/>
  <c r="E141" i="2"/>
  <c r="D102" i="2"/>
  <c r="C102" i="2"/>
  <c r="E175" i="2" l="1"/>
  <c r="C136" i="2"/>
  <c r="D136" i="2"/>
  <c r="A136" i="2"/>
  <c r="K29" i="3"/>
  <c r="L92" i="2"/>
  <c r="E177" i="2"/>
  <c r="C177" i="2" s="1"/>
  <c r="C138" i="2"/>
  <c r="A155" i="2"/>
  <c r="B155" i="2"/>
  <c r="L155" i="2" s="1"/>
  <c r="A135" i="2"/>
  <c r="B135" i="2"/>
  <c r="L135" i="2" s="1"/>
  <c r="A126" i="2"/>
  <c r="B126" i="2"/>
  <c r="L126" i="2" s="1"/>
  <c r="E160" i="2"/>
  <c r="E199" i="2" s="1"/>
  <c r="A121" i="2"/>
  <c r="B121" i="2"/>
  <c r="L121" i="2" s="1"/>
  <c r="A142" i="2"/>
  <c r="B142" i="2"/>
  <c r="A133" i="2"/>
  <c r="B133" i="2"/>
  <c r="L133" i="2" s="1"/>
  <c r="A141" i="2"/>
  <c r="B141" i="2"/>
  <c r="L141" i="2" s="1"/>
  <c r="A150" i="2"/>
  <c r="B150" i="2"/>
  <c r="A144" i="2"/>
  <c r="B144" i="2"/>
  <c r="A147" i="2"/>
  <c r="B147" i="2"/>
  <c r="A148" i="2"/>
  <c r="B148" i="2"/>
  <c r="L148" i="2" s="1"/>
  <c r="A158" i="2"/>
  <c r="B158" i="2"/>
  <c r="A120" i="2"/>
  <c r="B120" i="2"/>
  <c r="L120" i="2" s="1"/>
  <c r="A154" i="2"/>
  <c r="B154" i="2"/>
  <c r="L154" i="2" s="1"/>
  <c r="B177" i="2"/>
  <c r="L177" i="2" s="1"/>
  <c r="A156" i="2"/>
  <c r="B156" i="2"/>
  <c r="L156" i="2" s="1"/>
  <c r="A157" i="2"/>
  <c r="B157" i="2"/>
  <c r="L157" i="2" s="1"/>
  <c r="A140" i="2"/>
  <c r="B140" i="2"/>
  <c r="L140" i="2" s="1"/>
  <c r="A175" i="2"/>
  <c r="B175" i="2"/>
  <c r="L175" i="2" s="1"/>
  <c r="A151" i="2"/>
  <c r="B151" i="2"/>
  <c r="L151" i="2" s="1"/>
  <c r="A173" i="2"/>
  <c r="B173" i="2"/>
  <c r="L173" i="2" s="1"/>
  <c r="A143" i="2"/>
  <c r="B143" i="2"/>
  <c r="L143" i="2" s="1"/>
  <c r="A153" i="2"/>
  <c r="B153" i="2"/>
  <c r="L153" i="2" s="1"/>
  <c r="A146" i="2"/>
  <c r="B146" i="2"/>
  <c r="L146" i="2" s="1"/>
  <c r="A122" i="2"/>
  <c r="B122" i="2"/>
  <c r="L122" i="2" s="1"/>
  <c r="A130" i="2"/>
  <c r="B130" i="2"/>
  <c r="L130" i="2" s="1"/>
  <c r="C132" i="2"/>
  <c r="A132" i="2"/>
  <c r="B132" i="2"/>
  <c r="L132" i="2" s="1"/>
  <c r="A131" i="2"/>
  <c r="B131" i="2"/>
  <c r="L131" i="2" s="1"/>
  <c r="A138" i="2"/>
  <c r="B138" i="2"/>
  <c r="L138" i="2" s="1"/>
  <c r="A168" i="2"/>
  <c r="B168" i="2"/>
  <c r="L168" i="2" s="1"/>
  <c r="A137" i="2"/>
  <c r="B137" i="2"/>
  <c r="L137" i="2" s="1"/>
  <c r="A128" i="2"/>
  <c r="B128" i="2"/>
  <c r="L128" i="2" s="1"/>
  <c r="A152" i="2"/>
  <c r="B152" i="2"/>
  <c r="L152" i="2" s="1"/>
  <c r="A145" i="2"/>
  <c r="B145" i="2"/>
  <c r="L145" i="2" s="1"/>
  <c r="A139" i="2"/>
  <c r="B139" i="2"/>
  <c r="L139" i="2" s="1"/>
  <c r="A149" i="2"/>
  <c r="B149" i="2"/>
  <c r="L149" i="2" s="1"/>
  <c r="A124" i="2"/>
  <c r="B124" i="2"/>
  <c r="L124" i="2" s="1"/>
  <c r="A127" i="2"/>
  <c r="B127" i="2"/>
  <c r="A123" i="2"/>
  <c r="B123" i="2"/>
  <c r="L123" i="2" s="1"/>
  <c r="D125" i="2"/>
  <c r="A125" i="2"/>
  <c r="B125" i="2"/>
  <c r="L125" i="2" s="1"/>
  <c r="H166" i="2"/>
  <c r="O127" i="2"/>
  <c r="H175" i="2"/>
  <c r="O136" i="2"/>
  <c r="H183" i="2"/>
  <c r="O144" i="2"/>
  <c r="H191" i="2"/>
  <c r="O152" i="2"/>
  <c r="H161" i="2"/>
  <c r="O122" i="2"/>
  <c r="H172" i="2"/>
  <c r="O133" i="2"/>
  <c r="H180" i="2"/>
  <c r="O141" i="2"/>
  <c r="H192" i="2"/>
  <c r="O153" i="2"/>
  <c r="L150" i="2"/>
  <c r="C125" i="2"/>
  <c r="L142" i="2"/>
  <c r="O132" i="2"/>
  <c r="L158" i="2"/>
  <c r="D124" i="2"/>
  <c r="H170" i="2"/>
  <c r="O131" i="2"/>
  <c r="H179" i="2"/>
  <c r="O140" i="2"/>
  <c r="H187" i="2"/>
  <c r="O148" i="2"/>
  <c r="H195" i="2"/>
  <c r="O156" i="2"/>
  <c r="H164" i="2"/>
  <c r="O125" i="2"/>
  <c r="H167" i="2"/>
  <c r="O128" i="2"/>
  <c r="H176" i="2"/>
  <c r="O137" i="2"/>
  <c r="H184" i="2"/>
  <c r="O145" i="2"/>
  <c r="H188" i="2"/>
  <c r="O149" i="2"/>
  <c r="H196" i="2"/>
  <c r="O157" i="2"/>
  <c r="L144" i="2"/>
  <c r="D123" i="2"/>
  <c r="L147" i="2"/>
  <c r="D126" i="2"/>
  <c r="D120" i="2"/>
  <c r="D133" i="2"/>
  <c r="E162" i="2"/>
  <c r="C162" i="2" s="1"/>
  <c r="C121" i="2"/>
  <c r="E167" i="2"/>
  <c r="H160" i="2"/>
  <c r="O121" i="2"/>
  <c r="H162" i="2"/>
  <c r="O123" i="2"/>
  <c r="H168" i="2"/>
  <c r="O129" i="2"/>
  <c r="H173" i="2"/>
  <c r="O134" i="2"/>
  <c r="H177" i="2"/>
  <c r="O138" i="2"/>
  <c r="H181" i="2"/>
  <c r="O142" i="2"/>
  <c r="H185" i="2"/>
  <c r="O146" i="2"/>
  <c r="H189" i="2"/>
  <c r="O150" i="2"/>
  <c r="H193" i="2"/>
  <c r="O154" i="2"/>
  <c r="H165" i="2"/>
  <c r="O126" i="2"/>
  <c r="H163" i="2"/>
  <c r="O124" i="2"/>
  <c r="H169" i="2"/>
  <c r="O130" i="2"/>
  <c r="H174" i="2"/>
  <c r="O135" i="2"/>
  <c r="H178" i="2"/>
  <c r="O139" i="2"/>
  <c r="H182" i="2"/>
  <c r="O143" i="2"/>
  <c r="H186" i="2"/>
  <c r="O147" i="2"/>
  <c r="H190" i="2"/>
  <c r="O151" i="2"/>
  <c r="H194" i="2"/>
  <c r="O155" i="2"/>
  <c r="L127" i="2"/>
  <c r="H159" i="2"/>
  <c r="O120" i="2"/>
  <c r="E164" i="2"/>
  <c r="C164" i="2" s="1"/>
  <c r="D121" i="2"/>
  <c r="C124" i="2"/>
  <c r="D122" i="2"/>
  <c r="E171" i="2"/>
  <c r="D171" i="2" s="1"/>
  <c r="O119" i="2"/>
  <c r="D131" i="2"/>
  <c r="E170" i="2"/>
  <c r="F159" i="2"/>
  <c r="M120" i="2"/>
  <c r="F167" i="2"/>
  <c r="M128" i="2"/>
  <c r="F175" i="2"/>
  <c r="M136" i="2"/>
  <c r="F183" i="2"/>
  <c r="M144" i="2"/>
  <c r="F191" i="2"/>
  <c r="M152" i="2"/>
  <c r="N123" i="2"/>
  <c r="J123" i="2"/>
  <c r="K123" i="2" s="1"/>
  <c r="N131" i="2"/>
  <c r="J131" i="2"/>
  <c r="K131" i="2" s="1"/>
  <c r="N142" i="2"/>
  <c r="J142" i="2"/>
  <c r="K142" i="2" s="1"/>
  <c r="N150" i="2"/>
  <c r="J150" i="2"/>
  <c r="K150" i="2" s="1"/>
  <c r="N125" i="2"/>
  <c r="J125" i="2"/>
  <c r="K125" i="2" s="1"/>
  <c r="N138" i="2"/>
  <c r="J138" i="2"/>
  <c r="K138" i="2" s="1"/>
  <c r="N146" i="2"/>
  <c r="J146" i="2"/>
  <c r="K146" i="2" s="1"/>
  <c r="N154" i="2"/>
  <c r="J154" i="2"/>
  <c r="K154" i="2" s="1"/>
  <c r="N124" i="2"/>
  <c r="J124" i="2"/>
  <c r="K124" i="2" s="1"/>
  <c r="N141" i="2"/>
  <c r="J141" i="2"/>
  <c r="K141" i="2" s="1"/>
  <c r="F161" i="2"/>
  <c r="M122" i="2"/>
  <c r="F165" i="2"/>
  <c r="M126" i="2"/>
  <c r="F169" i="2"/>
  <c r="M130" i="2"/>
  <c r="F173" i="2"/>
  <c r="M134" i="2"/>
  <c r="F177" i="2"/>
  <c r="M138" i="2"/>
  <c r="F181" i="2"/>
  <c r="M142" i="2"/>
  <c r="F185" i="2"/>
  <c r="M146" i="2"/>
  <c r="F189" i="2"/>
  <c r="M150" i="2"/>
  <c r="F193" i="2"/>
  <c r="M154" i="2"/>
  <c r="N127" i="2"/>
  <c r="J127" i="2"/>
  <c r="K127" i="2" s="1"/>
  <c r="N135" i="2"/>
  <c r="J135" i="2"/>
  <c r="K135" i="2" s="1"/>
  <c r="N144" i="2"/>
  <c r="J144" i="2"/>
  <c r="K144" i="2" s="1"/>
  <c r="N152" i="2"/>
  <c r="J152" i="2"/>
  <c r="K152" i="2" s="1"/>
  <c r="N133" i="2"/>
  <c r="J133" i="2"/>
  <c r="K133" i="2" s="1"/>
  <c r="N140" i="2"/>
  <c r="J140" i="2"/>
  <c r="K140" i="2" s="1"/>
  <c r="N148" i="2"/>
  <c r="J148" i="2"/>
  <c r="K148" i="2" s="1"/>
  <c r="N156" i="2"/>
  <c r="J156" i="2"/>
  <c r="K156" i="2" s="1"/>
  <c r="N132" i="2"/>
  <c r="J132" i="2"/>
  <c r="K132" i="2" s="1"/>
  <c r="F163" i="2"/>
  <c r="M124" i="2"/>
  <c r="F171" i="2"/>
  <c r="M132" i="2"/>
  <c r="F179" i="2"/>
  <c r="M140" i="2"/>
  <c r="F187" i="2"/>
  <c r="M148" i="2"/>
  <c r="F195" i="2"/>
  <c r="M156" i="2"/>
  <c r="C133" i="2"/>
  <c r="E172" i="2"/>
  <c r="C172" i="2" s="1"/>
  <c r="E166" i="2"/>
  <c r="N122" i="2"/>
  <c r="J122" i="2"/>
  <c r="K122" i="2" s="1"/>
  <c r="N130" i="2"/>
  <c r="J130" i="2"/>
  <c r="K130" i="2" s="1"/>
  <c r="N136" i="2"/>
  <c r="J136" i="2"/>
  <c r="K136" i="2" s="1"/>
  <c r="N149" i="2"/>
  <c r="J149" i="2"/>
  <c r="K149" i="2" s="1"/>
  <c r="N121" i="2"/>
  <c r="J121" i="2"/>
  <c r="K121" i="2" s="1"/>
  <c r="N137" i="2"/>
  <c r="J137" i="2"/>
  <c r="K137" i="2" s="1"/>
  <c r="N145" i="2"/>
  <c r="J145" i="2"/>
  <c r="K145" i="2" s="1"/>
  <c r="N153" i="2"/>
  <c r="J153" i="2"/>
  <c r="K153" i="2" s="1"/>
  <c r="N120" i="2"/>
  <c r="J120" i="2"/>
  <c r="K120" i="2" s="1"/>
  <c r="N157" i="2"/>
  <c r="J157" i="2"/>
  <c r="K157" i="2" s="1"/>
  <c r="F164" i="2"/>
  <c r="M125" i="2"/>
  <c r="F172" i="2"/>
  <c r="M133" i="2"/>
  <c r="F178" i="2"/>
  <c r="M139" i="2"/>
  <c r="F186" i="2"/>
  <c r="M147" i="2"/>
  <c r="F194" i="2"/>
  <c r="M155" i="2"/>
  <c r="F160" i="2"/>
  <c r="M121" i="2"/>
  <c r="F170" i="2"/>
  <c r="M131" i="2"/>
  <c r="F180" i="2"/>
  <c r="M141" i="2"/>
  <c r="F188" i="2"/>
  <c r="M149" i="2"/>
  <c r="F196" i="2"/>
  <c r="M157" i="2"/>
  <c r="C131" i="2"/>
  <c r="N126" i="2"/>
  <c r="J126" i="2"/>
  <c r="K126" i="2" s="1"/>
  <c r="N134" i="2"/>
  <c r="J134" i="2"/>
  <c r="K134" i="2" s="1"/>
  <c r="N143" i="2"/>
  <c r="J143" i="2"/>
  <c r="K143" i="2" s="1"/>
  <c r="N151" i="2"/>
  <c r="J151" i="2"/>
  <c r="K151" i="2" s="1"/>
  <c r="N129" i="2"/>
  <c r="J129" i="2"/>
  <c r="K129" i="2" s="1"/>
  <c r="N139" i="2"/>
  <c r="J139" i="2"/>
  <c r="K139" i="2" s="1"/>
  <c r="N147" i="2"/>
  <c r="J147" i="2"/>
  <c r="K147" i="2" s="1"/>
  <c r="N155" i="2"/>
  <c r="J155" i="2"/>
  <c r="K155" i="2" s="1"/>
  <c r="N128" i="2"/>
  <c r="J128" i="2"/>
  <c r="K128" i="2" s="1"/>
  <c r="F162" i="2"/>
  <c r="M123" i="2"/>
  <c r="F168" i="2"/>
  <c r="M129" i="2"/>
  <c r="F176" i="2"/>
  <c r="M137" i="2"/>
  <c r="F182" i="2"/>
  <c r="M143" i="2"/>
  <c r="F190" i="2"/>
  <c r="M151" i="2"/>
  <c r="F166" i="2"/>
  <c r="M127" i="2"/>
  <c r="F174" i="2"/>
  <c r="M135" i="2"/>
  <c r="F184" i="2"/>
  <c r="M145" i="2"/>
  <c r="F192" i="2"/>
  <c r="M153" i="2"/>
  <c r="F158" i="2"/>
  <c r="J119" i="2"/>
  <c r="K119" i="2" s="1"/>
  <c r="M119" i="2"/>
  <c r="C126" i="2"/>
  <c r="E159" i="2"/>
  <c r="D159" i="2" s="1"/>
  <c r="E169" i="2"/>
  <c r="C123" i="2"/>
  <c r="D127" i="2"/>
  <c r="C127" i="2"/>
  <c r="E165" i="2"/>
  <c r="C120" i="2"/>
  <c r="D130" i="2"/>
  <c r="C128" i="2"/>
  <c r="D128" i="2"/>
  <c r="E161" i="2"/>
  <c r="D161" i="2" s="1"/>
  <c r="D132" i="2"/>
  <c r="C130" i="2"/>
  <c r="E163" i="2"/>
  <c r="C122" i="2"/>
  <c r="G158" i="2"/>
  <c r="N158" i="2" s="1"/>
  <c r="G161" i="2"/>
  <c r="G162" i="2"/>
  <c r="G165" i="2"/>
  <c r="G166" i="2"/>
  <c r="G169" i="2"/>
  <c r="G170" i="2"/>
  <c r="G173" i="2"/>
  <c r="G174" i="2"/>
  <c r="G175" i="2"/>
  <c r="G181" i="2"/>
  <c r="G182" i="2"/>
  <c r="G183" i="2"/>
  <c r="G188" i="2"/>
  <c r="G189" i="2"/>
  <c r="G190" i="2"/>
  <c r="G191" i="2"/>
  <c r="G160" i="2"/>
  <c r="G164" i="2"/>
  <c r="G168" i="2"/>
  <c r="G172" i="2"/>
  <c r="G176" i="2"/>
  <c r="G177" i="2"/>
  <c r="G178" i="2"/>
  <c r="G179" i="2"/>
  <c r="G184" i="2"/>
  <c r="G185" i="2"/>
  <c r="G186" i="2"/>
  <c r="G187" i="2"/>
  <c r="G192" i="2"/>
  <c r="G193" i="2"/>
  <c r="G194" i="2"/>
  <c r="G195" i="2"/>
  <c r="G159" i="2"/>
  <c r="G163" i="2"/>
  <c r="G167" i="2"/>
  <c r="G171" i="2"/>
  <c r="G196" i="2"/>
  <c r="G180" i="2"/>
  <c r="D177" i="2"/>
  <c r="D156" i="2"/>
  <c r="C156" i="2"/>
  <c r="E195" i="2"/>
  <c r="D158" i="2"/>
  <c r="E197" i="2"/>
  <c r="C158" i="2"/>
  <c r="D144" i="2"/>
  <c r="C144" i="2"/>
  <c r="E183" i="2"/>
  <c r="D164" i="2"/>
  <c r="E186" i="2"/>
  <c r="D147" i="2"/>
  <c r="C147" i="2"/>
  <c r="E176" i="2"/>
  <c r="D137" i="2"/>
  <c r="C137" i="2"/>
  <c r="E192" i="2"/>
  <c r="D153" i="2"/>
  <c r="C153" i="2"/>
  <c r="D146" i="2"/>
  <c r="E185" i="2"/>
  <c r="C146" i="2"/>
  <c r="E212" i="2"/>
  <c r="D173" i="2"/>
  <c r="C173" i="2"/>
  <c r="E182" i="2"/>
  <c r="D143" i="2"/>
  <c r="C143" i="2"/>
  <c r="E188" i="2"/>
  <c r="D149" i="2"/>
  <c r="C149" i="2"/>
  <c r="E180" i="2"/>
  <c r="D141" i="2"/>
  <c r="C141" i="2"/>
  <c r="D168" i="2"/>
  <c r="C168" i="2"/>
  <c r="E207" i="2"/>
  <c r="D154" i="2"/>
  <c r="E193" i="2"/>
  <c r="C154" i="2"/>
  <c r="D152" i="2"/>
  <c r="C152" i="2"/>
  <c r="E191" i="2"/>
  <c r="D150" i="2"/>
  <c r="E189" i="2"/>
  <c r="C150" i="2"/>
  <c r="E214" i="2"/>
  <c r="D175" i="2"/>
  <c r="C175" i="2"/>
  <c r="E190" i="2"/>
  <c r="D151" i="2"/>
  <c r="C151" i="2"/>
  <c r="E181" i="2"/>
  <c r="D142" i="2"/>
  <c r="C142" i="2"/>
  <c r="D148" i="2"/>
  <c r="C148" i="2"/>
  <c r="E187" i="2"/>
  <c r="E194" i="2"/>
  <c r="D155" i="2"/>
  <c r="C155" i="2"/>
  <c r="E184" i="2"/>
  <c r="D145" i="2"/>
  <c r="C145" i="2"/>
  <c r="E196" i="2"/>
  <c r="D157" i="2"/>
  <c r="C157" i="2"/>
  <c r="D140" i="2"/>
  <c r="E179" i="2"/>
  <c r="C140" i="2"/>
  <c r="E178" i="2"/>
  <c r="D139" i="2"/>
  <c r="C139" i="2"/>
  <c r="E174" i="2"/>
  <c r="D135" i="2"/>
  <c r="C135" i="2"/>
  <c r="E216" i="2" l="1"/>
  <c r="A177" i="2"/>
  <c r="D162" i="2"/>
  <c r="L29" i="3"/>
  <c r="C171" i="2"/>
  <c r="C160" i="2"/>
  <c r="E203" i="2"/>
  <c r="A203" i="2" s="1"/>
  <c r="D160" i="2"/>
  <c r="A214" i="2"/>
  <c r="B214" i="2"/>
  <c r="A192" i="2"/>
  <c r="B192" i="2"/>
  <c r="L192" i="2" s="1"/>
  <c r="A166" i="2"/>
  <c r="B166" i="2"/>
  <c r="A171" i="2"/>
  <c r="B171" i="2"/>
  <c r="L171" i="2" s="1"/>
  <c r="A164" i="2"/>
  <c r="B164" i="2"/>
  <c r="A160" i="2"/>
  <c r="B160" i="2"/>
  <c r="L160" i="2" s="1"/>
  <c r="A179" i="2"/>
  <c r="B179" i="2"/>
  <c r="L179" i="2" s="1"/>
  <c r="A196" i="2"/>
  <c r="B196" i="2"/>
  <c r="L196" i="2" s="1"/>
  <c r="A176" i="2"/>
  <c r="B176" i="2"/>
  <c r="L176" i="2" s="1"/>
  <c r="E209" i="2"/>
  <c r="C209" i="2" s="1"/>
  <c r="A170" i="2"/>
  <c r="B170" i="2"/>
  <c r="L170" i="2" s="1"/>
  <c r="A194" i="2"/>
  <c r="B194" i="2"/>
  <c r="A191" i="2"/>
  <c r="B191" i="2"/>
  <c r="L191" i="2" s="1"/>
  <c r="A193" i="2"/>
  <c r="B193" i="2"/>
  <c r="L193" i="2" s="1"/>
  <c r="A188" i="2"/>
  <c r="B188" i="2"/>
  <c r="L188" i="2" s="1"/>
  <c r="A185" i="2"/>
  <c r="B185" i="2"/>
  <c r="L185" i="2" s="1"/>
  <c r="A183" i="2"/>
  <c r="B183" i="2"/>
  <c r="L183" i="2" s="1"/>
  <c r="A197" i="2"/>
  <c r="B197" i="2"/>
  <c r="L197" i="2" s="1"/>
  <c r="A161" i="2"/>
  <c r="B161" i="2"/>
  <c r="L161" i="2" s="1"/>
  <c r="A178" i="2"/>
  <c r="B178" i="2"/>
  <c r="E210" i="2"/>
  <c r="D210" i="2" s="1"/>
  <c r="A187" i="2"/>
  <c r="B187" i="2"/>
  <c r="L187" i="2" s="1"/>
  <c r="A190" i="2"/>
  <c r="B190" i="2"/>
  <c r="L190" i="2" s="1"/>
  <c r="A180" i="2"/>
  <c r="B180" i="2"/>
  <c r="L180" i="2" s="1"/>
  <c r="A163" i="2"/>
  <c r="B163" i="2"/>
  <c r="L163" i="2" s="1"/>
  <c r="A165" i="2"/>
  <c r="B165" i="2"/>
  <c r="E208" i="2"/>
  <c r="C208" i="2" s="1"/>
  <c r="A169" i="2"/>
  <c r="B169" i="2"/>
  <c r="L169" i="2" s="1"/>
  <c r="D172" i="2"/>
  <c r="A172" i="2"/>
  <c r="B172" i="2"/>
  <c r="L172" i="2" s="1"/>
  <c r="E206" i="2"/>
  <c r="A167" i="2"/>
  <c r="B167" i="2"/>
  <c r="L167" i="2" s="1"/>
  <c r="A207" i="2"/>
  <c r="B207" i="2"/>
  <c r="L207" i="2" s="1"/>
  <c r="A182" i="2"/>
  <c r="B182" i="2"/>
  <c r="L182" i="2" s="1"/>
  <c r="A199" i="2"/>
  <c r="B199" i="2"/>
  <c r="L199" i="2" s="1"/>
  <c r="A162" i="2"/>
  <c r="B162" i="2"/>
  <c r="L162" i="2" s="1"/>
  <c r="A174" i="2"/>
  <c r="B174" i="2"/>
  <c r="L174" i="2" s="1"/>
  <c r="A184" i="2"/>
  <c r="B184" i="2"/>
  <c r="L184" i="2" s="1"/>
  <c r="A181" i="2"/>
  <c r="B181" i="2"/>
  <c r="L181" i="2" s="1"/>
  <c r="A189" i="2"/>
  <c r="B189" i="2"/>
  <c r="L189" i="2" s="1"/>
  <c r="D170" i="2"/>
  <c r="A212" i="2"/>
  <c r="B212" i="2"/>
  <c r="L212" i="2" s="1"/>
  <c r="A186" i="2"/>
  <c r="B186" i="2"/>
  <c r="L186" i="2" s="1"/>
  <c r="E201" i="2"/>
  <c r="A195" i="2"/>
  <c r="B195" i="2"/>
  <c r="L195" i="2" s="1"/>
  <c r="A216" i="2"/>
  <c r="B216" i="2"/>
  <c r="L216" i="2" s="1"/>
  <c r="A159" i="2"/>
  <c r="B159" i="2"/>
  <c r="D169" i="2"/>
  <c r="E202" i="2"/>
  <c r="E241" i="2" s="1"/>
  <c r="D165" i="2"/>
  <c r="L165" i="2"/>
  <c r="H227" i="2"/>
  <c r="O188" i="2"/>
  <c r="H215" i="2"/>
  <c r="O176" i="2"/>
  <c r="H203" i="2"/>
  <c r="O164" i="2"/>
  <c r="H234" i="2"/>
  <c r="O195" i="2"/>
  <c r="H218" i="2"/>
  <c r="O179" i="2"/>
  <c r="L194" i="2"/>
  <c r="L214" i="2"/>
  <c r="C165" i="2"/>
  <c r="E198" i="2"/>
  <c r="L159" i="2"/>
  <c r="O158" i="2"/>
  <c r="O171" i="2"/>
  <c r="L164" i="2"/>
  <c r="H229" i="2"/>
  <c r="O190" i="2"/>
  <c r="H221" i="2"/>
  <c r="O182" i="2"/>
  <c r="H213" i="2"/>
  <c r="O174" i="2"/>
  <c r="H202" i="2"/>
  <c r="O163" i="2"/>
  <c r="H232" i="2"/>
  <c r="O193" i="2"/>
  <c r="H224" i="2"/>
  <c r="O185" i="2"/>
  <c r="H216" i="2"/>
  <c r="O177" i="2"/>
  <c r="H207" i="2"/>
  <c r="O168" i="2"/>
  <c r="H199" i="2"/>
  <c r="O160" i="2"/>
  <c r="H231" i="2"/>
  <c r="O192" i="2"/>
  <c r="H211" i="2"/>
  <c r="O172" i="2"/>
  <c r="H230" i="2"/>
  <c r="O191" i="2"/>
  <c r="H214" i="2"/>
  <c r="O175" i="2"/>
  <c r="E204" i="2"/>
  <c r="E243" i="2" s="1"/>
  <c r="C170" i="2"/>
  <c r="H235" i="2"/>
  <c r="O196" i="2"/>
  <c r="H223" i="2"/>
  <c r="O184" i="2"/>
  <c r="H206" i="2"/>
  <c r="O167" i="2"/>
  <c r="H226" i="2"/>
  <c r="O187" i="2"/>
  <c r="H209" i="2"/>
  <c r="O170" i="2"/>
  <c r="C167" i="2"/>
  <c r="L178" i="2"/>
  <c r="D167" i="2"/>
  <c r="C169" i="2"/>
  <c r="E200" i="2"/>
  <c r="C166" i="2"/>
  <c r="L166" i="2"/>
  <c r="H198" i="2"/>
  <c r="O159" i="2"/>
  <c r="H233" i="2"/>
  <c r="O194" i="2"/>
  <c r="H225" i="2"/>
  <c r="O186" i="2"/>
  <c r="H217" i="2"/>
  <c r="O178" i="2"/>
  <c r="H208" i="2"/>
  <c r="O169" i="2"/>
  <c r="H204" i="2"/>
  <c r="O165" i="2"/>
  <c r="H228" i="2"/>
  <c r="O189" i="2"/>
  <c r="H220" i="2"/>
  <c r="O181" i="2"/>
  <c r="H212" i="2"/>
  <c r="O173" i="2"/>
  <c r="H201" i="2"/>
  <c r="O162" i="2"/>
  <c r="H219" i="2"/>
  <c r="O180" i="2"/>
  <c r="H200" i="2"/>
  <c r="O161" i="2"/>
  <c r="H222" i="2"/>
  <c r="O183" i="2"/>
  <c r="H205" i="2"/>
  <c r="O166" i="2"/>
  <c r="E205" i="2"/>
  <c r="E211" i="2"/>
  <c r="N167" i="2"/>
  <c r="J167" i="2"/>
  <c r="K167" i="2" s="1"/>
  <c r="N194" i="2"/>
  <c r="J194" i="2"/>
  <c r="K194" i="2" s="1"/>
  <c r="N186" i="2"/>
  <c r="J186" i="2"/>
  <c r="K186" i="2" s="1"/>
  <c r="N178" i="2"/>
  <c r="J178" i="2"/>
  <c r="K178" i="2" s="1"/>
  <c r="N168" i="2"/>
  <c r="J168" i="2"/>
  <c r="K168" i="2" s="1"/>
  <c r="N190" i="2"/>
  <c r="J190" i="2"/>
  <c r="K190" i="2" s="1"/>
  <c r="N182" i="2"/>
  <c r="J182" i="2"/>
  <c r="K182" i="2" s="1"/>
  <c r="N173" i="2"/>
  <c r="J173" i="2"/>
  <c r="K173" i="2" s="1"/>
  <c r="N165" i="2"/>
  <c r="J165" i="2"/>
  <c r="K165" i="2" s="1"/>
  <c r="F235" i="2"/>
  <c r="M196" i="2"/>
  <c r="F219" i="2"/>
  <c r="M180" i="2"/>
  <c r="F199" i="2"/>
  <c r="M160" i="2"/>
  <c r="F225" i="2"/>
  <c r="M186" i="2"/>
  <c r="F211" i="2"/>
  <c r="M172" i="2"/>
  <c r="F222" i="2"/>
  <c r="M183" i="2"/>
  <c r="F206" i="2"/>
  <c r="M167" i="2"/>
  <c r="N171" i="2"/>
  <c r="J171" i="2"/>
  <c r="K171" i="2" s="1"/>
  <c r="N195" i="2"/>
  <c r="J195" i="2"/>
  <c r="K195" i="2" s="1"/>
  <c r="N187" i="2"/>
  <c r="J187" i="2"/>
  <c r="K187" i="2" s="1"/>
  <c r="N179" i="2"/>
  <c r="J179" i="2"/>
  <c r="K179" i="2" s="1"/>
  <c r="N172" i="2"/>
  <c r="J172" i="2"/>
  <c r="K172" i="2" s="1"/>
  <c r="N191" i="2"/>
  <c r="J191" i="2"/>
  <c r="K191" i="2" s="1"/>
  <c r="N183" i="2"/>
  <c r="J183" i="2"/>
  <c r="K183" i="2" s="1"/>
  <c r="N174" i="2"/>
  <c r="J174" i="2"/>
  <c r="K174" i="2" s="1"/>
  <c r="N166" i="2"/>
  <c r="J166" i="2"/>
  <c r="K166" i="2" s="1"/>
  <c r="F223" i="2"/>
  <c r="M184" i="2"/>
  <c r="F205" i="2"/>
  <c r="M166" i="2"/>
  <c r="F221" i="2"/>
  <c r="M182" i="2"/>
  <c r="F207" i="2"/>
  <c r="M168" i="2"/>
  <c r="F234" i="2"/>
  <c r="M195" i="2"/>
  <c r="F218" i="2"/>
  <c r="M179" i="2"/>
  <c r="F202" i="2"/>
  <c r="M163" i="2"/>
  <c r="F232" i="2"/>
  <c r="M193" i="2"/>
  <c r="F224" i="2"/>
  <c r="M185" i="2"/>
  <c r="F216" i="2"/>
  <c r="M177" i="2"/>
  <c r="F208" i="2"/>
  <c r="M169" i="2"/>
  <c r="F200" i="2"/>
  <c r="M161" i="2"/>
  <c r="D166" i="2"/>
  <c r="N180" i="2"/>
  <c r="J180" i="2"/>
  <c r="K180" i="2" s="1"/>
  <c r="N163" i="2"/>
  <c r="J163" i="2"/>
  <c r="K163" i="2" s="1"/>
  <c r="N193" i="2"/>
  <c r="J193" i="2"/>
  <c r="K193" i="2" s="1"/>
  <c r="N185" i="2"/>
  <c r="J185" i="2"/>
  <c r="K185" i="2" s="1"/>
  <c r="N177" i="2"/>
  <c r="J177" i="2"/>
  <c r="K177" i="2" s="1"/>
  <c r="N164" i="2"/>
  <c r="J164" i="2"/>
  <c r="K164" i="2" s="1"/>
  <c r="N189" i="2"/>
  <c r="J189" i="2"/>
  <c r="K189" i="2" s="1"/>
  <c r="N181" i="2"/>
  <c r="J181" i="2"/>
  <c r="K181" i="2" s="1"/>
  <c r="N170" i="2"/>
  <c r="J170" i="2"/>
  <c r="K170" i="2" s="1"/>
  <c r="N162" i="2"/>
  <c r="J162" i="2"/>
  <c r="K162" i="2" s="1"/>
  <c r="F231" i="2"/>
  <c r="M192" i="2"/>
  <c r="F213" i="2"/>
  <c r="M174" i="2"/>
  <c r="F229" i="2"/>
  <c r="M190" i="2"/>
  <c r="F215" i="2"/>
  <c r="M176" i="2"/>
  <c r="F201" i="2"/>
  <c r="M162" i="2"/>
  <c r="F226" i="2"/>
  <c r="M187" i="2"/>
  <c r="F210" i="2"/>
  <c r="M171" i="2"/>
  <c r="F228" i="2"/>
  <c r="M189" i="2"/>
  <c r="F220" i="2"/>
  <c r="M181" i="2"/>
  <c r="F212" i="2"/>
  <c r="M173" i="2"/>
  <c r="F204" i="2"/>
  <c r="M165" i="2"/>
  <c r="N196" i="2"/>
  <c r="J196" i="2"/>
  <c r="K196" i="2" s="1"/>
  <c r="N159" i="2"/>
  <c r="J159" i="2"/>
  <c r="K159" i="2" s="1"/>
  <c r="N192" i="2"/>
  <c r="J192" i="2"/>
  <c r="K192" i="2" s="1"/>
  <c r="N184" i="2"/>
  <c r="J184" i="2"/>
  <c r="K184" i="2" s="1"/>
  <c r="N176" i="2"/>
  <c r="J176" i="2"/>
  <c r="K176" i="2" s="1"/>
  <c r="N160" i="2"/>
  <c r="J160" i="2"/>
  <c r="K160" i="2" s="1"/>
  <c r="N188" i="2"/>
  <c r="J188" i="2"/>
  <c r="K188" i="2" s="1"/>
  <c r="N175" i="2"/>
  <c r="J175" i="2"/>
  <c r="K175" i="2" s="1"/>
  <c r="N169" i="2"/>
  <c r="J169" i="2"/>
  <c r="K169" i="2" s="1"/>
  <c r="N161" i="2"/>
  <c r="J161" i="2"/>
  <c r="K161" i="2" s="1"/>
  <c r="F227" i="2"/>
  <c r="M188" i="2"/>
  <c r="F209" i="2"/>
  <c r="M170" i="2"/>
  <c r="F233" i="2"/>
  <c r="M194" i="2"/>
  <c r="F217" i="2"/>
  <c r="M178" i="2"/>
  <c r="F203" i="2"/>
  <c r="M164" i="2"/>
  <c r="F230" i="2"/>
  <c r="M191" i="2"/>
  <c r="F214" i="2"/>
  <c r="M175" i="2"/>
  <c r="F198" i="2"/>
  <c r="M159" i="2"/>
  <c r="F197" i="2"/>
  <c r="M158" i="2"/>
  <c r="J158" i="2"/>
  <c r="K158" i="2" s="1"/>
  <c r="C159" i="2"/>
  <c r="D163" i="2"/>
  <c r="C163" i="2"/>
  <c r="C161" i="2"/>
  <c r="G219" i="2"/>
  <c r="G235" i="2"/>
  <c r="G210" i="2"/>
  <c r="G206" i="2"/>
  <c r="G202" i="2"/>
  <c r="G198" i="2"/>
  <c r="G234" i="2"/>
  <c r="G233" i="2"/>
  <c r="G232" i="2"/>
  <c r="G231" i="2"/>
  <c r="G226" i="2"/>
  <c r="G225" i="2"/>
  <c r="G224" i="2"/>
  <c r="G223" i="2"/>
  <c r="G218" i="2"/>
  <c r="G217" i="2"/>
  <c r="G216" i="2"/>
  <c r="G215" i="2"/>
  <c r="G211" i="2"/>
  <c r="G207" i="2"/>
  <c r="G203" i="2"/>
  <c r="G199" i="2"/>
  <c r="G230" i="2"/>
  <c r="G229" i="2"/>
  <c r="G228" i="2"/>
  <c r="G227" i="2"/>
  <c r="G222" i="2"/>
  <c r="G221" i="2"/>
  <c r="G220" i="2"/>
  <c r="G214" i="2"/>
  <c r="G213" i="2"/>
  <c r="G212" i="2"/>
  <c r="G209" i="2"/>
  <c r="G208" i="2"/>
  <c r="G205" i="2"/>
  <c r="G204" i="2"/>
  <c r="G201" i="2"/>
  <c r="G200" i="2"/>
  <c r="G197" i="2"/>
  <c r="N197" i="2" s="1"/>
  <c r="C184" i="2"/>
  <c r="E223" i="2"/>
  <c r="D184" i="2"/>
  <c r="C207" i="2"/>
  <c r="E246" i="2"/>
  <c r="D207" i="2"/>
  <c r="C182" i="2"/>
  <c r="E221" i="2"/>
  <c r="D182" i="2"/>
  <c r="C178" i="2"/>
  <c r="E217" i="2"/>
  <c r="D178" i="2"/>
  <c r="C187" i="2"/>
  <c r="E226" i="2"/>
  <c r="D187" i="2"/>
  <c r="C190" i="2"/>
  <c r="E229" i="2"/>
  <c r="D190" i="2"/>
  <c r="C191" i="2"/>
  <c r="E230" i="2"/>
  <c r="D191" i="2"/>
  <c r="C193" i="2"/>
  <c r="E232" i="2"/>
  <c r="D193" i="2"/>
  <c r="E251" i="2"/>
  <c r="C212" i="2"/>
  <c r="D212" i="2"/>
  <c r="D176" i="2"/>
  <c r="C176" i="2"/>
  <c r="E215" i="2"/>
  <c r="C201" i="2"/>
  <c r="E255" i="2"/>
  <c r="C216" i="2"/>
  <c r="D216" i="2"/>
  <c r="D174" i="2"/>
  <c r="E213" i="2"/>
  <c r="C174" i="2"/>
  <c r="C179" i="2"/>
  <c r="E218" i="2"/>
  <c r="D179" i="2"/>
  <c r="C181" i="2"/>
  <c r="E220" i="2"/>
  <c r="D181" i="2"/>
  <c r="E231" i="2"/>
  <c r="C192" i="2"/>
  <c r="D192" i="2"/>
  <c r="E233" i="2"/>
  <c r="C194" i="2"/>
  <c r="D194" i="2"/>
  <c r="E253" i="2"/>
  <c r="C214" i="2"/>
  <c r="D214" i="2"/>
  <c r="C189" i="2"/>
  <c r="E228" i="2"/>
  <c r="D189" i="2"/>
  <c r="C180" i="2"/>
  <c r="E219" i="2"/>
  <c r="D180" i="2"/>
  <c r="C185" i="2"/>
  <c r="E224" i="2"/>
  <c r="D185" i="2"/>
  <c r="C202" i="2"/>
  <c r="D202" i="2"/>
  <c r="C199" i="2"/>
  <c r="E238" i="2"/>
  <c r="D199" i="2"/>
  <c r="E235" i="2"/>
  <c r="C196" i="2"/>
  <c r="D196" i="2"/>
  <c r="D209" i="2"/>
  <c r="C188" i="2"/>
  <c r="E227" i="2"/>
  <c r="D188" i="2"/>
  <c r="C186" i="2"/>
  <c r="E225" i="2"/>
  <c r="D186" i="2"/>
  <c r="C203" i="2"/>
  <c r="E242" i="2"/>
  <c r="C183" i="2"/>
  <c r="E222" i="2"/>
  <c r="D183" i="2"/>
  <c r="C197" i="2"/>
  <c r="D197" i="2"/>
  <c r="E236" i="2"/>
  <c r="C195" i="2"/>
  <c r="E234" i="2"/>
  <c r="D195" i="2"/>
  <c r="E237" i="2"/>
  <c r="C198" i="2"/>
  <c r="D198" i="2"/>
  <c r="C210" i="2" l="1"/>
  <c r="E248" i="2"/>
  <c r="D208" i="2"/>
  <c r="E249" i="2"/>
  <c r="A249" i="2" s="1"/>
  <c r="E247" i="2"/>
  <c r="D203" i="2"/>
  <c r="E240" i="2"/>
  <c r="D201" i="2"/>
  <c r="C206" i="2"/>
  <c r="E245" i="2"/>
  <c r="D206" i="2"/>
  <c r="M29" i="3"/>
  <c r="B203" i="2"/>
  <c r="L203" i="2" s="1"/>
  <c r="A236" i="2"/>
  <c r="B236" i="2"/>
  <c r="L236" i="2" s="1"/>
  <c r="A247" i="2"/>
  <c r="B247" i="2"/>
  <c r="A251" i="2"/>
  <c r="B251" i="2"/>
  <c r="L251" i="2" s="1"/>
  <c r="A205" i="2"/>
  <c r="B205" i="2"/>
  <c r="L205" i="2" s="1"/>
  <c r="D200" i="2"/>
  <c r="A200" i="2"/>
  <c r="B200" i="2"/>
  <c r="L200" i="2" s="1"/>
  <c r="A242" i="2"/>
  <c r="B242" i="2"/>
  <c r="A245" i="2"/>
  <c r="B245" i="2"/>
  <c r="L245" i="2" s="1"/>
  <c r="A243" i="2"/>
  <c r="B243" i="2"/>
  <c r="L243" i="2" s="1"/>
  <c r="A231" i="2"/>
  <c r="B231" i="2"/>
  <c r="L231" i="2" s="1"/>
  <c r="A213" i="2"/>
  <c r="B213" i="2"/>
  <c r="L213" i="2" s="1"/>
  <c r="A255" i="2"/>
  <c r="B255" i="2"/>
  <c r="L255" i="2" s="1"/>
  <c r="A215" i="2"/>
  <c r="B215" i="2"/>
  <c r="L215" i="2" s="1"/>
  <c r="A226" i="2"/>
  <c r="B226" i="2"/>
  <c r="L226" i="2" s="1"/>
  <c r="A246" i="2"/>
  <c r="B246" i="2"/>
  <c r="L246" i="2" s="1"/>
  <c r="C211" i="2"/>
  <c r="A211" i="2"/>
  <c r="B211" i="2"/>
  <c r="L211" i="2" s="1"/>
  <c r="A198" i="2"/>
  <c r="B198" i="2"/>
  <c r="A210" i="2"/>
  <c r="B210" i="2"/>
  <c r="L210" i="2" s="1"/>
  <c r="A201" i="2"/>
  <c r="B201" i="2"/>
  <c r="L201" i="2" s="1"/>
  <c r="A208" i="2"/>
  <c r="B208" i="2"/>
  <c r="L208" i="2" s="1"/>
  <c r="A209" i="2"/>
  <c r="B209" i="2"/>
  <c r="L209" i="2" s="1"/>
  <c r="A218" i="2"/>
  <c r="B218" i="2"/>
  <c r="L218" i="2" s="1"/>
  <c r="A229" i="2"/>
  <c r="B229" i="2"/>
  <c r="L229" i="2" s="1"/>
  <c r="A238" i="2"/>
  <c r="B238" i="2"/>
  <c r="L238" i="2" s="1"/>
  <c r="A230" i="2"/>
  <c r="B230" i="2"/>
  <c r="L230" i="2" s="1"/>
  <c r="A237" i="2"/>
  <c r="B237" i="2"/>
  <c r="L237" i="2" s="1"/>
  <c r="A222" i="2"/>
  <c r="B222" i="2"/>
  <c r="L222" i="2" s="1"/>
  <c r="A248" i="2"/>
  <c r="B248" i="2"/>
  <c r="L248" i="2" s="1"/>
  <c r="A235" i="2"/>
  <c r="B235" i="2"/>
  <c r="L235" i="2" s="1"/>
  <c r="A224" i="2"/>
  <c r="B224" i="2"/>
  <c r="L224" i="2" s="1"/>
  <c r="A233" i="2"/>
  <c r="B233" i="2"/>
  <c r="A221" i="2"/>
  <c r="B221" i="2"/>
  <c r="L221" i="2" s="1"/>
  <c r="A227" i="2"/>
  <c r="B227" i="2"/>
  <c r="L227" i="2" s="1"/>
  <c r="A228" i="2"/>
  <c r="B228" i="2"/>
  <c r="L228" i="2" s="1"/>
  <c r="A253" i="2"/>
  <c r="B253" i="2"/>
  <c r="L253" i="2" s="1"/>
  <c r="A220" i="2"/>
  <c r="B220" i="2"/>
  <c r="L220" i="2" s="1"/>
  <c r="A240" i="2"/>
  <c r="B240" i="2"/>
  <c r="A217" i="2"/>
  <c r="B217" i="2"/>
  <c r="L217" i="2" s="1"/>
  <c r="A234" i="2"/>
  <c r="B234" i="2"/>
  <c r="L234" i="2" s="1"/>
  <c r="A225" i="2"/>
  <c r="B225" i="2"/>
  <c r="L225" i="2" s="1"/>
  <c r="A241" i="2"/>
  <c r="B241" i="2"/>
  <c r="L241" i="2" s="1"/>
  <c r="A219" i="2"/>
  <c r="B219" i="2"/>
  <c r="L219" i="2" s="1"/>
  <c r="A232" i="2"/>
  <c r="B232" i="2"/>
  <c r="A223" i="2"/>
  <c r="B223" i="2"/>
  <c r="L223" i="2" s="1"/>
  <c r="C204" i="2"/>
  <c r="A204" i="2"/>
  <c r="B204" i="2"/>
  <c r="L204" i="2" s="1"/>
  <c r="A202" i="2"/>
  <c r="B202" i="2"/>
  <c r="L202" i="2" s="1"/>
  <c r="A206" i="2"/>
  <c r="B206" i="2"/>
  <c r="L206" i="2" s="1"/>
  <c r="D211" i="2"/>
  <c r="D204" i="2"/>
  <c r="E280" i="2"/>
  <c r="C280" i="2" s="1"/>
  <c r="H244" i="2"/>
  <c r="O205" i="2"/>
  <c r="H259" i="2"/>
  <c r="O220" i="2"/>
  <c r="H256" i="2"/>
  <c r="O217" i="2"/>
  <c r="E273" i="2"/>
  <c r="E284" i="2"/>
  <c r="E277" i="2"/>
  <c r="E282" i="2"/>
  <c r="C282" i="2" s="1"/>
  <c r="E294" i="2"/>
  <c r="C294" i="2" s="1"/>
  <c r="E285" i="2"/>
  <c r="E324" i="2" s="1"/>
  <c r="O210" i="2"/>
  <c r="E250" i="2"/>
  <c r="H265" i="2"/>
  <c r="O226" i="2"/>
  <c r="H262" i="2"/>
  <c r="O223" i="2"/>
  <c r="H253" i="2"/>
  <c r="O214" i="2"/>
  <c r="H250" i="2"/>
  <c r="O211" i="2"/>
  <c r="H238" i="2"/>
  <c r="O199" i="2"/>
  <c r="H255" i="2"/>
  <c r="O216" i="2"/>
  <c r="H271" i="2"/>
  <c r="O232" i="2"/>
  <c r="H252" i="2"/>
  <c r="O213" i="2"/>
  <c r="H268" i="2"/>
  <c r="O229" i="2"/>
  <c r="H257" i="2"/>
  <c r="O218" i="2"/>
  <c r="H242" i="2"/>
  <c r="O203" i="2"/>
  <c r="H266" i="2"/>
  <c r="O227" i="2"/>
  <c r="L232" i="2"/>
  <c r="H239" i="2"/>
  <c r="O200" i="2"/>
  <c r="E281" i="2"/>
  <c r="L242" i="2"/>
  <c r="E274" i="2"/>
  <c r="D274" i="2" s="1"/>
  <c r="L233" i="2"/>
  <c r="E290" i="2"/>
  <c r="C290" i="2" s="1"/>
  <c r="D205" i="2"/>
  <c r="H261" i="2"/>
  <c r="O222" i="2"/>
  <c r="H258" i="2"/>
  <c r="O219" i="2"/>
  <c r="H251" i="2"/>
  <c r="O212" i="2"/>
  <c r="H267" i="2"/>
  <c r="O228" i="2"/>
  <c r="H247" i="2"/>
  <c r="O208" i="2"/>
  <c r="H264" i="2"/>
  <c r="O225" i="2"/>
  <c r="H237" i="2"/>
  <c r="O198" i="2"/>
  <c r="L198" i="2"/>
  <c r="H240" i="2"/>
  <c r="O201" i="2"/>
  <c r="H243" i="2"/>
  <c r="O204" i="2"/>
  <c r="H272" i="2"/>
  <c r="O233" i="2"/>
  <c r="C200" i="2"/>
  <c r="E286" i="2"/>
  <c r="L247" i="2"/>
  <c r="E276" i="2"/>
  <c r="E315" i="2" s="1"/>
  <c r="E275" i="2"/>
  <c r="E314" i="2" s="1"/>
  <c r="E287" i="2"/>
  <c r="E326" i="2" s="1"/>
  <c r="E239" i="2"/>
  <c r="E292" i="2"/>
  <c r="D292" i="2" s="1"/>
  <c r="E279" i="2"/>
  <c r="C279" i="2" s="1"/>
  <c r="L240" i="2"/>
  <c r="H248" i="2"/>
  <c r="O209" i="2"/>
  <c r="H245" i="2"/>
  <c r="O206" i="2"/>
  <c r="H274" i="2"/>
  <c r="O235" i="2"/>
  <c r="H269" i="2"/>
  <c r="O230" i="2"/>
  <c r="H270" i="2"/>
  <c r="O231" i="2"/>
  <c r="H246" i="2"/>
  <c r="O207" i="2"/>
  <c r="H263" i="2"/>
  <c r="O224" i="2"/>
  <c r="H241" i="2"/>
  <c r="O202" i="2"/>
  <c r="H260" i="2"/>
  <c r="O221" i="2"/>
  <c r="H273" i="2"/>
  <c r="O234" i="2"/>
  <c r="H254" i="2"/>
  <c r="O215" i="2"/>
  <c r="O197" i="2"/>
  <c r="E244" i="2"/>
  <c r="C205" i="2"/>
  <c r="N204" i="2"/>
  <c r="J204" i="2"/>
  <c r="K204" i="2" s="1"/>
  <c r="N221" i="2"/>
  <c r="J221" i="2"/>
  <c r="K221" i="2" s="1"/>
  <c r="N207" i="2"/>
  <c r="J207" i="2"/>
  <c r="K207" i="2" s="1"/>
  <c r="N225" i="2"/>
  <c r="J225" i="2"/>
  <c r="K225" i="2" s="1"/>
  <c r="N206" i="2"/>
  <c r="J206" i="2"/>
  <c r="K206" i="2" s="1"/>
  <c r="F253" i="2"/>
  <c r="M214" i="2"/>
  <c r="F272" i="2"/>
  <c r="M233" i="2"/>
  <c r="F251" i="2"/>
  <c r="M212" i="2"/>
  <c r="F265" i="2"/>
  <c r="M226" i="2"/>
  <c r="F252" i="2"/>
  <c r="M213" i="2"/>
  <c r="N213" i="2"/>
  <c r="J213" i="2"/>
  <c r="K213" i="2" s="1"/>
  <c r="N230" i="2"/>
  <c r="J230" i="2"/>
  <c r="K230" i="2" s="1"/>
  <c r="N226" i="2"/>
  <c r="J226" i="2"/>
  <c r="K226" i="2" s="1"/>
  <c r="F247" i="2"/>
  <c r="M208" i="2"/>
  <c r="F241" i="2"/>
  <c r="M202" i="2"/>
  <c r="F260" i="2"/>
  <c r="M221" i="2"/>
  <c r="F245" i="2"/>
  <c r="M206" i="2"/>
  <c r="N227" i="2"/>
  <c r="J227" i="2"/>
  <c r="K227" i="2" s="1"/>
  <c r="F256" i="2"/>
  <c r="M217" i="2"/>
  <c r="F243" i="2"/>
  <c r="M204" i="2"/>
  <c r="F249" i="2"/>
  <c r="M210" i="2"/>
  <c r="F240" i="2"/>
  <c r="M201" i="2"/>
  <c r="F268" i="2"/>
  <c r="M229" i="2"/>
  <c r="F270" i="2"/>
  <c r="M231" i="2"/>
  <c r="N212" i="2"/>
  <c r="J212" i="2"/>
  <c r="K212" i="2" s="1"/>
  <c r="N229" i="2"/>
  <c r="J229" i="2"/>
  <c r="K229" i="2" s="1"/>
  <c r="N217" i="2"/>
  <c r="J217" i="2"/>
  <c r="K217" i="2" s="1"/>
  <c r="N233" i="2"/>
  <c r="J233" i="2"/>
  <c r="K233" i="2" s="1"/>
  <c r="F242" i="2"/>
  <c r="M203" i="2"/>
  <c r="F266" i="2"/>
  <c r="M227" i="2"/>
  <c r="F267" i="2"/>
  <c r="M228" i="2"/>
  <c r="F254" i="2"/>
  <c r="M215" i="2"/>
  <c r="N205" i="2"/>
  <c r="J205" i="2"/>
  <c r="K205" i="2" s="1"/>
  <c r="N222" i="2"/>
  <c r="J222" i="2"/>
  <c r="K222" i="2" s="1"/>
  <c r="N211" i="2"/>
  <c r="J211" i="2"/>
  <c r="K211" i="2" s="1"/>
  <c r="N218" i="2"/>
  <c r="J218" i="2"/>
  <c r="K218" i="2" s="1"/>
  <c r="N234" i="2"/>
  <c r="J234" i="2"/>
  <c r="K234" i="2" s="1"/>
  <c r="N210" i="2"/>
  <c r="J210" i="2"/>
  <c r="K210" i="2" s="1"/>
  <c r="F263" i="2"/>
  <c r="M224" i="2"/>
  <c r="F273" i="2"/>
  <c r="M234" i="2"/>
  <c r="F262" i="2"/>
  <c r="M223" i="2"/>
  <c r="F250" i="2"/>
  <c r="M211" i="2"/>
  <c r="F238" i="2"/>
  <c r="M199" i="2"/>
  <c r="F274" i="2"/>
  <c r="M235" i="2"/>
  <c r="N200" i="2"/>
  <c r="J200" i="2"/>
  <c r="K200" i="2" s="1"/>
  <c r="N208" i="2"/>
  <c r="J208" i="2"/>
  <c r="K208" i="2" s="1"/>
  <c r="N214" i="2"/>
  <c r="J214" i="2"/>
  <c r="K214" i="2" s="1"/>
  <c r="N199" i="2"/>
  <c r="J199" i="2"/>
  <c r="K199" i="2" s="1"/>
  <c r="N215" i="2"/>
  <c r="J215" i="2"/>
  <c r="K215" i="2" s="1"/>
  <c r="N223" i="2"/>
  <c r="J223" i="2"/>
  <c r="K223" i="2" s="1"/>
  <c r="N231" i="2"/>
  <c r="J231" i="2"/>
  <c r="K231" i="2" s="1"/>
  <c r="N198" i="2"/>
  <c r="J198" i="2"/>
  <c r="K198" i="2" s="1"/>
  <c r="N235" i="2"/>
  <c r="J235" i="2"/>
  <c r="K235" i="2" s="1"/>
  <c r="F237" i="2"/>
  <c r="M198" i="2"/>
  <c r="F269" i="2"/>
  <c r="M230" i="2"/>
  <c r="F248" i="2"/>
  <c r="M209" i="2"/>
  <c r="F259" i="2"/>
  <c r="M220" i="2"/>
  <c r="N201" i="2"/>
  <c r="J201" i="2"/>
  <c r="K201" i="2" s="1"/>
  <c r="N209" i="2"/>
  <c r="J209" i="2"/>
  <c r="K209" i="2" s="1"/>
  <c r="N220" i="2"/>
  <c r="J220" i="2"/>
  <c r="K220" i="2" s="1"/>
  <c r="N228" i="2"/>
  <c r="J228" i="2"/>
  <c r="K228" i="2" s="1"/>
  <c r="N203" i="2"/>
  <c r="J203" i="2"/>
  <c r="K203" i="2" s="1"/>
  <c r="N216" i="2"/>
  <c r="J216" i="2"/>
  <c r="K216" i="2" s="1"/>
  <c r="N224" i="2"/>
  <c r="J224" i="2"/>
  <c r="K224" i="2" s="1"/>
  <c r="N232" i="2"/>
  <c r="J232" i="2"/>
  <c r="K232" i="2" s="1"/>
  <c r="N202" i="2"/>
  <c r="J202" i="2"/>
  <c r="K202" i="2" s="1"/>
  <c r="N219" i="2"/>
  <c r="J219" i="2"/>
  <c r="K219" i="2" s="1"/>
  <c r="F239" i="2"/>
  <c r="M200" i="2"/>
  <c r="F255" i="2"/>
  <c r="M216" i="2"/>
  <c r="F271" i="2"/>
  <c r="M232" i="2"/>
  <c r="F257" i="2"/>
  <c r="M218" i="2"/>
  <c r="F246" i="2"/>
  <c r="M207" i="2"/>
  <c r="F244" i="2"/>
  <c r="M205" i="2"/>
  <c r="F261" i="2"/>
  <c r="M222" i="2"/>
  <c r="F264" i="2"/>
  <c r="M225" i="2"/>
  <c r="F258" i="2"/>
  <c r="M219" i="2"/>
  <c r="F236" i="2"/>
  <c r="M197" i="2"/>
  <c r="J197" i="2"/>
  <c r="K197" i="2" s="1"/>
  <c r="G236" i="2"/>
  <c r="N236" i="2" s="1"/>
  <c r="G239" i="2"/>
  <c r="G240" i="2"/>
  <c r="G243" i="2"/>
  <c r="G244" i="2"/>
  <c r="G247" i="2"/>
  <c r="G248" i="2"/>
  <c r="G251" i="2"/>
  <c r="G252" i="2"/>
  <c r="G253" i="2"/>
  <c r="G259" i="2"/>
  <c r="G260" i="2"/>
  <c r="G261" i="2"/>
  <c r="G266" i="2"/>
  <c r="G267" i="2"/>
  <c r="G268" i="2"/>
  <c r="G269" i="2"/>
  <c r="G238" i="2"/>
  <c r="G242" i="2"/>
  <c r="G246" i="2"/>
  <c r="G250" i="2"/>
  <c r="G254" i="2"/>
  <c r="G255" i="2"/>
  <c r="G256" i="2"/>
  <c r="G257" i="2"/>
  <c r="G262" i="2"/>
  <c r="G263" i="2"/>
  <c r="G264" i="2"/>
  <c r="G265" i="2"/>
  <c r="G270" i="2"/>
  <c r="G271" i="2"/>
  <c r="G272" i="2"/>
  <c r="G273" i="2"/>
  <c r="G237" i="2"/>
  <c r="G241" i="2"/>
  <c r="G245" i="2"/>
  <c r="G249" i="2"/>
  <c r="G274" i="2"/>
  <c r="G258" i="2"/>
  <c r="D287" i="2"/>
  <c r="D284" i="2"/>
  <c r="C284" i="2"/>
  <c r="E323" i="2"/>
  <c r="E319" i="2"/>
  <c r="E325" i="2"/>
  <c r="D285" i="2"/>
  <c r="D277" i="2"/>
  <c r="D282" i="2"/>
  <c r="D242" i="2"/>
  <c r="C242" i="2"/>
  <c r="D232" i="2"/>
  <c r="E271" i="2"/>
  <c r="C232" i="2"/>
  <c r="D237" i="2"/>
  <c r="C237" i="2"/>
  <c r="D234" i="2"/>
  <c r="C234" i="2"/>
  <c r="C225" i="2"/>
  <c r="E264" i="2"/>
  <c r="D225" i="2"/>
  <c r="D248" i="2"/>
  <c r="C248" i="2"/>
  <c r="D247" i="2"/>
  <c r="C247" i="2"/>
  <c r="C219" i="2"/>
  <c r="E258" i="2"/>
  <c r="D219" i="2"/>
  <c r="D233" i="2"/>
  <c r="E272" i="2"/>
  <c r="C233" i="2"/>
  <c r="D240" i="2"/>
  <c r="C240" i="2"/>
  <c r="C215" i="2"/>
  <c r="E254" i="2"/>
  <c r="D215" i="2"/>
  <c r="C226" i="2"/>
  <c r="E265" i="2"/>
  <c r="D226" i="2"/>
  <c r="D246" i="2"/>
  <c r="C246" i="2"/>
  <c r="D238" i="2"/>
  <c r="C238" i="2"/>
  <c r="C221" i="2"/>
  <c r="E260" i="2"/>
  <c r="D221" i="2"/>
  <c r="C227" i="2"/>
  <c r="E266" i="2"/>
  <c r="D227" i="2"/>
  <c r="D235" i="2"/>
  <c r="C235" i="2"/>
  <c r="D243" i="2"/>
  <c r="C243" i="2"/>
  <c r="C228" i="2"/>
  <c r="E267" i="2"/>
  <c r="D228" i="2"/>
  <c r="D231" i="2"/>
  <c r="E270" i="2"/>
  <c r="C231" i="2"/>
  <c r="C220" i="2"/>
  <c r="E259" i="2"/>
  <c r="D220" i="2"/>
  <c r="D251" i="2"/>
  <c r="C251" i="2"/>
  <c r="C223" i="2"/>
  <c r="E262" i="2"/>
  <c r="D223" i="2"/>
  <c r="D253" i="2"/>
  <c r="C253" i="2"/>
  <c r="C229" i="2"/>
  <c r="E268" i="2"/>
  <c r="D229" i="2"/>
  <c r="D236" i="2"/>
  <c r="C236" i="2"/>
  <c r="C222" i="2"/>
  <c r="E261" i="2"/>
  <c r="D222" i="2"/>
  <c r="D245" i="2"/>
  <c r="C245" i="2"/>
  <c r="D241" i="2"/>
  <c r="C241" i="2"/>
  <c r="C224" i="2"/>
  <c r="E263" i="2"/>
  <c r="D224" i="2"/>
  <c r="E257" i="2"/>
  <c r="C218" i="2"/>
  <c r="D218" i="2"/>
  <c r="C213" i="2"/>
  <c r="D213" i="2"/>
  <c r="E252" i="2"/>
  <c r="D255" i="2"/>
  <c r="C255" i="2"/>
  <c r="C230" i="2"/>
  <c r="E269" i="2"/>
  <c r="D230" i="2"/>
  <c r="C217" i="2"/>
  <c r="D217" i="2"/>
  <c r="E256" i="2"/>
  <c r="C249" i="2" l="1"/>
  <c r="D249" i="2"/>
  <c r="B249" i="2"/>
  <c r="L249" i="2" s="1"/>
  <c r="E288" i="2"/>
  <c r="C276" i="2"/>
  <c r="D276" i="2"/>
  <c r="E321" i="2"/>
  <c r="A321" i="2" s="1"/>
  <c r="N29" i="3"/>
  <c r="E329" i="2"/>
  <c r="B329" i="2" s="1"/>
  <c r="L329" i="2" s="1"/>
  <c r="D290" i="2"/>
  <c r="A326" i="2"/>
  <c r="B326" i="2"/>
  <c r="L326" i="2" s="1"/>
  <c r="A252" i="2"/>
  <c r="B252" i="2"/>
  <c r="L252" i="2" s="1"/>
  <c r="A267" i="2"/>
  <c r="B267" i="2"/>
  <c r="L267" i="2" s="1"/>
  <c r="A254" i="2"/>
  <c r="B254" i="2"/>
  <c r="L254" i="2" s="1"/>
  <c r="A258" i="2"/>
  <c r="B258" i="2"/>
  <c r="L258" i="2" s="1"/>
  <c r="A319" i="2"/>
  <c r="B319" i="2"/>
  <c r="A281" i="2"/>
  <c r="B281" i="2"/>
  <c r="L281" i="2" s="1"/>
  <c r="E312" i="2"/>
  <c r="E351" i="2" s="1"/>
  <c r="A273" i="2"/>
  <c r="B273" i="2"/>
  <c r="L273" i="2" s="1"/>
  <c r="A257" i="2"/>
  <c r="B257" i="2"/>
  <c r="A262" i="2"/>
  <c r="B262" i="2"/>
  <c r="L262" i="2" s="1"/>
  <c r="A270" i="2"/>
  <c r="B270" i="2"/>
  <c r="L270" i="2" s="1"/>
  <c r="A265" i="2"/>
  <c r="B265" i="2"/>
  <c r="A272" i="2"/>
  <c r="B272" i="2"/>
  <c r="L272" i="2" s="1"/>
  <c r="E331" i="2"/>
  <c r="D331" i="2" s="1"/>
  <c r="E320" i="2"/>
  <c r="A314" i="2"/>
  <c r="B314" i="2"/>
  <c r="L314" i="2" s="1"/>
  <c r="A244" i="2"/>
  <c r="B244" i="2"/>
  <c r="D279" i="2"/>
  <c r="A279" i="2"/>
  <c r="B279" i="2"/>
  <c r="L279" i="2" s="1"/>
  <c r="A276" i="2"/>
  <c r="B276" i="2"/>
  <c r="L276" i="2" s="1"/>
  <c r="D286" i="2"/>
  <c r="A286" i="2"/>
  <c r="B286" i="2"/>
  <c r="L286" i="2" s="1"/>
  <c r="A288" i="2"/>
  <c r="A294" i="2"/>
  <c r="B294" i="2"/>
  <c r="L294" i="2" s="1"/>
  <c r="A282" i="2"/>
  <c r="B282" i="2"/>
  <c r="A284" i="2"/>
  <c r="B284" i="2"/>
  <c r="L284" i="2" s="1"/>
  <c r="A269" i="2"/>
  <c r="B269" i="2"/>
  <c r="L269" i="2" s="1"/>
  <c r="D250" i="2"/>
  <c r="A250" i="2"/>
  <c r="B250" i="2"/>
  <c r="L250" i="2" s="1"/>
  <c r="A280" i="2"/>
  <c r="B280" i="2"/>
  <c r="L280" i="2" s="1"/>
  <c r="A259" i="2"/>
  <c r="B259" i="2"/>
  <c r="L259" i="2" s="1"/>
  <c r="A271" i="2"/>
  <c r="B271" i="2"/>
  <c r="L271" i="2" s="1"/>
  <c r="A329" i="2"/>
  <c r="D281" i="2"/>
  <c r="D280" i="2"/>
  <c r="D273" i="2"/>
  <c r="D239" i="2"/>
  <c r="A239" i="2"/>
  <c r="B239" i="2"/>
  <c r="L239" i="2" s="1"/>
  <c r="A290" i="2"/>
  <c r="B290" i="2"/>
  <c r="L290" i="2" s="1"/>
  <c r="C274" i="2"/>
  <c r="A274" i="2"/>
  <c r="B274" i="2"/>
  <c r="L274" i="2" s="1"/>
  <c r="A268" i="2"/>
  <c r="B268" i="2"/>
  <c r="L268" i="2" s="1"/>
  <c r="A324" i="2"/>
  <c r="B324" i="2"/>
  <c r="L324" i="2" s="1"/>
  <c r="A292" i="2"/>
  <c r="B292" i="2"/>
  <c r="L292" i="2" s="1"/>
  <c r="A287" i="2"/>
  <c r="B287" i="2"/>
  <c r="L287" i="2" s="1"/>
  <c r="A256" i="2"/>
  <c r="B256" i="2"/>
  <c r="L256" i="2" s="1"/>
  <c r="A260" i="2"/>
  <c r="B260" i="2"/>
  <c r="L260" i="2" s="1"/>
  <c r="A263" i="2"/>
  <c r="B263" i="2"/>
  <c r="L263" i="2" s="1"/>
  <c r="C250" i="2"/>
  <c r="A261" i="2"/>
  <c r="B261" i="2"/>
  <c r="L261" i="2" s="1"/>
  <c r="A266" i="2"/>
  <c r="B266" i="2"/>
  <c r="L266" i="2" s="1"/>
  <c r="A264" i="2"/>
  <c r="B264" i="2"/>
  <c r="C292" i="2"/>
  <c r="C281" i="2"/>
  <c r="A325" i="2"/>
  <c r="B325" i="2"/>
  <c r="L325" i="2" s="1"/>
  <c r="A323" i="2"/>
  <c r="B323" i="2"/>
  <c r="L323" i="2" s="1"/>
  <c r="C287" i="2"/>
  <c r="A315" i="2"/>
  <c r="B315" i="2"/>
  <c r="L315" i="2" s="1"/>
  <c r="O236" i="2"/>
  <c r="O249" i="2"/>
  <c r="C275" i="2"/>
  <c r="A275" i="2"/>
  <c r="B275" i="2"/>
  <c r="L275" i="2" s="1"/>
  <c r="C285" i="2"/>
  <c r="A285" i="2"/>
  <c r="B285" i="2"/>
  <c r="L285" i="2" s="1"/>
  <c r="E316" i="2"/>
  <c r="E355" i="2" s="1"/>
  <c r="A277" i="2"/>
  <c r="B277" i="2"/>
  <c r="L277" i="2" s="1"/>
  <c r="C277" i="2"/>
  <c r="D275" i="2"/>
  <c r="C273" i="2"/>
  <c r="E313" i="2"/>
  <c r="E318" i="2"/>
  <c r="D318" i="2" s="1"/>
  <c r="C239" i="2"/>
  <c r="E308" i="2"/>
  <c r="D308" i="2" s="1"/>
  <c r="E300" i="2"/>
  <c r="E339" i="2" s="1"/>
  <c r="H295" i="2"/>
  <c r="O256" i="2"/>
  <c r="H283" i="2"/>
  <c r="O244" i="2"/>
  <c r="E296" i="2"/>
  <c r="D296" i="2" s="1"/>
  <c r="L257" i="2"/>
  <c r="E307" i="2"/>
  <c r="C307" i="2" s="1"/>
  <c r="E306" i="2"/>
  <c r="E293" i="2"/>
  <c r="C293" i="2" s="1"/>
  <c r="E297" i="2"/>
  <c r="C297" i="2" s="1"/>
  <c r="E310" i="2"/>
  <c r="E349" i="2" s="1"/>
  <c r="D294" i="2"/>
  <c r="H312" i="2"/>
  <c r="O273" i="2"/>
  <c r="H280" i="2"/>
  <c r="O241" i="2"/>
  <c r="H285" i="2"/>
  <c r="O246" i="2"/>
  <c r="H308" i="2"/>
  <c r="O269" i="2"/>
  <c r="H284" i="2"/>
  <c r="O245" i="2"/>
  <c r="H311" i="2"/>
  <c r="O272" i="2"/>
  <c r="H279" i="2"/>
  <c r="O240" i="2"/>
  <c r="H276" i="2"/>
  <c r="O237" i="2"/>
  <c r="H286" i="2"/>
  <c r="O247" i="2"/>
  <c r="H290" i="2"/>
  <c r="O251" i="2"/>
  <c r="H300" i="2"/>
  <c r="O261" i="2"/>
  <c r="H278" i="2"/>
  <c r="O239" i="2"/>
  <c r="H281" i="2"/>
  <c r="O242" i="2"/>
  <c r="H307" i="2"/>
  <c r="O268" i="2"/>
  <c r="H310" i="2"/>
  <c r="O271" i="2"/>
  <c r="H277" i="2"/>
  <c r="O238" i="2"/>
  <c r="H292" i="2"/>
  <c r="O253" i="2"/>
  <c r="H301" i="2"/>
  <c r="O262" i="2"/>
  <c r="E305" i="2"/>
  <c r="E301" i="2"/>
  <c r="E340" i="2" s="1"/>
  <c r="E309" i="2"/>
  <c r="D309" i="2" s="1"/>
  <c r="E304" i="2"/>
  <c r="D304" i="2" s="1"/>
  <c r="L265" i="2"/>
  <c r="E303" i="2"/>
  <c r="L264" i="2"/>
  <c r="E278" i="2"/>
  <c r="E289" i="2"/>
  <c r="H298" i="2"/>
  <c r="O259" i="2"/>
  <c r="E291" i="2"/>
  <c r="D291" i="2" s="1"/>
  <c r="E295" i="2"/>
  <c r="E334" i="2" s="1"/>
  <c r="E311" i="2"/>
  <c r="E350" i="2" s="1"/>
  <c r="C286" i="2"/>
  <c r="E283" i="2"/>
  <c r="C283" i="2" s="1"/>
  <c r="L244" i="2"/>
  <c r="E302" i="2"/>
  <c r="E341" i="2" s="1"/>
  <c r="E298" i="2"/>
  <c r="C298" i="2" s="1"/>
  <c r="E299" i="2"/>
  <c r="D299" i="2" s="1"/>
  <c r="E333" i="2"/>
  <c r="E372" i="2" s="1"/>
  <c r="L319" i="2"/>
  <c r="H293" i="2"/>
  <c r="O254" i="2"/>
  <c r="H299" i="2"/>
  <c r="O260" i="2"/>
  <c r="H302" i="2"/>
  <c r="O263" i="2"/>
  <c r="H309" i="2"/>
  <c r="O270" i="2"/>
  <c r="H313" i="2"/>
  <c r="O274" i="2"/>
  <c r="H287" i="2"/>
  <c r="O248" i="2"/>
  <c r="H282" i="2"/>
  <c r="O243" i="2"/>
  <c r="H303" i="2"/>
  <c r="O264" i="2"/>
  <c r="H306" i="2"/>
  <c r="O267" i="2"/>
  <c r="H297" i="2"/>
  <c r="O258" i="2"/>
  <c r="H305" i="2"/>
  <c r="O266" i="2"/>
  <c r="H296" i="2"/>
  <c r="O257" i="2"/>
  <c r="H291" i="2"/>
  <c r="O252" i="2"/>
  <c r="H294" i="2"/>
  <c r="O255" i="2"/>
  <c r="H289" i="2"/>
  <c r="O250" i="2"/>
  <c r="H304" i="2"/>
  <c r="O265" i="2"/>
  <c r="L282" i="2"/>
  <c r="D244" i="2"/>
  <c r="C244" i="2"/>
  <c r="N245" i="2"/>
  <c r="J245" i="2"/>
  <c r="K245" i="2" s="1"/>
  <c r="N272" i="2"/>
  <c r="J272" i="2"/>
  <c r="K272" i="2" s="1"/>
  <c r="N264" i="2"/>
  <c r="J264" i="2"/>
  <c r="K264" i="2" s="1"/>
  <c r="N256" i="2"/>
  <c r="J256" i="2"/>
  <c r="K256" i="2" s="1"/>
  <c r="N246" i="2"/>
  <c r="J246" i="2"/>
  <c r="K246" i="2" s="1"/>
  <c r="N268" i="2"/>
  <c r="J268" i="2"/>
  <c r="K268" i="2" s="1"/>
  <c r="N260" i="2"/>
  <c r="J260" i="2"/>
  <c r="K260" i="2" s="1"/>
  <c r="N251" i="2"/>
  <c r="J251" i="2"/>
  <c r="K251" i="2" s="1"/>
  <c r="N243" i="2"/>
  <c r="J243" i="2"/>
  <c r="K243" i="2" s="1"/>
  <c r="F297" i="2"/>
  <c r="M258" i="2"/>
  <c r="F300" i="2"/>
  <c r="M261" i="2"/>
  <c r="F285" i="2"/>
  <c r="M246" i="2"/>
  <c r="F310" i="2"/>
  <c r="M271" i="2"/>
  <c r="F278" i="2"/>
  <c r="M239" i="2"/>
  <c r="F287" i="2"/>
  <c r="M248" i="2"/>
  <c r="F276" i="2"/>
  <c r="M237" i="2"/>
  <c r="F313" i="2"/>
  <c r="M274" i="2"/>
  <c r="F289" i="2"/>
  <c r="M250" i="2"/>
  <c r="F312" i="2"/>
  <c r="M273" i="2"/>
  <c r="F293" i="2"/>
  <c r="M254" i="2"/>
  <c r="F305" i="2"/>
  <c r="M266" i="2"/>
  <c r="F309" i="2"/>
  <c r="M270" i="2"/>
  <c r="F279" i="2"/>
  <c r="M240" i="2"/>
  <c r="F282" i="2"/>
  <c r="M243" i="2"/>
  <c r="F299" i="2"/>
  <c r="M260" i="2"/>
  <c r="F286" i="2"/>
  <c r="M247" i="2"/>
  <c r="F291" i="2"/>
  <c r="M252" i="2"/>
  <c r="F290" i="2"/>
  <c r="M251" i="2"/>
  <c r="F292" i="2"/>
  <c r="M253" i="2"/>
  <c r="N249" i="2"/>
  <c r="J249" i="2"/>
  <c r="K249" i="2" s="1"/>
  <c r="N265" i="2"/>
  <c r="J265" i="2"/>
  <c r="K265" i="2" s="1"/>
  <c r="N269" i="2"/>
  <c r="J269" i="2"/>
  <c r="K269" i="2" s="1"/>
  <c r="N252" i="2"/>
  <c r="J252" i="2"/>
  <c r="K252" i="2" s="1"/>
  <c r="N258" i="2"/>
  <c r="J258" i="2"/>
  <c r="K258" i="2" s="1"/>
  <c r="N241" i="2"/>
  <c r="J241" i="2"/>
  <c r="K241" i="2" s="1"/>
  <c r="N271" i="2"/>
  <c r="J271" i="2"/>
  <c r="K271" i="2" s="1"/>
  <c r="N263" i="2"/>
  <c r="J263" i="2"/>
  <c r="K263" i="2" s="1"/>
  <c r="N255" i="2"/>
  <c r="J255" i="2"/>
  <c r="K255" i="2" s="1"/>
  <c r="N242" i="2"/>
  <c r="J242" i="2"/>
  <c r="K242" i="2" s="1"/>
  <c r="N267" i="2"/>
  <c r="J267" i="2"/>
  <c r="K267" i="2" s="1"/>
  <c r="N259" i="2"/>
  <c r="J259" i="2"/>
  <c r="K259" i="2" s="1"/>
  <c r="N248" i="2"/>
  <c r="J248" i="2"/>
  <c r="K248" i="2" s="1"/>
  <c r="N240" i="2"/>
  <c r="J240" i="2"/>
  <c r="K240" i="2" s="1"/>
  <c r="N273" i="2"/>
  <c r="J273" i="2"/>
  <c r="K273" i="2" s="1"/>
  <c r="N257" i="2"/>
  <c r="J257" i="2"/>
  <c r="K257" i="2" s="1"/>
  <c r="N250" i="2"/>
  <c r="J250" i="2"/>
  <c r="K250" i="2" s="1"/>
  <c r="N261" i="2"/>
  <c r="J261" i="2"/>
  <c r="K261" i="2" s="1"/>
  <c r="N244" i="2"/>
  <c r="J244" i="2"/>
  <c r="K244" i="2" s="1"/>
  <c r="N274" i="2"/>
  <c r="J274" i="2"/>
  <c r="K274" i="2" s="1"/>
  <c r="N237" i="2"/>
  <c r="J237" i="2"/>
  <c r="K237" i="2" s="1"/>
  <c r="N270" i="2"/>
  <c r="J270" i="2"/>
  <c r="K270" i="2" s="1"/>
  <c r="N262" i="2"/>
  <c r="J262" i="2"/>
  <c r="K262" i="2" s="1"/>
  <c r="N254" i="2"/>
  <c r="J254" i="2"/>
  <c r="K254" i="2" s="1"/>
  <c r="N238" i="2"/>
  <c r="J238" i="2"/>
  <c r="K238" i="2" s="1"/>
  <c r="N266" i="2"/>
  <c r="J266" i="2"/>
  <c r="K266" i="2" s="1"/>
  <c r="N253" i="2"/>
  <c r="J253" i="2"/>
  <c r="K253" i="2" s="1"/>
  <c r="N247" i="2"/>
  <c r="J247" i="2"/>
  <c r="K247" i="2" s="1"/>
  <c r="N239" i="2"/>
  <c r="J239" i="2"/>
  <c r="K239" i="2" s="1"/>
  <c r="F303" i="2"/>
  <c r="M264" i="2"/>
  <c r="F283" i="2"/>
  <c r="M244" i="2"/>
  <c r="F296" i="2"/>
  <c r="M257" i="2"/>
  <c r="F294" i="2"/>
  <c r="M255" i="2"/>
  <c r="F298" i="2"/>
  <c r="M259" i="2"/>
  <c r="F308" i="2"/>
  <c r="M269" i="2"/>
  <c r="F277" i="2"/>
  <c r="M238" i="2"/>
  <c r="F301" i="2"/>
  <c r="M262" i="2"/>
  <c r="F302" i="2"/>
  <c r="M263" i="2"/>
  <c r="F306" i="2"/>
  <c r="M267" i="2"/>
  <c r="F281" i="2"/>
  <c r="M242" i="2"/>
  <c r="F307" i="2"/>
  <c r="M268" i="2"/>
  <c r="F288" i="2"/>
  <c r="M249" i="2"/>
  <c r="F295" i="2"/>
  <c r="M256" i="2"/>
  <c r="F284" i="2"/>
  <c r="M245" i="2"/>
  <c r="F280" i="2"/>
  <c r="M241" i="2"/>
  <c r="F304" i="2"/>
  <c r="M265" i="2"/>
  <c r="F311" i="2"/>
  <c r="M272" i="2"/>
  <c r="F275" i="2"/>
  <c r="M236" i="2"/>
  <c r="J236" i="2"/>
  <c r="K236" i="2" s="1"/>
  <c r="G313" i="2"/>
  <c r="G297" i="2"/>
  <c r="G288" i="2"/>
  <c r="G284" i="2"/>
  <c r="G280" i="2"/>
  <c r="G276" i="2"/>
  <c r="G312" i="2"/>
  <c r="G311" i="2"/>
  <c r="G310" i="2"/>
  <c r="G309" i="2"/>
  <c r="G304" i="2"/>
  <c r="G303" i="2"/>
  <c r="G302" i="2"/>
  <c r="G301" i="2"/>
  <c r="G296" i="2"/>
  <c r="G295" i="2"/>
  <c r="G294" i="2"/>
  <c r="G293" i="2"/>
  <c r="G289" i="2"/>
  <c r="G285" i="2"/>
  <c r="G281" i="2"/>
  <c r="G277" i="2"/>
  <c r="G308" i="2"/>
  <c r="G307" i="2"/>
  <c r="G306" i="2"/>
  <c r="G305" i="2"/>
  <c r="G300" i="2"/>
  <c r="G299" i="2"/>
  <c r="G298" i="2"/>
  <c r="G292" i="2"/>
  <c r="G291" i="2"/>
  <c r="G290" i="2"/>
  <c r="G287" i="2"/>
  <c r="G286" i="2"/>
  <c r="G283" i="2"/>
  <c r="G282" i="2"/>
  <c r="G279" i="2"/>
  <c r="G278" i="2"/>
  <c r="G275" i="2"/>
  <c r="N275" i="2" s="1"/>
  <c r="C308" i="2"/>
  <c r="C296" i="2"/>
  <c r="E345" i="2"/>
  <c r="C306" i="2"/>
  <c r="D306" i="2"/>
  <c r="E332" i="2"/>
  <c r="E368" i="2"/>
  <c r="D329" i="2"/>
  <c r="C329" i="2"/>
  <c r="C316" i="2"/>
  <c r="D320" i="2"/>
  <c r="E359" i="2"/>
  <c r="C320" i="2"/>
  <c r="E363" i="2"/>
  <c r="C324" i="2"/>
  <c r="D324" i="2"/>
  <c r="C319" i="2"/>
  <c r="E358" i="2"/>
  <c r="D319" i="2"/>
  <c r="C323" i="2"/>
  <c r="E362" i="2"/>
  <c r="D323" i="2"/>
  <c r="C326" i="2"/>
  <c r="D326" i="2"/>
  <c r="E365" i="2"/>
  <c r="D312" i="2"/>
  <c r="C312" i="2"/>
  <c r="D301" i="2"/>
  <c r="C301" i="2"/>
  <c r="C304" i="2"/>
  <c r="C321" i="2"/>
  <c r="E360" i="2"/>
  <c r="D321" i="2"/>
  <c r="C313" i="2"/>
  <c r="C333" i="2"/>
  <c r="C325" i="2"/>
  <c r="D325" i="2"/>
  <c r="E364" i="2"/>
  <c r="D314" i="2"/>
  <c r="C314" i="2"/>
  <c r="E353" i="2"/>
  <c r="E354" i="2"/>
  <c r="D315" i="2"/>
  <c r="C315" i="2"/>
  <c r="D263" i="2"/>
  <c r="C263" i="2"/>
  <c r="D269" i="2"/>
  <c r="C269" i="2"/>
  <c r="D261" i="2"/>
  <c r="C261" i="2"/>
  <c r="D270" i="2"/>
  <c r="C270" i="2"/>
  <c r="D265" i="2"/>
  <c r="C265" i="2"/>
  <c r="D264" i="2"/>
  <c r="C264" i="2"/>
  <c r="D271" i="2"/>
  <c r="C271" i="2"/>
  <c r="D257" i="2"/>
  <c r="C257" i="2"/>
  <c r="D268" i="2"/>
  <c r="C268" i="2"/>
  <c r="D267" i="2"/>
  <c r="C267" i="2"/>
  <c r="D254" i="2"/>
  <c r="C254" i="2"/>
  <c r="D259" i="2"/>
  <c r="C259" i="2"/>
  <c r="D260" i="2"/>
  <c r="C260" i="2"/>
  <c r="D256" i="2"/>
  <c r="C256" i="2"/>
  <c r="D252" i="2"/>
  <c r="C252" i="2"/>
  <c r="D262" i="2"/>
  <c r="C262" i="2"/>
  <c r="D266" i="2"/>
  <c r="C266" i="2"/>
  <c r="D272" i="2"/>
  <c r="C272" i="2"/>
  <c r="D258" i="2"/>
  <c r="C258" i="2"/>
  <c r="D298" i="2" l="1"/>
  <c r="C288" i="2"/>
  <c r="D288" i="2"/>
  <c r="E327" i="2"/>
  <c r="D333" i="2"/>
  <c r="E337" i="2"/>
  <c r="B288" i="2"/>
  <c r="L288" i="2" s="1"/>
  <c r="B321" i="2"/>
  <c r="L321" i="2" s="1"/>
  <c r="E322" i="2"/>
  <c r="D322" i="2" s="1"/>
  <c r="E357" i="2"/>
  <c r="D297" i="2"/>
  <c r="D311" i="2"/>
  <c r="E343" i="2"/>
  <c r="E370" i="2"/>
  <c r="E335" i="2"/>
  <c r="C311" i="2"/>
  <c r="E336" i="2"/>
  <c r="A336" i="2" s="1"/>
  <c r="E347" i="2"/>
  <c r="O29" i="3"/>
  <c r="C318" i="2"/>
  <c r="E330" i="2"/>
  <c r="A330" i="2" s="1"/>
  <c r="D316" i="2"/>
  <c r="C291" i="2"/>
  <c r="A355" i="2"/>
  <c r="B355" i="2"/>
  <c r="L355" i="2" s="1"/>
  <c r="A358" i="2"/>
  <c r="B358" i="2"/>
  <c r="L358" i="2" s="1"/>
  <c r="A332" i="2"/>
  <c r="B332" i="2"/>
  <c r="L332" i="2" s="1"/>
  <c r="A350" i="2"/>
  <c r="B350" i="2"/>
  <c r="L350" i="2" s="1"/>
  <c r="A339" i="2"/>
  <c r="B339" i="2"/>
  <c r="L339" i="2" s="1"/>
  <c r="A362" i="2"/>
  <c r="B362" i="2"/>
  <c r="L362" i="2" s="1"/>
  <c r="A359" i="2"/>
  <c r="B359" i="2"/>
  <c r="A333" i="2"/>
  <c r="B333" i="2"/>
  <c r="L333" i="2" s="1"/>
  <c r="C299" i="2"/>
  <c r="A299" i="2"/>
  <c r="B299" i="2"/>
  <c r="A302" i="2"/>
  <c r="B302" i="2"/>
  <c r="L302" i="2" s="1"/>
  <c r="D295" i="2"/>
  <c r="A295" i="2"/>
  <c r="B295" i="2"/>
  <c r="L295" i="2" s="1"/>
  <c r="A289" i="2"/>
  <c r="B289" i="2"/>
  <c r="L289" i="2" s="1"/>
  <c r="A278" i="2"/>
  <c r="B278" i="2"/>
  <c r="L278" i="2" s="1"/>
  <c r="A303" i="2"/>
  <c r="B303" i="2"/>
  <c r="L303" i="2" s="1"/>
  <c r="C309" i="2"/>
  <c r="A309" i="2"/>
  <c r="B309" i="2"/>
  <c r="L309" i="2" s="1"/>
  <c r="A300" i="2"/>
  <c r="B300" i="2"/>
  <c r="A318" i="2"/>
  <c r="B318" i="2"/>
  <c r="L318" i="2" s="1"/>
  <c r="A312" i="2"/>
  <c r="B312" i="2"/>
  <c r="L312" i="2" s="1"/>
  <c r="A370" i="2"/>
  <c r="B370" i="2"/>
  <c r="L370" i="2" s="1"/>
  <c r="A310" i="2"/>
  <c r="B310" i="2"/>
  <c r="D293" i="2"/>
  <c r="A293" i="2"/>
  <c r="B293" i="2"/>
  <c r="D307" i="2"/>
  <c r="A307" i="2"/>
  <c r="B307" i="2"/>
  <c r="L307" i="2" s="1"/>
  <c r="A316" i="2"/>
  <c r="B316" i="2"/>
  <c r="L316" i="2" s="1"/>
  <c r="A331" i="2"/>
  <c r="B331" i="2"/>
  <c r="L331" i="2" s="1"/>
  <c r="A354" i="2"/>
  <c r="B354" i="2"/>
  <c r="A364" i="2"/>
  <c r="B364" i="2"/>
  <c r="L364" i="2" s="1"/>
  <c r="A357" i="2"/>
  <c r="B357" i="2"/>
  <c r="A365" i="2"/>
  <c r="B365" i="2"/>
  <c r="L365" i="2" s="1"/>
  <c r="A345" i="2"/>
  <c r="B345" i="2"/>
  <c r="A335" i="2"/>
  <c r="B335" i="2"/>
  <c r="L335" i="2" s="1"/>
  <c r="A353" i="2"/>
  <c r="B353" i="2"/>
  <c r="A340" i="2"/>
  <c r="B340" i="2"/>
  <c r="L340" i="2" s="1"/>
  <c r="A351" i="2"/>
  <c r="B351" i="2"/>
  <c r="C331" i="2"/>
  <c r="A341" i="2"/>
  <c r="B341" i="2"/>
  <c r="L341" i="2" s="1"/>
  <c r="A334" i="2"/>
  <c r="B334" i="2"/>
  <c r="A291" i="2"/>
  <c r="B291" i="2"/>
  <c r="L291" i="2" s="1"/>
  <c r="A297" i="2"/>
  <c r="B297" i="2"/>
  <c r="L297" i="2" s="1"/>
  <c r="A306" i="2"/>
  <c r="B306" i="2"/>
  <c r="L306" i="2" s="1"/>
  <c r="A296" i="2"/>
  <c r="B296" i="2"/>
  <c r="L296" i="2" s="1"/>
  <c r="A313" i="2"/>
  <c r="B313" i="2"/>
  <c r="L313" i="2" s="1"/>
  <c r="A372" i="2"/>
  <c r="B372" i="2"/>
  <c r="L372" i="2" s="1"/>
  <c r="A360" i="2"/>
  <c r="B360" i="2"/>
  <c r="L360" i="2" s="1"/>
  <c r="A343" i="2"/>
  <c r="B343" i="2"/>
  <c r="L343" i="2" s="1"/>
  <c r="A337" i="2"/>
  <c r="B337" i="2"/>
  <c r="L337" i="2" s="1"/>
  <c r="A347" i="2"/>
  <c r="B347" i="2"/>
  <c r="L347" i="2" s="1"/>
  <c r="A349" i="2"/>
  <c r="B349" i="2"/>
  <c r="L349" i="2" s="1"/>
  <c r="A363" i="2"/>
  <c r="B363" i="2"/>
  <c r="L363" i="2" s="1"/>
  <c r="A368" i="2"/>
  <c r="B368" i="2"/>
  <c r="L368" i="2" s="1"/>
  <c r="A322" i="2"/>
  <c r="B322" i="2"/>
  <c r="L322" i="2" s="1"/>
  <c r="A298" i="2"/>
  <c r="B298" i="2"/>
  <c r="L298" i="2" s="1"/>
  <c r="A283" i="2"/>
  <c r="B283" i="2"/>
  <c r="L283" i="2" s="1"/>
  <c r="A311" i="2"/>
  <c r="B311" i="2"/>
  <c r="L311" i="2" s="1"/>
  <c r="A304" i="2"/>
  <c r="B304" i="2"/>
  <c r="L304" i="2" s="1"/>
  <c r="A301" i="2"/>
  <c r="B301" i="2"/>
  <c r="E344" i="2"/>
  <c r="C344" i="2" s="1"/>
  <c r="A305" i="2"/>
  <c r="B305" i="2"/>
  <c r="A308" i="2"/>
  <c r="B308" i="2"/>
  <c r="L308" i="2" s="1"/>
  <c r="A320" i="2"/>
  <c r="B320" i="2"/>
  <c r="L320" i="2" s="1"/>
  <c r="E352" i="2"/>
  <c r="D313" i="2"/>
  <c r="E348" i="2"/>
  <c r="C348" i="2" s="1"/>
  <c r="E338" i="2"/>
  <c r="E377" i="2" s="1"/>
  <c r="H333" i="2"/>
  <c r="O294" i="2"/>
  <c r="H335" i="2"/>
  <c r="O296" i="2"/>
  <c r="H321" i="2"/>
  <c r="O282" i="2"/>
  <c r="H348" i="2"/>
  <c r="O309" i="2"/>
  <c r="H338" i="2"/>
  <c r="O299" i="2"/>
  <c r="H331" i="2"/>
  <c r="O292" i="2"/>
  <c r="L310" i="2"/>
  <c r="L353" i="2"/>
  <c r="L301" i="2"/>
  <c r="H322" i="2"/>
  <c r="O283" i="2"/>
  <c r="L354" i="2"/>
  <c r="L334" i="2"/>
  <c r="H343" i="2"/>
  <c r="O304" i="2"/>
  <c r="H345" i="2"/>
  <c r="O306" i="2"/>
  <c r="L305" i="2"/>
  <c r="H349" i="2"/>
  <c r="O310" i="2"/>
  <c r="H320" i="2"/>
  <c r="O281" i="2"/>
  <c r="H329" i="2"/>
  <c r="O290" i="2"/>
  <c r="H315" i="2"/>
  <c r="O276" i="2"/>
  <c r="H350" i="2"/>
  <c r="O311" i="2"/>
  <c r="H347" i="2"/>
  <c r="O308" i="2"/>
  <c r="H319" i="2"/>
  <c r="O280" i="2"/>
  <c r="L300" i="2"/>
  <c r="E342" i="2"/>
  <c r="D342" i="2" s="1"/>
  <c r="L351" i="2"/>
  <c r="C295" i="2"/>
  <c r="L357" i="2"/>
  <c r="D310" i="2"/>
  <c r="C303" i="2"/>
  <c r="C305" i="2"/>
  <c r="D300" i="2"/>
  <c r="D302" i="2"/>
  <c r="O288" i="2"/>
  <c r="H328" i="2"/>
  <c r="O289" i="2"/>
  <c r="H330" i="2"/>
  <c r="O291" i="2"/>
  <c r="H344" i="2"/>
  <c r="O305" i="2"/>
  <c r="H336" i="2"/>
  <c r="O297" i="2"/>
  <c r="H342" i="2"/>
  <c r="O303" i="2"/>
  <c r="H352" i="2"/>
  <c r="O313" i="2"/>
  <c r="H341" i="2"/>
  <c r="O302" i="2"/>
  <c r="H332" i="2"/>
  <c r="O293" i="2"/>
  <c r="L299" i="2"/>
  <c r="H340" i="2"/>
  <c r="O301" i="2"/>
  <c r="H316" i="2"/>
  <c r="O277" i="2"/>
  <c r="H346" i="2"/>
  <c r="O307" i="2"/>
  <c r="H317" i="2"/>
  <c r="O278" i="2"/>
  <c r="H339" i="2"/>
  <c r="O300" i="2"/>
  <c r="H325" i="2"/>
  <c r="O286" i="2"/>
  <c r="H318" i="2"/>
  <c r="O279" i="2"/>
  <c r="H323" i="2"/>
  <c r="O284" i="2"/>
  <c r="H324" i="2"/>
  <c r="O285" i="2"/>
  <c r="H351" i="2"/>
  <c r="O312" i="2"/>
  <c r="L293" i="2"/>
  <c r="L359" i="2"/>
  <c r="H326" i="2"/>
  <c r="O287" i="2"/>
  <c r="C289" i="2"/>
  <c r="E328" i="2"/>
  <c r="D289" i="2"/>
  <c r="C310" i="2"/>
  <c r="D303" i="2"/>
  <c r="D305" i="2"/>
  <c r="C300" i="2"/>
  <c r="L345" i="2"/>
  <c r="E346" i="2"/>
  <c r="D346" i="2" s="1"/>
  <c r="C302" i="2"/>
  <c r="C322" i="2"/>
  <c r="D283" i="2"/>
  <c r="H337" i="2"/>
  <c r="O298" i="2"/>
  <c r="D278" i="2"/>
  <c r="E317" i="2"/>
  <c r="C278" i="2"/>
  <c r="H334" i="2"/>
  <c r="O295" i="2"/>
  <c r="O275" i="2"/>
  <c r="E361" i="2"/>
  <c r="E400" i="2" s="1"/>
  <c r="N287" i="2"/>
  <c r="J287" i="2"/>
  <c r="K287" i="2" s="1"/>
  <c r="N298" i="2"/>
  <c r="J298" i="2"/>
  <c r="K298" i="2" s="1"/>
  <c r="J281" i="2"/>
  <c r="K281" i="2" s="1"/>
  <c r="N281" i="2"/>
  <c r="N294" i="2"/>
  <c r="J294" i="2"/>
  <c r="K294" i="2" s="1"/>
  <c r="N302" i="2"/>
  <c r="J302" i="2"/>
  <c r="K302" i="2" s="1"/>
  <c r="N310" i="2"/>
  <c r="J310" i="2"/>
  <c r="K310" i="2" s="1"/>
  <c r="N280" i="2"/>
  <c r="J280" i="2"/>
  <c r="K280" i="2" s="1"/>
  <c r="N313" i="2"/>
  <c r="J313" i="2"/>
  <c r="K313" i="2" s="1"/>
  <c r="N282" i="2"/>
  <c r="J282" i="2"/>
  <c r="K282" i="2" s="1"/>
  <c r="N290" i="2"/>
  <c r="J290" i="2"/>
  <c r="K290" i="2" s="1"/>
  <c r="N299" i="2"/>
  <c r="J299" i="2"/>
  <c r="K299" i="2" s="1"/>
  <c r="N307" i="2"/>
  <c r="J307" i="2"/>
  <c r="K307" i="2" s="1"/>
  <c r="N285" i="2"/>
  <c r="J285" i="2"/>
  <c r="K285" i="2" s="1"/>
  <c r="N295" i="2"/>
  <c r="J295" i="2"/>
  <c r="K295" i="2" s="1"/>
  <c r="N303" i="2"/>
  <c r="J303" i="2"/>
  <c r="K303" i="2" s="1"/>
  <c r="N311" i="2"/>
  <c r="J311" i="2"/>
  <c r="K311" i="2" s="1"/>
  <c r="N284" i="2"/>
  <c r="J284" i="2"/>
  <c r="K284" i="2" s="1"/>
  <c r="F350" i="2"/>
  <c r="M311" i="2"/>
  <c r="F319" i="2"/>
  <c r="M280" i="2"/>
  <c r="F334" i="2"/>
  <c r="M295" i="2"/>
  <c r="F346" i="2"/>
  <c r="M307" i="2"/>
  <c r="F345" i="2"/>
  <c r="M306" i="2"/>
  <c r="F340" i="2"/>
  <c r="M301" i="2"/>
  <c r="F347" i="2"/>
  <c r="M308" i="2"/>
  <c r="F333" i="2"/>
  <c r="M294" i="2"/>
  <c r="F322" i="2"/>
  <c r="M283" i="2"/>
  <c r="F329" i="2"/>
  <c r="M290" i="2"/>
  <c r="F325" i="2"/>
  <c r="M286" i="2"/>
  <c r="F321" i="2"/>
  <c r="M282" i="2"/>
  <c r="F348" i="2"/>
  <c r="M309" i="2"/>
  <c r="F332" i="2"/>
  <c r="M293" i="2"/>
  <c r="F328" i="2"/>
  <c r="M289" i="2"/>
  <c r="F315" i="2"/>
  <c r="M276" i="2"/>
  <c r="F317" i="2"/>
  <c r="M278" i="2"/>
  <c r="F324" i="2"/>
  <c r="M285" i="2"/>
  <c r="F336" i="2"/>
  <c r="M297" i="2"/>
  <c r="N283" i="2"/>
  <c r="J283" i="2"/>
  <c r="K283" i="2" s="1"/>
  <c r="N291" i="2"/>
  <c r="J291" i="2"/>
  <c r="K291" i="2" s="1"/>
  <c r="N300" i="2"/>
  <c r="J300" i="2"/>
  <c r="K300" i="2" s="1"/>
  <c r="N308" i="2"/>
  <c r="J308" i="2"/>
  <c r="K308" i="2" s="1"/>
  <c r="N289" i="2"/>
  <c r="J289" i="2"/>
  <c r="K289" i="2" s="1"/>
  <c r="N296" i="2"/>
  <c r="J296" i="2"/>
  <c r="K296" i="2" s="1"/>
  <c r="N304" i="2"/>
  <c r="J304" i="2"/>
  <c r="K304" i="2" s="1"/>
  <c r="N312" i="2"/>
  <c r="J312" i="2"/>
  <c r="K312" i="2" s="1"/>
  <c r="N288" i="2"/>
  <c r="J288" i="2"/>
  <c r="K288" i="2" s="1"/>
  <c r="N279" i="2"/>
  <c r="J279" i="2"/>
  <c r="K279" i="2" s="1"/>
  <c r="N306" i="2"/>
  <c r="J306" i="2"/>
  <c r="K306" i="2" s="1"/>
  <c r="N278" i="2"/>
  <c r="J278" i="2"/>
  <c r="K278" i="2" s="1"/>
  <c r="N286" i="2"/>
  <c r="J286" i="2"/>
  <c r="K286" i="2" s="1"/>
  <c r="N292" i="2"/>
  <c r="J292" i="2"/>
  <c r="K292" i="2" s="1"/>
  <c r="N305" i="2"/>
  <c r="J305" i="2"/>
  <c r="K305" i="2" s="1"/>
  <c r="N277" i="2"/>
  <c r="J277" i="2"/>
  <c r="K277" i="2" s="1"/>
  <c r="N293" i="2"/>
  <c r="J293" i="2"/>
  <c r="K293" i="2" s="1"/>
  <c r="N301" i="2"/>
  <c r="J301" i="2"/>
  <c r="K301" i="2" s="1"/>
  <c r="N309" i="2"/>
  <c r="J309" i="2"/>
  <c r="K309" i="2" s="1"/>
  <c r="N276" i="2"/>
  <c r="J276" i="2"/>
  <c r="K276" i="2" s="1"/>
  <c r="N297" i="2"/>
  <c r="J297" i="2"/>
  <c r="K297" i="2" s="1"/>
  <c r="F343" i="2"/>
  <c r="M304" i="2"/>
  <c r="F323" i="2"/>
  <c r="M284" i="2"/>
  <c r="F327" i="2"/>
  <c r="M288" i="2"/>
  <c r="F320" i="2"/>
  <c r="M281" i="2"/>
  <c r="F341" i="2"/>
  <c r="M302" i="2"/>
  <c r="F316" i="2"/>
  <c r="M277" i="2"/>
  <c r="F337" i="2"/>
  <c r="M298" i="2"/>
  <c r="F335" i="2"/>
  <c r="M296" i="2"/>
  <c r="F342" i="2"/>
  <c r="M303" i="2"/>
  <c r="F331" i="2"/>
  <c r="M292" i="2"/>
  <c r="F330" i="2"/>
  <c r="M291" i="2"/>
  <c r="F338" i="2"/>
  <c r="M299" i="2"/>
  <c r="F318" i="2"/>
  <c r="M279" i="2"/>
  <c r="F344" i="2"/>
  <c r="M305" i="2"/>
  <c r="F351" i="2"/>
  <c r="M312" i="2"/>
  <c r="F352" i="2"/>
  <c r="M313" i="2"/>
  <c r="F326" i="2"/>
  <c r="M287" i="2"/>
  <c r="F349" i="2"/>
  <c r="M310" i="2"/>
  <c r="F339" i="2"/>
  <c r="M300" i="2"/>
  <c r="F314" i="2"/>
  <c r="M275" i="2"/>
  <c r="J275" i="2"/>
  <c r="K275" i="2" s="1"/>
  <c r="G344" i="2"/>
  <c r="G332" i="2"/>
  <c r="G340" i="2"/>
  <c r="G348" i="2"/>
  <c r="G314" i="2"/>
  <c r="N314" i="2" s="1"/>
  <c r="G317" i="2"/>
  <c r="G318" i="2"/>
  <c r="G321" i="2"/>
  <c r="G322" i="2"/>
  <c r="G325" i="2"/>
  <c r="G326" i="2"/>
  <c r="G329" i="2"/>
  <c r="G330" i="2"/>
  <c r="G331" i="2"/>
  <c r="G337" i="2"/>
  <c r="G338" i="2"/>
  <c r="G339" i="2"/>
  <c r="G345" i="2"/>
  <c r="G346" i="2"/>
  <c r="G347" i="2"/>
  <c r="G316" i="2"/>
  <c r="G320" i="2"/>
  <c r="G324" i="2"/>
  <c r="G328" i="2"/>
  <c r="G333" i="2"/>
  <c r="G334" i="2"/>
  <c r="G335" i="2"/>
  <c r="G341" i="2"/>
  <c r="G342" i="2"/>
  <c r="G343" i="2"/>
  <c r="G349" i="2"/>
  <c r="G350" i="2"/>
  <c r="G351" i="2"/>
  <c r="G315" i="2"/>
  <c r="G319" i="2"/>
  <c r="G323" i="2"/>
  <c r="G327" i="2"/>
  <c r="G336" i="2"/>
  <c r="G352" i="2"/>
  <c r="E401" i="2"/>
  <c r="D362" i="2"/>
  <c r="C362" i="2"/>
  <c r="E397" i="2"/>
  <c r="C358" i="2"/>
  <c r="D358" i="2"/>
  <c r="D363" i="2"/>
  <c r="E402" i="2"/>
  <c r="C363" i="2"/>
  <c r="E398" i="2"/>
  <c r="C359" i="2"/>
  <c r="D359" i="2"/>
  <c r="D355" i="2"/>
  <c r="E394" i="2"/>
  <c r="C355" i="2"/>
  <c r="E409" i="2"/>
  <c r="D370" i="2"/>
  <c r="C370" i="2"/>
  <c r="D338" i="2"/>
  <c r="D345" i="2"/>
  <c r="C345" i="2"/>
  <c r="E384" i="2"/>
  <c r="D335" i="2"/>
  <c r="E374" i="2"/>
  <c r="C335" i="2"/>
  <c r="D334" i="2"/>
  <c r="E373" i="2"/>
  <c r="C334" i="2"/>
  <c r="D354" i="2"/>
  <c r="C354" i="2"/>
  <c r="E393" i="2"/>
  <c r="D372" i="2"/>
  <c r="C372" i="2"/>
  <c r="E411" i="2"/>
  <c r="E396" i="2"/>
  <c r="C357" i="2"/>
  <c r="D357" i="2"/>
  <c r="E391" i="2"/>
  <c r="D360" i="2"/>
  <c r="C360" i="2"/>
  <c r="E399" i="2"/>
  <c r="D349" i="2"/>
  <c r="C349" i="2"/>
  <c r="E388" i="2"/>
  <c r="E381" i="2"/>
  <c r="C342" i="2"/>
  <c r="E389" i="2"/>
  <c r="D350" i="2"/>
  <c r="C350" i="2"/>
  <c r="D343" i="2"/>
  <c r="E382" i="2"/>
  <c r="C343" i="2"/>
  <c r="E383" i="2"/>
  <c r="D340" i="2"/>
  <c r="C340" i="2"/>
  <c r="E379" i="2"/>
  <c r="D339" i="2"/>
  <c r="E378" i="2"/>
  <c r="C339" i="2"/>
  <c r="D351" i="2"/>
  <c r="C351" i="2"/>
  <c r="E390" i="2"/>
  <c r="E404" i="2"/>
  <c r="C365" i="2"/>
  <c r="D365" i="2"/>
  <c r="E407" i="2"/>
  <c r="C368" i="2"/>
  <c r="D368" i="2"/>
  <c r="D332" i="2"/>
  <c r="C332" i="2"/>
  <c r="E371" i="2"/>
  <c r="D337" i="2"/>
  <c r="C337" i="2"/>
  <c r="E376" i="2"/>
  <c r="D341" i="2"/>
  <c r="C341" i="2"/>
  <c r="E380" i="2"/>
  <c r="E369" i="2"/>
  <c r="D330" i="2"/>
  <c r="D347" i="2"/>
  <c r="E386" i="2"/>
  <c r="C347" i="2"/>
  <c r="D353" i="2"/>
  <c r="E392" i="2"/>
  <c r="C353" i="2"/>
  <c r="E403" i="2"/>
  <c r="C364" i="2"/>
  <c r="D364" i="2"/>
  <c r="C336" i="2"/>
  <c r="D336" i="2"/>
  <c r="E375" i="2"/>
  <c r="B327" i="2" l="1"/>
  <c r="L327" i="2" s="1"/>
  <c r="C327" i="2"/>
  <c r="D327" i="2"/>
  <c r="E366" i="2"/>
  <c r="A327" i="2"/>
  <c r="D344" i="2"/>
  <c r="B336" i="2"/>
  <c r="L336" i="2" s="1"/>
  <c r="C330" i="2"/>
  <c r="D348" i="2"/>
  <c r="B330" i="2"/>
  <c r="L330" i="2" s="1"/>
  <c r="P29" i="3"/>
  <c r="E387" i="2"/>
  <c r="B387" i="2" s="1"/>
  <c r="L387" i="2" s="1"/>
  <c r="A400" i="2"/>
  <c r="B400" i="2"/>
  <c r="A396" i="2"/>
  <c r="B396" i="2"/>
  <c r="L396" i="2" s="1"/>
  <c r="A328" i="2"/>
  <c r="B328" i="2"/>
  <c r="L328" i="2" s="1"/>
  <c r="A392" i="2"/>
  <c r="B392" i="2"/>
  <c r="A380" i="2"/>
  <c r="B380" i="2"/>
  <c r="L380" i="2" s="1"/>
  <c r="A376" i="2"/>
  <c r="B376" i="2"/>
  <c r="L376" i="2" s="1"/>
  <c r="A383" i="2"/>
  <c r="B383" i="2"/>
  <c r="D361" i="2"/>
  <c r="A361" i="2"/>
  <c r="B361" i="2"/>
  <c r="L361" i="2" s="1"/>
  <c r="A342" i="2"/>
  <c r="B342" i="2"/>
  <c r="L342" i="2" s="1"/>
  <c r="A338" i="2"/>
  <c r="B338" i="2"/>
  <c r="L338" i="2" s="1"/>
  <c r="A371" i="2"/>
  <c r="B371" i="2"/>
  <c r="L371" i="2" s="1"/>
  <c r="A393" i="2"/>
  <c r="B393" i="2"/>
  <c r="L393" i="2" s="1"/>
  <c r="A352" i="2"/>
  <c r="B352" i="2"/>
  <c r="L352" i="2" s="1"/>
  <c r="A375" i="2"/>
  <c r="B375" i="2"/>
  <c r="L375" i="2" s="1"/>
  <c r="A407" i="2"/>
  <c r="B407" i="2"/>
  <c r="A382" i="2"/>
  <c r="B382" i="2"/>
  <c r="L382" i="2" s="1"/>
  <c r="A389" i="2"/>
  <c r="B389" i="2"/>
  <c r="L389" i="2" s="1"/>
  <c r="A388" i="2"/>
  <c r="B388" i="2"/>
  <c r="L388" i="2" s="1"/>
  <c r="D352" i="2"/>
  <c r="A411" i="2"/>
  <c r="B411" i="2"/>
  <c r="L411" i="2" s="1"/>
  <c r="A384" i="2"/>
  <c r="B384" i="2"/>
  <c r="A379" i="2"/>
  <c r="B379" i="2"/>
  <c r="A394" i="2"/>
  <c r="B394" i="2"/>
  <c r="L394" i="2" s="1"/>
  <c r="A398" i="2"/>
  <c r="B398" i="2"/>
  <c r="A317" i="2"/>
  <c r="B317" i="2"/>
  <c r="L317" i="2" s="1"/>
  <c r="A348" i="2"/>
  <c r="B348" i="2"/>
  <c r="L348" i="2" s="1"/>
  <c r="A386" i="2"/>
  <c r="B386" i="2"/>
  <c r="L386" i="2" s="1"/>
  <c r="A369" i="2"/>
  <c r="B369" i="2"/>
  <c r="A390" i="2"/>
  <c r="B390" i="2"/>
  <c r="L390" i="2" s="1"/>
  <c r="A378" i="2"/>
  <c r="B378" i="2"/>
  <c r="A399" i="2"/>
  <c r="B399" i="2"/>
  <c r="L399" i="2" s="1"/>
  <c r="A391" i="2"/>
  <c r="B391" i="2"/>
  <c r="L391" i="2" s="1"/>
  <c r="A373" i="2"/>
  <c r="B373" i="2"/>
  <c r="L373" i="2" s="1"/>
  <c r="A377" i="2"/>
  <c r="B377" i="2"/>
  <c r="A409" i="2"/>
  <c r="B409" i="2"/>
  <c r="L409" i="2" s="1"/>
  <c r="A402" i="2"/>
  <c r="B402" i="2"/>
  <c r="A397" i="2"/>
  <c r="B397" i="2"/>
  <c r="L397" i="2" s="1"/>
  <c r="A403" i="2"/>
  <c r="B403" i="2"/>
  <c r="A404" i="2"/>
  <c r="B404" i="2"/>
  <c r="L404" i="2" s="1"/>
  <c r="A381" i="2"/>
  <c r="B381" i="2"/>
  <c r="C352" i="2"/>
  <c r="A374" i="2"/>
  <c r="B374" i="2"/>
  <c r="L374" i="2" s="1"/>
  <c r="A401" i="2"/>
  <c r="B401" i="2"/>
  <c r="E385" i="2"/>
  <c r="E424" i="2" s="1"/>
  <c r="A346" i="2"/>
  <c r="B346" i="2"/>
  <c r="A344" i="2"/>
  <c r="B344" i="2"/>
  <c r="L344" i="2" s="1"/>
  <c r="C338" i="2"/>
  <c r="L400" i="2"/>
  <c r="H376" i="2"/>
  <c r="O337" i="2"/>
  <c r="L378" i="2"/>
  <c r="L384" i="2"/>
  <c r="L402" i="2"/>
  <c r="H365" i="2"/>
  <c r="O326" i="2"/>
  <c r="H390" i="2"/>
  <c r="O351" i="2"/>
  <c r="H362" i="2"/>
  <c r="O323" i="2"/>
  <c r="H364" i="2"/>
  <c r="O325" i="2"/>
  <c r="H356" i="2"/>
  <c r="O317" i="2"/>
  <c r="H355" i="2"/>
  <c r="O316" i="2"/>
  <c r="H371" i="2"/>
  <c r="O332" i="2"/>
  <c r="H391" i="2"/>
  <c r="O352" i="2"/>
  <c r="H375" i="2"/>
  <c r="O336" i="2"/>
  <c r="H369" i="2"/>
  <c r="O330" i="2"/>
  <c r="H358" i="2"/>
  <c r="O319" i="2"/>
  <c r="H389" i="2"/>
  <c r="O350" i="2"/>
  <c r="H368" i="2"/>
  <c r="O329" i="2"/>
  <c r="H388" i="2"/>
  <c r="O349" i="2"/>
  <c r="H382" i="2"/>
  <c r="O343" i="2"/>
  <c r="H361" i="2"/>
  <c r="O322" i="2"/>
  <c r="H370" i="2"/>
  <c r="O331" i="2"/>
  <c r="H377" i="2"/>
  <c r="O338" i="2"/>
  <c r="H360" i="2"/>
  <c r="O321" i="2"/>
  <c r="H372" i="2"/>
  <c r="O333" i="2"/>
  <c r="L407" i="2"/>
  <c r="E367" i="2"/>
  <c r="C328" i="2"/>
  <c r="D328" i="2"/>
  <c r="L392" i="2"/>
  <c r="L381" i="2"/>
  <c r="L377" i="2"/>
  <c r="L401" i="2"/>
  <c r="L383" i="2"/>
  <c r="L346" i="2"/>
  <c r="C361" i="2"/>
  <c r="L403" i="2"/>
  <c r="L369" i="2"/>
  <c r="C346" i="2"/>
  <c r="L379" i="2"/>
  <c r="L398" i="2"/>
  <c r="O327" i="2"/>
  <c r="H373" i="2"/>
  <c r="O334" i="2"/>
  <c r="C317" i="2"/>
  <c r="E356" i="2"/>
  <c r="D317" i="2"/>
  <c r="H363" i="2"/>
  <c r="O324" i="2"/>
  <c r="H357" i="2"/>
  <c r="O318" i="2"/>
  <c r="H378" i="2"/>
  <c r="O339" i="2"/>
  <c r="H385" i="2"/>
  <c r="O346" i="2"/>
  <c r="H379" i="2"/>
  <c r="O340" i="2"/>
  <c r="H380" i="2"/>
  <c r="O341" i="2"/>
  <c r="H381" i="2"/>
  <c r="O342" i="2"/>
  <c r="H383" i="2"/>
  <c r="O344" i="2"/>
  <c r="H367" i="2"/>
  <c r="O328" i="2"/>
  <c r="H386" i="2"/>
  <c r="O347" i="2"/>
  <c r="H354" i="2"/>
  <c r="O315" i="2"/>
  <c r="H359" i="2"/>
  <c r="O320" i="2"/>
  <c r="H384" i="2"/>
  <c r="O345" i="2"/>
  <c r="H387" i="2"/>
  <c r="O348" i="2"/>
  <c r="H374" i="2"/>
  <c r="O335" i="2"/>
  <c r="O314" i="2"/>
  <c r="N342" i="2"/>
  <c r="J342" i="2"/>
  <c r="K342" i="2" s="1"/>
  <c r="N333" i="2"/>
  <c r="J333" i="2"/>
  <c r="K333" i="2" s="1"/>
  <c r="N330" i="2"/>
  <c r="J330" i="2"/>
  <c r="K330" i="2" s="1"/>
  <c r="N344" i="2"/>
  <c r="J344" i="2"/>
  <c r="K344" i="2" s="1"/>
  <c r="N323" i="2"/>
  <c r="J323" i="2"/>
  <c r="K323" i="2" s="1"/>
  <c r="N350" i="2"/>
  <c r="J350" i="2"/>
  <c r="K350" i="2" s="1"/>
  <c r="N341" i="2"/>
  <c r="J341" i="2"/>
  <c r="K341" i="2" s="1"/>
  <c r="N328" i="2"/>
  <c r="J328" i="2"/>
  <c r="K328" i="2" s="1"/>
  <c r="N347" i="2"/>
  <c r="J347" i="2"/>
  <c r="K347" i="2" s="1"/>
  <c r="N338" i="2"/>
  <c r="J338" i="2"/>
  <c r="K338" i="2" s="1"/>
  <c r="N329" i="2"/>
  <c r="J329" i="2"/>
  <c r="K329" i="2" s="1"/>
  <c r="N321" i="2"/>
  <c r="J321" i="2"/>
  <c r="K321" i="2" s="1"/>
  <c r="N348" i="2"/>
  <c r="J348" i="2"/>
  <c r="K348" i="2" s="1"/>
  <c r="F378" i="2"/>
  <c r="M339" i="2"/>
  <c r="F365" i="2"/>
  <c r="M326" i="2"/>
  <c r="F390" i="2"/>
  <c r="M351" i="2"/>
  <c r="F357" i="2"/>
  <c r="M318" i="2"/>
  <c r="F369" i="2"/>
  <c r="M330" i="2"/>
  <c r="F381" i="2"/>
  <c r="M342" i="2"/>
  <c r="F376" i="2"/>
  <c r="M337" i="2"/>
  <c r="F380" i="2"/>
  <c r="M341" i="2"/>
  <c r="F366" i="2"/>
  <c r="M327" i="2"/>
  <c r="F382" i="2"/>
  <c r="M343" i="2"/>
  <c r="F375" i="2"/>
  <c r="M336" i="2"/>
  <c r="F356" i="2"/>
  <c r="M317" i="2"/>
  <c r="F367" i="2"/>
  <c r="M328" i="2"/>
  <c r="F387" i="2"/>
  <c r="M348" i="2"/>
  <c r="F364" i="2"/>
  <c r="M325" i="2"/>
  <c r="F361" i="2"/>
  <c r="M322" i="2"/>
  <c r="F386" i="2"/>
  <c r="M347" i="2"/>
  <c r="F384" i="2"/>
  <c r="M345" i="2"/>
  <c r="F373" i="2"/>
  <c r="M334" i="2"/>
  <c r="F389" i="2"/>
  <c r="M350" i="2"/>
  <c r="N351" i="2"/>
  <c r="J351" i="2"/>
  <c r="K351" i="2" s="1"/>
  <c r="N316" i="2"/>
  <c r="J316" i="2"/>
  <c r="K316" i="2" s="1"/>
  <c r="N322" i="2"/>
  <c r="J322" i="2"/>
  <c r="K322" i="2" s="1"/>
  <c r="N352" i="2"/>
  <c r="J352" i="2"/>
  <c r="K352" i="2" s="1"/>
  <c r="N319" i="2"/>
  <c r="J319" i="2"/>
  <c r="K319" i="2" s="1"/>
  <c r="N349" i="2"/>
  <c r="J349" i="2"/>
  <c r="K349" i="2" s="1"/>
  <c r="N335" i="2"/>
  <c r="J335" i="2"/>
  <c r="K335" i="2" s="1"/>
  <c r="N324" i="2"/>
  <c r="J324" i="2"/>
  <c r="K324" i="2" s="1"/>
  <c r="N346" i="2"/>
  <c r="J346" i="2"/>
  <c r="K346" i="2" s="1"/>
  <c r="N337" i="2"/>
  <c r="J337" i="2"/>
  <c r="K337" i="2" s="1"/>
  <c r="N326" i="2"/>
  <c r="J326" i="2"/>
  <c r="K326" i="2" s="1"/>
  <c r="N318" i="2"/>
  <c r="J318" i="2"/>
  <c r="K318" i="2" s="1"/>
  <c r="N340" i="2"/>
  <c r="J340" i="2"/>
  <c r="K340" i="2" s="1"/>
  <c r="N327" i="2"/>
  <c r="J327" i="2"/>
  <c r="K327" i="2" s="1"/>
  <c r="N339" i="2"/>
  <c r="J339" i="2"/>
  <c r="K339" i="2" s="1"/>
  <c r="N336" i="2"/>
  <c r="J336" i="2"/>
  <c r="K336" i="2" s="1"/>
  <c r="N315" i="2"/>
  <c r="J315" i="2"/>
  <c r="K315" i="2" s="1"/>
  <c r="N343" i="2"/>
  <c r="J343" i="2"/>
  <c r="K343" i="2" s="1"/>
  <c r="N334" i="2"/>
  <c r="J334" i="2"/>
  <c r="K334" i="2" s="1"/>
  <c r="N320" i="2"/>
  <c r="J320" i="2"/>
  <c r="K320" i="2" s="1"/>
  <c r="N345" i="2"/>
  <c r="J345" i="2"/>
  <c r="K345" i="2" s="1"/>
  <c r="N331" i="2"/>
  <c r="J331" i="2"/>
  <c r="K331" i="2" s="1"/>
  <c r="N325" i="2"/>
  <c r="J325" i="2"/>
  <c r="K325" i="2" s="1"/>
  <c r="N317" i="2"/>
  <c r="J317" i="2"/>
  <c r="K317" i="2" s="1"/>
  <c r="N332" i="2"/>
  <c r="J332" i="2"/>
  <c r="K332" i="2" s="1"/>
  <c r="F388" i="2"/>
  <c r="M349" i="2"/>
  <c r="F391" i="2"/>
  <c r="M352" i="2"/>
  <c r="F383" i="2"/>
  <c r="M344" i="2"/>
  <c r="F377" i="2"/>
  <c r="M338" i="2"/>
  <c r="F370" i="2"/>
  <c r="M331" i="2"/>
  <c r="F374" i="2"/>
  <c r="M335" i="2"/>
  <c r="F355" i="2"/>
  <c r="M316" i="2"/>
  <c r="F359" i="2"/>
  <c r="M320" i="2"/>
  <c r="F362" i="2"/>
  <c r="M323" i="2"/>
  <c r="F363" i="2"/>
  <c r="M324" i="2"/>
  <c r="F354" i="2"/>
  <c r="M315" i="2"/>
  <c r="F371" i="2"/>
  <c r="M332" i="2"/>
  <c r="F360" i="2"/>
  <c r="M321" i="2"/>
  <c r="F368" i="2"/>
  <c r="M329" i="2"/>
  <c r="F372" i="2"/>
  <c r="M333" i="2"/>
  <c r="F379" i="2"/>
  <c r="M340" i="2"/>
  <c r="F385" i="2"/>
  <c r="M346" i="2"/>
  <c r="F358" i="2"/>
  <c r="M319" i="2"/>
  <c r="F353" i="2"/>
  <c r="J314" i="2"/>
  <c r="K314" i="2" s="1"/>
  <c r="M314" i="2"/>
  <c r="G391" i="2"/>
  <c r="G375" i="2"/>
  <c r="G366" i="2"/>
  <c r="G362" i="2"/>
  <c r="G358" i="2"/>
  <c r="G354" i="2"/>
  <c r="G390" i="2"/>
  <c r="G389" i="2"/>
  <c r="G388" i="2"/>
  <c r="G382" i="2"/>
  <c r="G381" i="2"/>
  <c r="G380" i="2"/>
  <c r="G374" i="2"/>
  <c r="G373" i="2"/>
  <c r="G372" i="2"/>
  <c r="G367" i="2"/>
  <c r="G363" i="2"/>
  <c r="G359" i="2"/>
  <c r="G355" i="2"/>
  <c r="G386" i="2"/>
  <c r="G385" i="2"/>
  <c r="G384" i="2"/>
  <c r="G378" i="2"/>
  <c r="G377" i="2"/>
  <c r="G376" i="2"/>
  <c r="G370" i="2"/>
  <c r="G369" i="2"/>
  <c r="G368" i="2"/>
  <c r="G365" i="2"/>
  <c r="G364" i="2"/>
  <c r="G361" i="2"/>
  <c r="G360" i="2"/>
  <c r="G357" i="2"/>
  <c r="G356" i="2"/>
  <c r="G353" i="2"/>
  <c r="N353" i="2" s="1"/>
  <c r="G387" i="2"/>
  <c r="G379" i="2"/>
  <c r="G371" i="2"/>
  <c r="G383" i="2"/>
  <c r="C403" i="2"/>
  <c r="D403" i="2"/>
  <c r="E442" i="2"/>
  <c r="D392" i="2"/>
  <c r="E431" i="2"/>
  <c r="C392" i="2"/>
  <c r="D386" i="2"/>
  <c r="C386" i="2"/>
  <c r="E425" i="2"/>
  <c r="D369" i="2"/>
  <c r="E408" i="2"/>
  <c r="C369" i="2"/>
  <c r="D376" i="2"/>
  <c r="C376" i="2"/>
  <c r="E415" i="2"/>
  <c r="E417" i="2"/>
  <c r="C378" i="2"/>
  <c r="D378" i="2"/>
  <c r="C379" i="2"/>
  <c r="D379" i="2"/>
  <c r="E418" i="2"/>
  <c r="D399" i="2"/>
  <c r="E438" i="2"/>
  <c r="C399" i="2"/>
  <c r="D391" i="2"/>
  <c r="E430" i="2"/>
  <c r="C391" i="2"/>
  <c r="D396" i="2"/>
  <c r="E435" i="2"/>
  <c r="C396" i="2"/>
  <c r="C411" i="2"/>
  <c r="D411" i="2"/>
  <c r="E450" i="2"/>
  <c r="D393" i="2"/>
  <c r="C393" i="2"/>
  <c r="E432" i="2"/>
  <c r="E413" i="2"/>
  <c r="C374" i="2"/>
  <c r="D374" i="2"/>
  <c r="D377" i="2"/>
  <c r="E416" i="2"/>
  <c r="C377" i="2"/>
  <c r="E448" i="2"/>
  <c r="D409" i="2"/>
  <c r="C409" i="2"/>
  <c r="E437" i="2"/>
  <c r="C398" i="2"/>
  <c r="D398" i="2"/>
  <c r="E436" i="2"/>
  <c r="D397" i="2"/>
  <c r="C397" i="2"/>
  <c r="C387" i="2"/>
  <c r="E426" i="2"/>
  <c r="D375" i="2"/>
  <c r="E414" i="2"/>
  <c r="C375" i="2"/>
  <c r="E439" i="2"/>
  <c r="C400" i="2"/>
  <c r="D400" i="2"/>
  <c r="D380" i="2"/>
  <c r="C380" i="2"/>
  <c r="E419" i="2"/>
  <c r="D371" i="2"/>
  <c r="E410" i="2"/>
  <c r="C371" i="2"/>
  <c r="C407" i="2"/>
  <c r="D407" i="2"/>
  <c r="E446" i="2"/>
  <c r="D404" i="2"/>
  <c r="E443" i="2"/>
  <c r="C404" i="2"/>
  <c r="E429" i="2"/>
  <c r="C390" i="2"/>
  <c r="D390" i="2"/>
  <c r="D383" i="2"/>
  <c r="E422" i="2"/>
  <c r="C383" i="2"/>
  <c r="E421" i="2"/>
  <c r="C382" i="2"/>
  <c r="D382" i="2"/>
  <c r="E428" i="2"/>
  <c r="D389" i="2"/>
  <c r="C389" i="2"/>
  <c r="D381" i="2"/>
  <c r="E420" i="2"/>
  <c r="C381" i="2"/>
  <c r="E427" i="2"/>
  <c r="C388" i="2"/>
  <c r="D388" i="2"/>
  <c r="E412" i="2"/>
  <c r="C373" i="2"/>
  <c r="D373" i="2"/>
  <c r="E423" i="2"/>
  <c r="D384" i="2"/>
  <c r="C384" i="2"/>
  <c r="E433" i="2"/>
  <c r="C394" i="2"/>
  <c r="D394" i="2"/>
  <c r="E441" i="2"/>
  <c r="C402" i="2"/>
  <c r="D402" i="2"/>
  <c r="E440" i="2"/>
  <c r="D401" i="2"/>
  <c r="C401" i="2"/>
  <c r="D366" i="2" l="1"/>
  <c r="C366" i="2"/>
  <c r="B366" i="2"/>
  <c r="L366" i="2" s="1"/>
  <c r="A366" i="2"/>
  <c r="E405" i="2"/>
  <c r="D387" i="2"/>
  <c r="A387" i="2"/>
  <c r="Q29" i="3"/>
  <c r="A423" i="2"/>
  <c r="B423" i="2"/>
  <c r="L423" i="2" s="1"/>
  <c r="A420" i="2"/>
  <c r="B420" i="2"/>
  <c r="L420" i="2" s="1"/>
  <c r="A428" i="2"/>
  <c r="B428" i="2"/>
  <c r="A426" i="2"/>
  <c r="B426" i="2"/>
  <c r="L426" i="2" s="1"/>
  <c r="A430" i="2"/>
  <c r="B430" i="2"/>
  <c r="A422" i="2"/>
  <c r="B422" i="2"/>
  <c r="L422" i="2" s="1"/>
  <c r="A429" i="2"/>
  <c r="B429" i="2"/>
  <c r="L429" i="2" s="1"/>
  <c r="A436" i="2"/>
  <c r="B436" i="2"/>
  <c r="L436" i="2" s="1"/>
  <c r="A416" i="2"/>
  <c r="B416" i="2"/>
  <c r="A450" i="2"/>
  <c r="B450" i="2"/>
  <c r="L450" i="2" s="1"/>
  <c r="A435" i="2"/>
  <c r="B435" i="2"/>
  <c r="A424" i="2"/>
  <c r="B424" i="2"/>
  <c r="L424" i="2" s="1"/>
  <c r="A367" i="2"/>
  <c r="B367" i="2"/>
  <c r="A385" i="2"/>
  <c r="B385" i="2"/>
  <c r="L385" i="2" s="1"/>
  <c r="A414" i="2"/>
  <c r="B414" i="2"/>
  <c r="C385" i="2"/>
  <c r="A439" i="2"/>
  <c r="B439" i="2"/>
  <c r="L439" i="2" s="1"/>
  <c r="A437" i="2"/>
  <c r="B437" i="2"/>
  <c r="A433" i="2"/>
  <c r="B433" i="2"/>
  <c r="L433" i="2" s="1"/>
  <c r="A446" i="2"/>
  <c r="B446" i="2"/>
  <c r="A410" i="2"/>
  <c r="B410" i="2"/>
  <c r="A413" i="2"/>
  <c r="B413" i="2"/>
  <c r="A418" i="2"/>
  <c r="B418" i="2"/>
  <c r="L418" i="2" s="1"/>
  <c r="A408" i="2"/>
  <c r="B408" i="2"/>
  <c r="L408" i="2" s="1"/>
  <c r="A442" i="2"/>
  <c r="B442" i="2"/>
  <c r="A441" i="2"/>
  <c r="B441" i="2"/>
  <c r="L441" i="2" s="1"/>
  <c r="A427" i="2"/>
  <c r="B427" i="2"/>
  <c r="A432" i="2"/>
  <c r="B432" i="2"/>
  <c r="L432" i="2" s="1"/>
  <c r="A417" i="2"/>
  <c r="B417" i="2"/>
  <c r="A415" i="2"/>
  <c r="B415" i="2"/>
  <c r="L415" i="2" s="1"/>
  <c r="A440" i="2"/>
  <c r="B440" i="2"/>
  <c r="A412" i="2"/>
  <c r="B412" i="2"/>
  <c r="L412" i="2" s="1"/>
  <c r="A421" i="2"/>
  <c r="B421" i="2"/>
  <c r="A443" i="2"/>
  <c r="B443" i="2"/>
  <c r="L443" i="2" s="1"/>
  <c r="A419" i="2"/>
  <c r="B419" i="2"/>
  <c r="A448" i="2"/>
  <c r="B448" i="2"/>
  <c r="L448" i="2" s="1"/>
  <c r="A438" i="2"/>
  <c r="B438" i="2"/>
  <c r="L438" i="2" s="1"/>
  <c r="D385" i="2"/>
  <c r="A425" i="2"/>
  <c r="B425" i="2"/>
  <c r="A431" i="2"/>
  <c r="B431" i="2"/>
  <c r="L431" i="2" s="1"/>
  <c r="A356" i="2"/>
  <c r="B356" i="2"/>
  <c r="L356" i="2" s="1"/>
  <c r="L428" i="2"/>
  <c r="L416" i="2"/>
  <c r="H398" i="2"/>
  <c r="O359" i="2"/>
  <c r="H406" i="2"/>
  <c r="O367" i="2"/>
  <c r="H418" i="2"/>
  <c r="O379" i="2"/>
  <c r="H402" i="2"/>
  <c r="O363" i="2"/>
  <c r="L446" i="2"/>
  <c r="L410" i="2"/>
  <c r="L414" i="2"/>
  <c r="L425" i="2"/>
  <c r="O366" i="2"/>
  <c r="L367" i="2"/>
  <c r="E406" i="2"/>
  <c r="C367" i="2"/>
  <c r="D367" i="2"/>
  <c r="H399" i="2"/>
  <c r="O360" i="2"/>
  <c r="H409" i="2"/>
  <c r="O370" i="2"/>
  <c r="H421" i="2"/>
  <c r="O382" i="2"/>
  <c r="H407" i="2"/>
  <c r="O368" i="2"/>
  <c r="H397" i="2"/>
  <c r="O358" i="2"/>
  <c r="H414" i="2"/>
  <c r="O375" i="2"/>
  <c r="H410" i="2"/>
  <c r="O371" i="2"/>
  <c r="H395" i="2"/>
  <c r="O356" i="2"/>
  <c r="H401" i="2"/>
  <c r="O362" i="2"/>
  <c r="H404" i="2"/>
  <c r="O365" i="2"/>
  <c r="H415" i="2"/>
  <c r="O376" i="2"/>
  <c r="L413" i="2"/>
  <c r="L417" i="2"/>
  <c r="H426" i="2"/>
  <c r="O387" i="2"/>
  <c r="H425" i="2"/>
  <c r="O386" i="2"/>
  <c r="H420" i="2"/>
  <c r="O381" i="2"/>
  <c r="H417" i="2"/>
  <c r="O378" i="2"/>
  <c r="L427" i="2"/>
  <c r="H413" i="2"/>
  <c r="O374" i="2"/>
  <c r="H423" i="2"/>
  <c r="O384" i="2"/>
  <c r="H393" i="2"/>
  <c r="O354" i="2"/>
  <c r="H422" i="2"/>
  <c r="O383" i="2"/>
  <c r="H419" i="2"/>
  <c r="O380" i="2"/>
  <c r="H424" i="2"/>
  <c r="O385" i="2"/>
  <c r="H396" i="2"/>
  <c r="O357" i="2"/>
  <c r="E395" i="2"/>
  <c r="C356" i="2"/>
  <c r="D356" i="2"/>
  <c r="L430" i="2"/>
  <c r="L440" i="2"/>
  <c r="L421" i="2"/>
  <c r="L419" i="2"/>
  <c r="L437" i="2"/>
  <c r="L435" i="2"/>
  <c r="L442" i="2"/>
  <c r="O353" i="2"/>
  <c r="H412" i="2"/>
  <c r="O373" i="2"/>
  <c r="H411" i="2"/>
  <c r="O372" i="2"/>
  <c r="H416" i="2"/>
  <c r="O377" i="2"/>
  <c r="H400" i="2"/>
  <c r="O361" i="2"/>
  <c r="H427" i="2"/>
  <c r="O388" i="2"/>
  <c r="H428" i="2"/>
  <c r="O389" i="2"/>
  <c r="H408" i="2"/>
  <c r="O369" i="2"/>
  <c r="H430" i="2"/>
  <c r="O391" i="2"/>
  <c r="H394" i="2"/>
  <c r="O355" i="2"/>
  <c r="H403" i="2"/>
  <c r="O364" i="2"/>
  <c r="H429" i="2"/>
  <c r="O390" i="2"/>
  <c r="N371" i="2"/>
  <c r="J371" i="2"/>
  <c r="K371" i="2" s="1"/>
  <c r="N364" i="2"/>
  <c r="J364" i="2"/>
  <c r="K364" i="2" s="1"/>
  <c r="N384" i="2"/>
  <c r="J384" i="2"/>
  <c r="K384" i="2" s="1"/>
  <c r="N382" i="2"/>
  <c r="J382" i="2"/>
  <c r="K382" i="2" s="1"/>
  <c r="N375" i="2"/>
  <c r="J375" i="2"/>
  <c r="K375" i="2" s="1"/>
  <c r="F424" i="2"/>
  <c r="M385" i="2"/>
  <c r="F399" i="2"/>
  <c r="M360" i="2"/>
  <c r="F401" i="2"/>
  <c r="M362" i="2"/>
  <c r="F409" i="2"/>
  <c r="M370" i="2"/>
  <c r="F428" i="2"/>
  <c r="M389" i="2"/>
  <c r="F400" i="2"/>
  <c r="M361" i="2"/>
  <c r="F395" i="2"/>
  <c r="M356" i="2"/>
  <c r="N357" i="2"/>
  <c r="J357" i="2"/>
  <c r="K357" i="2" s="1"/>
  <c r="N376" i="2"/>
  <c r="J376" i="2"/>
  <c r="K376" i="2" s="1"/>
  <c r="N363" i="2"/>
  <c r="J363" i="2"/>
  <c r="K363" i="2" s="1"/>
  <c r="N374" i="2"/>
  <c r="J374" i="2"/>
  <c r="K374" i="2" s="1"/>
  <c r="N358" i="2"/>
  <c r="J358" i="2"/>
  <c r="K358" i="2" s="1"/>
  <c r="N387" i="2"/>
  <c r="J387" i="2"/>
  <c r="K387" i="2" s="1"/>
  <c r="N360" i="2"/>
  <c r="J360" i="2"/>
  <c r="K360" i="2" s="1"/>
  <c r="N368" i="2"/>
  <c r="J368" i="2"/>
  <c r="K368" i="2" s="1"/>
  <c r="N377" i="2"/>
  <c r="J377" i="2"/>
  <c r="K377" i="2" s="1"/>
  <c r="N386" i="2"/>
  <c r="J386" i="2"/>
  <c r="K386" i="2" s="1"/>
  <c r="N367" i="2"/>
  <c r="J367" i="2"/>
  <c r="K367" i="2" s="1"/>
  <c r="N380" i="2"/>
  <c r="J380" i="2"/>
  <c r="K380" i="2" s="1"/>
  <c r="N389" i="2"/>
  <c r="J389" i="2"/>
  <c r="K389" i="2" s="1"/>
  <c r="N362" i="2"/>
  <c r="J362" i="2"/>
  <c r="K362" i="2" s="1"/>
  <c r="F397" i="2"/>
  <c r="M358" i="2"/>
  <c r="F418" i="2"/>
  <c r="M379" i="2"/>
  <c r="F407" i="2"/>
  <c r="M368" i="2"/>
  <c r="F410" i="2"/>
  <c r="M371" i="2"/>
  <c r="F402" i="2"/>
  <c r="M363" i="2"/>
  <c r="F398" i="2"/>
  <c r="M359" i="2"/>
  <c r="F413" i="2"/>
  <c r="M374" i="2"/>
  <c r="F416" i="2"/>
  <c r="M377" i="2"/>
  <c r="F430" i="2"/>
  <c r="M391" i="2"/>
  <c r="F412" i="2"/>
  <c r="M373" i="2"/>
  <c r="F425" i="2"/>
  <c r="M386" i="2"/>
  <c r="F403" i="2"/>
  <c r="M364" i="2"/>
  <c r="F406" i="2"/>
  <c r="M367" i="2"/>
  <c r="F414" i="2"/>
  <c r="M375" i="2"/>
  <c r="F405" i="2"/>
  <c r="M366" i="2"/>
  <c r="F415" i="2"/>
  <c r="M376" i="2"/>
  <c r="F408" i="2"/>
  <c r="M369" i="2"/>
  <c r="F429" i="2"/>
  <c r="M390" i="2"/>
  <c r="F417" i="2"/>
  <c r="M378" i="2"/>
  <c r="N356" i="2"/>
  <c r="J356" i="2"/>
  <c r="K356" i="2" s="1"/>
  <c r="N370" i="2"/>
  <c r="J370" i="2"/>
  <c r="K370" i="2" s="1"/>
  <c r="N359" i="2"/>
  <c r="J359" i="2"/>
  <c r="K359" i="2" s="1"/>
  <c r="N373" i="2"/>
  <c r="J373" i="2"/>
  <c r="K373" i="2" s="1"/>
  <c r="N354" i="2"/>
  <c r="J354" i="2"/>
  <c r="K354" i="2" s="1"/>
  <c r="F411" i="2"/>
  <c r="M372" i="2"/>
  <c r="F393" i="2"/>
  <c r="M354" i="2"/>
  <c r="F394" i="2"/>
  <c r="M355" i="2"/>
  <c r="F422" i="2"/>
  <c r="M383" i="2"/>
  <c r="F427" i="2"/>
  <c r="M388" i="2"/>
  <c r="F423" i="2"/>
  <c r="M384" i="2"/>
  <c r="F426" i="2"/>
  <c r="M387" i="2"/>
  <c r="F421" i="2"/>
  <c r="M382" i="2"/>
  <c r="F419" i="2"/>
  <c r="M380" i="2"/>
  <c r="F420" i="2"/>
  <c r="M381" i="2"/>
  <c r="F396" i="2"/>
  <c r="M357" i="2"/>
  <c r="F404" i="2"/>
  <c r="M365" i="2"/>
  <c r="N379" i="2"/>
  <c r="J379" i="2"/>
  <c r="K379" i="2" s="1"/>
  <c r="N365" i="2"/>
  <c r="J365" i="2"/>
  <c r="K365" i="2" s="1"/>
  <c r="N385" i="2"/>
  <c r="J385" i="2"/>
  <c r="K385" i="2" s="1"/>
  <c r="N388" i="2"/>
  <c r="J388" i="2"/>
  <c r="K388" i="2" s="1"/>
  <c r="N391" i="2"/>
  <c r="J391" i="2"/>
  <c r="K391" i="2" s="1"/>
  <c r="N383" i="2"/>
  <c r="J383" i="2"/>
  <c r="K383" i="2" s="1"/>
  <c r="N361" i="2"/>
  <c r="J361" i="2"/>
  <c r="K361" i="2" s="1"/>
  <c r="N369" i="2"/>
  <c r="J369" i="2"/>
  <c r="K369" i="2" s="1"/>
  <c r="N378" i="2"/>
  <c r="J378" i="2"/>
  <c r="K378" i="2" s="1"/>
  <c r="N355" i="2"/>
  <c r="J355" i="2"/>
  <c r="K355" i="2" s="1"/>
  <c r="N372" i="2"/>
  <c r="J372" i="2"/>
  <c r="K372" i="2" s="1"/>
  <c r="N381" i="2"/>
  <c r="J381" i="2"/>
  <c r="K381" i="2" s="1"/>
  <c r="N390" i="2"/>
  <c r="J390" i="2"/>
  <c r="K390" i="2" s="1"/>
  <c r="N366" i="2"/>
  <c r="J366" i="2"/>
  <c r="K366" i="2" s="1"/>
  <c r="F392" i="2"/>
  <c r="M353" i="2"/>
  <c r="J353" i="2"/>
  <c r="K353" i="2" s="1"/>
  <c r="G422" i="2"/>
  <c r="G410" i="2"/>
  <c r="G418" i="2"/>
  <c r="G426" i="2"/>
  <c r="G392" i="2"/>
  <c r="N392" i="2" s="1"/>
  <c r="G395" i="2"/>
  <c r="G396" i="2"/>
  <c r="G399" i="2"/>
  <c r="G400" i="2"/>
  <c r="G403" i="2"/>
  <c r="G404" i="2"/>
  <c r="G407" i="2"/>
  <c r="G408" i="2"/>
  <c r="G409" i="2"/>
  <c r="G415" i="2"/>
  <c r="G416" i="2"/>
  <c r="G417" i="2"/>
  <c r="G423" i="2"/>
  <c r="G424" i="2"/>
  <c r="G425" i="2"/>
  <c r="G394" i="2"/>
  <c r="G398" i="2"/>
  <c r="G402" i="2"/>
  <c r="G406" i="2"/>
  <c r="G411" i="2"/>
  <c r="G412" i="2"/>
  <c r="G413" i="2"/>
  <c r="G419" i="2"/>
  <c r="G420" i="2"/>
  <c r="G421" i="2"/>
  <c r="G427" i="2"/>
  <c r="G428" i="2"/>
  <c r="G429" i="2"/>
  <c r="G393" i="2"/>
  <c r="G397" i="2"/>
  <c r="G401" i="2"/>
  <c r="G405" i="2"/>
  <c r="G414" i="2"/>
  <c r="G430" i="2"/>
  <c r="C441" i="2"/>
  <c r="D441" i="2"/>
  <c r="E480" i="2"/>
  <c r="E451" i="2"/>
  <c r="C412" i="2"/>
  <c r="D412" i="2"/>
  <c r="C427" i="2"/>
  <c r="E466" i="2"/>
  <c r="D427" i="2"/>
  <c r="E467" i="2"/>
  <c r="C428" i="2"/>
  <c r="D428" i="2"/>
  <c r="E460" i="2"/>
  <c r="C421" i="2"/>
  <c r="D421" i="2"/>
  <c r="C422" i="2"/>
  <c r="D422" i="2"/>
  <c r="E461" i="2"/>
  <c r="C443" i="2"/>
  <c r="E482" i="2"/>
  <c r="D443" i="2"/>
  <c r="C446" i="2"/>
  <c r="D446" i="2"/>
  <c r="E485" i="2"/>
  <c r="D419" i="2"/>
  <c r="C419" i="2"/>
  <c r="E458" i="2"/>
  <c r="C426" i="2"/>
  <c r="D426" i="2"/>
  <c r="E465" i="2"/>
  <c r="C436" i="2"/>
  <c r="D436" i="2"/>
  <c r="E475" i="2"/>
  <c r="E487" i="2"/>
  <c r="C448" i="2"/>
  <c r="D448" i="2"/>
  <c r="E455" i="2"/>
  <c r="C416" i="2"/>
  <c r="D416" i="2"/>
  <c r="E479" i="2"/>
  <c r="C440" i="2"/>
  <c r="D440" i="2"/>
  <c r="C433" i="2"/>
  <c r="D433" i="2"/>
  <c r="E472" i="2"/>
  <c r="C423" i="2"/>
  <c r="E462" i="2"/>
  <c r="D423" i="2"/>
  <c r="C420" i="2"/>
  <c r="D420" i="2"/>
  <c r="E459" i="2"/>
  <c r="E468" i="2"/>
  <c r="C429" i="2"/>
  <c r="D429" i="2"/>
  <c r="D410" i="2"/>
  <c r="E449" i="2"/>
  <c r="C410" i="2"/>
  <c r="C439" i="2"/>
  <c r="E478" i="2"/>
  <c r="D439" i="2"/>
  <c r="D414" i="2"/>
  <c r="E453" i="2"/>
  <c r="C414" i="2"/>
  <c r="E476" i="2"/>
  <c r="C437" i="2"/>
  <c r="D437" i="2"/>
  <c r="E452" i="2"/>
  <c r="C413" i="2"/>
  <c r="D413" i="2"/>
  <c r="E471" i="2"/>
  <c r="C432" i="2"/>
  <c r="D432" i="2"/>
  <c r="C430" i="2"/>
  <c r="D430" i="2"/>
  <c r="E469" i="2"/>
  <c r="E457" i="2"/>
  <c r="C418" i="2"/>
  <c r="D418" i="2"/>
  <c r="D417" i="2"/>
  <c r="C417" i="2"/>
  <c r="E456" i="2"/>
  <c r="E463" i="2"/>
  <c r="C424" i="2"/>
  <c r="D424" i="2"/>
  <c r="E447" i="2"/>
  <c r="C408" i="2"/>
  <c r="D408" i="2"/>
  <c r="E489" i="2"/>
  <c r="C450" i="2"/>
  <c r="D450" i="2"/>
  <c r="D435" i="2"/>
  <c r="C435" i="2"/>
  <c r="E474" i="2"/>
  <c r="E477" i="2"/>
  <c r="C438" i="2"/>
  <c r="D438" i="2"/>
  <c r="D415" i="2"/>
  <c r="E454" i="2"/>
  <c r="C415" i="2"/>
  <c r="C425" i="2"/>
  <c r="D425" i="2"/>
  <c r="E464" i="2"/>
  <c r="D431" i="2"/>
  <c r="C431" i="2"/>
  <c r="E470" i="2"/>
  <c r="E481" i="2"/>
  <c r="C442" i="2"/>
  <c r="D442" i="2"/>
  <c r="C405" i="2" l="1"/>
  <c r="B405" i="2"/>
  <c r="L405" i="2" s="1"/>
  <c r="A405" i="2"/>
  <c r="E444" i="2"/>
  <c r="D405" i="2"/>
  <c r="R29" i="3"/>
  <c r="A452" i="2"/>
  <c r="B452" i="2"/>
  <c r="L452" i="2" s="1"/>
  <c r="A478" i="2"/>
  <c r="B478" i="2"/>
  <c r="L478" i="2" s="1"/>
  <c r="A462" i="2"/>
  <c r="B462" i="2"/>
  <c r="L462" i="2" s="1"/>
  <c r="A458" i="2"/>
  <c r="B458" i="2"/>
  <c r="A480" i="2"/>
  <c r="B480" i="2"/>
  <c r="L480" i="2" s="1"/>
  <c r="A395" i="2"/>
  <c r="B395" i="2"/>
  <c r="L395" i="2" s="1"/>
  <c r="A471" i="2"/>
  <c r="B471" i="2"/>
  <c r="L471" i="2" s="1"/>
  <c r="A453" i="2"/>
  <c r="B453" i="2"/>
  <c r="L453" i="2" s="1"/>
  <c r="A487" i="2"/>
  <c r="B487" i="2"/>
  <c r="L487" i="2" s="1"/>
  <c r="A465" i="2"/>
  <c r="B465" i="2"/>
  <c r="L465" i="2" s="1"/>
  <c r="A461" i="2"/>
  <c r="B461" i="2"/>
  <c r="L461" i="2" s="1"/>
  <c r="A467" i="2"/>
  <c r="B467" i="2"/>
  <c r="L467" i="2" s="1"/>
  <c r="A469" i="2"/>
  <c r="B469" i="2"/>
  <c r="A459" i="2"/>
  <c r="B459" i="2"/>
  <c r="L459" i="2" s="1"/>
  <c r="A464" i="2"/>
  <c r="B464" i="2"/>
  <c r="L464" i="2" s="1"/>
  <c r="A477" i="2"/>
  <c r="B477" i="2"/>
  <c r="L477" i="2" s="1"/>
  <c r="A472" i="2"/>
  <c r="B472" i="2"/>
  <c r="L472" i="2" s="1"/>
  <c r="A455" i="2"/>
  <c r="B455" i="2"/>
  <c r="L455" i="2" s="1"/>
  <c r="A475" i="2"/>
  <c r="B475" i="2"/>
  <c r="L475" i="2" s="1"/>
  <c r="A460" i="2"/>
  <c r="B460" i="2"/>
  <c r="L460" i="2" s="1"/>
  <c r="A406" i="2"/>
  <c r="B406" i="2"/>
  <c r="L406" i="2" s="1"/>
  <c r="A489" i="2"/>
  <c r="B489" i="2"/>
  <c r="L489" i="2" s="1"/>
  <c r="A481" i="2"/>
  <c r="B481" i="2"/>
  <c r="L481" i="2" s="1"/>
  <c r="A454" i="2"/>
  <c r="B454" i="2"/>
  <c r="L454" i="2" s="1"/>
  <c r="A463" i="2"/>
  <c r="B463" i="2"/>
  <c r="A456" i="2"/>
  <c r="B456" i="2"/>
  <c r="L456" i="2" s="1"/>
  <c r="A470" i="2"/>
  <c r="B470" i="2"/>
  <c r="L470" i="2" s="1"/>
  <c r="A474" i="2"/>
  <c r="B474" i="2"/>
  <c r="L474" i="2" s="1"/>
  <c r="A447" i="2"/>
  <c r="B447" i="2"/>
  <c r="L447" i="2" s="1"/>
  <c r="A457" i="2"/>
  <c r="B457" i="2"/>
  <c r="L457" i="2" s="1"/>
  <c r="A476" i="2"/>
  <c r="B476" i="2"/>
  <c r="A449" i="2"/>
  <c r="B449" i="2"/>
  <c r="L449" i="2" s="1"/>
  <c r="A468" i="2"/>
  <c r="B468" i="2"/>
  <c r="L468" i="2" s="1"/>
  <c r="A479" i="2"/>
  <c r="B479" i="2"/>
  <c r="L479" i="2" s="1"/>
  <c r="A485" i="2"/>
  <c r="B485" i="2"/>
  <c r="L485" i="2" s="1"/>
  <c r="A482" i="2"/>
  <c r="B482" i="2"/>
  <c r="L482" i="2" s="1"/>
  <c r="A466" i="2"/>
  <c r="B466" i="2"/>
  <c r="L466" i="2" s="1"/>
  <c r="A451" i="2"/>
  <c r="B451" i="2"/>
  <c r="L451" i="2" s="1"/>
  <c r="L469" i="2"/>
  <c r="H468" i="2"/>
  <c r="O429" i="2"/>
  <c r="H433" i="2"/>
  <c r="O394" i="2"/>
  <c r="H447" i="2"/>
  <c r="O408" i="2"/>
  <c r="H466" i="2"/>
  <c r="O427" i="2"/>
  <c r="H455" i="2"/>
  <c r="O416" i="2"/>
  <c r="H451" i="2"/>
  <c r="O412" i="2"/>
  <c r="E434" i="2"/>
  <c r="C395" i="2"/>
  <c r="D395" i="2"/>
  <c r="H435" i="2"/>
  <c r="O396" i="2"/>
  <c r="H458" i="2"/>
  <c r="O419" i="2"/>
  <c r="H432" i="2"/>
  <c r="O393" i="2"/>
  <c r="H452" i="2"/>
  <c r="O413" i="2"/>
  <c r="H459" i="2"/>
  <c r="O420" i="2"/>
  <c r="H465" i="2"/>
  <c r="O426" i="2"/>
  <c r="H443" i="2"/>
  <c r="O404" i="2"/>
  <c r="H434" i="2"/>
  <c r="O395" i="2"/>
  <c r="H453" i="2"/>
  <c r="O414" i="2"/>
  <c r="H446" i="2"/>
  <c r="O407" i="2"/>
  <c r="H448" i="2"/>
  <c r="O409" i="2"/>
  <c r="H457" i="2"/>
  <c r="O418" i="2"/>
  <c r="H437" i="2"/>
  <c r="O398" i="2"/>
  <c r="D406" i="2"/>
  <c r="C406" i="2"/>
  <c r="E445" i="2"/>
  <c r="L463" i="2"/>
  <c r="L476" i="2"/>
  <c r="L458" i="2"/>
  <c r="O405" i="2"/>
  <c r="H442" i="2"/>
  <c r="O403" i="2"/>
  <c r="H469" i="2"/>
  <c r="O430" i="2"/>
  <c r="H467" i="2"/>
  <c r="O428" i="2"/>
  <c r="H439" i="2"/>
  <c r="O400" i="2"/>
  <c r="H450" i="2"/>
  <c r="O411" i="2"/>
  <c r="H463" i="2"/>
  <c r="O424" i="2"/>
  <c r="H461" i="2"/>
  <c r="O422" i="2"/>
  <c r="H462" i="2"/>
  <c r="O423" i="2"/>
  <c r="H456" i="2"/>
  <c r="O417" i="2"/>
  <c r="H464" i="2"/>
  <c r="O425" i="2"/>
  <c r="H454" i="2"/>
  <c r="O415" i="2"/>
  <c r="H440" i="2"/>
  <c r="O401" i="2"/>
  <c r="H449" i="2"/>
  <c r="O410" i="2"/>
  <c r="H436" i="2"/>
  <c r="O397" i="2"/>
  <c r="H460" i="2"/>
  <c r="O421" i="2"/>
  <c r="H438" i="2"/>
  <c r="O399" i="2"/>
  <c r="H441" i="2"/>
  <c r="O402" i="2"/>
  <c r="H445" i="2"/>
  <c r="O406" i="2"/>
  <c r="O392" i="2"/>
  <c r="N430" i="2"/>
  <c r="J430" i="2"/>
  <c r="K430" i="2" s="1"/>
  <c r="N397" i="2"/>
  <c r="J397" i="2"/>
  <c r="K397" i="2" s="1"/>
  <c r="N427" i="2"/>
  <c r="J427" i="2"/>
  <c r="K427" i="2" s="1"/>
  <c r="N413" i="2"/>
  <c r="J413" i="2"/>
  <c r="K413" i="2" s="1"/>
  <c r="N402" i="2"/>
  <c r="J402" i="2"/>
  <c r="K402" i="2" s="1"/>
  <c r="N424" i="2"/>
  <c r="J424" i="2"/>
  <c r="K424" i="2" s="1"/>
  <c r="N415" i="2"/>
  <c r="J415" i="2"/>
  <c r="K415" i="2" s="1"/>
  <c r="N404" i="2"/>
  <c r="J404" i="2"/>
  <c r="K404" i="2" s="1"/>
  <c r="N396" i="2"/>
  <c r="J396" i="2"/>
  <c r="K396" i="2" s="1"/>
  <c r="N418" i="2"/>
  <c r="J418" i="2"/>
  <c r="K418" i="2" s="1"/>
  <c r="N405" i="2"/>
  <c r="J405" i="2"/>
  <c r="K405" i="2" s="1"/>
  <c r="N429" i="2"/>
  <c r="J429" i="2"/>
  <c r="K429" i="2" s="1"/>
  <c r="N420" i="2"/>
  <c r="J420" i="2"/>
  <c r="K420" i="2" s="1"/>
  <c r="N411" i="2"/>
  <c r="J411" i="2"/>
  <c r="K411" i="2" s="1"/>
  <c r="N394" i="2"/>
  <c r="J394" i="2"/>
  <c r="K394" i="2" s="1"/>
  <c r="N417" i="2"/>
  <c r="J417" i="2"/>
  <c r="K417" i="2" s="1"/>
  <c r="N408" i="2"/>
  <c r="J408" i="2"/>
  <c r="K408" i="2" s="1"/>
  <c r="N400" i="2"/>
  <c r="J400" i="2"/>
  <c r="K400" i="2" s="1"/>
  <c r="N422" i="2"/>
  <c r="J422" i="2"/>
  <c r="K422" i="2" s="1"/>
  <c r="N401" i="2"/>
  <c r="J401" i="2"/>
  <c r="K401" i="2" s="1"/>
  <c r="N428" i="2"/>
  <c r="J428" i="2"/>
  <c r="K428" i="2" s="1"/>
  <c r="N419" i="2"/>
  <c r="J419" i="2"/>
  <c r="K419" i="2" s="1"/>
  <c r="N406" i="2"/>
  <c r="J406" i="2"/>
  <c r="K406" i="2" s="1"/>
  <c r="N425" i="2"/>
  <c r="J425" i="2"/>
  <c r="K425" i="2" s="1"/>
  <c r="N416" i="2"/>
  <c r="J416" i="2"/>
  <c r="K416" i="2" s="1"/>
  <c r="N407" i="2"/>
  <c r="J407" i="2"/>
  <c r="K407" i="2" s="1"/>
  <c r="N399" i="2"/>
  <c r="J399" i="2"/>
  <c r="K399" i="2" s="1"/>
  <c r="N426" i="2"/>
  <c r="J426" i="2"/>
  <c r="K426" i="2" s="1"/>
  <c r="F443" i="2"/>
  <c r="M404" i="2"/>
  <c r="F459" i="2"/>
  <c r="M420" i="2"/>
  <c r="F460" i="2"/>
  <c r="M421" i="2"/>
  <c r="F462" i="2"/>
  <c r="M423" i="2"/>
  <c r="F461" i="2"/>
  <c r="M422" i="2"/>
  <c r="F432" i="2"/>
  <c r="M393" i="2"/>
  <c r="F468" i="2"/>
  <c r="M429" i="2"/>
  <c r="F454" i="2"/>
  <c r="M415" i="2"/>
  <c r="F453" i="2"/>
  <c r="M414" i="2"/>
  <c r="F442" i="2"/>
  <c r="M403" i="2"/>
  <c r="F451" i="2"/>
  <c r="M412" i="2"/>
  <c r="F455" i="2"/>
  <c r="M416" i="2"/>
  <c r="F437" i="2"/>
  <c r="M398" i="2"/>
  <c r="F449" i="2"/>
  <c r="M410" i="2"/>
  <c r="F457" i="2"/>
  <c r="M418" i="2"/>
  <c r="F434" i="2"/>
  <c r="M395" i="2"/>
  <c r="F467" i="2"/>
  <c r="M428" i="2"/>
  <c r="F440" i="2"/>
  <c r="M401" i="2"/>
  <c r="F463" i="2"/>
  <c r="M424" i="2"/>
  <c r="N414" i="2"/>
  <c r="J414" i="2"/>
  <c r="K414" i="2" s="1"/>
  <c r="N393" i="2"/>
  <c r="J393" i="2"/>
  <c r="K393" i="2" s="1"/>
  <c r="N421" i="2"/>
  <c r="J421" i="2"/>
  <c r="K421" i="2" s="1"/>
  <c r="N412" i="2"/>
  <c r="J412" i="2"/>
  <c r="K412" i="2" s="1"/>
  <c r="N398" i="2"/>
  <c r="J398" i="2"/>
  <c r="K398" i="2" s="1"/>
  <c r="N423" i="2"/>
  <c r="J423" i="2"/>
  <c r="K423" i="2" s="1"/>
  <c r="N409" i="2"/>
  <c r="J409" i="2"/>
  <c r="K409" i="2" s="1"/>
  <c r="N403" i="2"/>
  <c r="J403" i="2"/>
  <c r="K403" i="2" s="1"/>
  <c r="N395" i="2"/>
  <c r="J395" i="2"/>
  <c r="K395" i="2" s="1"/>
  <c r="N410" i="2"/>
  <c r="J410" i="2"/>
  <c r="K410" i="2" s="1"/>
  <c r="F435" i="2"/>
  <c r="M396" i="2"/>
  <c r="F458" i="2"/>
  <c r="M419" i="2"/>
  <c r="F465" i="2"/>
  <c r="M426" i="2"/>
  <c r="F466" i="2"/>
  <c r="M427" i="2"/>
  <c r="F433" i="2"/>
  <c r="M394" i="2"/>
  <c r="F450" i="2"/>
  <c r="M411" i="2"/>
  <c r="F456" i="2"/>
  <c r="M417" i="2"/>
  <c r="F447" i="2"/>
  <c r="M408" i="2"/>
  <c r="F444" i="2"/>
  <c r="M405" i="2"/>
  <c r="F445" i="2"/>
  <c r="M406" i="2"/>
  <c r="F464" i="2"/>
  <c r="M425" i="2"/>
  <c r="F469" i="2"/>
  <c r="M430" i="2"/>
  <c r="F452" i="2"/>
  <c r="M413" i="2"/>
  <c r="F441" i="2"/>
  <c r="M402" i="2"/>
  <c r="F446" i="2"/>
  <c r="M407" i="2"/>
  <c r="F436" i="2"/>
  <c r="M397" i="2"/>
  <c r="F439" i="2"/>
  <c r="M400" i="2"/>
  <c r="F448" i="2"/>
  <c r="M409" i="2"/>
  <c r="F438" i="2"/>
  <c r="M399" i="2"/>
  <c r="F431" i="2"/>
  <c r="M392" i="2"/>
  <c r="J392" i="2"/>
  <c r="K392" i="2" s="1"/>
  <c r="G469" i="2"/>
  <c r="G453" i="2"/>
  <c r="G444" i="2"/>
  <c r="G440" i="2"/>
  <c r="G436" i="2"/>
  <c r="G432" i="2"/>
  <c r="G468" i="2"/>
  <c r="G467" i="2"/>
  <c r="G466" i="2"/>
  <c r="G460" i="2"/>
  <c r="G459" i="2"/>
  <c r="G458" i="2"/>
  <c r="G452" i="2"/>
  <c r="G451" i="2"/>
  <c r="G450" i="2"/>
  <c r="G445" i="2"/>
  <c r="G441" i="2"/>
  <c r="G437" i="2"/>
  <c r="G433" i="2"/>
  <c r="G464" i="2"/>
  <c r="G463" i="2"/>
  <c r="G462" i="2"/>
  <c r="G456" i="2"/>
  <c r="G455" i="2"/>
  <c r="G454" i="2"/>
  <c r="G448" i="2"/>
  <c r="G447" i="2"/>
  <c r="G446" i="2"/>
  <c r="G443" i="2"/>
  <c r="G442" i="2"/>
  <c r="G439" i="2"/>
  <c r="G438" i="2"/>
  <c r="G435" i="2"/>
  <c r="G434" i="2"/>
  <c r="G431" i="2"/>
  <c r="N431" i="2" s="1"/>
  <c r="G465" i="2"/>
  <c r="G457" i="2"/>
  <c r="G449" i="2"/>
  <c r="G461" i="2"/>
  <c r="C463" i="2"/>
  <c r="E502" i="2"/>
  <c r="D463" i="2"/>
  <c r="E491" i="2"/>
  <c r="C452" i="2"/>
  <c r="D452" i="2"/>
  <c r="C453" i="2"/>
  <c r="D453" i="2"/>
  <c r="E492" i="2"/>
  <c r="C478" i="2"/>
  <c r="D478" i="2"/>
  <c r="E517" i="2"/>
  <c r="E488" i="2"/>
  <c r="C449" i="2"/>
  <c r="D449" i="2"/>
  <c r="D455" i="2"/>
  <c r="C455" i="2"/>
  <c r="E494" i="2"/>
  <c r="C481" i="2"/>
  <c r="D481" i="2"/>
  <c r="E520" i="2"/>
  <c r="C470" i="2"/>
  <c r="D470" i="2"/>
  <c r="E509" i="2"/>
  <c r="E503" i="2"/>
  <c r="C464" i="2"/>
  <c r="D464" i="2"/>
  <c r="E516" i="2"/>
  <c r="C477" i="2"/>
  <c r="D477" i="2"/>
  <c r="E513" i="2"/>
  <c r="C474" i="2"/>
  <c r="D474" i="2"/>
  <c r="C489" i="2"/>
  <c r="D489" i="2"/>
  <c r="E528" i="2"/>
  <c r="D447" i="2"/>
  <c r="C447" i="2"/>
  <c r="E486" i="2"/>
  <c r="C456" i="2"/>
  <c r="D456" i="2"/>
  <c r="E495" i="2"/>
  <c r="E496" i="2"/>
  <c r="C457" i="2"/>
  <c r="D457" i="2"/>
  <c r="E508" i="2"/>
  <c r="C469" i="2"/>
  <c r="D469" i="2"/>
  <c r="D471" i="2"/>
  <c r="C471" i="2"/>
  <c r="E510" i="2"/>
  <c r="C476" i="2"/>
  <c r="D476" i="2"/>
  <c r="E515" i="2"/>
  <c r="C468" i="2"/>
  <c r="D468" i="2"/>
  <c r="E507" i="2"/>
  <c r="D459" i="2"/>
  <c r="C459" i="2"/>
  <c r="E498" i="2"/>
  <c r="E511" i="2"/>
  <c r="C472" i="2"/>
  <c r="D472" i="2"/>
  <c r="D479" i="2"/>
  <c r="C479" i="2"/>
  <c r="E518" i="2"/>
  <c r="D487" i="2"/>
  <c r="C487" i="2"/>
  <c r="E526" i="2"/>
  <c r="C475" i="2"/>
  <c r="E514" i="2"/>
  <c r="D475" i="2"/>
  <c r="C458" i="2"/>
  <c r="D458" i="2"/>
  <c r="E497" i="2"/>
  <c r="C485" i="2"/>
  <c r="D485" i="2"/>
  <c r="E524" i="2"/>
  <c r="C461" i="2"/>
  <c r="D461" i="2"/>
  <c r="E500" i="2"/>
  <c r="C460" i="2"/>
  <c r="D460" i="2"/>
  <c r="E499" i="2"/>
  <c r="E493" i="2"/>
  <c r="C454" i="2"/>
  <c r="D454" i="2"/>
  <c r="E501" i="2"/>
  <c r="C462" i="2"/>
  <c r="D462" i="2"/>
  <c r="C465" i="2"/>
  <c r="D465" i="2"/>
  <c r="E504" i="2"/>
  <c r="C482" i="2"/>
  <c r="D482" i="2"/>
  <c r="E521" i="2"/>
  <c r="D467" i="2"/>
  <c r="C467" i="2"/>
  <c r="E506" i="2"/>
  <c r="E505" i="2"/>
  <c r="C466" i="2"/>
  <c r="D466" i="2"/>
  <c r="D451" i="2"/>
  <c r="C451" i="2"/>
  <c r="E490" i="2"/>
  <c r="E519" i="2"/>
  <c r="C480" i="2"/>
  <c r="D480" i="2"/>
  <c r="E483" i="2" l="1"/>
  <c r="A444" i="2"/>
  <c r="B444" i="2"/>
  <c r="L444" i="2" s="1"/>
  <c r="C444" i="2"/>
  <c r="D444" i="2"/>
  <c r="S29" i="3"/>
  <c r="A499" i="2"/>
  <c r="B499" i="2"/>
  <c r="L499" i="2" s="1"/>
  <c r="A513" i="2"/>
  <c r="B513" i="2"/>
  <c r="L513" i="2" s="1"/>
  <c r="A514" i="2"/>
  <c r="B514" i="2"/>
  <c r="L514" i="2" s="1"/>
  <c r="A494" i="2"/>
  <c r="B494" i="2"/>
  <c r="L494" i="2" s="1"/>
  <c r="A502" i="2"/>
  <c r="B502" i="2"/>
  <c r="L502" i="2" s="1"/>
  <c r="A445" i="2"/>
  <c r="B445" i="2"/>
  <c r="L445" i="2" s="1"/>
  <c r="A434" i="2"/>
  <c r="B434" i="2"/>
  <c r="L434" i="2" s="1"/>
  <c r="A505" i="2"/>
  <c r="B505" i="2"/>
  <c r="L505" i="2" s="1"/>
  <c r="A501" i="2"/>
  <c r="B501" i="2"/>
  <c r="A498" i="2"/>
  <c r="B498" i="2"/>
  <c r="A486" i="2"/>
  <c r="B486" i="2"/>
  <c r="L486" i="2" s="1"/>
  <c r="A506" i="2"/>
  <c r="B506" i="2"/>
  <c r="L506" i="2" s="1"/>
  <c r="A497" i="2"/>
  <c r="B497" i="2"/>
  <c r="L497" i="2" s="1"/>
  <c r="A510" i="2"/>
  <c r="B510" i="2"/>
  <c r="L510" i="2" s="1"/>
  <c r="A496" i="2"/>
  <c r="B496" i="2"/>
  <c r="L496" i="2" s="1"/>
  <c r="A519" i="2"/>
  <c r="B519" i="2"/>
  <c r="L519" i="2" s="1"/>
  <c r="A524" i="2"/>
  <c r="B524" i="2"/>
  <c r="L524" i="2" s="1"/>
  <c r="A518" i="2"/>
  <c r="B518" i="2"/>
  <c r="L518" i="2" s="1"/>
  <c r="A515" i="2"/>
  <c r="B515" i="2"/>
  <c r="L515" i="2" s="1"/>
  <c r="A508" i="2"/>
  <c r="B508" i="2"/>
  <c r="L508" i="2" s="1"/>
  <c r="A495" i="2"/>
  <c r="B495" i="2"/>
  <c r="L495" i="2" s="1"/>
  <c r="A503" i="2"/>
  <c r="B503" i="2"/>
  <c r="L503" i="2" s="1"/>
  <c r="A520" i="2"/>
  <c r="B520" i="2"/>
  <c r="A488" i="2"/>
  <c r="B488" i="2"/>
  <c r="L488" i="2" s="1"/>
  <c r="A492" i="2"/>
  <c r="B492" i="2"/>
  <c r="L492" i="2" s="1"/>
  <c r="O444" i="2"/>
  <c r="A521" i="2"/>
  <c r="B521" i="2"/>
  <c r="L521" i="2" s="1"/>
  <c r="A490" i="2"/>
  <c r="B490" i="2"/>
  <c r="A504" i="2"/>
  <c r="B504" i="2"/>
  <c r="L504" i="2" s="1"/>
  <c r="A493" i="2"/>
  <c r="B493" i="2"/>
  <c r="A500" i="2"/>
  <c r="B500" i="2"/>
  <c r="L500" i="2" s="1"/>
  <c r="A526" i="2"/>
  <c r="B526" i="2"/>
  <c r="A511" i="2"/>
  <c r="B511" i="2"/>
  <c r="L511" i="2" s="1"/>
  <c r="A507" i="2"/>
  <c r="B507" i="2"/>
  <c r="A528" i="2"/>
  <c r="B528" i="2"/>
  <c r="L528" i="2" s="1"/>
  <c r="A516" i="2"/>
  <c r="B516" i="2"/>
  <c r="A509" i="2"/>
  <c r="B509" i="2"/>
  <c r="L509" i="2" s="1"/>
  <c r="A517" i="2"/>
  <c r="B517" i="2"/>
  <c r="A491" i="2"/>
  <c r="B491" i="2"/>
  <c r="L491" i="2" s="1"/>
  <c r="H499" i="2"/>
  <c r="O460" i="2"/>
  <c r="H493" i="2"/>
  <c r="O454" i="2"/>
  <c r="H489" i="2"/>
  <c r="O450" i="2"/>
  <c r="H487" i="2"/>
  <c r="O448" i="2"/>
  <c r="H482" i="2"/>
  <c r="O443" i="2"/>
  <c r="H471" i="2"/>
  <c r="O432" i="2"/>
  <c r="H474" i="2"/>
  <c r="O435" i="2"/>
  <c r="L501" i="2"/>
  <c r="H494" i="2"/>
  <c r="O455" i="2"/>
  <c r="H486" i="2"/>
  <c r="O447" i="2"/>
  <c r="H507" i="2"/>
  <c r="O468" i="2"/>
  <c r="L490" i="2"/>
  <c r="L498" i="2"/>
  <c r="H480" i="2"/>
  <c r="O441" i="2"/>
  <c r="H495" i="2"/>
  <c r="O456" i="2"/>
  <c r="H481" i="2"/>
  <c r="O442" i="2"/>
  <c r="H476" i="2"/>
  <c r="O437" i="2"/>
  <c r="H492" i="2"/>
  <c r="O453" i="2"/>
  <c r="H498" i="2"/>
  <c r="O459" i="2"/>
  <c r="L520" i="2"/>
  <c r="L517" i="2"/>
  <c r="H484" i="2"/>
  <c r="O445" i="2"/>
  <c r="H477" i="2"/>
  <c r="O438" i="2"/>
  <c r="H475" i="2"/>
  <c r="O436" i="2"/>
  <c r="H479" i="2"/>
  <c r="O440" i="2"/>
  <c r="H503" i="2"/>
  <c r="O464" i="2"/>
  <c r="H501" i="2"/>
  <c r="O462" i="2"/>
  <c r="H502" i="2"/>
  <c r="O463" i="2"/>
  <c r="H478" i="2"/>
  <c r="O439" i="2"/>
  <c r="H508" i="2"/>
  <c r="O469" i="2"/>
  <c r="C445" i="2"/>
  <c r="D445" i="2"/>
  <c r="E484" i="2"/>
  <c r="H496" i="2"/>
  <c r="O457" i="2"/>
  <c r="H485" i="2"/>
  <c r="O446" i="2"/>
  <c r="H473" i="2"/>
  <c r="O434" i="2"/>
  <c r="H504" i="2"/>
  <c r="O465" i="2"/>
  <c r="H491" i="2"/>
  <c r="O452" i="2"/>
  <c r="H497" i="2"/>
  <c r="O458" i="2"/>
  <c r="H488" i="2"/>
  <c r="O449" i="2"/>
  <c r="H500" i="2"/>
  <c r="O461" i="2"/>
  <c r="H506" i="2"/>
  <c r="O467" i="2"/>
  <c r="L493" i="2"/>
  <c r="L526" i="2"/>
  <c r="L507" i="2"/>
  <c r="L516" i="2"/>
  <c r="E473" i="2"/>
  <c r="C434" i="2"/>
  <c r="D434" i="2"/>
  <c r="H490" i="2"/>
  <c r="O451" i="2"/>
  <c r="H505" i="2"/>
  <c r="O466" i="2"/>
  <c r="H472" i="2"/>
  <c r="O433" i="2"/>
  <c r="O431" i="2"/>
  <c r="N435" i="2"/>
  <c r="J435" i="2"/>
  <c r="K435" i="2" s="1"/>
  <c r="N454" i="2"/>
  <c r="J454" i="2"/>
  <c r="K454" i="2" s="1"/>
  <c r="N441" i="2"/>
  <c r="J441" i="2"/>
  <c r="K441" i="2" s="1"/>
  <c r="N466" i="2"/>
  <c r="J466" i="2"/>
  <c r="K466" i="2" s="1"/>
  <c r="N436" i="2"/>
  <c r="J436" i="2"/>
  <c r="K436" i="2" s="1"/>
  <c r="N438" i="2"/>
  <c r="J438" i="2"/>
  <c r="K438" i="2" s="1"/>
  <c r="N455" i="2"/>
  <c r="J455" i="2"/>
  <c r="K455" i="2" s="1"/>
  <c r="N458" i="2"/>
  <c r="J458" i="2"/>
  <c r="K458" i="2" s="1"/>
  <c r="N440" i="2"/>
  <c r="J440" i="2"/>
  <c r="K440" i="2" s="1"/>
  <c r="F477" i="2"/>
  <c r="M438" i="2"/>
  <c r="F491" i="2"/>
  <c r="M452" i="2"/>
  <c r="F483" i="2"/>
  <c r="M444" i="2"/>
  <c r="F472" i="2"/>
  <c r="M433" i="2"/>
  <c r="F474" i="2"/>
  <c r="M435" i="2"/>
  <c r="F473" i="2"/>
  <c r="M434" i="2"/>
  <c r="F481" i="2"/>
  <c r="M442" i="2"/>
  <c r="F501" i="2"/>
  <c r="M462" i="2"/>
  <c r="N461" i="2"/>
  <c r="J461" i="2"/>
  <c r="K461" i="2" s="1"/>
  <c r="N439" i="2"/>
  <c r="J439" i="2"/>
  <c r="K439" i="2" s="1"/>
  <c r="N447" i="2"/>
  <c r="J447" i="2"/>
  <c r="K447" i="2" s="1"/>
  <c r="N456" i="2"/>
  <c r="J456" i="2"/>
  <c r="K456" i="2" s="1"/>
  <c r="N433" i="2"/>
  <c r="J433" i="2"/>
  <c r="K433" i="2" s="1"/>
  <c r="N450" i="2"/>
  <c r="J450" i="2"/>
  <c r="K450" i="2" s="1"/>
  <c r="N459" i="2"/>
  <c r="J459" i="2"/>
  <c r="K459" i="2" s="1"/>
  <c r="N468" i="2"/>
  <c r="J468" i="2"/>
  <c r="K468" i="2" s="1"/>
  <c r="N444" i="2"/>
  <c r="J444" i="2"/>
  <c r="K444" i="2" s="1"/>
  <c r="N457" i="2"/>
  <c r="J457" i="2"/>
  <c r="K457" i="2" s="1"/>
  <c r="N443" i="2"/>
  <c r="J443" i="2"/>
  <c r="K443" i="2" s="1"/>
  <c r="N463" i="2"/>
  <c r="J463" i="2"/>
  <c r="K463" i="2" s="1"/>
  <c r="N452" i="2"/>
  <c r="J452" i="2"/>
  <c r="K452" i="2" s="1"/>
  <c r="N469" i="2"/>
  <c r="J469" i="2"/>
  <c r="K469" i="2" s="1"/>
  <c r="N465" i="2"/>
  <c r="J465" i="2"/>
  <c r="K465" i="2" s="1"/>
  <c r="N446" i="2"/>
  <c r="J446" i="2"/>
  <c r="K446" i="2" s="1"/>
  <c r="N464" i="2"/>
  <c r="J464" i="2"/>
  <c r="K464" i="2" s="1"/>
  <c r="N445" i="2"/>
  <c r="J445" i="2"/>
  <c r="K445" i="2" s="1"/>
  <c r="N467" i="2"/>
  <c r="J467" i="2"/>
  <c r="K467" i="2" s="1"/>
  <c r="F478" i="2"/>
  <c r="M439" i="2"/>
  <c r="F485" i="2"/>
  <c r="M446" i="2"/>
  <c r="F503" i="2"/>
  <c r="M464" i="2"/>
  <c r="F495" i="2"/>
  <c r="M456" i="2"/>
  <c r="F504" i="2"/>
  <c r="M465" i="2"/>
  <c r="F479" i="2"/>
  <c r="M440" i="2"/>
  <c r="F488" i="2"/>
  <c r="M449" i="2"/>
  <c r="F494" i="2"/>
  <c r="M455" i="2"/>
  <c r="F493" i="2"/>
  <c r="M454" i="2"/>
  <c r="F471" i="2"/>
  <c r="M432" i="2"/>
  <c r="F498" i="2"/>
  <c r="M459" i="2"/>
  <c r="N449" i="2"/>
  <c r="J449" i="2"/>
  <c r="K449" i="2" s="1"/>
  <c r="N434" i="2"/>
  <c r="J434" i="2"/>
  <c r="K434" i="2" s="1"/>
  <c r="N442" i="2"/>
  <c r="J442" i="2"/>
  <c r="K442" i="2" s="1"/>
  <c r="N448" i="2"/>
  <c r="J448" i="2"/>
  <c r="K448" i="2" s="1"/>
  <c r="N462" i="2"/>
  <c r="J462" i="2"/>
  <c r="K462" i="2" s="1"/>
  <c r="N437" i="2"/>
  <c r="J437" i="2"/>
  <c r="K437" i="2" s="1"/>
  <c r="N451" i="2"/>
  <c r="J451" i="2"/>
  <c r="K451" i="2" s="1"/>
  <c r="N460" i="2"/>
  <c r="J460" i="2"/>
  <c r="K460" i="2" s="1"/>
  <c r="N432" i="2"/>
  <c r="J432" i="2"/>
  <c r="K432" i="2" s="1"/>
  <c r="N453" i="2"/>
  <c r="J453" i="2"/>
  <c r="K453" i="2" s="1"/>
  <c r="F487" i="2"/>
  <c r="M448" i="2"/>
  <c r="F475" i="2"/>
  <c r="M436" i="2"/>
  <c r="F480" i="2"/>
  <c r="M441" i="2"/>
  <c r="F508" i="2"/>
  <c r="M469" i="2"/>
  <c r="F484" i="2"/>
  <c r="M445" i="2"/>
  <c r="F486" i="2"/>
  <c r="M447" i="2"/>
  <c r="F489" i="2"/>
  <c r="M450" i="2"/>
  <c r="F505" i="2"/>
  <c r="M466" i="2"/>
  <c r="F497" i="2"/>
  <c r="M458" i="2"/>
  <c r="F502" i="2"/>
  <c r="M463" i="2"/>
  <c r="F506" i="2"/>
  <c r="M467" i="2"/>
  <c r="F496" i="2"/>
  <c r="M457" i="2"/>
  <c r="F476" i="2"/>
  <c r="M437" i="2"/>
  <c r="F490" i="2"/>
  <c r="M451" i="2"/>
  <c r="F492" i="2"/>
  <c r="M453" i="2"/>
  <c r="F507" i="2"/>
  <c r="M468" i="2"/>
  <c r="F500" i="2"/>
  <c r="M461" i="2"/>
  <c r="F499" i="2"/>
  <c r="M460" i="2"/>
  <c r="F482" i="2"/>
  <c r="M443" i="2"/>
  <c r="F470" i="2"/>
  <c r="M431" i="2"/>
  <c r="J431" i="2"/>
  <c r="K431" i="2" s="1"/>
  <c r="G500" i="2"/>
  <c r="G488" i="2"/>
  <c r="G496" i="2"/>
  <c r="G504" i="2"/>
  <c r="G470" i="2"/>
  <c r="N470" i="2" s="1"/>
  <c r="G473" i="2"/>
  <c r="G474" i="2"/>
  <c r="G477" i="2"/>
  <c r="G478" i="2"/>
  <c r="G481" i="2"/>
  <c r="G482" i="2"/>
  <c r="G485" i="2"/>
  <c r="G486" i="2"/>
  <c r="G487" i="2"/>
  <c r="G493" i="2"/>
  <c r="G494" i="2"/>
  <c r="G495" i="2"/>
  <c r="G501" i="2"/>
  <c r="G502" i="2"/>
  <c r="G503" i="2"/>
  <c r="G472" i="2"/>
  <c r="G476" i="2"/>
  <c r="G480" i="2"/>
  <c r="G484" i="2"/>
  <c r="G489" i="2"/>
  <c r="G490" i="2"/>
  <c r="G491" i="2"/>
  <c r="G497" i="2"/>
  <c r="G498" i="2"/>
  <c r="G499" i="2"/>
  <c r="G505" i="2"/>
  <c r="G506" i="2"/>
  <c r="G507" i="2"/>
  <c r="G471" i="2"/>
  <c r="G475" i="2"/>
  <c r="G479" i="2"/>
  <c r="G483" i="2"/>
  <c r="G492" i="2"/>
  <c r="G508" i="2"/>
  <c r="C521" i="2"/>
  <c r="E560" i="2"/>
  <c r="D521" i="2"/>
  <c r="E539" i="2"/>
  <c r="C500" i="2"/>
  <c r="D500" i="2"/>
  <c r="C497" i="2"/>
  <c r="D497" i="2"/>
  <c r="E536" i="2"/>
  <c r="E565" i="2"/>
  <c r="D526" i="2"/>
  <c r="C526" i="2"/>
  <c r="E549" i="2"/>
  <c r="D510" i="2"/>
  <c r="C510" i="2"/>
  <c r="E547" i="2"/>
  <c r="D508" i="2"/>
  <c r="C508" i="2"/>
  <c r="E567" i="2"/>
  <c r="D528" i="2"/>
  <c r="C528" i="2"/>
  <c r="E552" i="2"/>
  <c r="D513" i="2"/>
  <c r="C513" i="2"/>
  <c r="C503" i="2"/>
  <c r="E542" i="2"/>
  <c r="D503" i="2"/>
  <c r="E548" i="2"/>
  <c r="D509" i="2"/>
  <c r="C509" i="2"/>
  <c r="C492" i="2"/>
  <c r="D492" i="2"/>
  <c r="E531" i="2"/>
  <c r="C491" i="2"/>
  <c r="E530" i="2"/>
  <c r="D491" i="2"/>
  <c r="E541" i="2"/>
  <c r="C502" i="2"/>
  <c r="D502" i="2"/>
  <c r="E529" i="2"/>
  <c r="C490" i="2"/>
  <c r="D490" i="2"/>
  <c r="E544" i="2"/>
  <c r="D505" i="2"/>
  <c r="C505" i="2"/>
  <c r="C506" i="2"/>
  <c r="E545" i="2"/>
  <c r="D506" i="2"/>
  <c r="E543" i="2"/>
  <c r="C504" i="2"/>
  <c r="D504" i="2"/>
  <c r="C501" i="2"/>
  <c r="D501" i="2"/>
  <c r="E540" i="2"/>
  <c r="E532" i="2"/>
  <c r="C493" i="2"/>
  <c r="D493" i="2"/>
  <c r="D499" i="2"/>
  <c r="C499" i="2"/>
  <c r="E538" i="2"/>
  <c r="E563" i="2"/>
  <c r="D524" i="2"/>
  <c r="C524" i="2"/>
  <c r="C514" i="2"/>
  <c r="E553" i="2"/>
  <c r="D514" i="2"/>
  <c r="C511" i="2"/>
  <c r="E550" i="2"/>
  <c r="D511" i="2"/>
  <c r="E537" i="2"/>
  <c r="C498" i="2"/>
  <c r="D498" i="2"/>
  <c r="C507" i="2"/>
  <c r="E546" i="2"/>
  <c r="D507" i="2"/>
  <c r="C515" i="2"/>
  <c r="E554" i="2"/>
  <c r="D515" i="2"/>
  <c r="C496" i="2"/>
  <c r="D496" i="2"/>
  <c r="E535" i="2"/>
  <c r="C495" i="2"/>
  <c r="E534" i="2"/>
  <c r="D495" i="2"/>
  <c r="C486" i="2"/>
  <c r="D486" i="2"/>
  <c r="E525" i="2"/>
  <c r="E555" i="2"/>
  <c r="D516" i="2"/>
  <c r="C516" i="2"/>
  <c r="C520" i="2"/>
  <c r="E559" i="2"/>
  <c r="D520" i="2"/>
  <c r="E533" i="2"/>
  <c r="C494" i="2"/>
  <c r="D494" i="2"/>
  <c r="C488" i="2"/>
  <c r="D488" i="2"/>
  <c r="E527" i="2"/>
  <c r="D517" i="2"/>
  <c r="C517" i="2"/>
  <c r="E556" i="2"/>
  <c r="C519" i="2"/>
  <c r="E558" i="2"/>
  <c r="D519" i="2"/>
  <c r="C518" i="2"/>
  <c r="E557" i="2"/>
  <c r="D518" i="2"/>
  <c r="D483" i="2" l="1"/>
  <c r="E522" i="2"/>
  <c r="A483" i="2"/>
  <c r="C483" i="2"/>
  <c r="B483" i="2"/>
  <c r="L483" i="2" s="1"/>
  <c r="T29" i="3"/>
  <c r="O470" i="2"/>
  <c r="A558" i="2"/>
  <c r="B558" i="2"/>
  <c r="A559" i="2"/>
  <c r="B559" i="2"/>
  <c r="L559" i="2" s="1"/>
  <c r="A548" i="2"/>
  <c r="B548" i="2"/>
  <c r="A527" i="2"/>
  <c r="B527" i="2"/>
  <c r="L527" i="2" s="1"/>
  <c r="A525" i="2"/>
  <c r="B525" i="2"/>
  <c r="A532" i="2"/>
  <c r="B532" i="2"/>
  <c r="A545" i="2"/>
  <c r="B545" i="2"/>
  <c r="A530" i="2"/>
  <c r="B530" i="2"/>
  <c r="L530" i="2" s="1"/>
  <c r="A560" i="2"/>
  <c r="B560" i="2"/>
  <c r="A484" i="2"/>
  <c r="B484" i="2"/>
  <c r="A557" i="2"/>
  <c r="B557" i="2"/>
  <c r="L557" i="2" s="1"/>
  <c r="A534" i="2"/>
  <c r="B534" i="2"/>
  <c r="A565" i="2"/>
  <c r="B565" i="2"/>
  <c r="L565" i="2" s="1"/>
  <c r="A556" i="2"/>
  <c r="B556" i="2"/>
  <c r="L556" i="2" s="1"/>
  <c r="A533" i="2"/>
  <c r="B533" i="2"/>
  <c r="L533" i="2" s="1"/>
  <c r="A546" i="2"/>
  <c r="B546" i="2"/>
  <c r="A552" i="2"/>
  <c r="B552" i="2"/>
  <c r="L552" i="2" s="1"/>
  <c r="A549" i="2"/>
  <c r="B549" i="2"/>
  <c r="O483" i="2"/>
  <c r="A473" i="2"/>
  <c r="B473" i="2"/>
  <c r="L473" i="2" s="1"/>
  <c r="A555" i="2"/>
  <c r="B555" i="2"/>
  <c r="L555" i="2" s="1"/>
  <c r="A550" i="2"/>
  <c r="B550" i="2"/>
  <c r="A538" i="2"/>
  <c r="B538" i="2"/>
  <c r="L538" i="2" s="1"/>
  <c r="A529" i="2"/>
  <c r="B529" i="2"/>
  <c r="L529" i="2" s="1"/>
  <c r="A544" i="2"/>
  <c r="B544" i="2"/>
  <c r="A567" i="2"/>
  <c r="B567" i="2"/>
  <c r="L567" i="2" s="1"/>
  <c r="A537" i="2"/>
  <c r="B537" i="2"/>
  <c r="L537" i="2" s="1"/>
  <c r="A540" i="2"/>
  <c r="B540" i="2"/>
  <c r="L540" i="2" s="1"/>
  <c r="A542" i="2"/>
  <c r="B542" i="2"/>
  <c r="L542" i="2" s="1"/>
  <c r="A536" i="2"/>
  <c r="B536" i="2"/>
  <c r="L536" i="2" s="1"/>
  <c r="A535" i="2"/>
  <c r="B535" i="2"/>
  <c r="A554" i="2"/>
  <c r="B554" i="2"/>
  <c r="A553" i="2"/>
  <c r="B553" i="2"/>
  <c r="L553" i="2" s="1"/>
  <c r="A563" i="2"/>
  <c r="B563" i="2"/>
  <c r="L563" i="2" s="1"/>
  <c r="A543" i="2"/>
  <c r="B543" i="2"/>
  <c r="L543" i="2" s="1"/>
  <c r="A541" i="2"/>
  <c r="B541" i="2"/>
  <c r="L541" i="2" s="1"/>
  <c r="A531" i="2"/>
  <c r="B531" i="2"/>
  <c r="L531" i="2" s="1"/>
  <c r="A547" i="2"/>
  <c r="B547" i="2"/>
  <c r="A539" i="2"/>
  <c r="B539" i="2"/>
  <c r="H545" i="2"/>
  <c r="O506" i="2"/>
  <c r="H536" i="2"/>
  <c r="O497" i="2"/>
  <c r="L558" i="2"/>
  <c r="L550" i="2"/>
  <c r="L560" i="2"/>
  <c r="H544" i="2"/>
  <c r="O505" i="2"/>
  <c r="H547" i="2"/>
  <c r="O508" i="2"/>
  <c r="H541" i="2"/>
  <c r="O502" i="2"/>
  <c r="H542" i="2"/>
  <c r="O503" i="2"/>
  <c r="H514" i="2"/>
  <c r="O475" i="2"/>
  <c r="H523" i="2"/>
  <c r="O484" i="2"/>
  <c r="H537" i="2"/>
  <c r="O498" i="2"/>
  <c r="H515" i="2"/>
  <c r="O476" i="2"/>
  <c r="H534" i="2"/>
  <c r="O495" i="2"/>
  <c r="H525" i="2"/>
  <c r="O486" i="2"/>
  <c r="H510" i="2"/>
  <c r="O471" i="2"/>
  <c r="H526" i="2"/>
  <c r="O487" i="2"/>
  <c r="H532" i="2"/>
  <c r="O493" i="2"/>
  <c r="L548" i="2"/>
  <c r="H527" i="2"/>
  <c r="O488" i="2"/>
  <c r="H543" i="2"/>
  <c r="O504" i="2"/>
  <c r="H524" i="2"/>
  <c r="O485" i="2"/>
  <c r="L534" i="2"/>
  <c r="L532" i="2"/>
  <c r="L549" i="2"/>
  <c r="C473" i="2"/>
  <c r="D473" i="2"/>
  <c r="E512" i="2"/>
  <c r="H539" i="2"/>
  <c r="O500" i="2"/>
  <c r="H530" i="2"/>
  <c r="O491" i="2"/>
  <c r="H512" i="2"/>
  <c r="O473" i="2"/>
  <c r="H535" i="2"/>
  <c r="O496" i="2"/>
  <c r="L535" i="2"/>
  <c r="L554" i="2"/>
  <c r="L525" i="2"/>
  <c r="L545" i="2"/>
  <c r="L544" i="2"/>
  <c r="L546" i="2"/>
  <c r="L547" i="2"/>
  <c r="L539" i="2"/>
  <c r="H511" i="2"/>
  <c r="O472" i="2"/>
  <c r="H529" i="2"/>
  <c r="O490" i="2"/>
  <c r="L484" i="2"/>
  <c r="C484" i="2"/>
  <c r="D484" i="2"/>
  <c r="E523" i="2"/>
  <c r="H517" i="2"/>
  <c r="O478" i="2"/>
  <c r="H540" i="2"/>
  <c r="O501" i="2"/>
  <c r="H518" i="2"/>
  <c r="O479" i="2"/>
  <c r="H516" i="2"/>
  <c r="O477" i="2"/>
  <c r="H531" i="2"/>
  <c r="O492" i="2"/>
  <c r="H520" i="2"/>
  <c r="O481" i="2"/>
  <c r="H519" i="2"/>
  <c r="O480" i="2"/>
  <c r="H546" i="2"/>
  <c r="O507" i="2"/>
  <c r="H533" i="2"/>
  <c r="O494" i="2"/>
  <c r="H513" i="2"/>
  <c r="O474" i="2"/>
  <c r="H521" i="2"/>
  <c r="O482" i="2"/>
  <c r="H528" i="2"/>
  <c r="O489" i="2"/>
  <c r="H538" i="2"/>
  <c r="O499" i="2"/>
  <c r="N507" i="2"/>
  <c r="J507" i="2"/>
  <c r="K507" i="2" s="1"/>
  <c r="N489" i="2"/>
  <c r="J489" i="2"/>
  <c r="K489" i="2" s="1"/>
  <c r="N472" i="2"/>
  <c r="J472" i="2"/>
  <c r="K472" i="2" s="1"/>
  <c r="N486" i="2"/>
  <c r="J486" i="2"/>
  <c r="K486" i="2" s="1"/>
  <c r="N478" i="2"/>
  <c r="J478" i="2"/>
  <c r="K478" i="2" s="1"/>
  <c r="N500" i="2"/>
  <c r="J500" i="2"/>
  <c r="K500" i="2" s="1"/>
  <c r="N479" i="2"/>
  <c r="J479" i="2"/>
  <c r="K479" i="2" s="1"/>
  <c r="N506" i="2"/>
  <c r="J506" i="2"/>
  <c r="K506" i="2" s="1"/>
  <c r="N497" i="2"/>
  <c r="J497" i="2"/>
  <c r="K497" i="2" s="1"/>
  <c r="N484" i="2"/>
  <c r="J484" i="2"/>
  <c r="K484" i="2" s="1"/>
  <c r="N503" i="2"/>
  <c r="J503" i="2"/>
  <c r="K503" i="2" s="1"/>
  <c r="N494" i="2"/>
  <c r="J494" i="2"/>
  <c r="K494" i="2" s="1"/>
  <c r="N485" i="2"/>
  <c r="J485" i="2"/>
  <c r="K485" i="2" s="1"/>
  <c r="N477" i="2"/>
  <c r="J477" i="2"/>
  <c r="K477" i="2" s="1"/>
  <c r="N504" i="2"/>
  <c r="J504" i="2"/>
  <c r="K504" i="2" s="1"/>
  <c r="F521" i="2"/>
  <c r="M482" i="2"/>
  <c r="F539" i="2"/>
  <c r="M500" i="2"/>
  <c r="F531" i="2"/>
  <c r="M492" i="2"/>
  <c r="F515" i="2"/>
  <c r="M476" i="2"/>
  <c r="F545" i="2"/>
  <c r="M506" i="2"/>
  <c r="F536" i="2"/>
  <c r="M497" i="2"/>
  <c r="F528" i="2"/>
  <c r="M489" i="2"/>
  <c r="F523" i="2"/>
  <c r="M484" i="2"/>
  <c r="F519" i="2"/>
  <c r="M480" i="2"/>
  <c r="F526" i="2"/>
  <c r="M487" i="2"/>
  <c r="F510" i="2"/>
  <c r="M471" i="2"/>
  <c r="F533" i="2"/>
  <c r="M494" i="2"/>
  <c r="F518" i="2"/>
  <c r="M479" i="2"/>
  <c r="F534" i="2"/>
  <c r="M495" i="2"/>
  <c r="F524" i="2"/>
  <c r="M485" i="2"/>
  <c r="F520" i="2"/>
  <c r="M481" i="2"/>
  <c r="F513" i="2"/>
  <c r="M474" i="2"/>
  <c r="F522" i="2"/>
  <c r="M483" i="2"/>
  <c r="F516" i="2"/>
  <c r="M477" i="2"/>
  <c r="N508" i="2"/>
  <c r="J508" i="2"/>
  <c r="K508" i="2" s="1"/>
  <c r="N475" i="2"/>
  <c r="J475" i="2"/>
  <c r="K475" i="2" s="1"/>
  <c r="N505" i="2"/>
  <c r="J505" i="2"/>
  <c r="K505" i="2" s="1"/>
  <c r="N491" i="2"/>
  <c r="J491" i="2"/>
  <c r="K491" i="2" s="1"/>
  <c r="N480" i="2"/>
  <c r="J480" i="2"/>
  <c r="K480" i="2" s="1"/>
  <c r="N502" i="2"/>
  <c r="J502" i="2"/>
  <c r="K502" i="2" s="1"/>
  <c r="N493" i="2"/>
  <c r="J493" i="2"/>
  <c r="K493" i="2" s="1"/>
  <c r="N482" i="2"/>
  <c r="J482" i="2"/>
  <c r="K482" i="2" s="1"/>
  <c r="N474" i="2"/>
  <c r="J474" i="2"/>
  <c r="K474" i="2" s="1"/>
  <c r="N496" i="2"/>
  <c r="J496" i="2"/>
  <c r="K496" i="2" s="1"/>
  <c r="N483" i="2"/>
  <c r="J483" i="2"/>
  <c r="K483" i="2" s="1"/>
  <c r="N498" i="2"/>
  <c r="J498" i="2"/>
  <c r="K498" i="2" s="1"/>
  <c r="N495" i="2"/>
  <c r="J495" i="2"/>
  <c r="K495" i="2" s="1"/>
  <c r="N492" i="2"/>
  <c r="J492" i="2"/>
  <c r="K492" i="2" s="1"/>
  <c r="N471" i="2"/>
  <c r="J471" i="2"/>
  <c r="K471" i="2" s="1"/>
  <c r="N499" i="2"/>
  <c r="J499" i="2"/>
  <c r="K499" i="2" s="1"/>
  <c r="N490" i="2"/>
  <c r="J490" i="2"/>
  <c r="K490" i="2" s="1"/>
  <c r="N476" i="2"/>
  <c r="J476" i="2"/>
  <c r="K476" i="2" s="1"/>
  <c r="N501" i="2"/>
  <c r="J501" i="2"/>
  <c r="K501" i="2" s="1"/>
  <c r="N487" i="2"/>
  <c r="J487" i="2"/>
  <c r="K487" i="2" s="1"/>
  <c r="N481" i="2"/>
  <c r="J481" i="2"/>
  <c r="K481" i="2" s="1"/>
  <c r="J473" i="2"/>
  <c r="K473" i="2" s="1"/>
  <c r="N473" i="2"/>
  <c r="N488" i="2"/>
  <c r="J488" i="2"/>
  <c r="K488" i="2" s="1"/>
  <c r="F538" i="2"/>
  <c r="M499" i="2"/>
  <c r="F546" i="2"/>
  <c r="M507" i="2"/>
  <c r="F529" i="2"/>
  <c r="M490" i="2"/>
  <c r="F535" i="2"/>
  <c r="M496" i="2"/>
  <c r="F541" i="2"/>
  <c r="M502" i="2"/>
  <c r="F544" i="2"/>
  <c r="M505" i="2"/>
  <c r="F525" i="2"/>
  <c r="M486" i="2"/>
  <c r="F547" i="2"/>
  <c r="M508" i="2"/>
  <c r="F514" i="2"/>
  <c r="M475" i="2"/>
  <c r="F537" i="2"/>
  <c r="M498" i="2"/>
  <c r="F532" i="2"/>
  <c r="M493" i="2"/>
  <c r="F527" i="2"/>
  <c r="M488" i="2"/>
  <c r="F543" i="2"/>
  <c r="M504" i="2"/>
  <c r="F542" i="2"/>
  <c r="M503" i="2"/>
  <c r="F517" i="2"/>
  <c r="M478" i="2"/>
  <c r="F540" i="2"/>
  <c r="M501" i="2"/>
  <c r="F512" i="2"/>
  <c r="M473" i="2"/>
  <c r="F511" i="2"/>
  <c r="M472" i="2"/>
  <c r="F530" i="2"/>
  <c r="M491" i="2"/>
  <c r="F509" i="2"/>
  <c r="M470" i="2"/>
  <c r="J470" i="2"/>
  <c r="K470" i="2" s="1"/>
  <c r="G547" i="2"/>
  <c r="G531" i="2"/>
  <c r="G522" i="2"/>
  <c r="G518" i="2"/>
  <c r="G514" i="2"/>
  <c r="G510" i="2"/>
  <c r="G546" i="2"/>
  <c r="G545" i="2"/>
  <c r="G544" i="2"/>
  <c r="G538" i="2"/>
  <c r="G537" i="2"/>
  <c r="G536" i="2"/>
  <c r="G530" i="2"/>
  <c r="G529" i="2"/>
  <c r="G528" i="2"/>
  <c r="G523" i="2"/>
  <c r="G519" i="2"/>
  <c r="G515" i="2"/>
  <c r="G511" i="2"/>
  <c r="G542" i="2"/>
  <c r="G541" i="2"/>
  <c r="G540" i="2"/>
  <c r="G534" i="2"/>
  <c r="G533" i="2"/>
  <c r="G532" i="2"/>
  <c r="G526" i="2"/>
  <c r="G525" i="2"/>
  <c r="G524" i="2"/>
  <c r="G521" i="2"/>
  <c r="G520" i="2"/>
  <c r="G517" i="2"/>
  <c r="G516" i="2"/>
  <c r="G513" i="2"/>
  <c r="G512" i="2"/>
  <c r="G509" i="2"/>
  <c r="N509" i="2" s="1"/>
  <c r="G543" i="2"/>
  <c r="G535" i="2"/>
  <c r="G527" i="2"/>
  <c r="G539" i="2"/>
  <c r="D557" i="2"/>
  <c r="E596" i="2"/>
  <c r="C557" i="2"/>
  <c r="E597" i="2"/>
  <c r="C558" i="2"/>
  <c r="D558" i="2"/>
  <c r="E572" i="2"/>
  <c r="D533" i="2"/>
  <c r="C533" i="2"/>
  <c r="E564" i="2"/>
  <c r="D525" i="2"/>
  <c r="C525" i="2"/>
  <c r="C535" i="2"/>
  <c r="E574" i="2"/>
  <c r="D535" i="2"/>
  <c r="D546" i="2"/>
  <c r="E585" i="2"/>
  <c r="C546" i="2"/>
  <c r="C537" i="2"/>
  <c r="E576" i="2"/>
  <c r="D537" i="2"/>
  <c r="E589" i="2"/>
  <c r="C550" i="2"/>
  <c r="D550" i="2"/>
  <c r="C545" i="2"/>
  <c r="D545" i="2"/>
  <c r="E584" i="2"/>
  <c r="D544" i="2"/>
  <c r="E583" i="2"/>
  <c r="C544" i="2"/>
  <c r="C529" i="2"/>
  <c r="E568" i="2"/>
  <c r="D529" i="2"/>
  <c r="C541" i="2"/>
  <c r="E580" i="2"/>
  <c r="D541" i="2"/>
  <c r="D531" i="2"/>
  <c r="C531" i="2"/>
  <c r="E570" i="2"/>
  <c r="C548" i="2"/>
  <c r="E587" i="2"/>
  <c r="D548" i="2"/>
  <c r="E591" i="2"/>
  <c r="C552" i="2"/>
  <c r="D552" i="2"/>
  <c r="D565" i="2"/>
  <c r="E604" i="2"/>
  <c r="C565" i="2"/>
  <c r="E575" i="2"/>
  <c r="D536" i="2"/>
  <c r="C536" i="2"/>
  <c r="C539" i="2"/>
  <c r="E578" i="2"/>
  <c r="D539" i="2"/>
  <c r="E599" i="2"/>
  <c r="C560" i="2"/>
  <c r="D560" i="2"/>
  <c r="D556" i="2"/>
  <c r="E595" i="2"/>
  <c r="C556" i="2"/>
  <c r="E566" i="2"/>
  <c r="D527" i="2"/>
  <c r="C527" i="2"/>
  <c r="D559" i="2"/>
  <c r="E598" i="2"/>
  <c r="C559" i="2"/>
  <c r="D555" i="2"/>
  <c r="E594" i="2"/>
  <c r="C555" i="2"/>
  <c r="E573" i="2"/>
  <c r="D534" i="2"/>
  <c r="C534" i="2"/>
  <c r="D554" i="2"/>
  <c r="E593" i="2"/>
  <c r="C554" i="2"/>
  <c r="E592" i="2"/>
  <c r="C553" i="2"/>
  <c r="D553" i="2"/>
  <c r="E602" i="2"/>
  <c r="C563" i="2"/>
  <c r="D563" i="2"/>
  <c r="E577" i="2"/>
  <c r="D538" i="2"/>
  <c r="C538" i="2"/>
  <c r="C532" i="2"/>
  <c r="E571" i="2"/>
  <c r="D532" i="2"/>
  <c r="C540" i="2"/>
  <c r="E579" i="2"/>
  <c r="D540" i="2"/>
  <c r="E582" i="2"/>
  <c r="D543" i="2"/>
  <c r="C543" i="2"/>
  <c r="C530" i="2"/>
  <c r="E569" i="2"/>
  <c r="D530" i="2"/>
  <c r="C542" i="2"/>
  <c r="E581" i="2"/>
  <c r="D542" i="2"/>
  <c r="E606" i="2"/>
  <c r="C567" i="2"/>
  <c r="D567" i="2"/>
  <c r="E586" i="2"/>
  <c r="D547" i="2"/>
  <c r="C547" i="2"/>
  <c r="E588" i="2"/>
  <c r="D549" i="2"/>
  <c r="C549" i="2"/>
  <c r="A522" i="2" l="1"/>
  <c r="D522" i="2"/>
  <c r="B522" i="2"/>
  <c r="L522" i="2" s="1"/>
  <c r="C522" i="2"/>
  <c r="E561" i="2"/>
  <c r="U29" i="3"/>
  <c r="A566" i="2"/>
  <c r="B566" i="2"/>
  <c r="L566" i="2" s="1"/>
  <c r="A576" i="2"/>
  <c r="B576" i="2"/>
  <c r="L576" i="2" s="1"/>
  <c r="A606" i="2"/>
  <c r="B606" i="2"/>
  <c r="L606" i="2" s="1"/>
  <c r="A592" i="2"/>
  <c r="B592" i="2"/>
  <c r="A594" i="2"/>
  <c r="B594" i="2"/>
  <c r="L594" i="2" s="1"/>
  <c r="A591" i="2"/>
  <c r="B591" i="2"/>
  <c r="A570" i="2"/>
  <c r="B570" i="2"/>
  <c r="L570" i="2" s="1"/>
  <c r="A580" i="2"/>
  <c r="B580" i="2"/>
  <c r="L580" i="2" s="1"/>
  <c r="A584" i="2"/>
  <c r="B584" i="2"/>
  <c r="L584" i="2" s="1"/>
  <c r="A572" i="2"/>
  <c r="B572" i="2"/>
  <c r="A575" i="2"/>
  <c r="B575" i="2"/>
  <c r="L575" i="2" s="1"/>
  <c r="A597" i="2"/>
  <c r="B597" i="2"/>
  <c r="L597" i="2" s="1"/>
  <c r="A523" i="2"/>
  <c r="B523" i="2"/>
  <c r="L523" i="2" s="1"/>
  <c r="A586" i="2"/>
  <c r="B586" i="2"/>
  <c r="A569" i="2"/>
  <c r="B569" i="2"/>
  <c r="L569" i="2" s="1"/>
  <c r="A582" i="2"/>
  <c r="B582" i="2"/>
  <c r="L582" i="2" s="1"/>
  <c r="A602" i="2"/>
  <c r="B602" i="2"/>
  <c r="L602" i="2" s="1"/>
  <c r="A595" i="2"/>
  <c r="B595" i="2"/>
  <c r="L595" i="2" s="1"/>
  <c r="A599" i="2"/>
  <c r="B599" i="2"/>
  <c r="L599" i="2" s="1"/>
  <c r="A604" i="2"/>
  <c r="B604" i="2"/>
  <c r="L604" i="2" s="1"/>
  <c r="A589" i="2"/>
  <c r="B589" i="2"/>
  <c r="L589" i="2" s="1"/>
  <c r="A574" i="2"/>
  <c r="B574" i="2"/>
  <c r="L574" i="2" s="1"/>
  <c r="A564" i="2"/>
  <c r="B564" i="2"/>
  <c r="A596" i="2"/>
  <c r="B596" i="2"/>
  <c r="L596" i="2" s="1"/>
  <c r="A579" i="2"/>
  <c r="B579" i="2"/>
  <c r="L579" i="2" s="1"/>
  <c r="A598" i="2"/>
  <c r="B598" i="2"/>
  <c r="L598" i="2" s="1"/>
  <c r="A578" i="2"/>
  <c r="B578" i="2"/>
  <c r="L578" i="2" s="1"/>
  <c r="A568" i="2"/>
  <c r="B568" i="2"/>
  <c r="L568" i="2" s="1"/>
  <c r="A588" i="2"/>
  <c r="B588" i="2"/>
  <c r="L588" i="2" s="1"/>
  <c r="A581" i="2"/>
  <c r="B581" i="2"/>
  <c r="L581" i="2" s="1"/>
  <c r="A571" i="2"/>
  <c r="B571" i="2"/>
  <c r="L571" i="2" s="1"/>
  <c r="A577" i="2"/>
  <c r="B577" i="2"/>
  <c r="L577" i="2" s="1"/>
  <c r="A593" i="2"/>
  <c r="B593" i="2"/>
  <c r="L593" i="2" s="1"/>
  <c r="A573" i="2"/>
  <c r="B573" i="2"/>
  <c r="L573" i="2" s="1"/>
  <c r="A587" i="2"/>
  <c r="B587" i="2"/>
  <c r="L587" i="2" s="1"/>
  <c r="A583" i="2"/>
  <c r="B583" i="2"/>
  <c r="L583" i="2" s="1"/>
  <c r="A585" i="2"/>
  <c r="B585" i="2"/>
  <c r="L585" i="2" s="1"/>
  <c r="A512" i="2"/>
  <c r="B512" i="2"/>
  <c r="L512" i="2" s="1"/>
  <c r="H574" i="2"/>
  <c r="O535" i="2"/>
  <c r="H569" i="2"/>
  <c r="O530" i="2"/>
  <c r="L591" i="2"/>
  <c r="L572" i="2"/>
  <c r="O509" i="2"/>
  <c r="O522" i="2"/>
  <c r="H567" i="2"/>
  <c r="O528" i="2"/>
  <c r="H552" i="2"/>
  <c r="O513" i="2"/>
  <c r="H585" i="2"/>
  <c r="O546" i="2"/>
  <c r="H559" i="2"/>
  <c r="O520" i="2"/>
  <c r="H555" i="2"/>
  <c r="O516" i="2"/>
  <c r="H579" i="2"/>
  <c r="O540" i="2"/>
  <c r="H563" i="2"/>
  <c r="O524" i="2"/>
  <c r="H566" i="2"/>
  <c r="O527" i="2"/>
  <c r="H565" i="2"/>
  <c r="O526" i="2"/>
  <c r="H564" i="2"/>
  <c r="O525" i="2"/>
  <c r="H554" i="2"/>
  <c r="O515" i="2"/>
  <c r="H562" i="2"/>
  <c r="O523" i="2"/>
  <c r="H581" i="2"/>
  <c r="O542" i="2"/>
  <c r="H586" i="2"/>
  <c r="O547" i="2"/>
  <c r="H584" i="2"/>
  <c r="O545" i="2"/>
  <c r="L592" i="2"/>
  <c r="L564" i="2"/>
  <c r="H568" i="2"/>
  <c r="O529" i="2"/>
  <c r="H551" i="2"/>
  <c r="O512" i="2"/>
  <c r="H578" i="2"/>
  <c r="O539" i="2"/>
  <c r="L586" i="2"/>
  <c r="E562" i="2"/>
  <c r="D523" i="2"/>
  <c r="C523" i="2"/>
  <c r="H550" i="2"/>
  <c r="O511" i="2"/>
  <c r="H577" i="2"/>
  <c r="O538" i="2"/>
  <c r="H560" i="2"/>
  <c r="O521" i="2"/>
  <c r="H572" i="2"/>
  <c r="O533" i="2"/>
  <c r="H558" i="2"/>
  <c r="O519" i="2"/>
  <c r="H570" i="2"/>
  <c r="O531" i="2"/>
  <c r="H557" i="2"/>
  <c r="O518" i="2"/>
  <c r="H556" i="2"/>
  <c r="O517" i="2"/>
  <c r="C512" i="2"/>
  <c r="E551" i="2"/>
  <c r="D512" i="2"/>
  <c r="H582" i="2"/>
  <c r="O543" i="2"/>
  <c r="H571" i="2"/>
  <c r="O532" i="2"/>
  <c r="H549" i="2"/>
  <c r="O510" i="2"/>
  <c r="H573" i="2"/>
  <c r="O534" i="2"/>
  <c r="H576" i="2"/>
  <c r="O537" i="2"/>
  <c r="H553" i="2"/>
  <c r="O514" i="2"/>
  <c r="H580" i="2"/>
  <c r="O541" i="2"/>
  <c r="H583" i="2"/>
  <c r="O544" i="2"/>
  <c r="H575" i="2"/>
  <c r="O536" i="2"/>
  <c r="N513" i="2"/>
  <c r="J513" i="2"/>
  <c r="K513" i="2" s="1"/>
  <c r="N521" i="2"/>
  <c r="J521" i="2"/>
  <c r="K521" i="2" s="1"/>
  <c r="N519" i="2"/>
  <c r="J519" i="2"/>
  <c r="K519" i="2" s="1"/>
  <c r="N514" i="2"/>
  <c r="J514" i="2"/>
  <c r="K514" i="2" s="1"/>
  <c r="N543" i="2"/>
  <c r="J543" i="2"/>
  <c r="K543" i="2" s="1"/>
  <c r="N516" i="2"/>
  <c r="J516" i="2"/>
  <c r="K516" i="2" s="1"/>
  <c r="N524" i="2"/>
  <c r="J524" i="2"/>
  <c r="K524" i="2" s="1"/>
  <c r="N533" i="2"/>
  <c r="J533" i="2"/>
  <c r="K533" i="2" s="1"/>
  <c r="N542" i="2"/>
  <c r="J542" i="2"/>
  <c r="K542" i="2" s="1"/>
  <c r="N523" i="2"/>
  <c r="J523" i="2"/>
  <c r="K523" i="2" s="1"/>
  <c r="N536" i="2"/>
  <c r="J536" i="2"/>
  <c r="K536" i="2" s="1"/>
  <c r="N545" i="2"/>
  <c r="J545" i="2"/>
  <c r="K545" i="2" s="1"/>
  <c r="N518" i="2"/>
  <c r="J518" i="2"/>
  <c r="K518" i="2" s="1"/>
  <c r="F569" i="2"/>
  <c r="M530" i="2"/>
  <c r="F551" i="2"/>
  <c r="M512" i="2"/>
  <c r="F556" i="2"/>
  <c r="M517" i="2"/>
  <c r="F582" i="2"/>
  <c r="M543" i="2"/>
  <c r="F571" i="2"/>
  <c r="M532" i="2"/>
  <c r="F553" i="2"/>
  <c r="M514" i="2"/>
  <c r="F564" i="2"/>
  <c r="M525" i="2"/>
  <c r="F580" i="2"/>
  <c r="M541" i="2"/>
  <c r="F568" i="2"/>
  <c r="M529" i="2"/>
  <c r="F577" i="2"/>
  <c r="M538" i="2"/>
  <c r="F555" i="2"/>
  <c r="M516" i="2"/>
  <c r="F552" i="2"/>
  <c r="M513" i="2"/>
  <c r="F563" i="2"/>
  <c r="M524" i="2"/>
  <c r="F557" i="2"/>
  <c r="M518" i="2"/>
  <c r="F549" i="2"/>
  <c r="M510" i="2"/>
  <c r="F558" i="2"/>
  <c r="M519" i="2"/>
  <c r="F567" i="2"/>
  <c r="M528" i="2"/>
  <c r="F584" i="2"/>
  <c r="M545" i="2"/>
  <c r="F570" i="2"/>
  <c r="M531" i="2"/>
  <c r="F560" i="2"/>
  <c r="M521" i="2"/>
  <c r="N535" i="2"/>
  <c r="J535" i="2"/>
  <c r="K535" i="2" s="1"/>
  <c r="N532" i="2"/>
  <c r="J532" i="2"/>
  <c r="K532" i="2" s="1"/>
  <c r="N530" i="2"/>
  <c r="J530" i="2"/>
  <c r="K530" i="2" s="1"/>
  <c r="N544" i="2"/>
  <c r="J544" i="2"/>
  <c r="K544" i="2" s="1"/>
  <c r="N539" i="2"/>
  <c r="J539" i="2"/>
  <c r="K539" i="2" s="1"/>
  <c r="N517" i="2"/>
  <c r="J517" i="2"/>
  <c r="K517" i="2" s="1"/>
  <c r="N525" i="2"/>
  <c r="J525" i="2"/>
  <c r="K525" i="2" s="1"/>
  <c r="N534" i="2"/>
  <c r="J534" i="2"/>
  <c r="K534" i="2" s="1"/>
  <c r="N511" i="2"/>
  <c r="J511" i="2"/>
  <c r="K511" i="2" s="1"/>
  <c r="N528" i="2"/>
  <c r="J528" i="2"/>
  <c r="K528" i="2" s="1"/>
  <c r="N537" i="2"/>
  <c r="J537" i="2"/>
  <c r="K537" i="2" s="1"/>
  <c r="N546" i="2"/>
  <c r="J546" i="2"/>
  <c r="K546" i="2" s="1"/>
  <c r="N522" i="2"/>
  <c r="J522" i="2"/>
  <c r="K522" i="2" s="1"/>
  <c r="N541" i="2"/>
  <c r="J541" i="2"/>
  <c r="K541" i="2" s="1"/>
  <c r="N547" i="2"/>
  <c r="J547" i="2"/>
  <c r="K547" i="2" s="1"/>
  <c r="N527" i="2"/>
  <c r="J527" i="2"/>
  <c r="K527" i="2" s="1"/>
  <c r="N512" i="2"/>
  <c r="J512" i="2"/>
  <c r="K512" i="2" s="1"/>
  <c r="N520" i="2"/>
  <c r="J520" i="2"/>
  <c r="K520" i="2" s="1"/>
  <c r="N526" i="2"/>
  <c r="J526" i="2"/>
  <c r="K526" i="2" s="1"/>
  <c r="N540" i="2"/>
  <c r="J540" i="2"/>
  <c r="K540" i="2" s="1"/>
  <c r="N515" i="2"/>
  <c r="J515" i="2"/>
  <c r="K515" i="2" s="1"/>
  <c r="N529" i="2"/>
  <c r="J529" i="2"/>
  <c r="K529" i="2" s="1"/>
  <c r="N538" i="2"/>
  <c r="J538" i="2"/>
  <c r="K538" i="2" s="1"/>
  <c r="N510" i="2"/>
  <c r="J510" i="2"/>
  <c r="K510" i="2" s="1"/>
  <c r="N531" i="2"/>
  <c r="J531" i="2"/>
  <c r="K531" i="2" s="1"/>
  <c r="F550" i="2"/>
  <c r="M511" i="2"/>
  <c r="F579" i="2"/>
  <c r="M540" i="2"/>
  <c r="F581" i="2"/>
  <c r="M542" i="2"/>
  <c r="F566" i="2"/>
  <c r="M527" i="2"/>
  <c r="F576" i="2"/>
  <c r="M537" i="2"/>
  <c r="F586" i="2"/>
  <c r="M547" i="2"/>
  <c r="F583" i="2"/>
  <c r="M544" i="2"/>
  <c r="F574" i="2"/>
  <c r="M535" i="2"/>
  <c r="F585" i="2"/>
  <c r="M546" i="2"/>
  <c r="F561" i="2"/>
  <c r="M522" i="2"/>
  <c r="F559" i="2"/>
  <c r="M520" i="2"/>
  <c r="F573" i="2"/>
  <c r="M534" i="2"/>
  <c r="F572" i="2"/>
  <c r="M533" i="2"/>
  <c r="F565" i="2"/>
  <c r="M526" i="2"/>
  <c r="F562" i="2"/>
  <c r="M523" i="2"/>
  <c r="F575" i="2"/>
  <c r="M536" i="2"/>
  <c r="F554" i="2"/>
  <c r="M515" i="2"/>
  <c r="F578" i="2"/>
  <c r="M539" i="2"/>
  <c r="F548" i="2"/>
  <c r="M509" i="2"/>
  <c r="J509" i="2"/>
  <c r="K509" i="2" s="1"/>
  <c r="G578" i="2"/>
  <c r="G566" i="2"/>
  <c r="G574" i="2"/>
  <c r="G582" i="2"/>
  <c r="G548" i="2"/>
  <c r="N548" i="2" s="1"/>
  <c r="G551" i="2"/>
  <c r="G552" i="2"/>
  <c r="G555" i="2"/>
  <c r="G556" i="2"/>
  <c r="G559" i="2"/>
  <c r="G560" i="2"/>
  <c r="G563" i="2"/>
  <c r="G564" i="2"/>
  <c r="G565" i="2"/>
  <c r="G571" i="2"/>
  <c r="G572" i="2"/>
  <c r="G573" i="2"/>
  <c r="G579" i="2"/>
  <c r="G580" i="2"/>
  <c r="G581" i="2"/>
  <c r="G550" i="2"/>
  <c r="G554" i="2"/>
  <c r="G558" i="2"/>
  <c r="G562" i="2"/>
  <c r="G567" i="2"/>
  <c r="G568" i="2"/>
  <c r="G569" i="2"/>
  <c r="G575" i="2"/>
  <c r="G576" i="2"/>
  <c r="G577" i="2"/>
  <c r="G583" i="2"/>
  <c r="G584" i="2"/>
  <c r="G585" i="2"/>
  <c r="G549" i="2"/>
  <c r="G553" i="2"/>
  <c r="G557" i="2"/>
  <c r="G561" i="2"/>
  <c r="G570" i="2"/>
  <c r="G586" i="2"/>
  <c r="E627" i="2"/>
  <c r="C588" i="2"/>
  <c r="D588" i="2"/>
  <c r="D606" i="2"/>
  <c r="E645" i="2"/>
  <c r="C606" i="2"/>
  <c r="E621" i="2"/>
  <c r="C582" i="2"/>
  <c r="D582" i="2"/>
  <c r="D571" i="2"/>
  <c r="E610" i="2"/>
  <c r="C571" i="2"/>
  <c r="C602" i="2"/>
  <c r="E641" i="2"/>
  <c r="D602" i="2"/>
  <c r="E632" i="2"/>
  <c r="D593" i="2"/>
  <c r="C593" i="2"/>
  <c r="D594" i="2"/>
  <c r="E633" i="2"/>
  <c r="C594" i="2"/>
  <c r="D566" i="2"/>
  <c r="E605" i="2"/>
  <c r="C566" i="2"/>
  <c r="D578" i="2"/>
  <c r="E617" i="2"/>
  <c r="C578" i="2"/>
  <c r="D604" i="2"/>
  <c r="E643" i="2"/>
  <c r="C604" i="2"/>
  <c r="C591" i="2"/>
  <c r="E630" i="2"/>
  <c r="D591" i="2"/>
  <c r="D587" i="2"/>
  <c r="E626" i="2"/>
  <c r="C587" i="2"/>
  <c r="D568" i="2"/>
  <c r="E607" i="2"/>
  <c r="C568" i="2"/>
  <c r="E622" i="2"/>
  <c r="C583" i="2"/>
  <c r="D583" i="2"/>
  <c r="D576" i="2"/>
  <c r="E615" i="2"/>
  <c r="C576" i="2"/>
  <c r="D585" i="2"/>
  <c r="E624" i="2"/>
  <c r="C585" i="2"/>
  <c r="E613" i="2"/>
  <c r="C574" i="2"/>
  <c r="D574" i="2"/>
  <c r="D564" i="2"/>
  <c r="E603" i="2"/>
  <c r="C564" i="2"/>
  <c r="D572" i="2"/>
  <c r="E611" i="2"/>
  <c r="C572" i="2"/>
  <c r="C596" i="2"/>
  <c r="E635" i="2"/>
  <c r="D596" i="2"/>
  <c r="E625" i="2"/>
  <c r="C586" i="2"/>
  <c r="D586" i="2"/>
  <c r="E620" i="2"/>
  <c r="C581" i="2"/>
  <c r="D581" i="2"/>
  <c r="D569" i="2"/>
  <c r="E608" i="2"/>
  <c r="C569" i="2"/>
  <c r="E618" i="2"/>
  <c r="C579" i="2"/>
  <c r="D579" i="2"/>
  <c r="E616" i="2"/>
  <c r="C577" i="2"/>
  <c r="D577" i="2"/>
  <c r="C592" i="2"/>
  <c r="E631" i="2"/>
  <c r="D592" i="2"/>
  <c r="D573" i="2"/>
  <c r="E612" i="2"/>
  <c r="C573" i="2"/>
  <c r="C598" i="2"/>
  <c r="E637" i="2"/>
  <c r="D598" i="2"/>
  <c r="E634" i="2"/>
  <c r="D595" i="2"/>
  <c r="C595" i="2"/>
  <c r="E638" i="2"/>
  <c r="D599" i="2"/>
  <c r="C599" i="2"/>
  <c r="E614" i="2"/>
  <c r="C575" i="2"/>
  <c r="D575" i="2"/>
  <c r="E609" i="2"/>
  <c r="C570" i="2"/>
  <c r="D570" i="2"/>
  <c r="E619" i="2"/>
  <c r="C580" i="2"/>
  <c r="D580" i="2"/>
  <c r="D584" i="2"/>
  <c r="E623" i="2"/>
  <c r="C584" i="2"/>
  <c r="D589" i="2"/>
  <c r="E628" i="2"/>
  <c r="C589" i="2"/>
  <c r="C597" i="2"/>
  <c r="E636" i="2"/>
  <c r="D597" i="2"/>
  <c r="D561" i="2" l="1"/>
  <c r="C561" i="2"/>
  <c r="A561" i="2"/>
  <c r="B561" i="2"/>
  <c r="L561" i="2" s="1"/>
  <c r="E600" i="2"/>
  <c r="V29" i="3"/>
  <c r="A635" i="2"/>
  <c r="B635" i="2"/>
  <c r="A624" i="2"/>
  <c r="B624" i="2"/>
  <c r="L624" i="2" s="1"/>
  <c r="A626" i="2"/>
  <c r="B626" i="2"/>
  <c r="A621" i="2"/>
  <c r="B621" i="2"/>
  <c r="L621" i="2" s="1"/>
  <c r="A618" i="2"/>
  <c r="B618" i="2"/>
  <c r="A607" i="2"/>
  <c r="B607" i="2"/>
  <c r="L607" i="2" s="1"/>
  <c r="A617" i="2"/>
  <c r="B617" i="2"/>
  <c r="A641" i="2"/>
  <c r="B641" i="2"/>
  <c r="L641" i="2" s="1"/>
  <c r="A628" i="2"/>
  <c r="B628" i="2"/>
  <c r="A614" i="2"/>
  <c r="B614" i="2"/>
  <c r="L614" i="2" s="1"/>
  <c r="A605" i="2"/>
  <c r="B605" i="2"/>
  <c r="A551" i="2"/>
  <c r="B551" i="2"/>
  <c r="A562" i="2"/>
  <c r="B562" i="2"/>
  <c r="A636" i="2"/>
  <c r="B636" i="2"/>
  <c r="L636" i="2" s="1"/>
  <c r="A609" i="2"/>
  <c r="B609" i="2"/>
  <c r="L609" i="2" s="1"/>
  <c r="A634" i="2"/>
  <c r="B634" i="2"/>
  <c r="L634" i="2" s="1"/>
  <c r="A631" i="2"/>
  <c r="B631" i="2"/>
  <c r="A616" i="2"/>
  <c r="B616" i="2"/>
  <c r="L616" i="2" s="1"/>
  <c r="A625" i="2"/>
  <c r="B625" i="2"/>
  <c r="L625" i="2" s="1"/>
  <c r="A603" i="2"/>
  <c r="B603" i="2"/>
  <c r="L603" i="2" s="1"/>
  <c r="A613" i="2"/>
  <c r="B613" i="2"/>
  <c r="A643" i="2"/>
  <c r="B643" i="2"/>
  <c r="L643" i="2" s="1"/>
  <c r="A645" i="2"/>
  <c r="B645" i="2"/>
  <c r="A627" i="2"/>
  <c r="B627" i="2"/>
  <c r="L627" i="2" s="1"/>
  <c r="A637" i="2"/>
  <c r="B637" i="2"/>
  <c r="L637" i="2" s="1"/>
  <c r="A610" i="2"/>
  <c r="B610" i="2"/>
  <c r="L610" i="2" s="1"/>
  <c r="A623" i="2"/>
  <c r="B623" i="2"/>
  <c r="A619" i="2"/>
  <c r="B619" i="2"/>
  <c r="L619" i="2" s="1"/>
  <c r="A638" i="2"/>
  <c r="B638" i="2"/>
  <c r="L638" i="2" s="1"/>
  <c r="A612" i="2"/>
  <c r="B612" i="2"/>
  <c r="L612" i="2" s="1"/>
  <c r="A608" i="2"/>
  <c r="B608" i="2"/>
  <c r="A620" i="2"/>
  <c r="B620" i="2"/>
  <c r="L620" i="2" s="1"/>
  <c r="A611" i="2"/>
  <c r="B611" i="2"/>
  <c r="A615" i="2"/>
  <c r="B615" i="2"/>
  <c r="L615" i="2" s="1"/>
  <c r="A622" i="2"/>
  <c r="B622" i="2"/>
  <c r="A630" i="2"/>
  <c r="B630" i="2"/>
  <c r="A633" i="2"/>
  <c r="B633" i="2"/>
  <c r="L633" i="2" s="1"/>
  <c r="A632" i="2"/>
  <c r="B632" i="2"/>
  <c r="L632" i="2" s="1"/>
  <c r="L605" i="2"/>
  <c r="H609" i="2"/>
  <c r="O570" i="2"/>
  <c r="H616" i="2"/>
  <c r="O577" i="2"/>
  <c r="L628" i="2"/>
  <c r="L635" i="2"/>
  <c r="L626" i="2"/>
  <c r="L645" i="2"/>
  <c r="O561" i="2"/>
  <c r="H614" i="2"/>
  <c r="O575" i="2"/>
  <c r="H619" i="2"/>
  <c r="O580" i="2"/>
  <c r="H615" i="2"/>
  <c r="O576" i="2"/>
  <c r="H588" i="2"/>
  <c r="O549" i="2"/>
  <c r="H621" i="2"/>
  <c r="O582" i="2"/>
  <c r="H617" i="2"/>
  <c r="O578" i="2"/>
  <c r="H607" i="2"/>
  <c r="O568" i="2"/>
  <c r="H623" i="2"/>
  <c r="O584" i="2"/>
  <c r="H620" i="2"/>
  <c r="O581" i="2"/>
  <c r="H593" i="2"/>
  <c r="O554" i="2"/>
  <c r="H604" i="2"/>
  <c r="O565" i="2"/>
  <c r="H602" i="2"/>
  <c r="O563" i="2"/>
  <c r="H594" i="2"/>
  <c r="O555" i="2"/>
  <c r="H624" i="2"/>
  <c r="O585" i="2"/>
  <c r="H606" i="2"/>
  <c r="O567" i="2"/>
  <c r="H608" i="2"/>
  <c r="O569" i="2"/>
  <c r="L608" i="2"/>
  <c r="L611" i="2"/>
  <c r="H589" i="2"/>
  <c r="O550" i="2"/>
  <c r="H596" i="2"/>
  <c r="O557" i="2"/>
  <c r="H597" i="2"/>
  <c r="O558" i="2"/>
  <c r="H599" i="2"/>
  <c r="O560" i="2"/>
  <c r="L623" i="2"/>
  <c r="L622" i="2"/>
  <c r="L630" i="2"/>
  <c r="H595" i="2"/>
  <c r="O556" i="2"/>
  <c r="H611" i="2"/>
  <c r="O572" i="2"/>
  <c r="L618" i="2"/>
  <c r="L617" i="2"/>
  <c r="L631" i="2"/>
  <c r="L613" i="2"/>
  <c r="H622" i="2"/>
  <c r="O583" i="2"/>
  <c r="H592" i="2"/>
  <c r="O553" i="2"/>
  <c r="H612" i="2"/>
  <c r="O573" i="2"/>
  <c r="H610" i="2"/>
  <c r="O571" i="2"/>
  <c r="L551" i="2"/>
  <c r="C551" i="2"/>
  <c r="E590" i="2"/>
  <c r="D551" i="2"/>
  <c r="L562" i="2"/>
  <c r="D562" i="2"/>
  <c r="E601" i="2"/>
  <c r="C562" i="2"/>
  <c r="H590" i="2"/>
  <c r="O551" i="2"/>
  <c r="H625" i="2"/>
  <c r="O586" i="2"/>
  <c r="H601" i="2"/>
  <c r="O562" i="2"/>
  <c r="H603" i="2"/>
  <c r="O564" i="2"/>
  <c r="H605" i="2"/>
  <c r="O566" i="2"/>
  <c r="H618" i="2"/>
  <c r="O579" i="2"/>
  <c r="H598" i="2"/>
  <c r="O559" i="2"/>
  <c r="H591" i="2"/>
  <c r="O552" i="2"/>
  <c r="H613" i="2"/>
  <c r="O574" i="2"/>
  <c r="O548" i="2"/>
  <c r="N561" i="2"/>
  <c r="J561" i="2"/>
  <c r="K561" i="2" s="1"/>
  <c r="N567" i="2"/>
  <c r="J567" i="2"/>
  <c r="K567" i="2" s="1"/>
  <c r="N573" i="2"/>
  <c r="J573" i="2"/>
  <c r="K573" i="2" s="1"/>
  <c r="N556" i="2"/>
  <c r="J556" i="2"/>
  <c r="K556" i="2" s="1"/>
  <c r="N557" i="2"/>
  <c r="J557" i="2"/>
  <c r="K557" i="2" s="1"/>
  <c r="N584" i="2"/>
  <c r="J584" i="2"/>
  <c r="K584" i="2" s="1"/>
  <c r="N575" i="2"/>
  <c r="J575" i="2"/>
  <c r="K575" i="2" s="1"/>
  <c r="N562" i="2"/>
  <c r="J562" i="2"/>
  <c r="K562" i="2" s="1"/>
  <c r="N581" i="2"/>
  <c r="J581" i="2"/>
  <c r="K581" i="2" s="1"/>
  <c r="N572" i="2"/>
  <c r="J572" i="2"/>
  <c r="K572" i="2" s="1"/>
  <c r="N563" i="2"/>
  <c r="J563" i="2"/>
  <c r="K563" i="2" s="1"/>
  <c r="N555" i="2"/>
  <c r="J555" i="2"/>
  <c r="K555" i="2" s="1"/>
  <c r="N582" i="2"/>
  <c r="J582" i="2"/>
  <c r="K582" i="2" s="1"/>
  <c r="F617" i="2"/>
  <c r="M578" i="2"/>
  <c r="F614" i="2"/>
  <c r="M575" i="2"/>
  <c r="F604" i="2"/>
  <c r="M565" i="2"/>
  <c r="F612" i="2"/>
  <c r="M573" i="2"/>
  <c r="F600" i="2"/>
  <c r="M561" i="2"/>
  <c r="F613" i="2"/>
  <c r="M574" i="2"/>
  <c r="F625" i="2"/>
  <c r="M586" i="2"/>
  <c r="F605" i="2"/>
  <c r="M566" i="2"/>
  <c r="F618" i="2"/>
  <c r="M579" i="2"/>
  <c r="F609" i="2"/>
  <c r="M570" i="2"/>
  <c r="F606" i="2"/>
  <c r="M567" i="2"/>
  <c r="F588" i="2"/>
  <c r="M549" i="2"/>
  <c r="F602" i="2"/>
  <c r="M563" i="2"/>
  <c r="F594" i="2"/>
  <c r="M555" i="2"/>
  <c r="F607" i="2"/>
  <c r="M568" i="2"/>
  <c r="F603" i="2"/>
  <c r="M564" i="2"/>
  <c r="F610" i="2"/>
  <c r="M571" i="2"/>
  <c r="F595" i="2"/>
  <c r="M556" i="2"/>
  <c r="F608" i="2"/>
  <c r="M569" i="2"/>
  <c r="N576" i="2"/>
  <c r="J576" i="2"/>
  <c r="K576" i="2" s="1"/>
  <c r="N586" i="2"/>
  <c r="J586" i="2"/>
  <c r="K586" i="2" s="1"/>
  <c r="N553" i="2"/>
  <c r="J553" i="2"/>
  <c r="K553" i="2" s="1"/>
  <c r="N583" i="2"/>
  <c r="J583" i="2"/>
  <c r="K583" i="2" s="1"/>
  <c r="N569" i="2"/>
  <c r="J569" i="2"/>
  <c r="K569" i="2" s="1"/>
  <c r="N558" i="2"/>
  <c r="J558" i="2"/>
  <c r="K558" i="2" s="1"/>
  <c r="N580" i="2"/>
  <c r="J580" i="2"/>
  <c r="K580" i="2" s="1"/>
  <c r="N571" i="2"/>
  <c r="J571" i="2"/>
  <c r="K571" i="2" s="1"/>
  <c r="N560" i="2"/>
  <c r="J560" i="2"/>
  <c r="K560" i="2" s="1"/>
  <c r="N552" i="2"/>
  <c r="J552" i="2"/>
  <c r="K552" i="2" s="1"/>
  <c r="N574" i="2"/>
  <c r="J574" i="2"/>
  <c r="K574" i="2" s="1"/>
  <c r="N585" i="2"/>
  <c r="J585" i="2"/>
  <c r="K585" i="2" s="1"/>
  <c r="N550" i="2"/>
  <c r="J550" i="2"/>
  <c r="K550" i="2" s="1"/>
  <c r="N564" i="2"/>
  <c r="J564" i="2"/>
  <c r="K564" i="2" s="1"/>
  <c r="N578" i="2"/>
  <c r="J578" i="2"/>
  <c r="K578" i="2" s="1"/>
  <c r="N570" i="2"/>
  <c r="J570" i="2"/>
  <c r="K570" i="2" s="1"/>
  <c r="N549" i="2"/>
  <c r="J549" i="2"/>
  <c r="K549" i="2" s="1"/>
  <c r="N577" i="2"/>
  <c r="J577" i="2"/>
  <c r="K577" i="2" s="1"/>
  <c r="N568" i="2"/>
  <c r="J568" i="2"/>
  <c r="K568" i="2" s="1"/>
  <c r="N554" i="2"/>
  <c r="J554" i="2"/>
  <c r="K554" i="2" s="1"/>
  <c r="N579" i="2"/>
  <c r="J579" i="2"/>
  <c r="K579" i="2" s="1"/>
  <c r="N565" i="2"/>
  <c r="J565" i="2"/>
  <c r="K565" i="2" s="1"/>
  <c r="N559" i="2"/>
  <c r="J559" i="2"/>
  <c r="K559" i="2" s="1"/>
  <c r="N551" i="2"/>
  <c r="J551" i="2"/>
  <c r="K551" i="2" s="1"/>
  <c r="N566" i="2"/>
  <c r="J566" i="2"/>
  <c r="K566" i="2" s="1"/>
  <c r="F593" i="2"/>
  <c r="M554" i="2"/>
  <c r="F601" i="2"/>
  <c r="M562" i="2"/>
  <c r="F611" i="2"/>
  <c r="M572" i="2"/>
  <c r="F598" i="2"/>
  <c r="M559" i="2"/>
  <c r="F624" i="2"/>
  <c r="M585" i="2"/>
  <c r="F622" i="2"/>
  <c r="M583" i="2"/>
  <c r="F615" i="2"/>
  <c r="M576" i="2"/>
  <c r="F620" i="2"/>
  <c r="M581" i="2"/>
  <c r="F589" i="2"/>
  <c r="M550" i="2"/>
  <c r="F599" i="2"/>
  <c r="M560" i="2"/>
  <c r="F623" i="2"/>
  <c r="M584" i="2"/>
  <c r="F597" i="2"/>
  <c r="M558" i="2"/>
  <c r="F596" i="2"/>
  <c r="M557" i="2"/>
  <c r="F591" i="2"/>
  <c r="M552" i="2"/>
  <c r="F616" i="2"/>
  <c r="M577" i="2"/>
  <c r="F619" i="2"/>
  <c r="M580" i="2"/>
  <c r="F592" i="2"/>
  <c r="M553" i="2"/>
  <c r="F621" i="2"/>
  <c r="M582" i="2"/>
  <c r="F590" i="2"/>
  <c r="M551" i="2"/>
  <c r="F587" i="2"/>
  <c r="M548" i="2"/>
  <c r="J548" i="2"/>
  <c r="K548" i="2" s="1"/>
  <c r="G625" i="2"/>
  <c r="G609" i="2"/>
  <c r="G600" i="2"/>
  <c r="G596" i="2"/>
  <c r="G592" i="2"/>
  <c r="G588" i="2"/>
  <c r="G624" i="2"/>
  <c r="G623" i="2"/>
  <c r="G622" i="2"/>
  <c r="G616" i="2"/>
  <c r="G615" i="2"/>
  <c r="G614" i="2"/>
  <c r="G608" i="2"/>
  <c r="G607" i="2"/>
  <c r="G606" i="2"/>
  <c r="G601" i="2"/>
  <c r="G597" i="2"/>
  <c r="G593" i="2"/>
  <c r="G589" i="2"/>
  <c r="G620" i="2"/>
  <c r="G619" i="2"/>
  <c r="G618" i="2"/>
  <c r="G612" i="2"/>
  <c r="G611" i="2"/>
  <c r="G610" i="2"/>
  <c r="G604" i="2"/>
  <c r="G603" i="2"/>
  <c r="G602" i="2"/>
  <c r="G599" i="2"/>
  <c r="G598" i="2"/>
  <c r="G595" i="2"/>
  <c r="G594" i="2"/>
  <c r="G591" i="2"/>
  <c r="G590" i="2"/>
  <c r="G587" i="2"/>
  <c r="N587" i="2" s="1"/>
  <c r="G621" i="2"/>
  <c r="G613" i="2"/>
  <c r="G605" i="2"/>
  <c r="G617" i="2"/>
  <c r="E662" i="2"/>
  <c r="D623" i="2"/>
  <c r="C623" i="2"/>
  <c r="E648" i="2"/>
  <c r="D609" i="2"/>
  <c r="C609" i="2"/>
  <c r="E653" i="2"/>
  <c r="C614" i="2"/>
  <c r="D614" i="2"/>
  <c r="E673" i="2"/>
  <c r="D634" i="2"/>
  <c r="C634" i="2"/>
  <c r="E676" i="2"/>
  <c r="D637" i="2"/>
  <c r="C637" i="2"/>
  <c r="D612" i="2"/>
  <c r="E651" i="2"/>
  <c r="C612" i="2"/>
  <c r="C631" i="2"/>
  <c r="E670" i="2"/>
  <c r="D631" i="2"/>
  <c r="D616" i="2"/>
  <c r="C616" i="2"/>
  <c r="E655" i="2"/>
  <c r="D608" i="2"/>
  <c r="E647" i="2"/>
  <c r="C608" i="2"/>
  <c r="E675" i="2"/>
  <c r="C636" i="2"/>
  <c r="D636" i="2"/>
  <c r="E667" i="2"/>
  <c r="C628" i="2"/>
  <c r="D628" i="2"/>
  <c r="E658" i="2"/>
  <c r="D619" i="2"/>
  <c r="C619" i="2"/>
  <c r="D638" i="2"/>
  <c r="E677" i="2"/>
  <c r="C638" i="2"/>
  <c r="E657" i="2"/>
  <c r="D618" i="2"/>
  <c r="C618" i="2"/>
  <c r="D620" i="2"/>
  <c r="E659" i="2"/>
  <c r="C620" i="2"/>
  <c r="C603" i="2"/>
  <c r="E642" i="2"/>
  <c r="D603" i="2"/>
  <c r="D624" i="2"/>
  <c r="E663" i="2"/>
  <c r="C624" i="2"/>
  <c r="E661" i="2"/>
  <c r="C622" i="2"/>
  <c r="D622" i="2"/>
  <c r="D626" i="2"/>
  <c r="E665" i="2"/>
  <c r="C626" i="2"/>
  <c r="D630" i="2"/>
  <c r="E669" i="2"/>
  <c r="C630" i="2"/>
  <c r="E649" i="2"/>
  <c r="C610" i="2"/>
  <c r="D610" i="2"/>
  <c r="C621" i="2"/>
  <c r="E660" i="2"/>
  <c r="D621" i="2"/>
  <c r="D625" i="2"/>
  <c r="E664" i="2"/>
  <c r="C625" i="2"/>
  <c r="E674" i="2"/>
  <c r="C635" i="2"/>
  <c r="D635" i="2"/>
  <c r="C611" i="2"/>
  <c r="E650" i="2"/>
  <c r="D611" i="2"/>
  <c r="E652" i="2"/>
  <c r="D613" i="2"/>
  <c r="C613" i="2"/>
  <c r="C615" i="2"/>
  <c r="E654" i="2"/>
  <c r="D615" i="2"/>
  <c r="C607" i="2"/>
  <c r="E646" i="2"/>
  <c r="D607" i="2"/>
  <c r="D643" i="2"/>
  <c r="C643" i="2"/>
  <c r="E682" i="2"/>
  <c r="E656" i="2"/>
  <c r="D617" i="2"/>
  <c r="C617" i="2"/>
  <c r="E644" i="2"/>
  <c r="D605" i="2"/>
  <c r="C605" i="2"/>
  <c r="D633" i="2"/>
  <c r="E672" i="2"/>
  <c r="C633" i="2"/>
  <c r="E671" i="2"/>
  <c r="C632" i="2"/>
  <c r="D632" i="2"/>
  <c r="E680" i="2"/>
  <c r="C641" i="2"/>
  <c r="D641" i="2"/>
  <c r="D645" i="2"/>
  <c r="C645" i="2"/>
  <c r="E684" i="2"/>
  <c r="E666" i="2"/>
  <c r="D627" i="2"/>
  <c r="C627" i="2"/>
  <c r="C600" i="2" l="1"/>
  <c r="E639" i="2"/>
  <c r="A600" i="2"/>
  <c r="D600" i="2"/>
  <c r="B600" i="2"/>
  <c r="L600" i="2" s="1"/>
  <c r="W29" i="3"/>
  <c r="O600" i="2"/>
  <c r="A680" i="2"/>
  <c r="B680" i="2"/>
  <c r="A656" i="2"/>
  <c r="B656" i="2"/>
  <c r="L656" i="2" s="1"/>
  <c r="A654" i="2"/>
  <c r="B654" i="2"/>
  <c r="L654" i="2" s="1"/>
  <c r="A652" i="2"/>
  <c r="B652" i="2"/>
  <c r="L652" i="2" s="1"/>
  <c r="A664" i="2"/>
  <c r="B664" i="2"/>
  <c r="L664" i="2" s="1"/>
  <c r="A665" i="2"/>
  <c r="B665" i="2"/>
  <c r="L665" i="2" s="1"/>
  <c r="A661" i="2"/>
  <c r="B661" i="2"/>
  <c r="A659" i="2"/>
  <c r="B659" i="2"/>
  <c r="A657" i="2"/>
  <c r="B657" i="2"/>
  <c r="A675" i="2"/>
  <c r="B675" i="2"/>
  <c r="L675" i="2" s="1"/>
  <c r="A655" i="2"/>
  <c r="B655" i="2"/>
  <c r="A670" i="2"/>
  <c r="B670" i="2"/>
  <c r="A644" i="2"/>
  <c r="B644" i="2"/>
  <c r="A667" i="2"/>
  <c r="B667" i="2"/>
  <c r="A653" i="2"/>
  <c r="B653" i="2"/>
  <c r="L653" i="2" s="1"/>
  <c r="A601" i="2"/>
  <c r="B601" i="2"/>
  <c r="A666" i="2"/>
  <c r="B666" i="2"/>
  <c r="L666" i="2" s="1"/>
  <c r="A674" i="2"/>
  <c r="B674" i="2"/>
  <c r="A677" i="2"/>
  <c r="B677" i="2"/>
  <c r="L677" i="2" s="1"/>
  <c r="A658" i="2"/>
  <c r="B658" i="2"/>
  <c r="A662" i="2"/>
  <c r="B662" i="2"/>
  <c r="L662" i="2" s="1"/>
  <c r="A672" i="2"/>
  <c r="B672" i="2"/>
  <c r="L672" i="2" s="1"/>
  <c r="A682" i="2"/>
  <c r="B682" i="2"/>
  <c r="L682" i="2" s="1"/>
  <c r="A646" i="2"/>
  <c r="B646" i="2"/>
  <c r="A669" i="2"/>
  <c r="B669" i="2"/>
  <c r="A642" i="2"/>
  <c r="B642" i="2"/>
  <c r="A590" i="2"/>
  <c r="B590" i="2"/>
  <c r="L590" i="2" s="1"/>
  <c r="A650" i="2"/>
  <c r="B650" i="2"/>
  <c r="A663" i="2"/>
  <c r="B663" i="2"/>
  <c r="L663" i="2" s="1"/>
  <c r="A647" i="2"/>
  <c r="B647" i="2"/>
  <c r="A673" i="2"/>
  <c r="B673" i="2"/>
  <c r="L673" i="2" s="1"/>
  <c r="A684" i="2"/>
  <c r="B684" i="2"/>
  <c r="A671" i="2"/>
  <c r="B671" i="2"/>
  <c r="L671" i="2" s="1"/>
  <c r="A660" i="2"/>
  <c r="B660" i="2"/>
  <c r="L660" i="2" s="1"/>
  <c r="A649" i="2"/>
  <c r="B649" i="2"/>
  <c r="A651" i="2"/>
  <c r="B651" i="2"/>
  <c r="A676" i="2"/>
  <c r="B676" i="2"/>
  <c r="L676" i="2" s="1"/>
  <c r="A648" i="2"/>
  <c r="B648" i="2"/>
  <c r="L648" i="2" s="1"/>
  <c r="H642" i="2"/>
  <c r="O603" i="2"/>
  <c r="L601" i="2"/>
  <c r="C601" i="2"/>
  <c r="D601" i="2"/>
  <c r="E640" i="2"/>
  <c r="H651" i="2"/>
  <c r="O612" i="2"/>
  <c r="H635" i="2"/>
  <c r="O596" i="2"/>
  <c r="H633" i="2"/>
  <c r="O594" i="2"/>
  <c r="H646" i="2"/>
  <c r="O607" i="2"/>
  <c r="H654" i="2"/>
  <c r="O615" i="2"/>
  <c r="H653" i="2"/>
  <c r="O614" i="2"/>
  <c r="H648" i="2"/>
  <c r="O609" i="2"/>
  <c r="L669" i="2"/>
  <c r="L642" i="2"/>
  <c r="L667" i="2"/>
  <c r="H657" i="2"/>
  <c r="O618" i="2"/>
  <c r="H664" i="2"/>
  <c r="O625" i="2"/>
  <c r="H661" i="2"/>
  <c r="O622" i="2"/>
  <c r="H634" i="2"/>
  <c r="O595" i="2"/>
  <c r="H645" i="2"/>
  <c r="O606" i="2"/>
  <c r="H659" i="2"/>
  <c r="O620" i="2"/>
  <c r="H660" i="2"/>
  <c r="O621" i="2"/>
  <c r="L680" i="2"/>
  <c r="L646" i="2"/>
  <c r="L658" i="2"/>
  <c r="L647" i="2"/>
  <c r="C590" i="2"/>
  <c r="E629" i="2"/>
  <c r="D590" i="2"/>
  <c r="L644" i="2"/>
  <c r="L650" i="2"/>
  <c r="L674" i="2"/>
  <c r="L649" i="2"/>
  <c r="L651" i="2"/>
  <c r="H652" i="2"/>
  <c r="O613" i="2"/>
  <c r="H637" i="2"/>
  <c r="O598" i="2"/>
  <c r="H644" i="2"/>
  <c r="O605" i="2"/>
  <c r="H640" i="2"/>
  <c r="O601" i="2"/>
  <c r="H629" i="2"/>
  <c r="O590" i="2"/>
  <c r="H649" i="2"/>
  <c r="O610" i="2"/>
  <c r="H631" i="2"/>
  <c r="O592" i="2"/>
  <c r="H650" i="2"/>
  <c r="O611" i="2"/>
  <c r="H636" i="2"/>
  <c r="O597" i="2"/>
  <c r="H628" i="2"/>
  <c r="O589" i="2"/>
  <c r="H647" i="2"/>
  <c r="O608" i="2"/>
  <c r="H663" i="2"/>
  <c r="O624" i="2"/>
  <c r="H641" i="2"/>
  <c r="O602" i="2"/>
  <c r="H632" i="2"/>
  <c r="O593" i="2"/>
  <c r="H662" i="2"/>
  <c r="O623" i="2"/>
  <c r="H656" i="2"/>
  <c r="O617" i="2"/>
  <c r="H627" i="2"/>
  <c r="O588" i="2"/>
  <c r="H658" i="2"/>
  <c r="O619" i="2"/>
  <c r="L684" i="2"/>
  <c r="H630" i="2"/>
  <c r="O591" i="2"/>
  <c r="H638" i="2"/>
  <c r="O599" i="2"/>
  <c r="H643" i="2"/>
  <c r="O604" i="2"/>
  <c r="L661" i="2"/>
  <c r="L659" i="2"/>
  <c r="L657" i="2"/>
  <c r="L655" i="2"/>
  <c r="L670" i="2"/>
  <c r="H655" i="2"/>
  <c r="O616" i="2"/>
  <c r="O587" i="2"/>
  <c r="N622" i="2"/>
  <c r="J622" i="2"/>
  <c r="K622" i="2" s="1"/>
  <c r="N621" i="2"/>
  <c r="J621" i="2"/>
  <c r="K621" i="2" s="1"/>
  <c r="N594" i="2"/>
  <c r="J594" i="2"/>
  <c r="K594" i="2" s="1"/>
  <c r="N602" i="2"/>
  <c r="J602" i="2"/>
  <c r="K602" i="2" s="1"/>
  <c r="N611" i="2"/>
  <c r="J611" i="2"/>
  <c r="K611" i="2" s="1"/>
  <c r="N620" i="2"/>
  <c r="J620" i="2"/>
  <c r="K620" i="2" s="1"/>
  <c r="N601" i="2"/>
  <c r="J601" i="2"/>
  <c r="K601" i="2" s="1"/>
  <c r="N614" i="2"/>
  <c r="J614" i="2"/>
  <c r="K614" i="2" s="1"/>
  <c r="N623" i="2"/>
  <c r="J623" i="2"/>
  <c r="K623" i="2" s="1"/>
  <c r="N596" i="2"/>
  <c r="J596" i="2"/>
  <c r="K596" i="2" s="1"/>
  <c r="F629" i="2"/>
  <c r="M590" i="2"/>
  <c r="F631" i="2"/>
  <c r="M592" i="2"/>
  <c r="F655" i="2"/>
  <c r="M616" i="2"/>
  <c r="F635" i="2"/>
  <c r="M596" i="2"/>
  <c r="F662" i="2"/>
  <c r="M623" i="2"/>
  <c r="F628" i="2"/>
  <c r="M589" i="2"/>
  <c r="F654" i="2"/>
  <c r="M615" i="2"/>
  <c r="F663" i="2"/>
  <c r="M624" i="2"/>
  <c r="F650" i="2"/>
  <c r="M611" i="2"/>
  <c r="F632" i="2"/>
  <c r="M593" i="2"/>
  <c r="F647" i="2"/>
  <c r="M608" i="2"/>
  <c r="F649" i="2"/>
  <c r="M610" i="2"/>
  <c r="F646" i="2"/>
  <c r="M607" i="2"/>
  <c r="F641" i="2"/>
  <c r="M602" i="2"/>
  <c r="F645" i="2"/>
  <c r="M606" i="2"/>
  <c r="F657" i="2"/>
  <c r="M618" i="2"/>
  <c r="F664" i="2"/>
  <c r="M625" i="2"/>
  <c r="F639" i="2"/>
  <c r="M600" i="2"/>
  <c r="F643" i="2"/>
  <c r="M604" i="2"/>
  <c r="F656" i="2"/>
  <c r="M617" i="2"/>
  <c r="N591" i="2"/>
  <c r="J591" i="2"/>
  <c r="K591" i="2" s="1"/>
  <c r="N610" i="2"/>
  <c r="J610" i="2"/>
  <c r="K610" i="2" s="1"/>
  <c r="N608" i="2"/>
  <c r="J608" i="2"/>
  <c r="K608" i="2" s="1"/>
  <c r="N592" i="2"/>
  <c r="J592" i="2"/>
  <c r="K592" i="2" s="1"/>
  <c r="N617" i="2"/>
  <c r="J617" i="2"/>
  <c r="K617" i="2" s="1"/>
  <c r="N595" i="2"/>
  <c r="J595" i="2"/>
  <c r="K595" i="2" s="1"/>
  <c r="N603" i="2"/>
  <c r="J603" i="2"/>
  <c r="K603" i="2" s="1"/>
  <c r="N612" i="2"/>
  <c r="J612" i="2"/>
  <c r="K612" i="2" s="1"/>
  <c r="N589" i="2"/>
  <c r="J589" i="2"/>
  <c r="K589" i="2" s="1"/>
  <c r="N606" i="2"/>
  <c r="J606" i="2"/>
  <c r="K606" i="2" s="1"/>
  <c r="N615" i="2"/>
  <c r="J615" i="2"/>
  <c r="K615" i="2" s="1"/>
  <c r="N624" i="2"/>
  <c r="J624" i="2"/>
  <c r="K624" i="2" s="1"/>
  <c r="N600" i="2"/>
  <c r="J600" i="2"/>
  <c r="K600" i="2" s="1"/>
  <c r="N613" i="2"/>
  <c r="J613" i="2"/>
  <c r="K613" i="2" s="1"/>
  <c r="N599" i="2"/>
  <c r="J599" i="2"/>
  <c r="K599" i="2" s="1"/>
  <c r="N619" i="2"/>
  <c r="J619" i="2"/>
  <c r="K619" i="2" s="1"/>
  <c r="N597" i="2"/>
  <c r="J597" i="2"/>
  <c r="K597" i="2" s="1"/>
  <c r="N625" i="2"/>
  <c r="J625" i="2"/>
  <c r="K625" i="2" s="1"/>
  <c r="N605" i="2"/>
  <c r="J605" i="2"/>
  <c r="K605" i="2" s="1"/>
  <c r="N590" i="2"/>
  <c r="J590" i="2"/>
  <c r="K590" i="2" s="1"/>
  <c r="N598" i="2"/>
  <c r="J598" i="2"/>
  <c r="K598" i="2" s="1"/>
  <c r="N604" i="2"/>
  <c r="J604" i="2"/>
  <c r="K604" i="2" s="1"/>
  <c r="N618" i="2"/>
  <c r="J618" i="2"/>
  <c r="K618" i="2" s="1"/>
  <c r="N593" i="2"/>
  <c r="J593" i="2"/>
  <c r="K593" i="2" s="1"/>
  <c r="N607" i="2"/>
  <c r="J607" i="2"/>
  <c r="K607" i="2" s="1"/>
  <c r="N616" i="2"/>
  <c r="J616" i="2"/>
  <c r="K616" i="2" s="1"/>
  <c r="N588" i="2"/>
  <c r="J588" i="2"/>
  <c r="K588" i="2" s="1"/>
  <c r="N609" i="2"/>
  <c r="J609" i="2"/>
  <c r="K609" i="2" s="1"/>
  <c r="F660" i="2"/>
  <c r="M621" i="2"/>
  <c r="F658" i="2"/>
  <c r="M619" i="2"/>
  <c r="F630" i="2"/>
  <c r="M591" i="2"/>
  <c r="F636" i="2"/>
  <c r="M597" i="2"/>
  <c r="F638" i="2"/>
  <c r="M599" i="2"/>
  <c r="F659" i="2"/>
  <c r="M620" i="2"/>
  <c r="F661" i="2"/>
  <c r="M622" i="2"/>
  <c r="F637" i="2"/>
  <c r="M598" i="2"/>
  <c r="F640" i="2"/>
  <c r="M601" i="2"/>
  <c r="F634" i="2"/>
  <c r="M595" i="2"/>
  <c r="F642" i="2"/>
  <c r="M603" i="2"/>
  <c r="F633" i="2"/>
  <c r="M594" i="2"/>
  <c r="F627" i="2"/>
  <c r="M588" i="2"/>
  <c r="F648" i="2"/>
  <c r="M609" i="2"/>
  <c r="F644" i="2"/>
  <c r="M605" i="2"/>
  <c r="F652" i="2"/>
  <c r="M613" i="2"/>
  <c r="F651" i="2"/>
  <c r="M612" i="2"/>
  <c r="F653" i="2"/>
  <c r="M614" i="2"/>
  <c r="F626" i="2"/>
  <c r="M587" i="2"/>
  <c r="J587" i="2"/>
  <c r="K587" i="2" s="1"/>
  <c r="G656" i="2"/>
  <c r="G644" i="2"/>
  <c r="G652" i="2"/>
  <c r="G660" i="2"/>
  <c r="G626" i="2"/>
  <c r="N626" i="2" s="1"/>
  <c r="G629" i="2"/>
  <c r="G630" i="2"/>
  <c r="G633" i="2"/>
  <c r="G634" i="2"/>
  <c r="G637" i="2"/>
  <c r="G638" i="2"/>
  <c r="G641" i="2"/>
  <c r="G642" i="2"/>
  <c r="G643" i="2"/>
  <c r="G649" i="2"/>
  <c r="G650" i="2"/>
  <c r="G651" i="2"/>
  <c r="G657" i="2"/>
  <c r="G658" i="2"/>
  <c r="G659" i="2"/>
  <c r="G628" i="2"/>
  <c r="G632" i="2"/>
  <c r="G636" i="2"/>
  <c r="G640" i="2"/>
  <c r="G645" i="2"/>
  <c r="G646" i="2"/>
  <c r="G647" i="2"/>
  <c r="G653" i="2"/>
  <c r="G654" i="2"/>
  <c r="G655" i="2"/>
  <c r="G661" i="2"/>
  <c r="G662" i="2"/>
  <c r="G663" i="2"/>
  <c r="G627" i="2"/>
  <c r="G631" i="2"/>
  <c r="G635" i="2"/>
  <c r="G639" i="2"/>
  <c r="G648" i="2"/>
  <c r="G664" i="2"/>
  <c r="C666" i="2"/>
  <c r="D666" i="2"/>
  <c r="E705" i="2"/>
  <c r="E710" i="2"/>
  <c r="C671" i="2"/>
  <c r="D671" i="2"/>
  <c r="C646" i="2"/>
  <c r="E685" i="2"/>
  <c r="D646" i="2"/>
  <c r="C664" i="2"/>
  <c r="D664" i="2"/>
  <c r="E703" i="2"/>
  <c r="D649" i="2"/>
  <c r="E688" i="2"/>
  <c r="C649" i="2"/>
  <c r="E708" i="2"/>
  <c r="D669" i="2"/>
  <c r="C669" i="2"/>
  <c r="C659" i="2"/>
  <c r="E698" i="2"/>
  <c r="D659" i="2"/>
  <c r="C658" i="2"/>
  <c r="E697" i="2"/>
  <c r="D658" i="2"/>
  <c r="E706" i="2"/>
  <c r="C667" i="2"/>
  <c r="D667" i="2"/>
  <c r="D655" i="2"/>
  <c r="C655" i="2"/>
  <c r="E694" i="2"/>
  <c r="E709" i="2"/>
  <c r="D670" i="2"/>
  <c r="C670" i="2"/>
  <c r="E715" i="2"/>
  <c r="D676" i="2"/>
  <c r="C676" i="2"/>
  <c r="E712" i="2"/>
  <c r="D673" i="2"/>
  <c r="C673" i="2"/>
  <c r="D653" i="2"/>
  <c r="E692" i="2"/>
  <c r="C653" i="2"/>
  <c r="C662" i="2"/>
  <c r="E701" i="2"/>
  <c r="D662" i="2"/>
  <c r="E723" i="2"/>
  <c r="D684" i="2"/>
  <c r="C684" i="2"/>
  <c r="E719" i="2"/>
  <c r="D680" i="2"/>
  <c r="C680" i="2"/>
  <c r="E711" i="2"/>
  <c r="D672" i="2"/>
  <c r="C672" i="2"/>
  <c r="C644" i="2"/>
  <c r="D644" i="2"/>
  <c r="E683" i="2"/>
  <c r="C656" i="2"/>
  <c r="D656" i="2"/>
  <c r="E695" i="2"/>
  <c r="E721" i="2"/>
  <c r="D682" i="2"/>
  <c r="C682" i="2"/>
  <c r="E693" i="2"/>
  <c r="D654" i="2"/>
  <c r="C654" i="2"/>
  <c r="C652" i="2"/>
  <c r="E691" i="2"/>
  <c r="D652" i="2"/>
  <c r="C650" i="2"/>
  <c r="E689" i="2"/>
  <c r="D650" i="2"/>
  <c r="E713" i="2"/>
  <c r="C674" i="2"/>
  <c r="D674" i="2"/>
  <c r="D660" i="2"/>
  <c r="C660" i="2"/>
  <c r="E699" i="2"/>
  <c r="D665" i="2"/>
  <c r="E704" i="2"/>
  <c r="C665" i="2"/>
  <c r="D661" i="2"/>
  <c r="C661" i="2"/>
  <c r="E700" i="2"/>
  <c r="C663" i="2"/>
  <c r="D663" i="2"/>
  <c r="E702" i="2"/>
  <c r="C642" i="2"/>
  <c r="E681" i="2"/>
  <c r="D642" i="2"/>
  <c r="D657" i="2"/>
  <c r="E696" i="2"/>
  <c r="C657" i="2"/>
  <c r="E716" i="2"/>
  <c r="C677" i="2"/>
  <c r="D677" i="2"/>
  <c r="E714" i="2"/>
  <c r="D675" i="2"/>
  <c r="C675" i="2"/>
  <c r="D647" i="2"/>
  <c r="C647" i="2"/>
  <c r="E686" i="2"/>
  <c r="D651" i="2"/>
  <c r="C651" i="2"/>
  <c r="E690" i="2"/>
  <c r="C648" i="2"/>
  <c r="D648" i="2"/>
  <c r="E687" i="2"/>
  <c r="C639" i="2" l="1"/>
  <c r="D639" i="2"/>
  <c r="A639" i="2"/>
  <c r="E678" i="2"/>
  <c r="B639" i="2"/>
  <c r="L639" i="2" s="1"/>
  <c r="X29" i="3"/>
  <c r="A714" i="2"/>
  <c r="B714" i="2"/>
  <c r="L714" i="2" s="1"/>
  <c r="A713" i="2"/>
  <c r="B713" i="2"/>
  <c r="L713" i="2" s="1"/>
  <c r="A685" i="2"/>
  <c r="B685" i="2"/>
  <c r="L685" i="2" s="1"/>
  <c r="A687" i="2"/>
  <c r="B687" i="2"/>
  <c r="A696" i="2"/>
  <c r="B696" i="2"/>
  <c r="L696" i="2" s="1"/>
  <c r="A700" i="2"/>
  <c r="B700" i="2"/>
  <c r="A704" i="2"/>
  <c r="B704" i="2"/>
  <c r="L704" i="2" s="1"/>
  <c r="A691" i="2"/>
  <c r="B691" i="2"/>
  <c r="L691" i="2" s="1"/>
  <c r="A693" i="2"/>
  <c r="B693" i="2"/>
  <c r="L693" i="2" s="1"/>
  <c r="A695" i="2"/>
  <c r="B695" i="2"/>
  <c r="L695" i="2" s="1"/>
  <c r="A711" i="2"/>
  <c r="B711" i="2"/>
  <c r="L711" i="2" s="1"/>
  <c r="A701" i="2"/>
  <c r="B701" i="2"/>
  <c r="L701" i="2" s="1"/>
  <c r="A709" i="2"/>
  <c r="B709" i="2"/>
  <c r="L709" i="2" s="1"/>
  <c r="A697" i="2"/>
  <c r="B697" i="2"/>
  <c r="L697" i="2" s="1"/>
  <c r="A705" i="2"/>
  <c r="B705" i="2"/>
  <c r="L705" i="2" s="1"/>
  <c r="A681" i="2"/>
  <c r="B681" i="2"/>
  <c r="A683" i="2"/>
  <c r="B683" i="2"/>
  <c r="L683" i="2" s="1"/>
  <c r="A703" i="2"/>
  <c r="B703" i="2"/>
  <c r="L703" i="2" s="1"/>
  <c r="A702" i="2"/>
  <c r="B702" i="2"/>
  <c r="L702" i="2" s="1"/>
  <c r="A689" i="2"/>
  <c r="B689" i="2"/>
  <c r="L689" i="2" s="1"/>
  <c r="A715" i="2"/>
  <c r="B715" i="2"/>
  <c r="L715" i="2" s="1"/>
  <c r="A694" i="2"/>
  <c r="B694" i="2"/>
  <c r="L694" i="2" s="1"/>
  <c r="A688" i="2"/>
  <c r="B688" i="2"/>
  <c r="L688" i="2" s="1"/>
  <c r="A629" i="2"/>
  <c r="B629" i="2"/>
  <c r="A690" i="2"/>
  <c r="B690" i="2"/>
  <c r="L690" i="2" s="1"/>
  <c r="A721" i="2"/>
  <c r="B721" i="2"/>
  <c r="L721" i="2" s="1"/>
  <c r="A719" i="2"/>
  <c r="B719" i="2"/>
  <c r="L719" i="2" s="1"/>
  <c r="A698" i="2"/>
  <c r="B698" i="2"/>
  <c r="A708" i="2"/>
  <c r="B708" i="2"/>
  <c r="L708" i="2" s="1"/>
  <c r="A710" i="2"/>
  <c r="B710" i="2"/>
  <c r="L710" i="2" s="1"/>
  <c r="A686" i="2"/>
  <c r="B686" i="2"/>
  <c r="L686" i="2" s="1"/>
  <c r="A716" i="2"/>
  <c r="B716" i="2"/>
  <c r="L716" i="2" s="1"/>
  <c r="A699" i="2"/>
  <c r="B699" i="2"/>
  <c r="L699" i="2" s="1"/>
  <c r="A723" i="2"/>
  <c r="B723" i="2"/>
  <c r="L723" i="2" s="1"/>
  <c r="A692" i="2"/>
  <c r="B692" i="2"/>
  <c r="L692" i="2" s="1"/>
  <c r="A712" i="2"/>
  <c r="B712" i="2"/>
  <c r="L712" i="2" s="1"/>
  <c r="A706" i="2"/>
  <c r="B706" i="2"/>
  <c r="L706" i="2" s="1"/>
  <c r="O639" i="2"/>
  <c r="A640" i="2"/>
  <c r="B640" i="2"/>
  <c r="L640" i="2" s="1"/>
  <c r="H699" i="2"/>
  <c r="O660" i="2"/>
  <c r="H684" i="2"/>
  <c r="O645" i="2"/>
  <c r="H700" i="2"/>
  <c r="O661" i="2"/>
  <c r="H696" i="2"/>
  <c r="O657" i="2"/>
  <c r="H687" i="2"/>
  <c r="O648" i="2"/>
  <c r="H692" i="2"/>
  <c r="O653" i="2"/>
  <c r="H685" i="2"/>
  <c r="O646" i="2"/>
  <c r="H674" i="2"/>
  <c r="O635" i="2"/>
  <c r="L681" i="2"/>
  <c r="H677" i="2"/>
  <c r="O638" i="2"/>
  <c r="H697" i="2"/>
  <c r="O658" i="2"/>
  <c r="H695" i="2"/>
  <c r="O656" i="2"/>
  <c r="H671" i="2"/>
  <c r="O632" i="2"/>
  <c r="H702" i="2"/>
  <c r="O663" i="2"/>
  <c r="H667" i="2"/>
  <c r="O628" i="2"/>
  <c r="H689" i="2"/>
  <c r="O650" i="2"/>
  <c r="H688" i="2"/>
  <c r="O649" i="2"/>
  <c r="H679" i="2"/>
  <c r="O640" i="2"/>
  <c r="H676" i="2"/>
  <c r="O637" i="2"/>
  <c r="H681" i="2"/>
  <c r="O642" i="2"/>
  <c r="L700" i="2"/>
  <c r="H698" i="2"/>
  <c r="O659" i="2"/>
  <c r="H673" i="2"/>
  <c r="O634" i="2"/>
  <c r="H703" i="2"/>
  <c r="O664" i="2"/>
  <c r="H693" i="2"/>
  <c r="O654" i="2"/>
  <c r="H672" i="2"/>
  <c r="O633" i="2"/>
  <c r="H690" i="2"/>
  <c r="O651" i="2"/>
  <c r="L687" i="2"/>
  <c r="L698" i="2"/>
  <c r="H694" i="2"/>
  <c r="O655" i="2"/>
  <c r="H682" i="2"/>
  <c r="O643" i="2"/>
  <c r="H669" i="2"/>
  <c r="O630" i="2"/>
  <c r="H666" i="2"/>
  <c r="O627" i="2"/>
  <c r="H701" i="2"/>
  <c r="O662" i="2"/>
  <c r="H680" i="2"/>
  <c r="O641" i="2"/>
  <c r="H686" i="2"/>
  <c r="O647" i="2"/>
  <c r="H675" i="2"/>
  <c r="O636" i="2"/>
  <c r="H670" i="2"/>
  <c r="O631" i="2"/>
  <c r="H668" i="2"/>
  <c r="O629" i="2"/>
  <c r="H683" i="2"/>
  <c r="O644" i="2"/>
  <c r="H691" i="2"/>
  <c r="O652" i="2"/>
  <c r="L629" i="2"/>
  <c r="C629" i="2"/>
  <c r="D629" i="2"/>
  <c r="E668" i="2"/>
  <c r="D640" i="2"/>
  <c r="E679" i="2"/>
  <c r="C640" i="2"/>
  <c r="O626" i="2"/>
  <c r="N639" i="2"/>
  <c r="J639" i="2"/>
  <c r="K639" i="2" s="1"/>
  <c r="N663" i="2"/>
  <c r="J663" i="2"/>
  <c r="K663" i="2" s="1"/>
  <c r="N654" i="2"/>
  <c r="J654" i="2"/>
  <c r="K654" i="2" s="1"/>
  <c r="J645" i="2"/>
  <c r="K645" i="2" s="1"/>
  <c r="N645" i="2"/>
  <c r="N628" i="2"/>
  <c r="J628" i="2"/>
  <c r="K628" i="2" s="1"/>
  <c r="N651" i="2"/>
  <c r="J651" i="2"/>
  <c r="K651" i="2" s="1"/>
  <c r="N642" i="2"/>
  <c r="J642" i="2"/>
  <c r="K642" i="2" s="1"/>
  <c r="N634" i="2"/>
  <c r="J634" i="2"/>
  <c r="K634" i="2" s="1"/>
  <c r="N656" i="2"/>
  <c r="J656" i="2"/>
  <c r="K656" i="2" s="1"/>
  <c r="N635" i="2"/>
  <c r="J635" i="2"/>
  <c r="K635" i="2" s="1"/>
  <c r="N662" i="2"/>
  <c r="J662" i="2"/>
  <c r="K662" i="2" s="1"/>
  <c r="N653" i="2"/>
  <c r="J653" i="2"/>
  <c r="K653" i="2" s="1"/>
  <c r="N640" i="2"/>
  <c r="J640" i="2"/>
  <c r="K640" i="2" s="1"/>
  <c r="N659" i="2"/>
  <c r="J659" i="2"/>
  <c r="K659" i="2" s="1"/>
  <c r="N650" i="2"/>
  <c r="J650" i="2"/>
  <c r="K650" i="2" s="1"/>
  <c r="N641" i="2"/>
  <c r="J641" i="2"/>
  <c r="K641" i="2" s="1"/>
  <c r="N633" i="2"/>
  <c r="J633" i="2"/>
  <c r="K633" i="2" s="1"/>
  <c r="N660" i="2"/>
  <c r="J660" i="2"/>
  <c r="K660" i="2" s="1"/>
  <c r="F692" i="2"/>
  <c r="M653" i="2"/>
  <c r="F691" i="2"/>
  <c r="M652" i="2"/>
  <c r="F687" i="2"/>
  <c r="M648" i="2"/>
  <c r="F672" i="2"/>
  <c r="M633" i="2"/>
  <c r="F673" i="2"/>
  <c r="M634" i="2"/>
  <c r="F676" i="2"/>
  <c r="M637" i="2"/>
  <c r="F698" i="2"/>
  <c r="M659" i="2"/>
  <c r="F675" i="2"/>
  <c r="M636" i="2"/>
  <c r="F697" i="2"/>
  <c r="M658" i="2"/>
  <c r="F695" i="2"/>
  <c r="M656" i="2"/>
  <c r="F678" i="2"/>
  <c r="M639" i="2"/>
  <c r="F696" i="2"/>
  <c r="M657" i="2"/>
  <c r="F680" i="2"/>
  <c r="M641" i="2"/>
  <c r="F688" i="2"/>
  <c r="M649" i="2"/>
  <c r="F671" i="2"/>
  <c r="M632" i="2"/>
  <c r="F702" i="2"/>
  <c r="M663" i="2"/>
  <c r="F667" i="2"/>
  <c r="M628" i="2"/>
  <c r="F674" i="2"/>
  <c r="M635" i="2"/>
  <c r="F670" i="2"/>
  <c r="M631" i="2"/>
  <c r="N664" i="2"/>
  <c r="J664" i="2"/>
  <c r="K664" i="2" s="1"/>
  <c r="N631" i="2"/>
  <c r="J631" i="2"/>
  <c r="K631" i="2" s="1"/>
  <c r="N661" i="2"/>
  <c r="J661" i="2"/>
  <c r="K661" i="2" s="1"/>
  <c r="N647" i="2"/>
  <c r="J647" i="2"/>
  <c r="K647" i="2" s="1"/>
  <c r="N636" i="2"/>
  <c r="J636" i="2"/>
  <c r="K636" i="2" s="1"/>
  <c r="N658" i="2"/>
  <c r="J658" i="2"/>
  <c r="K658" i="2" s="1"/>
  <c r="N649" i="2"/>
  <c r="J649" i="2"/>
  <c r="K649" i="2" s="1"/>
  <c r="N638" i="2"/>
  <c r="J638" i="2"/>
  <c r="K638" i="2" s="1"/>
  <c r="N630" i="2"/>
  <c r="J630" i="2"/>
  <c r="K630" i="2" s="1"/>
  <c r="N652" i="2"/>
  <c r="J652" i="2"/>
  <c r="K652" i="2" s="1"/>
  <c r="N648" i="2"/>
  <c r="J648" i="2"/>
  <c r="K648" i="2" s="1"/>
  <c r="N627" i="2"/>
  <c r="J627" i="2"/>
  <c r="K627" i="2" s="1"/>
  <c r="N655" i="2"/>
  <c r="J655" i="2"/>
  <c r="K655" i="2" s="1"/>
  <c r="N646" i="2"/>
  <c r="J646" i="2"/>
  <c r="K646" i="2" s="1"/>
  <c r="N632" i="2"/>
  <c r="J632" i="2"/>
  <c r="K632" i="2" s="1"/>
  <c r="N657" i="2"/>
  <c r="J657" i="2"/>
  <c r="K657" i="2" s="1"/>
  <c r="N643" i="2"/>
  <c r="J643" i="2"/>
  <c r="K643" i="2" s="1"/>
  <c r="N637" i="2"/>
  <c r="J637" i="2"/>
  <c r="K637" i="2" s="1"/>
  <c r="N629" i="2"/>
  <c r="J629" i="2"/>
  <c r="K629" i="2" s="1"/>
  <c r="N644" i="2"/>
  <c r="J644" i="2"/>
  <c r="K644" i="2" s="1"/>
  <c r="F690" i="2"/>
  <c r="M651" i="2"/>
  <c r="F683" i="2"/>
  <c r="M644" i="2"/>
  <c r="F666" i="2"/>
  <c r="M627" i="2"/>
  <c r="F681" i="2"/>
  <c r="M642" i="2"/>
  <c r="F679" i="2"/>
  <c r="M640" i="2"/>
  <c r="F700" i="2"/>
  <c r="M661" i="2"/>
  <c r="F677" i="2"/>
  <c r="M638" i="2"/>
  <c r="F669" i="2"/>
  <c r="M630" i="2"/>
  <c r="F699" i="2"/>
  <c r="M660" i="2"/>
  <c r="F682" i="2"/>
  <c r="M643" i="2"/>
  <c r="F703" i="2"/>
  <c r="M664" i="2"/>
  <c r="F684" i="2"/>
  <c r="M645" i="2"/>
  <c r="F685" i="2"/>
  <c r="M646" i="2"/>
  <c r="F686" i="2"/>
  <c r="M647" i="2"/>
  <c r="F689" i="2"/>
  <c r="M650" i="2"/>
  <c r="F693" i="2"/>
  <c r="M654" i="2"/>
  <c r="F701" i="2"/>
  <c r="M662" i="2"/>
  <c r="F694" i="2"/>
  <c r="M655" i="2"/>
  <c r="F668" i="2"/>
  <c r="M629" i="2"/>
  <c r="F665" i="2"/>
  <c r="M626" i="2"/>
  <c r="J626" i="2"/>
  <c r="K626" i="2" s="1"/>
  <c r="G703" i="2"/>
  <c r="G687" i="2"/>
  <c r="G678" i="2"/>
  <c r="G674" i="2"/>
  <c r="G670" i="2"/>
  <c r="G666" i="2"/>
  <c r="G702" i="2"/>
  <c r="G701" i="2"/>
  <c r="G700" i="2"/>
  <c r="G694" i="2"/>
  <c r="G693" i="2"/>
  <c r="G692" i="2"/>
  <c r="G686" i="2"/>
  <c r="G685" i="2"/>
  <c r="G684" i="2"/>
  <c r="G679" i="2"/>
  <c r="G675" i="2"/>
  <c r="G671" i="2"/>
  <c r="G667" i="2"/>
  <c r="G698" i="2"/>
  <c r="G697" i="2"/>
  <c r="G696" i="2"/>
  <c r="G690" i="2"/>
  <c r="G689" i="2"/>
  <c r="G688" i="2"/>
  <c r="G682" i="2"/>
  <c r="G681" i="2"/>
  <c r="G680" i="2"/>
  <c r="G677" i="2"/>
  <c r="G676" i="2"/>
  <c r="G673" i="2"/>
  <c r="G672" i="2"/>
  <c r="G669" i="2"/>
  <c r="G668" i="2"/>
  <c r="G665" i="2"/>
  <c r="N665" i="2" s="1"/>
  <c r="G699" i="2"/>
  <c r="G691" i="2"/>
  <c r="G683" i="2"/>
  <c r="G695" i="2"/>
  <c r="E725" i="2"/>
  <c r="C686" i="2"/>
  <c r="D686" i="2"/>
  <c r="C714" i="2"/>
  <c r="D714" i="2"/>
  <c r="E753" i="2"/>
  <c r="E741" i="2"/>
  <c r="C702" i="2"/>
  <c r="D702" i="2"/>
  <c r="E738" i="2"/>
  <c r="C699" i="2"/>
  <c r="D699" i="2"/>
  <c r="E730" i="2"/>
  <c r="D691" i="2"/>
  <c r="C691" i="2"/>
  <c r="E732" i="2"/>
  <c r="C693" i="2"/>
  <c r="D693" i="2"/>
  <c r="E734" i="2"/>
  <c r="C695" i="2"/>
  <c r="D695" i="2"/>
  <c r="E722" i="2"/>
  <c r="C683" i="2"/>
  <c r="D683" i="2"/>
  <c r="D719" i="2"/>
  <c r="C719" i="2"/>
  <c r="E758" i="2"/>
  <c r="D715" i="2"/>
  <c r="C715" i="2"/>
  <c r="E754" i="2"/>
  <c r="E737" i="2"/>
  <c r="C698" i="2"/>
  <c r="D698" i="2"/>
  <c r="C708" i="2"/>
  <c r="D708" i="2"/>
  <c r="E747" i="2"/>
  <c r="E727" i="2"/>
  <c r="C688" i="2"/>
  <c r="D688" i="2"/>
  <c r="E742" i="2"/>
  <c r="C703" i="2"/>
  <c r="D703" i="2"/>
  <c r="E724" i="2"/>
  <c r="C685" i="2"/>
  <c r="D685" i="2"/>
  <c r="C710" i="2"/>
  <c r="D710" i="2"/>
  <c r="E749" i="2"/>
  <c r="E726" i="2"/>
  <c r="D687" i="2"/>
  <c r="C687" i="2"/>
  <c r="E729" i="2"/>
  <c r="D690" i="2"/>
  <c r="C690" i="2"/>
  <c r="C716" i="2"/>
  <c r="D716" i="2"/>
  <c r="E755" i="2"/>
  <c r="E735" i="2"/>
  <c r="D696" i="2"/>
  <c r="C696" i="2"/>
  <c r="E720" i="2"/>
  <c r="C681" i="2"/>
  <c r="D681" i="2"/>
  <c r="E739" i="2"/>
  <c r="C700" i="2"/>
  <c r="D700" i="2"/>
  <c r="E743" i="2"/>
  <c r="C704" i="2"/>
  <c r="D704" i="2"/>
  <c r="D713" i="2"/>
  <c r="C713" i="2"/>
  <c r="E752" i="2"/>
  <c r="E728" i="2"/>
  <c r="D689" i="2"/>
  <c r="C689" i="2"/>
  <c r="D721" i="2"/>
  <c r="C721" i="2"/>
  <c r="E760" i="2"/>
  <c r="D711" i="2"/>
  <c r="C711" i="2"/>
  <c r="E750" i="2"/>
  <c r="D723" i="2"/>
  <c r="C723" i="2"/>
  <c r="E762" i="2"/>
  <c r="E740" i="2"/>
  <c r="C701" i="2"/>
  <c r="D701" i="2"/>
  <c r="E731" i="2"/>
  <c r="C692" i="2"/>
  <c r="D692" i="2"/>
  <c r="C712" i="2"/>
  <c r="D712" i="2"/>
  <c r="E751" i="2"/>
  <c r="D709" i="2"/>
  <c r="C709" i="2"/>
  <c r="E748" i="2"/>
  <c r="E733" i="2"/>
  <c r="D694" i="2"/>
  <c r="C694" i="2"/>
  <c r="C706" i="2"/>
  <c r="D706" i="2"/>
  <c r="E745" i="2"/>
  <c r="E736" i="2"/>
  <c r="D697" i="2"/>
  <c r="C697" i="2"/>
  <c r="E744" i="2"/>
  <c r="C705" i="2"/>
  <c r="D705" i="2"/>
  <c r="B678" i="2" l="1"/>
  <c r="L678" i="2" s="1"/>
  <c r="D678" i="2"/>
  <c r="C678" i="2"/>
  <c r="E717" i="2"/>
  <c r="A678" i="2"/>
  <c r="Y29" i="3"/>
  <c r="A762" i="2"/>
  <c r="B762" i="2"/>
  <c r="L762" i="2" s="1"/>
  <c r="A749" i="2"/>
  <c r="B749" i="2"/>
  <c r="L749" i="2" s="1"/>
  <c r="A742" i="2"/>
  <c r="B742" i="2"/>
  <c r="L742" i="2" s="1"/>
  <c r="A732" i="2"/>
  <c r="B732" i="2"/>
  <c r="L732" i="2" s="1"/>
  <c r="A731" i="2"/>
  <c r="B731" i="2"/>
  <c r="L731" i="2" s="1"/>
  <c r="A743" i="2"/>
  <c r="B743" i="2"/>
  <c r="A724" i="2"/>
  <c r="B724" i="2"/>
  <c r="L724" i="2" s="1"/>
  <c r="A737" i="2"/>
  <c r="B737" i="2"/>
  <c r="L737" i="2" s="1"/>
  <c r="A734" i="2"/>
  <c r="B734" i="2"/>
  <c r="L734" i="2" s="1"/>
  <c r="O678" i="2"/>
  <c r="A736" i="2"/>
  <c r="B736" i="2"/>
  <c r="A760" i="2"/>
  <c r="B760" i="2"/>
  <c r="A735" i="2"/>
  <c r="B735" i="2"/>
  <c r="A754" i="2"/>
  <c r="B754" i="2"/>
  <c r="A722" i="2"/>
  <c r="B722" i="2"/>
  <c r="A738" i="2"/>
  <c r="B738" i="2"/>
  <c r="A753" i="2"/>
  <c r="B753" i="2"/>
  <c r="A748" i="2"/>
  <c r="B748" i="2"/>
  <c r="A758" i="2"/>
  <c r="B758" i="2"/>
  <c r="A741" i="2"/>
  <c r="B741" i="2"/>
  <c r="A744" i="2"/>
  <c r="B744" i="2"/>
  <c r="A745" i="2"/>
  <c r="B745" i="2"/>
  <c r="A740" i="2"/>
  <c r="B740" i="2"/>
  <c r="A750" i="2"/>
  <c r="B750" i="2"/>
  <c r="A728" i="2"/>
  <c r="B728" i="2"/>
  <c r="A720" i="2"/>
  <c r="B720" i="2"/>
  <c r="A755" i="2"/>
  <c r="B755" i="2"/>
  <c r="A726" i="2"/>
  <c r="B726" i="2"/>
  <c r="A727" i="2"/>
  <c r="B727" i="2"/>
  <c r="A730" i="2"/>
  <c r="B730" i="2"/>
  <c r="A725" i="2"/>
  <c r="B725" i="2"/>
  <c r="A668" i="2"/>
  <c r="B668" i="2"/>
  <c r="A733" i="2"/>
  <c r="B733" i="2"/>
  <c r="L733" i="2" s="1"/>
  <c r="A751" i="2"/>
  <c r="B751" i="2"/>
  <c r="L751" i="2" s="1"/>
  <c r="A752" i="2"/>
  <c r="B752" i="2"/>
  <c r="A739" i="2"/>
  <c r="B739" i="2"/>
  <c r="A729" i="2"/>
  <c r="B729" i="2"/>
  <c r="L729" i="2" s="1"/>
  <c r="A747" i="2"/>
  <c r="B747" i="2"/>
  <c r="A679" i="2"/>
  <c r="B679" i="2"/>
  <c r="L752" i="2"/>
  <c r="L747" i="2"/>
  <c r="L743" i="2"/>
  <c r="L758" i="2"/>
  <c r="L738" i="2"/>
  <c r="L753" i="2"/>
  <c r="H730" i="2"/>
  <c r="O691" i="2"/>
  <c r="H707" i="2"/>
  <c r="O668" i="2"/>
  <c r="H714" i="2"/>
  <c r="O675" i="2"/>
  <c r="H719" i="2"/>
  <c r="O680" i="2"/>
  <c r="H705" i="2"/>
  <c r="O666" i="2"/>
  <c r="H721" i="2"/>
  <c r="O682" i="2"/>
  <c r="H729" i="2"/>
  <c r="O690" i="2"/>
  <c r="H732" i="2"/>
  <c r="O693" i="2"/>
  <c r="H712" i="2"/>
  <c r="O673" i="2"/>
  <c r="H720" i="2"/>
  <c r="O681" i="2"/>
  <c r="H718" i="2"/>
  <c r="O679" i="2"/>
  <c r="H728" i="2"/>
  <c r="O689" i="2"/>
  <c r="H741" i="2"/>
  <c r="O702" i="2"/>
  <c r="H734" i="2"/>
  <c r="O695" i="2"/>
  <c r="H716" i="2"/>
  <c r="O677" i="2"/>
  <c r="H713" i="2"/>
  <c r="O674" i="2"/>
  <c r="H731" i="2"/>
  <c r="O692" i="2"/>
  <c r="H735" i="2"/>
  <c r="O696" i="2"/>
  <c r="H723" i="2"/>
  <c r="O684" i="2"/>
  <c r="L740" i="2"/>
  <c r="L739" i="2"/>
  <c r="L748" i="2"/>
  <c r="L760" i="2"/>
  <c r="L735" i="2"/>
  <c r="L754" i="2"/>
  <c r="L744" i="2"/>
  <c r="L745" i="2"/>
  <c r="L750" i="2"/>
  <c r="L741" i="2"/>
  <c r="L722" i="2"/>
  <c r="L725" i="2"/>
  <c r="L736" i="2"/>
  <c r="L728" i="2"/>
  <c r="L720" i="2"/>
  <c r="L755" i="2"/>
  <c r="L726" i="2"/>
  <c r="L727" i="2"/>
  <c r="L730" i="2"/>
  <c r="L679" i="2"/>
  <c r="E718" i="2"/>
  <c r="D679" i="2"/>
  <c r="C679" i="2"/>
  <c r="L668" i="2"/>
  <c r="C668" i="2"/>
  <c r="D668" i="2"/>
  <c r="E707" i="2"/>
  <c r="H722" i="2"/>
  <c r="O683" i="2"/>
  <c r="H709" i="2"/>
  <c r="O670" i="2"/>
  <c r="H725" i="2"/>
  <c r="O686" i="2"/>
  <c r="H740" i="2"/>
  <c r="O701" i="2"/>
  <c r="H708" i="2"/>
  <c r="O669" i="2"/>
  <c r="H733" i="2"/>
  <c r="O694" i="2"/>
  <c r="H711" i="2"/>
  <c r="O672" i="2"/>
  <c r="H742" i="2"/>
  <c r="O703" i="2"/>
  <c r="H737" i="2"/>
  <c r="O698" i="2"/>
  <c r="H715" i="2"/>
  <c r="O676" i="2"/>
  <c r="H727" i="2"/>
  <c r="O688" i="2"/>
  <c r="H706" i="2"/>
  <c r="O667" i="2"/>
  <c r="H710" i="2"/>
  <c r="O671" i="2"/>
  <c r="H736" i="2"/>
  <c r="O697" i="2"/>
  <c r="H724" i="2"/>
  <c r="O685" i="2"/>
  <c r="H726" i="2"/>
  <c r="O687" i="2"/>
  <c r="H739" i="2"/>
  <c r="O700" i="2"/>
  <c r="H738" i="2"/>
  <c r="O699" i="2"/>
  <c r="O665" i="2"/>
  <c r="N691" i="2"/>
  <c r="J691" i="2"/>
  <c r="K691" i="2" s="1"/>
  <c r="N669" i="2"/>
  <c r="J669" i="2"/>
  <c r="K669" i="2" s="1"/>
  <c r="N677" i="2"/>
  <c r="J677" i="2"/>
  <c r="K677" i="2" s="1"/>
  <c r="N688" i="2"/>
  <c r="J688" i="2"/>
  <c r="K688" i="2" s="1"/>
  <c r="N697" i="2"/>
  <c r="J697" i="2"/>
  <c r="K697" i="2" s="1"/>
  <c r="N675" i="2"/>
  <c r="J675" i="2"/>
  <c r="K675" i="2" s="1"/>
  <c r="N686" i="2"/>
  <c r="J686" i="2"/>
  <c r="K686" i="2" s="1"/>
  <c r="N700" i="2"/>
  <c r="J700" i="2"/>
  <c r="K700" i="2" s="1"/>
  <c r="N670" i="2"/>
  <c r="J670" i="2"/>
  <c r="K670" i="2" s="1"/>
  <c r="N703" i="2"/>
  <c r="J703" i="2"/>
  <c r="K703" i="2" s="1"/>
  <c r="N699" i="2"/>
  <c r="J699" i="2"/>
  <c r="K699" i="2" s="1"/>
  <c r="N672" i="2"/>
  <c r="J672" i="2"/>
  <c r="K672" i="2" s="1"/>
  <c r="N680" i="2"/>
  <c r="J680" i="2"/>
  <c r="K680" i="2" s="1"/>
  <c r="N689" i="2"/>
  <c r="J689" i="2"/>
  <c r="K689" i="2" s="1"/>
  <c r="N698" i="2"/>
  <c r="J698" i="2"/>
  <c r="K698" i="2" s="1"/>
  <c r="N679" i="2"/>
  <c r="J679" i="2"/>
  <c r="K679" i="2" s="1"/>
  <c r="N692" i="2"/>
  <c r="J692" i="2"/>
  <c r="K692" i="2" s="1"/>
  <c r="N701" i="2"/>
  <c r="J701" i="2"/>
  <c r="K701" i="2" s="1"/>
  <c r="N674" i="2"/>
  <c r="J674" i="2"/>
  <c r="K674" i="2" s="1"/>
  <c r="F707" i="2"/>
  <c r="M668" i="2"/>
  <c r="F740" i="2"/>
  <c r="M701" i="2"/>
  <c r="F728" i="2"/>
  <c r="M689" i="2"/>
  <c r="F724" i="2"/>
  <c r="M685" i="2"/>
  <c r="F742" i="2"/>
  <c r="M703" i="2"/>
  <c r="F738" i="2"/>
  <c r="M699" i="2"/>
  <c r="F716" i="2"/>
  <c r="M677" i="2"/>
  <c r="F718" i="2"/>
  <c r="M679" i="2"/>
  <c r="F705" i="2"/>
  <c r="M666" i="2"/>
  <c r="F729" i="2"/>
  <c r="M690" i="2"/>
  <c r="F713" i="2"/>
  <c r="M674" i="2"/>
  <c r="F741" i="2"/>
  <c r="M702" i="2"/>
  <c r="F727" i="2"/>
  <c r="M688" i="2"/>
  <c r="F735" i="2"/>
  <c r="M696" i="2"/>
  <c r="F734" i="2"/>
  <c r="M695" i="2"/>
  <c r="F714" i="2"/>
  <c r="M675" i="2"/>
  <c r="F715" i="2"/>
  <c r="M676" i="2"/>
  <c r="F711" i="2"/>
  <c r="M672" i="2"/>
  <c r="F730" i="2"/>
  <c r="M691" i="2"/>
  <c r="N695" i="2"/>
  <c r="J695" i="2"/>
  <c r="K695" i="2" s="1"/>
  <c r="N673" i="2"/>
  <c r="J673" i="2"/>
  <c r="K673" i="2" s="1"/>
  <c r="N681" i="2"/>
  <c r="J681" i="2"/>
  <c r="K681" i="2" s="1"/>
  <c r="N690" i="2"/>
  <c r="J690" i="2"/>
  <c r="K690" i="2" s="1"/>
  <c r="N667" i="2"/>
  <c r="J667" i="2"/>
  <c r="K667" i="2" s="1"/>
  <c r="N684" i="2"/>
  <c r="J684" i="2"/>
  <c r="K684" i="2" s="1"/>
  <c r="N693" i="2"/>
  <c r="J693" i="2"/>
  <c r="K693" i="2" s="1"/>
  <c r="N702" i="2"/>
  <c r="J702" i="2"/>
  <c r="K702" i="2" s="1"/>
  <c r="N678" i="2"/>
  <c r="J678" i="2"/>
  <c r="K678" i="2" s="1"/>
  <c r="N683" i="2"/>
  <c r="J683" i="2"/>
  <c r="K683" i="2" s="1"/>
  <c r="N668" i="2"/>
  <c r="J668" i="2"/>
  <c r="K668" i="2" s="1"/>
  <c r="N676" i="2"/>
  <c r="J676" i="2"/>
  <c r="K676" i="2" s="1"/>
  <c r="N682" i="2"/>
  <c r="J682" i="2"/>
  <c r="K682" i="2" s="1"/>
  <c r="N696" i="2"/>
  <c r="J696" i="2"/>
  <c r="K696" i="2" s="1"/>
  <c r="N671" i="2"/>
  <c r="J671" i="2"/>
  <c r="K671" i="2" s="1"/>
  <c r="N685" i="2"/>
  <c r="J685" i="2"/>
  <c r="K685" i="2" s="1"/>
  <c r="N694" i="2"/>
  <c r="J694" i="2"/>
  <c r="K694" i="2" s="1"/>
  <c r="N666" i="2"/>
  <c r="J666" i="2"/>
  <c r="K666" i="2" s="1"/>
  <c r="N687" i="2"/>
  <c r="J687" i="2"/>
  <c r="K687" i="2" s="1"/>
  <c r="F733" i="2"/>
  <c r="M694" i="2"/>
  <c r="F732" i="2"/>
  <c r="M693" i="2"/>
  <c r="F725" i="2"/>
  <c r="M686" i="2"/>
  <c r="F723" i="2"/>
  <c r="M684" i="2"/>
  <c r="F721" i="2"/>
  <c r="M682" i="2"/>
  <c r="F708" i="2"/>
  <c r="M669" i="2"/>
  <c r="F739" i="2"/>
  <c r="M700" i="2"/>
  <c r="F720" i="2"/>
  <c r="M681" i="2"/>
  <c r="F722" i="2"/>
  <c r="M683" i="2"/>
  <c r="F709" i="2"/>
  <c r="M670" i="2"/>
  <c r="F706" i="2"/>
  <c r="M667" i="2"/>
  <c r="F710" i="2"/>
  <c r="M671" i="2"/>
  <c r="F719" i="2"/>
  <c r="M680" i="2"/>
  <c r="F717" i="2"/>
  <c r="M678" i="2"/>
  <c r="F736" i="2"/>
  <c r="M697" i="2"/>
  <c r="F737" i="2"/>
  <c r="M698" i="2"/>
  <c r="F712" i="2"/>
  <c r="M673" i="2"/>
  <c r="F726" i="2"/>
  <c r="M687" i="2"/>
  <c r="F731" i="2"/>
  <c r="M692" i="2"/>
  <c r="F704" i="2"/>
  <c r="M665" i="2"/>
  <c r="J665" i="2"/>
  <c r="K665" i="2" s="1"/>
  <c r="G734" i="2"/>
  <c r="G722" i="2"/>
  <c r="G730" i="2"/>
  <c r="G738" i="2"/>
  <c r="G704" i="2"/>
  <c r="N704" i="2" s="1"/>
  <c r="G707" i="2"/>
  <c r="G708" i="2"/>
  <c r="G711" i="2"/>
  <c r="G712" i="2"/>
  <c r="G715" i="2"/>
  <c r="G716" i="2"/>
  <c r="G719" i="2"/>
  <c r="G720" i="2"/>
  <c r="G721" i="2"/>
  <c r="G727" i="2"/>
  <c r="G728" i="2"/>
  <c r="G729" i="2"/>
  <c r="G735" i="2"/>
  <c r="G736" i="2"/>
  <c r="G737" i="2"/>
  <c r="G706" i="2"/>
  <c r="G710" i="2"/>
  <c r="G714" i="2"/>
  <c r="G718" i="2"/>
  <c r="G723" i="2"/>
  <c r="G724" i="2"/>
  <c r="G725" i="2"/>
  <c r="G731" i="2"/>
  <c r="G732" i="2"/>
  <c r="G733" i="2"/>
  <c r="G739" i="2"/>
  <c r="G740" i="2"/>
  <c r="G741" i="2"/>
  <c r="G705" i="2"/>
  <c r="G709" i="2"/>
  <c r="G713" i="2"/>
  <c r="G717" i="2"/>
  <c r="G726" i="2"/>
  <c r="G742" i="2"/>
  <c r="D744" i="2"/>
  <c r="C744" i="2"/>
  <c r="E783" i="2"/>
  <c r="E784" i="2"/>
  <c r="D745" i="2"/>
  <c r="C745" i="2"/>
  <c r="E787" i="2"/>
  <c r="D748" i="2"/>
  <c r="C748" i="2"/>
  <c r="C731" i="2"/>
  <c r="D731" i="2"/>
  <c r="E770" i="2"/>
  <c r="D740" i="2"/>
  <c r="C740" i="2"/>
  <c r="E779" i="2"/>
  <c r="C750" i="2"/>
  <c r="D750" i="2"/>
  <c r="E789" i="2"/>
  <c r="C760" i="2"/>
  <c r="E799" i="2"/>
  <c r="D760" i="2"/>
  <c r="C752" i="2"/>
  <c r="D752" i="2"/>
  <c r="E791" i="2"/>
  <c r="C739" i="2"/>
  <c r="D739" i="2"/>
  <c r="E778" i="2"/>
  <c r="C735" i="2"/>
  <c r="D735" i="2"/>
  <c r="E774" i="2"/>
  <c r="C729" i="2"/>
  <c r="D729" i="2"/>
  <c r="E768" i="2"/>
  <c r="C749" i="2"/>
  <c r="E788" i="2"/>
  <c r="D749" i="2"/>
  <c r="D742" i="2"/>
  <c r="C742" i="2"/>
  <c r="E781" i="2"/>
  <c r="E786" i="2"/>
  <c r="D747" i="2"/>
  <c r="C747" i="2"/>
  <c r="E793" i="2"/>
  <c r="D754" i="2"/>
  <c r="C754" i="2"/>
  <c r="C722" i="2"/>
  <c r="D722" i="2"/>
  <c r="E761" i="2"/>
  <c r="D732" i="2"/>
  <c r="C732" i="2"/>
  <c r="E771" i="2"/>
  <c r="C741" i="2"/>
  <c r="D741" i="2"/>
  <c r="E780" i="2"/>
  <c r="D725" i="2"/>
  <c r="C725" i="2"/>
  <c r="E764" i="2"/>
  <c r="D736" i="2"/>
  <c r="C736" i="2"/>
  <c r="E775" i="2"/>
  <c r="C733" i="2"/>
  <c r="D733" i="2"/>
  <c r="E772" i="2"/>
  <c r="C751" i="2"/>
  <c r="E790" i="2"/>
  <c r="D751" i="2"/>
  <c r="E801" i="2"/>
  <c r="D762" i="2"/>
  <c r="C762" i="2"/>
  <c r="D728" i="2"/>
  <c r="C728" i="2"/>
  <c r="E767" i="2"/>
  <c r="C743" i="2"/>
  <c r="D743" i="2"/>
  <c r="E782" i="2"/>
  <c r="C720" i="2"/>
  <c r="D720" i="2"/>
  <c r="E759" i="2"/>
  <c r="E794" i="2"/>
  <c r="D755" i="2"/>
  <c r="C755" i="2"/>
  <c r="C726" i="2"/>
  <c r="D726" i="2"/>
  <c r="E765" i="2"/>
  <c r="C724" i="2"/>
  <c r="D724" i="2"/>
  <c r="E763" i="2"/>
  <c r="D727" i="2"/>
  <c r="C727" i="2"/>
  <c r="E766" i="2"/>
  <c r="C737" i="2"/>
  <c r="D737" i="2"/>
  <c r="E776" i="2"/>
  <c r="C758" i="2"/>
  <c r="E797" i="2"/>
  <c r="D758" i="2"/>
  <c r="D734" i="2"/>
  <c r="C734" i="2"/>
  <c r="E773" i="2"/>
  <c r="D730" i="2"/>
  <c r="C730" i="2"/>
  <c r="E769" i="2"/>
  <c r="D738" i="2"/>
  <c r="C738" i="2"/>
  <c r="E777" i="2"/>
  <c r="E792" i="2"/>
  <c r="D753" i="2"/>
  <c r="C753" i="2"/>
  <c r="D717" i="2" l="1"/>
  <c r="C717" i="2"/>
  <c r="E756" i="2"/>
  <c r="A717" i="2"/>
  <c r="B717" i="2"/>
  <c r="L717" i="2" s="1"/>
  <c r="O704" i="2"/>
  <c r="Z29" i="3"/>
  <c r="O717" i="2"/>
  <c r="A765" i="2"/>
  <c r="B765" i="2"/>
  <c r="A767" i="2"/>
  <c r="B767" i="2"/>
  <c r="L767" i="2" s="1"/>
  <c r="A772" i="2"/>
  <c r="B772" i="2"/>
  <c r="L772" i="2" s="1"/>
  <c r="A771" i="2"/>
  <c r="B771" i="2"/>
  <c r="A793" i="2"/>
  <c r="B793" i="2"/>
  <c r="L793" i="2" s="1"/>
  <c r="A781" i="2"/>
  <c r="B781" i="2"/>
  <c r="L781" i="2" s="1"/>
  <c r="A788" i="2"/>
  <c r="B788" i="2"/>
  <c r="L788" i="2" s="1"/>
  <c r="A778" i="2"/>
  <c r="B778" i="2"/>
  <c r="A779" i="2"/>
  <c r="B779" i="2"/>
  <c r="L779" i="2" s="1"/>
  <c r="A787" i="2"/>
  <c r="B787" i="2"/>
  <c r="A783" i="2"/>
  <c r="B783" i="2"/>
  <c r="A773" i="2"/>
  <c r="B773" i="2"/>
  <c r="A797" i="2"/>
  <c r="B797" i="2"/>
  <c r="L797" i="2" s="1"/>
  <c r="A763" i="2"/>
  <c r="B763" i="2"/>
  <c r="A794" i="2"/>
  <c r="B794" i="2"/>
  <c r="L794" i="2" s="1"/>
  <c r="A782" i="2"/>
  <c r="B782" i="2"/>
  <c r="A801" i="2"/>
  <c r="B801" i="2"/>
  <c r="L801" i="2" s="1"/>
  <c r="A780" i="2"/>
  <c r="B780" i="2"/>
  <c r="A774" i="2"/>
  <c r="B774" i="2"/>
  <c r="L774" i="2" s="1"/>
  <c r="A789" i="2"/>
  <c r="B789" i="2"/>
  <c r="A759" i="2"/>
  <c r="B759" i="2"/>
  <c r="L759" i="2" s="1"/>
  <c r="A790" i="2"/>
  <c r="B790" i="2"/>
  <c r="A764" i="2"/>
  <c r="B764" i="2"/>
  <c r="L764" i="2" s="1"/>
  <c r="A718" i="2"/>
  <c r="B718" i="2"/>
  <c r="A792" i="2"/>
  <c r="B792" i="2"/>
  <c r="L792" i="2" s="1"/>
  <c r="A769" i="2"/>
  <c r="B769" i="2"/>
  <c r="L769" i="2" s="1"/>
  <c r="A766" i="2"/>
  <c r="B766" i="2"/>
  <c r="L766" i="2" s="1"/>
  <c r="A768" i="2"/>
  <c r="B768" i="2"/>
  <c r="A707" i="2"/>
  <c r="B707" i="2"/>
  <c r="L707" i="2" s="1"/>
  <c r="A777" i="2"/>
  <c r="B777" i="2"/>
  <c r="L777" i="2" s="1"/>
  <c r="A776" i="2"/>
  <c r="B776" i="2"/>
  <c r="L776" i="2" s="1"/>
  <c r="A775" i="2"/>
  <c r="B775" i="2"/>
  <c r="L775" i="2" s="1"/>
  <c r="A761" i="2"/>
  <c r="B761" i="2"/>
  <c r="L761" i="2" s="1"/>
  <c r="A786" i="2"/>
  <c r="B786" i="2"/>
  <c r="A791" i="2"/>
  <c r="B791" i="2"/>
  <c r="L791" i="2" s="1"/>
  <c r="A799" i="2"/>
  <c r="B799" i="2"/>
  <c r="A770" i="2"/>
  <c r="B770" i="2"/>
  <c r="L770" i="2" s="1"/>
  <c r="A784" i="2"/>
  <c r="B784" i="2"/>
  <c r="L789" i="2"/>
  <c r="H778" i="2"/>
  <c r="O739" i="2"/>
  <c r="H763" i="2"/>
  <c r="O724" i="2"/>
  <c r="H749" i="2"/>
  <c r="O710" i="2"/>
  <c r="H766" i="2"/>
  <c r="O727" i="2"/>
  <c r="H776" i="2"/>
  <c r="O737" i="2"/>
  <c r="H750" i="2"/>
  <c r="O711" i="2"/>
  <c r="H747" i="2"/>
  <c r="O708" i="2"/>
  <c r="H764" i="2"/>
  <c r="O725" i="2"/>
  <c r="H761" i="2"/>
  <c r="O722" i="2"/>
  <c r="L718" i="2"/>
  <c r="E757" i="2"/>
  <c r="D718" i="2"/>
  <c r="C718" i="2"/>
  <c r="H762" i="2"/>
  <c r="O723" i="2"/>
  <c r="H770" i="2"/>
  <c r="O731" i="2"/>
  <c r="H755" i="2"/>
  <c r="O716" i="2"/>
  <c r="H780" i="2"/>
  <c r="O741" i="2"/>
  <c r="H757" i="2"/>
  <c r="O718" i="2"/>
  <c r="H751" i="2"/>
  <c r="O712" i="2"/>
  <c r="H768" i="2"/>
  <c r="O729" i="2"/>
  <c r="H744" i="2"/>
  <c r="O705" i="2"/>
  <c r="H753" i="2"/>
  <c r="O714" i="2"/>
  <c r="H769" i="2"/>
  <c r="O730" i="2"/>
  <c r="L787" i="2"/>
  <c r="L783" i="2"/>
  <c r="L768" i="2"/>
  <c r="D707" i="2"/>
  <c r="E746" i="2"/>
  <c r="C707" i="2"/>
  <c r="L771" i="2"/>
  <c r="L778" i="2"/>
  <c r="L765" i="2"/>
  <c r="L780" i="2"/>
  <c r="L773" i="2"/>
  <c r="L763" i="2"/>
  <c r="L782" i="2"/>
  <c r="L790" i="2"/>
  <c r="L786" i="2"/>
  <c r="L799" i="2"/>
  <c r="L784" i="2"/>
  <c r="H777" i="2"/>
  <c r="O738" i="2"/>
  <c r="H765" i="2"/>
  <c r="O726" i="2"/>
  <c r="H775" i="2"/>
  <c r="O736" i="2"/>
  <c r="H745" i="2"/>
  <c r="O706" i="2"/>
  <c r="H754" i="2"/>
  <c r="O715" i="2"/>
  <c r="H781" i="2"/>
  <c r="O742" i="2"/>
  <c r="H772" i="2"/>
  <c r="O733" i="2"/>
  <c r="H779" i="2"/>
  <c r="O740" i="2"/>
  <c r="H748" i="2"/>
  <c r="O709" i="2"/>
  <c r="H774" i="2"/>
  <c r="O735" i="2"/>
  <c r="H752" i="2"/>
  <c r="O713" i="2"/>
  <c r="H773" i="2"/>
  <c r="O734" i="2"/>
  <c r="H767" i="2"/>
  <c r="O728" i="2"/>
  <c r="H759" i="2"/>
  <c r="O720" i="2"/>
  <c r="H771" i="2"/>
  <c r="O732" i="2"/>
  <c r="H760" i="2"/>
  <c r="O721" i="2"/>
  <c r="H758" i="2"/>
  <c r="O719" i="2"/>
  <c r="H746" i="2"/>
  <c r="O707" i="2"/>
  <c r="N717" i="2"/>
  <c r="J717" i="2"/>
  <c r="K717" i="2" s="1"/>
  <c r="N741" i="2"/>
  <c r="J741" i="2"/>
  <c r="K741" i="2" s="1"/>
  <c r="N732" i="2"/>
  <c r="J732" i="2"/>
  <c r="K732" i="2" s="1"/>
  <c r="N723" i="2"/>
  <c r="J723" i="2"/>
  <c r="K723" i="2" s="1"/>
  <c r="N706" i="2"/>
  <c r="J706" i="2"/>
  <c r="K706" i="2" s="1"/>
  <c r="N729" i="2"/>
  <c r="J729" i="2"/>
  <c r="K729" i="2" s="1"/>
  <c r="N720" i="2"/>
  <c r="J720" i="2"/>
  <c r="K720" i="2" s="1"/>
  <c r="N712" i="2"/>
  <c r="J712" i="2"/>
  <c r="K712" i="2" s="1"/>
  <c r="N734" i="2"/>
  <c r="J734" i="2"/>
  <c r="K734" i="2" s="1"/>
  <c r="N713" i="2"/>
  <c r="J713" i="2"/>
  <c r="K713" i="2" s="1"/>
  <c r="N740" i="2"/>
  <c r="J740" i="2"/>
  <c r="K740" i="2" s="1"/>
  <c r="N731" i="2"/>
  <c r="J731" i="2"/>
  <c r="K731" i="2" s="1"/>
  <c r="N718" i="2"/>
  <c r="J718" i="2"/>
  <c r="K718" i="2" s="1"/>
  <c r="N737" i="2"/>
  <c r="J737" i="2"/>
  <c r="K737" i="2" s="1"/>
  <c r="N728" i="2"/>
  <c r="J728" i="2"/>
  <c r="K728" i="2" s="1"/>
  <c r="N719" i="2"/>
  <c r="J719" i="2"/>
  <c r="K719" i="2" s="1"/>
  <c r="N711" i="2"/>
  <c r="J711" i="2"/>
  <c r="K711" i="2" s="1"/>
  <c r="N738" i="2"/>
  <c r="J738" i="2"/>
  <c r="K738" i="2" s="1"/>
  <c r="F770" i="2"/>
  <c r="M731" i="2"/>
  <c r="F751" i="2"/>
  <c r="M712" i="2"/>
  <c r="F775" i="2"/>
  <c r="M736" i="2"/>
  <c r="F758" i="2"/>
  <c r="M719" i="2"/>
  <c r="F745" i="2"/>
  <c r="M706" i="2"/>
  <c r="F761" i="2"/>
  <c r="M722" i="2"/>
  <c r="F778" i="2"/>
  <c r="M739" i="2"/>
  <c r="F760" i="2"/>
  <c r="M721" i="2"/>
  <c r="F764" i="2"/>
  <c r="M725" i="2"/>
  <c r="F772" i="2"/>
  <c r="M733" i="2"/>
  <c r="F769" i="2"/>
  <c r="M730" i="2"/>
  <c r="F754" i="2"/>
  <c r="M715" i="2"/>
  <c r="F773" i="2"/>
  <c r="M734" i="2"/>
  <c r="F766" i="2"/>
  <c r="M727" i="2"/>
  <c r="F752" i="2"/>
  <c r="M713" i="2"/>
  <c r="F744" i="2"/>
  <c r="M705" i="2"/>
  <c r="F755" i="2"/>
  <c r="M716" i="2"/>
  <c r="F781" i="2"/>
  <c r="M742" i="2"/>
  <c r="F767" i="2"/>
  <c r="M728" i="2"/>
  <c r="F746" i="2"/>
  <c r="M707" i="2"/>
  <c r="N742" i="2"/>
  <c r="J742" i="2"/>
  <c r="K742" i="2" s="1"/>
  <c r="N709" i="2"/>
  <c r="J709" i="2"/>
  <c r="K709" i="2" s="1"/>
  <c r="N739" i="2"/>
  <c r="J739" i="2"/>
  <c r="K739" i="2" s="1"/>
  <c r="N725" i="2"/>
  <c r="J725" i="2"/>
  <c r="K725" i="2" s="1"/>
  <c r="N714" i="2"/>
  <c r="J714" i="2"/>
  <c r="K714" i="2" s="1"/>
  <c r="N736" i="2"/>
  <c r="J736" i="2"/>
  <c r="K736" i="2" s="1"/>
  <c r="N727" i="2"/>
  <c r="J727" i="2"/>
  <c r="K727" i="2" s="1"/>
  <c r="N716" i="2"/>
  <c r="J716" i="2"/>
  <c r="K716" i="2" s="1"/>
  <c r="N708" i="2"/>
  <c r="J708" i="2"/>
  <c r="K708" i="2" s="1"/>
  <c r="N730" i="2"/>
  <c r="J730" i="2"/>
  <c r="K730" i="2" s="1"/>
  <c r="N726" i="2"/>
  <c r="J726" i="2"/>
  <c r="K726" i="2" s="1"/>
  <c r="N705" i="2"/>
  <c r="J705" i="2"/>
  <c r="K705" i="2" s="1"/>
  <c r="N733" i="2"/>
  <c r="J733" i="2"/>
  <c r="K733" i="2" s="1"/>
  <c r="N724" i="2"/>
  <c r="J724" i="2"/>
  <c r="K724" i="2" s="1"/>
  <c r="N710" i="2"/>
  <c r="J710" i="2"/>
  <c r="K710" i="2" s="1"/>
  <c r="N735" i="2"/>
  <c r="J735" i="2"/>
  <c r="K735" i="2" s="1"/>
  <c r="N721" i="2"/>
  <c r="J721" i="2"/>
  <c r="K721" i="2" s="1"/>
  <c r="N715" i="2"/>
  <c r="J715" i="2"/>
  <c r="K715" i="2" s="1"/>
  <c r="N707" i="2"/>
  <c r="J707" i="2"/>
  <c r="K707" i="2" s="1"/>
  <c r="N722" i="2"/>
  <c r="J722" i="2"/>
  <c r="K722" i="2" s="1"/>
  <c r="F765" i="2"/>
  <c r="M726" i="2"/>
  <c r="F776" i="2"/>
  <c r="M737" i="2"/>
  <c r="F756" i="2"/>
  <c r="M717" i="2"/>
  <c r="F749" i="2"/>
  <c r="M710" i="2"/>
  <c r="F748" i="2"/>
  <c r="M709" i="2"/>
  <c r="F759" i="2"/>
  <c r="M720" i="2"/>
  <c r="F747" i="2"/>
  <c r="M708" i="2"/>
  <c r="F762" i="2"/>
  <c r="M723" i="2"/>
  <c r="F771" i="2"/>
  <c r="M732" i="2"/>
  <c r="F750" i="2"/>
  <c r="M711" i="2"/>
  <c r="F753" i="2"/>
  <c r="M714" i="2"/>
  <c r="F774" i="2"/>
  <c r="M735" i="2"/>
  <c r="F780" i="2"/>
  <c r="M741" i="2"/>
  <c r="F768" i="2"/>
  <c r="M729" i="2"/>
  <c r="F757" i="2"/>
  <c r="M718" i="2"/>
  <c r="F777" i="2"/>
  <c r="M738" i="2"/>
  <c r="F763" i="2"/>
  <c r="M724" i="2"/>
  <c r="F779" i="2"/>
  <c r="M740" i="2"/>
  <c r="F743" i="2"/>
  <c r="M704" i="2"/>
  <c r="J704" i="2"/>
  <c r="K704" i="2" s="1"/>
  <c r="G781" i="2"/>
  <c r="G765" i="2"/>
  <c r="G756" i="2"/>
  <c r="G752" i="2"/>
  <c r="G748" i="2"/>
  <c r="G744" i="2"/>
  <c r="G780" i="2"/>
  <c r="G779" i="2"/>
  <c r="G778" i="2"/>
  <c r="G772" i="2"/>
  <c r="G771" i="2"/>
  <c r="G770" i="2"/>
  <c r="G764" i="2"/>
  <c r="G763" i="2"/>
  <c r="G762" i="2"/>
  <c r="G757" i="2"/>
  <c r="G753" i="2"/>
  <c r="G749" i="2"/>
  <c r="G745" i="2"/>
  <c r="G776" i="2"/>
  <c r="G775" i="2"/>
  <c r="G774" i="2"/>
  <c r="G768" i="2"/>
  <c r="G767" i="2"/>
  <c r="G766" i="2"/>
  <c r="G760" i="2"/>
  <c r="G759" i="2"/>
  <c r="G758" i="2"/>
  <c r="G755" i="2"/>
  <c r="G754" i="2"/>
  <c r="G751" i="2"/>
  <c r="G750" i="2"/>
  <c r="G747" i="2"/>
  <c r="G746" i="2"/>
  <c r="G743" i="2"/>
  <c r="N743" i="2" s="1"/>
  <c r="G777" i="2"/>
  <c r="G769" i="2"/>
  <c r="G761" i="2"/>
  <c r="G773" i="2"/>
  <c r="E831" i="2"/>
  <c r="D792" i="2"/>
  <c r="C792" i="2"/>
  <c r="E808" i="2"/>
  <c r="D769" i="2"/>
  <c r="C769" i="2"/>
  <c r="C766" i="2"/>
  <c r="D766" i="2"/>
  <c r="E805" i="2"/>
  <c r="C765" i="2"/>
  <c r="E804" i="2"/>
  <c r="D765" i="2"/>
  <c r="C759" i="2"/>
  <c r="D759" i="2"/>
  <c r="E798" i="2"/>
  <c r="C767" i="2"/>
  <c r="E806" i="2"/>
  <c r="D767" i="2"/>
  <c r="E840" i="2"/>
  <c r="D801" i="2"/>
  <c r="C801" i="2"/>
  <c r="C775" i="2"/>
  <c r="D775" i="2"/>
  <c r="E814" i="2"/>
  <c r="E819" i="2"/>
  <c r="D780" i="2"/>
  <c r="C780" i="2"/>
  <c r="E810" i="2"/>
  <c r="D771" i="2"/>
  <c r="C771" i="2"/>
  <c r="E832" i="2"/>
  <c r="D793" i="2"/>
  <c r="C793" i="2"/>
  <c r="C781" i="2"/>
  <c r="E820" i="2"/>
  <c r="D781" i="2"/>
  <c r="C788" i="2"/>
  <c r="E827" i="2"/>
  <c r="D788" i="2"/>
  <c r="C768" i="2"/>
  <c r="D768" i="2"/>
  <c r="E807" i="2"/>
  <c r="E817" i="2"/>
  <c r="D778" i="2"/>
  <c r="C778" i="2"/>
  <c r="E818" i="2"/>
  <c r="D779" i="2"/>
  <c r="C779" i="2"/>
  <c r="C787" i="2"/>
  <c r="E826" i="2"/>
  <c r="D787" i="2"/>
  <c r="C783" i="2"/>
  <c r="E822" i="2"/>
  <c r="D783" i="2"/>
  <c r="E816" i="2"/>
  <c r="D777" i="2"/>
  <c r="C777" i="2"/>
  <c r="C773" i="2"/>
  <c r="D773" i="2"/>
  <c r="E812" i="2"/>
  <c r="C797" i="2"/>
  <c r="E836" i="2"/>
  <c r="D797" i="2"/>
  <c r="C776" i="2"/>
  <c r="E815" i="2"/>
  <c r="D776" i="2"/>
  <c r="E802" i="2"/>
  <c r="D763" i="2"/>
  <c r="C763" i="2"/>
  <c r="C794" i="2"/>
  <c r="E833" i="2"/>
  <c r="D794" i="2"/>
  <c r="C782" i="2"/>
  <c r="D782" i="2"/>
  <c r="E821" i="2"/>
  <c r="E829" i="2"/>
  <c r="D790" i="2"/>
  <c r="C790" i="2"/>
  <c r="E811" i="2"/>
  <c r="D772" i="2"/>
  <c r="C772" i="2"/>
  <c r="E803" i="2"/>
  <c r="D764" i="2"/>
  <c r="C764" i="2"/>
  <c r="E800" i="2"/>
  <c r="D761" i="2"/>
  <c r="C761" i="2"/>
  <c r="C786" i="2"/>
  <c r="E825" i="2"/>
  <c r="D786" i="2"/>
  <c r="C774" i="2"/>
  <c r="E813" i="2"/>
  <c r="D774" i="2"/>
  <c r="C791" i="2"/>
  <c r="E830" i="2"/>
  <c r="D791" i="2"/>
  <c r="E838" i="2"/>
  <c r="D799" i="2"/>
  <c r="C799" i="2"/>
  <c r="E828" i="2"/>
  <c r="D789" i="2"/>
  <c r="C789" i="2"/>
  <c r="E809" i="2"/>
  <c r="D770" i="2"/>
  <c r="C770" i="2"/>
  <c r="E823" i="2"/>
  <c r="D784" i="2"/>
  <c r="C784" i="2"/>
  <c r="B756" i="2" l="1"/>
  <c r="L756" i="2" s="1"/>
  <c r="D756" i="2"/>
  <c r="E795" i="2"/>
  <c r="C756" i="2"/>
  <c r="A756" i="2"/>
  <c r="AA29" i="3"/>
  <c r="A819" i="2"/>
  <c r="B819" i="2"/>
  <c r="L819" i="2" s="1"/>
  <c r="A806" i="2"/>
  <c r="B806" i="2"/>
  <c r="L806" i="2" s="1"/>
  <c r="A805" i="2"/>
  <c r="B805" i="2"/>
  <c r="L805" i="2" s="1"/>
  <c r="A838" i="2"/>
  <c r="B838" i="2"/>
  <c r="L838" i="2" s="1"/>
  <c r="A810" i="2"/>
  <c r="B810" i="2"/>
  <c r="L810" i="2" s="1"/>
  <c r="A808" i="2"/>
  <c r="B808" i="2"/>
  <c r="A823" i="2"/>
  <c r="B823" i="2"/>
  <c r="L823" i="2" s="1"/>
  <c r="A803" i="2"/>
  <c r="B803" i="2"/>
  <c r="L803" i="2" s="1"/>
  <c r="A815" i="2"/>
  <c r="B815" i="2"/>
  <c r="L815" i="2" s="1"/>
  <c r="A822" i="2"/>
  <c r="B822" i="2"/>
  <c r="L822" i="2" s="1"/>
  <c r="A800" i="2"/>
  <c r="B800" i="2"/>
  <c r="L800" i="2" s="1"/>
  <c r="A812" i="2"/>
  <c r="B812" i="2"/>
  <c r="L812" i="2" s="1"/>
  <c r="A828" i="2"/>
  <c r="B828" i="2"/>
  <c r="L828" i="2" s="1"/>
  <c r="A813" i="2"/>
  <c r="B813" i="2"/>
  <c r="A829" i="2"/>
  <c r="B829" i="2"/>
  <c r="L829" i="2" s="1"/>
  <c r="A821" i="2"/>
  <c r="B821" i="2"/>
  <c r="L821" i="2" s="1"/>
  <c r="A833" i="2"/>
  <c r="B833" i="2"/>
  <c r="L833" i="2" s="1"/>
  <c r="A802" i="2"/>
  <c r="B802" i="2"/>
  <c r="L802" i="2" s="1"/>
  <c r="A816" i="2"/>
  <c r="B816" i="2"/>
  <c r="L816" i="2" s="1"/>
  <c r="A817" i="2"/>
  <c r="B817" i="2"/>
  <c r="L817" i="2" s="1"/>
  <c r="A820" i="2"/>
  <c r="B820" i="2"/>
  <c r="L820" i="2" s="1"/>
  <c r="A832" i="2"/>
  <c r="B832" i="2"/>
  <c r="A840" i="2"/>
  <c r="B840" i="2"/>
  <c r="L840" i="2" s="1"/>
  <c r="A798" i="2"/>
  <c r="B798" i="2"/>
  <c r="L798" i="2" s="1"/>
  <c r="A804" i="2"/>
  <c r="B804" i="2"/>
  <c r="L804" i="2" s="1"/>
  <c r="A831" i="2"/>
  <c r="B831" i="2"/>
  <c r="A746" i="2"/>
  <c r="B746" i="2"/>
  <c r="L746" i="2" s="1"/>
  <c r="A825" i="2"/>
  <c r="B825" i="2"/>
  <c r="L825" i="2" s="1"/>
  <c r="A814" i="2"/>
  <c r="B814" i="2"/>
  <c r="L814" i="2" s="1"/>
  <c r="A757" i="2"/>
  <c r="B757" i="2"/>
  <c r="L757" i="2" s="1"/>
  <c r="A809" i="2"/>
  <c r="B809" i="2"/>
  <c r="L809" i="2" s="1"/>
  <c r="A830" i="2"/>
  <c r="B830" i="2"/>
  <c r="L830" i="2" s="1"/>
  <c r="A811" i="2"/>
  <c r="B811" i="2"/>
  <c r="L811" i="2" s="1"/>
  <c r="A836" i="2"/>
  <c r="B836" i="2"/>
  <c r="L836" i="2" s="1"/>
  <c r="A826" i="2"/>
  <c r="B826" i="2"/>
  <c r="L826" i="2" s="1"/>
  <c r="A818" i="2"/>
  <c r="B818" i="2"/>
  <c r="L818" i="2" s="1"/>
  <c r="A807" i="2"/>
  <c r="B807" i="2"/>
  <c r="L807" i="2" s="1"/>
  <c r="A827" i="2"/>
  <c r="B827" i="2"/>
  <c r="H808" i="2"/>
  <c r="O769" i="2"/>
  <c r="H790" i="2"/>
  <c r="O751" i="2"/>
  <c r="H819" i="2"/>
  <c r="O780" i="2"/>
  <c r="L832" i="2"/>
  <c r="O756" i="2"/>
  <c r="H797" i="2"/>
  <c r="O758" i="2"/>
  <c r="H810" i="2"/>
  <c r="O771" i="2"/>
  <c r="H806" i="2"/>
  <c r="O767" i="2"/>
  <c r="H791" i="2"/>
  <c r="O752" i="2"/>
  <c r="H787" i="2"/>
  <c r="O748" i="2"/>
  <c r="H811" i="2"/>
  <c r="O772" i="2"/>
  <c r="H793" i="2"/>
  <c r="O754" i="2"/>
  <c r="H814" i="2"/>
  <c r="O775" i="2"/>
  <c r="H816" i="2"/>
  <c r="O777" i="2"/>
  <c r="C757" i="2"/>
  <c r="D757" i="2"/>
  <c r="E796" i="2"/>
  <c r="H800" i="2"/>
  <c r="O761" i="2"/>
  <c r="H786" i="2"/>
  <c r="O747" i="2"/>
  <c r="H815" i="2"/>
  <c r="O776" i="2"/>
  <c r="H788" i="2"/>
  <c r="O749" i="2"/>
  <c r="H817" i="2"/>
  <c r="O778" i="2"/>
  <c r="L808" i="2"/>
  <c r="H809" i="2"/>
  <c r="O770" i="2"/>
  <c r="L827" i="2"/>
  <c r="H792" i="2"/>
  <c r="O753" i="2"/>
  <c r="H807" i="2"/>
  <c r="O768" i="2"/>
  <c r="H796" i="2"/>
  <c r="O757" i="2"/>
  <c r="H794" i="2"/>
  <c r="O755" i="2"/>
  <c r="H801" i="2"/>
  <c r="O762" i="2"/>
  <c r="H783" i="2"/>
  <c r="O744" i="2"/>
  <c r="L813" i="2"/>
  <c r="L831" i="2"/>
  <c r="H785" i="2"/>
  <c r="O746" i="2"/>
  <c r="H799" i="2"/>
  <c r="O760" i="2"/>
  <c r="H798" i="2"/>
  <c r="O759" i="2"/>
  <c r="H812" i="2"/>
  <c r="O773" i="2"/>
  <c r="H813" i="2"/>
  <c r="O774" i="2"/>
  <c r="H818" i="2"/>
  <c r="O779" i="2"/>
  <c r="H820" i="2"/>
  <c r="O781" i="2"/>
  <c r="H784" i="2"/>
  <c r="O745" i="2"/>
  <c r="H804" i="2"/>
  <c r="O765" i="2"/>
  <c r="E785" i="2"/>
  <c r="D746" i="2"/>
  <c r="C746" i="2"/>
  <c r="H803" i="2"/>
  <c r="O764" i="2"/>
  <c r="H789" i="2"/>
  <c r="O750" i="2"/>
  <c r="H805" i="2"/>
  <c r="O766" i="2"/>
  <c r="H802" i="2"/>
  <c r="O763" i="2"/>
  <c r="O743" i="2"/>
  <c r="N769" i="2"/>
  <c r="J769" i="2"/>
  <c r="K769" i="2" s="1"/>
  <c r="N747" i="2"/>
  <c r="J747" i="2"/>
  <c r="K747" i="2" s="1"/>
  <c r="N755" i="2"/>
  <c r="J755" i="2"/>
  <c r="K755" i="2" s="1"/>
  <c r="N766" i="2"/>
  <c r="J766" i="2"/>
  <c r="K766" i="2" s="1"/>
  <c r="N775" i="2"/>
  <c r="J775" i="2"/>
  <c r="K775" i="2" s="1"/>
  <c r="N753" i="2"/>
  <c r="J753" i="2"/>
  <c r="K753" i="2" s="1"/>
  <c r="N764" i="2"/>
  <c r="J764" i="2"/>
  <c r="K764" i="2" s="1"/>
  <c r="N778" i="2"/>
  <c r="J778" i="2"/>
  <c r="K778" i="2" s="1"/>
  <c r="N748" i="2"/>
  <c r="J748" i="2"/>
  <c r="K748" i="2" s="1"/>
  <c r="N781" i="2"/>
  <c r="J781" i="2"/>
  <c r="K781" i="2" s="1"/>
  <c r="N777" i="2"/>
  <c r="J777" i="2"/>
  <c r="K777" i="2" s="1"/>
  <c r="N750" i="2"/>
  <c r="J750" i="2"/>
  <c r="K750" i="2" s="1"/>
  <c r="N758" i="2"/>
  <c r="J758" i="2"/>
  <c r="K758" i="2" s="1"/>
  <c r="N767" i="2"/>
  <c r="J767" i="2"/>
  <c r="K767" i="2" s="1"/>
  <c r="N776" i="2"/>
  <c r="J776" i="2"/>
  <c r="K776" i="2" s="1"/>
  <c r="N757" i="2"/>
  <c r="J757" i="2"/>
  <c r="K757" i="2" s="1"/>
  <c r="N770" i="2"/>
  <c r="J770" i="2"/>
  <c r="K770" i="2" s="1"/>
  <c r="N779" i="2"/>
  <c r="J779" i="2"/>
  <c r="K779" i="2" s="1"/>
  <c r="N752" i="2"/>
  <c r="J752" i="2"/>
  <c r="K752" i="2" s="1"/>
  <c r="F818" i="2"/>
  <c r="M779" i="2"/>
  <c r="F816" i="2"/>
  <c r="M777" i="2"/>
  <c r="F807" i="2"/>
  <c r="M768" i="2"/>
  <c r="F813" i="2"/>
  <c r="M774" i="2"/>
  <c r="F789" i="2"/>
  <c r="M750" i="2"/>
  <c r="F801" i="2"/>
  <c r="M762" i="2"/>
  <c r="F798" i="2"/>
  <c r="M759" i="2"/>
  <c r="F788" i="2"/>
  <c r="M749" i="2"/>
  <c r="F815" i="2"/>
  <c r="M776" i="2"/>
  <c r="F785" i="2"/>
  <c r="M746" i="2"/>
  <c r="F820" i="2"/>
  <c r="M781" i="2"/>
  <c r="F783" i="2"/>
  <c r="M744" i="2"/>
  <c r="F805" i="2"/>
  <c r="M766" i="2"/>
  <c r="F793" i="2"/>
  <c r="M754" i="2"/>
  <c r="F811" i="2"/>
  <c r="M772" i="2"/>
  <c r="F799" i="2"/>
  <c r="M760" i="2"/>
  <c r="F800" i="2"/>
  <c r="M761" i="2"/>
  <c r="F797" i="2"/>
  <c r="M758" i="2"/>
  <c r="F790" i="2"/>
  <c r="M751" i="2"/>
  <c r="N773" i="2"/>
  <c r="J773" i="2"/>
  <c r="K773" i="2" s="1"/>
  <c r="N751" i="2"/>
  <c r="J751" i="2"/>
  <c r="K751" i="2" s="1"/>
  <c r="N759" i="2"/>
  <c r="J759" i="2"/>
  <c r="K759" i="2" s="1"/>
  <c r="N768" i="2"/>
  <c r="J768" i="2"/>
  <c r="K768" i="2" s="1"/>
  <c r="N745" i="2"/>
  <c r="J745" i="2"/>
  <c r="K745" i="2" s="1"/>
  <c r="N762" i="2"/>
  <c r="J762" i="2"/>
  <c r="K762" i="2" s="1"/>
  <c r="N771" i="2"/>
  <c r="J771" i="2"/>
  <c r="K771" i="2" s="1"/>
  <c r="N780" i="2"/>
  <c r="J780" i="2"/>
  <c r="K780" i="2" s="1"/>
  <c r="N756" i="2"/>
  <c r="J756" i="2"/>
  <c r="K756" i="2" s="1"/>
  <c r="N761" i="2"/>
  <c r="J761" i="2"/>
  <c r="K761" i="2" s="1"/>
  <c r="N746" i="2"/>
  <c r="J746" i="2"/>
  <c r="K746" i="2" s="1"/>
  <c r="N754" i="2"/>
  <c r="J754" i="2"/>
  <c r="K754" i="2" s="1"/>
  <c r="N760" i="2"/>
  <c r="J760" i="2"/>
  <c r="K760" i="2" s="1"/>
  <c r="N774" i="2"/>
  <c r="J774" i="2"/>
  <c r="K774" i="2" s="1"/>
  <c r="N749" i="2"/>
  <c r="J749" i="2"/>
  <c r="K749" i="2" s="1"/>
  <c r="N763" i="2"/>
  <c r="J763" i="2"/>
  <c r="K763" i="2" s="1"/>
  <c r="N772" i="2"/>
  <c r="J772" i="2"/>
  <c r="K772" i="2" s="1"/>
  <c r="N744" i="2"/>
  <c r="J744" i="2"/>
  <c r="K744" i="2" s="1"/>
  <c r="N765" i="2"/>
  <c r="J765" i="2"/>
  <c r="K765" i="2" s="1"/>
  <c r="F802" i="2"/>
  <c r="M763" i="2"/>
  <c r="F796" i="2"/>
  <c r="M757" i="2"/>
  <c r="F819" i="2"/>
  <c r="M780" i="2"/>
  <c r="F792" i="2"/>
  <c r="M753" i="2"/>
  <c r="F810" i="2"/>
  <c r="M771" i="2"/>
  <c r="F786" i="2"/>
  <c r="M747" i="2"/>
  <c r="F787" i="2"/>
  <c r="M748" i="2"/>
  <c r="F795" i="2"/>
  <c r="M756" i="2"/>
  <c r="F804" i="2"/>
  <c r="M765" i="2"/>
  <c r="F806" i="2"/>
  <c r="M767" i="2"/>
  <c r="F794" i="2"/>
  <c r="M755" i="2"/>
  <c r="F791" i="2"/>
  <c r="M752" i="2"/>
  <c r="F812" i="2"/>
  <c r="M773" i="2"/>
  <c r="F808" i="2"/>
  <c r="M769" i="2"/>
  <c r="F803" i="2"/>
  <c r="M764" i="2"/>
  <c r="F817" i="2"/>
  <c r="M778" i="2"/>
  <c r="F784" i="2"/>
  <c r="M745" i="2"/>
  <c r="F814" i="2"/>
  <c r="M775" i="2"/>
  <c r="F809" i="2"/>
  <c r="M770" i="2"/>
  <c r="F782" i="2"/>
  <c r="M743" i="2"/>
  <c r="J743" i="2"/>
  <c r="K743" i="2" s="1"/>
  <c r="G812" i="2"/>
  <c r="G800" i="2"/>
  <c r="G808" i="2"/>
  <c r="G816" i="2"/>
  <c r="G782" i="2"/>
  <c r="N782" i="2" s="1"/>
  <c r="G785" i="2"/>
  <c r="G786" i="2"/>
  <c r="G789" i="2"/>
  <c r="G790" i="2"/>
  <c r="G793" i="2"/>
  <c r="G794" i="2"/>
  <c r="G797" i="2"/>
  <c r="G798" i="2"/>
  <c r="G799" i="2"/>
  <c r="G805" i="2"/>
  <c r="G806" i="2"/>
  <c r="G807" i="2"/>
  <c r="G813" i="2"/>
  <c r="G814" i="2"/>
  <c r="G815" i="2"/>
  <c r="G784" i="2"/>
  <c r="G788" i="2"/>
  <c r="G792" i="2"/>
  <c r="G796" i="2"/>
  <c r="G801" i="2"/>
  <c r="G802" i="2"/>
  <c r="G803" i="2"/>
  <c r="G809" i="2"/>
  <c r="G810" i="2"/>
  <c r="G811" i="2"/>
  <c r="G817" i="2"/>
  <c r="G818" i="2"/>
  <c r="G819" i="2"/>
  <c r="G783" i="2"/>
  <c r="G787" i="2"/>
  <c r="G791" i="2"/>
  <c r="G795" i="2"/>
  <c r="G804" i="2"/>
  <c r="G820" i="2"/>
  <c r="C812" i="2"/>
  <c r="E851" i="2"/>
  <c r="D812" i="2"/>
  <c r="E865" i="2"/>
  <c r="D826" i="2"/>
  <c r="C826" i="2"/>
  <c r="E857" i="2"/>
  <c r="D818" i="2"/>
  <c r="C818" i="2"/>
  <c r="E846" i="2"/>
  <c r="D807" i="2"/>
  <c r="C807" i="2"/>
  <c r="E866" i="2"/>
  <c r="C827" i="2"/>
  <c r="D827" i="2"/>
  <c r="E849" i="2"/>
  <c r="D810" i="2"/>
  <c r="C810" i="2"/>
  <c r="E853" i="2"/>
  <c r="D814" i="2"/>
  <c r="C814" i="2"/>
  <c r="C808" i="2"/>
  <c r="E847" i="2"/>
  <c r="D808" i="2"/>
  <c r="E848" i="2"/>
  <c r="D809" i="2"/>
  <c r="C809" i="2"/>
  <c r="E877" i="2"/>
  <c r="D838" i="2"/>
  <c r="C838" i="2"/>
  <c r="E869" i="2"/>
  <c r="D830" i="2"/>
  <c r="C830" i="2"/>
  <c r="E864" i="2"/>
  <c r="D825" i="2"/>
  <c r="C825" i="2"/>
  <c r="C800" i="2"/>
  <c r="E839" i="2"/>
  <c r="D800" i="2"/>
  <c r="E842" i="2"/>
  <c r="D803" i="2"/>
  <c r="C803" i="2"/>
  <c r="E868" i="2"/>
  <c r="C829" i="2"/>
  <c r="D829" i="2"/>
  <c r="C836" i="2"/>
  <c r="E875" i="2"/>
  <c r="D836" i="2"/>
  <c r="E862" i="2"/>
  <c r="D823" i="2"/>
  <c r="C823" i="2"/>
  <c r="E867" i="2"/>
  <c r="D828" i="2"/>
  <c r="C828" i="2"/>
  <c r="C813" i="2"/>
  <c r="E852" i="2"/>
  <c r="D813" i="2"/>
  <c r="C811" i="2"/>
  <c r="E850" i="2"/>
  <c r="D811" i="2"/>
  <c r="E860" i="2"/>
  <c r="D821" i="2"/>
  <c r="C821" i="2"/>
  <c r="D833" i="2"/>
  <c r="E872" i="2"/>
  <c r="C833" i="2"/>
  <c r="C802" i="2"/>
  <c r="E841" i="2"/>
  <c r="D802" i="2"/>
  <c r="C815" i="2"/>
  <c r="E854" i="2"/>
  <c r="D815" i="2"/>
  <c r="C816" i="2"/>
  <c r="E855" i="2"/>
  <c r="D816" i="2"/>
  <c r="D822" i="2"/>
  <c r="E861" i="2"/>
  <c r="C822" i="2"/>
  <c r="E856" i="2"/>
  <c r="D817" i="2"/>
  <c r="C817" i="2"/>
  <c r="E859" i="2"/>
  <c r="C820" i="2"/>
  <c r="D820" i="2"/>
  <c r="E871" i="2"/>
  <c r="D832" i="2"/>
  <c r="C832" i="2"/>
  <c r="C819" i="2"/>
  <c r="E858" i="2"/>
  <c r="D819" i="2"/>
  <c r="E879" i="2"/>
  <c r="C840" i="2"/>
  <c r="D840" i="2"/>
  <c r="E845" i="2"/>
  <c r="D806" i="2"/>
  <c r="C806" i="2"/>
  <c r="C798" i="2"/>
  <c r="E837" i="2"/>
  <c r="D798" i="2"/>
  <c r="E843" i="2"/>
  <c r="D804" i="2"/>
  <c r="C804" i="2"/>
  <c r="C805" i="2"/>
  <c r="E844" i="2"/>
  <c r="D805" i="2"/>
  <c r="D831" i="2"/>
  <c r="E870" i="2"/>
  <c r="C831" i="2"/>
  <c r="A795" i="2" l="1"/>
  <c r="E834" i="2"/>
  <c r="B795" i="2"/>
  <c r="L795" i="2" s="1"/>
  <c r="D795" i="2"/>
  <c r="C795" i="2"/>
  <c r="AB29" i="3"/>
  <c r="A850" i="2"/>
  <c r="B850" i="2"/>
  <c r="L850" i="2" s="1"/>
  <c r="A875" i="2"/>
  <c r="B875" i="2"/>
  <c r="A869" i="2"/>
  <c r="B869" i="2"/>
  <c r="L869" i="2" s="1"/>
  <c r="A847" i="2"/>
  <c r="B847" i="2"/>
  <c r="L847" i="2" s="1"/>
  <c r="A853" i="2"/>
  <c r="B853" i="2"/>
  <c r="L853" i="2" s="1"/>
  <c r="A857" i="2"/>
  <c r="B857" i="2"/>
  <c r="L857" i="2" s="1"/>
  <c r="A870" i="2"/>
  <c r="B870" i="2"/>
  <c r="L870" i="2" s="1"/>
  <c r="A879" i="2"/>
  <c r="B879" i="2"/>
  <c r="L879" i="2" s="1"/>
  <c r="A856" i="2"/>
  <c r="B856" i="2"/>
  <c r="L856" i="2" s="1"/>
  <c r="A854" i="2"/>
  <c r="B854" i="2"/>
  <c r="A839" i="2"/>
  <c r="B839" i="2"/>
  <c r="L839" i="2" s="1"/>
  <c r="A864" i="2"/>
  <c r="B864" i="2"/>
  <c r="L864" i="2" s="1"/>
  <c r="A846" i="2"/>
  <c r="B846" i="2"/>
  <c r="L846" i="2" s="1"/>
  <c r="A851" i="2"/>
  <c r="B851" i="2"/>
  <c r="L851" i="2" s="1"/>
  <c r="A841" i="2"/>
  <c r="B841" i="2"/>
  <c r="L841" i="2" s="1"/>
  <c r="A845" i="2"/>
  <c r="B845" i="2"/>
  <c r="L845" i="2" s="1"/>
  <c r="A859" i="2"/>
  <c r="B859" i="2"/>
  <c r="L859" i="2" s="1"/>
  <c r="A796" i="2"/>
  <c r="B796" i="2"/>
  <c r="L796" i="2" s="1"/>
  <c r="A844" i="2"/>
  <c r="B844" i="2"/>
  <c r="A843" i="2"/>
  <c r="B843" i="2"/>
  <c r="L843" i="2" s="1"/>
  <c r="A868" i="2"/>
  <c r="B868" i="2"/>
  <c r="L868" i="2" s="1"/>
  <c r="A785" i="2"/>
  <c r="B785" i="2"/>
  <c r="L785" i="2" s="1"/>
  <c r="A837" i="2"/>
  <c r="B837" i="2"/>
  <c r="A855" i="2"/>
  <c r="B855" i="2"/>
  <c r="L855" i="2" s="1"/>
  <c r="A862" i="2"/>
  <c r="B862" i="2"/>
  <c r="A848" i="2"/>
  <c r="B848" i="2"/>
  <c r="L848" i="2" s="1"/>
  <c r="A866" i="2"/>
  <c r="B866" i="2"/>
  <c r="L866" i="2" s="1"/>
  <c r="A858" i="2"/>
  <c r="B858" i="2"/>
  <c r="A871" i="2"/>
  <c r="B871" i="2"/>
  <c r="L871" i="2" s="1"/>
  <c r="A861" i="2"/>
  <c r="B861" i="2"/>
  <c r="L861" i="2" s="1"/>
  <c r="A872" i="2"/>
  <c r="B872" i="2"/>
  <c r="L872" i="2" s="1"/>
  <c r="A860" i="2"/>
  <c r="B860" i="2"/>
  <c r="L860" i="2" s="1"/>
  <c r="A852" i="2"/>
  <c r="B852" i="2"/>
  <c r="A867" i="2"/>
  <c r="B867" i="2"/>
  <c r="L867" i="2" s="1"/>
  <c r="A842" i="2"/>
  <c r="B842" i="2"/>
  <c r="L842" i="2" s="1"/>
  <c r="A877" i="2"/>
  <c r="B877" i="2"/>
  <c r="L877" i="2" s="1"/>
  <c r="A849" i="2"/>
  <c r="B849" i="2"/>
  <c r="L849" i="2" s="1"/>
  <c r="A865" i="2"/>
  <c r="B865" i="2"/>
  <c r="L865" i="2" s="1"/>
  <c r="H844" i="2"/>
  <c r="O805" i="2"/>
  <c r="H842" i="2"/>
  <c r="O803" i="2"/>
  <c r="H853" i="2"/>
  <c r="O814" i="2"/>
  <c r="H850" i="2"/>
  <c r="O811" i="2"/>
  <c r="H830" i="2"/>
  <c r="O791" i="2"/>
  <c r="H849" i="2"/>
  <c r="O810" i="2"/>
  <c r="L844" i="2"/>
  <c r="L875" i="2"/>
  <c r="H823" i="2"/>
  <c r="O784" i="2"/>
  <c r="H857" i="2"/>
  <c r="O818" i="2"/>
  <c r="H851" i="2"/>
  <c r="O812" i="2"/>
  <c r="H838" i="2"/>
  <c r="O799" i="2"/>
  <c r="H822" i="2"/>
  <c r="O783" i="2"/>
  <c r="H840" i="2"/>
  <c r="O801" i="2"/>
  <c r="H835" i="2"/>
  <c r="O796" i="2"/>
  <c r="H831" i="2"/>
  <c r="O792" i="2"/>
  <c r="H827" i="2"/>
  <c r="O788" i="2"/>
  <c r="H825" i="2"/>
  <c r="O786" i="2"/>
  <c r="H858" i="2"/>
  <c r="O819" i="2"/>
  <c r="H847" i="2"/>
  <c r="O808" i="2"/>
  <c r="L858" i="2"/>
  <c r="H841" i="2"/>
  <c r="O802" i="2"/>
  <c r="H828" i="2"/>
  <c r="O789" i="2"/>
  <c r="H855" i="2"/>
  <c r="O816" i="2"/>
  <c r="H832" i="2"/>
  <c r="O793" i="2"/>
  <c r="H826" i="2"/>
  <c r="O787" i="2"/>
  <c r="H845" i="2"/>
  <c r="O806" i="2"/>
  <c r="H836" i="2"/>
  <c r="O797" i="2"/>
  <c r="L852" i="2"/>
  <c r="D796" i="2"/>
  <c r="C796" i="2"/>
  <c r="E835" i="2"/>
  <c r="L854" i="2"/>
  <c r="L837" i="2"/>
  <c r="L862" i="2"/>
  <c r="O782" i="2"/>
  <c r="O795" i="2"/>
  <c r="D785" i="2"/>
  <c r="C785" i="2"/>
  <c r="E824" i="2"/>
  <c r="H843" i="2"/>
  <c r="O804" i="2"/>
  <c r="H859" i="2"/>
  <c r="O820" i="2"/>
  <c r="H852" i="2"/>
  <c r="O813" i="2"/>
  <c r="H837" i="2"/>
  <c r="O798" i="2"/>
  <c r="H824" i="2"/>
  <c r="O785" i="2"/>
  <c r="H833" i="2"/>
  <c r="O794" i="2"/>
  <c r="H846" i="2"/>
  <c r="O807" i="2"/>
  <c r="H848" i="2"/>
  <c r="O809" i="2"/>
  <c r="H856" i="2"/>
  <c r="O817" i="2"/>
  <c r="H854" i="2"/>
  <c r="O815" i="2"/>
  <c r="H839" i="2"/>
  <c r="O800" i="2"/>
  <c r="H829" i="2"/>
  <c r="O790" i="2"/>
  <c r="N795" i="2"/>
  <c r="J795" i="2"/>
  <c r="K795" i="2" s="1"/>
  <c r="N819" i="2"/>
  <c r="J819" i="2"/>
  <c r="K819" i="2" s="1"/>
  <c r="J810" i="2"/>
  <c r="K810" i="2" s="1"/>
  <c r="N810" i="2"/>
  <c r="N801" i="2"/>
  <c r="J801" i="2"/>
  <c r="K801" i="2" s="1"/>
  <c r="N784" i="2"/>
  <c r="J784" i="2"/>
  <c r="K784" i="2" s="1"/>
  <c r="N807" i="2"/>
  <c r="J807" i="2"/>
  <c r="K807" i="2" s="1"/>
  <c r="N798" i="2"/>
  <c r="J798" i="2"/>
  <c r="K798" i="2" s="1"/>
  <c r="N790" i="2"/>
  <c r="J790" i="2"/>
  <c r="K790" i="2" s="1"/>
  <c r="N812" i="2"/>
  <c r="J812" i="2"/>
  <c r="K812" i="2" s="1"/>
  <c r="N791" i="2"/>
  <c r="J791" i="2"/>
  <c r="K791" i="2" s="1"/>
  <c r="N818" i="2"/>
  <c r="J818" i="2"/>
  <c r="K818" i="2" s="1"/>
  <c r="N809" i="2"/>
  <c r="J809" i="2"/>
  <c r="K809" i="2" s="1"/>
  <c r="N796" i="2"/>
  <c r="J796" i="2"/>
  <c r="K796" i="2" s="1"/>
  <c r="N815" i="2"/>
  <c r="J815" i="2"/>
  <c r="K815" i="2" s="1"/>
  <c r="N806" i="2"/>
  <c r="J806" i="2"/>
  <c r="K806" i="2" s="1"/>
  <c r="N797" i="2"/>
  <c r="J797" i="2"/>
  <c r="K797" i="2" s="1"/>
  <c r="N789" i="2"/>
  <c r="J789" i="2"/>
  <c r="K789" i="2" s="1"/>
  <c r="N816" i="2"/>
  <c r="J816" i="2"/>
  <c r="K816" i="2" s="1"/>
  <c r="F848" i="2"/>
  <c r="M809" i="2"/>
  <c r="F823" i="2"/>
  <c r="M784" i="2"/>
  <c r="F842" i="2"/>
  <c r="M803" i="2"/>
  <c r="F851" i="2"/>
  <c r="M812" i="2"/>
  <c r="F833" i="2"/>
  <c r="M794" i="2"/>
  <c r="F843" i="2"/>
  <c r="M804" i="2"/>
  <c r="F826" i="2"/>
  <c r="M787" i="2"/>
  <c r="F849" i="2"/>
  <c r="M810" i="2"/>
  <c r="F858" i="2"/>
  <c r="M819" i="2"/>
  <c r="F841" i="2"/>
  <c r="M802" i="2"/>
  <c r="F829" i="2"/>
  <c r="M790" i="2"/>
  <c r="F839" i="2"/>
  <c r="M800" i="2"/>
  <c r="F850" i="2"/>
  <c r="M811" i="2"/>
  <c r="F844" i="2"/>
  <c r="M805" i="2"/>
  <c r="F859" i="2"/>
  <c r="M820" i="2"/>
  <c r="F854" i="2"/>
  <c r="M815" i="2"/>
  <c r="F837" i="2"/>
  <c r="M798" i="2"/>
  <c r="F828" i="2"/>
  <c r="M789" i="2"/>
  <c r="F846" i="2"/>
  <c r="M807" i="2"/>
  <c r="F857" i="2"/>
  <c r="M818" i="2"/>
  <c r="N820" i="2"/>
  <c r="J820" i="2"/>
  <c r="K820" i="2" s="1"/>
  <c r="N787" i="2"/>
  <c r="J787" i="2"/>
  <c r="K787" i="2" s="1"/>
  <c r="N817" i="2"/>
  <c r="J817" i="2"/>
  <c r="K817" i="2" s="1"/>
  <c r="N803" i="2"/>
  <c r="J803" i="2"/>
  <c r="K803" i="2" s="1"/>
  <c r="N792" i="2"/>
  <c r="J792" i="2"/>
  <c r="K792" i="2" s="1"/>
  <c r="N814" i="2"/>
  <c r="J814" i="2"/>
  <c r="K814" i="2" s="1"/>
  <c r="N805" i="2"/>
  <c r="J805" i="2"/>
  <c r="K805" i="2" s="1"/>
  <c r="N794" i="2"/>
  <c r="J794" i="2"/>
  <c r="K794" i="2" s="1"/>
  <c r="N786" i="2"/>
  <c r="J786" i="2"/>
  <c r="K786" i="2" s="1"/>
  <c r="N808" i="2"/>
  <c r="J808" i="2"/>
  <c r="K808" i="2" s="1"/>
  <c r="N804" i="2"/>
  <c r="J804" i="2"/>
  <c r="K804" i="2" s="1"/>
  <c r="N783" i="2"/>
  <c r="J783" i="2"/>
  <c r="K783" i="2" s="1"/>
  <c r="N811" i="2"/>
  <c r="J811" i="2"/>
  <c r="K811" i="2" s="1"/>
  <c r="N802" i="2"/>
  <c r="J802" i="2"/>
  <c r="K802" i="2" s="1"/>
  <c r="N788" i="2"/>
  <c r="J788" i="2"/>
  <c r="K788" i="2" s="1"/>
  <c r="N813" i="2"/>
  <c r="J813" i="2"/>
  <c r="K813" i="2" s="1"/>
  <c r="N799" i="2"/>
  <c r="J799" i="2"/>
  <c r="K799" i="2" s="1"/>
  <c r="N793" i="2"/>
  <c r="J793" i="2"/>
  <c r="K793" i="2" s="1"/>
  <c r="N785" i="2"/>
  <c r="J785" i="2"/>
  <c r="K785" i="2" s="1"/>
  <c r="N800" i="2"/>
  <c r="J800" i="2"/>
  <c r="K800" i="2" s="1"/>
  <c r="F853" i="2"/>
  <c r="M814" i="2"/>
  <c r="F856" i="2"/>
  <c r="M817" i="2"/>
  <c r="F847" i="2"/>
  <c r="M808" i="2"/>
  <c r="F830" i="2"/>
  <c r="M791" i="2"/>
  <c r="F845" i="2"/>
  <c r="M806" i="2"/>
  <c r="F834" i="2"/>
  <c r="M795" i="2"/>
  <c r="F825" i="2"/>
  <c r="M786" i="2"/>
  <c r="F831" i="2"/>
  <c r="M792" i="2"/>
  <c r="F835" i="2"/>
  <c r="M796" i="2"/>
  <c r="F836" i="2"/>
  <c r="M797" i="2"/>
  <c r="F838" i="2"/>
  <c r="M799" i="2"/>
  <c r="F832" i="2"/>
  <c r="M793" i="2"/>
  <c r="F822" i="2"/>
  <c r="M783" i="2"/>
  <c r="F824" i="2"/>
  <c r="M785" i="2"/>
  <c r="F827" i="2"/>
  <c r="M788" i="2"/>
  <c r="F840" i="2"/>
  <c r="M801" i="2"/>
  <c r="F852" i="2"/>
  <c r="M813" i="2"/>
  <c r="F855" i="2"/>
  <c r="M816" i="2"/>
  <c r="F821" i="2"/>
  <c r="M782" i="2"/>
  <c r="J782" i="2"/>
  <c r="K782" i="2" s="1"/>
  <c r="G859" i="2"/>
  <c r="G843" i="2"/>
  <c r="G834" i="2"/>
  <c r="G830" i="2"/>
  <c r="G826" i="2"/>
  <c r="G822" i="2"/>
  <c r="G858" i="2"/>
  <c r="G857" i="2"/>
  <c r="G856" i="2"/>
  <c r="G850" i="2"/>
  <c r="G849" i="2"/>
  <c r="G848" i="2"/>
  <c r="G842" i="2"/>
  <c r="G841" i="2"/>
  <c r="G840" i="2"/>
  <c r="G835" i="2"/>
  <c r="G831" i="2"/>
  <c r="G827" i="2"/>
  <c r="G823" i="2"/>
  <c r="G854" i="2"/>
  <c r="G853" i="2"/>
  <c r="G852" i="2"/>
  <c r="G846" i="2"/>
  <c r="G845" i="2"/>
  <c r="G844" i="2"/>
  <c r="G838" i="2"/>
  <c r="G837" i="2"/>
  <c r="G836" i="2"/>
  <c r="G833" i="2"/>
  <c r="G832" i="2"/>
  <c r="G829" i="2"/>
  <c r="G828" i="2"/>
  <c r="G825" i="2"/>
  <c r="G824" i="2"/>
  <c r="G821" i="2"/>
  <c r="N821" i="2" s="1"/>
  <c r="G855" i="2"/>
  <c r="G847" i="2"/>
  <c r="G839" i="2"/>
  <c r="G851" i="2"/>
  <c r="D844" i="2"/>
  <c r="E883" i="2"/>
  <c r="C844" i="2"/>
  <c r="C843" i="2"/>
  <c r="E882" i="2"/>
  <c r="D843" i="2"/>
  <c r="E876" i="2"/>
  <c r="C837" i="2"/>
  <c r="D837" i="2"/>
  <c r="E884" i="2"/>
  <c r="D845" i="2"/>
  <c r="C845" i="2"/>
  <c r="E898" i="2"/>
  <c r="C859" i="2"/>
  <c r="D859" i="2"/>
  <c r="D855" i="2"/>
  <c r="E894" i="2"/>
  <c r="C855" i="2"/>
  <c r="E880" i="2"/>
  <c r="C841" i="2"/>
  <c r="D841" i="2"/>
  <c r="E889" i="2"/>
  <c r="D850" i="2"/>
  <c r="C850" i="2"/>
  <c r="E901" i="2"/>
  <c r="D862" i="2"/>
  <c r="C862" i="2"/>
  <c r="C875" i="2"/>
  <c r="E914" i="2"/>
  <c r="D875" i="2"/>
  <c r="C842" i="2"/>
  <c r="E881" i="2"/>
  <c r="D842" i="2"/>
  <c r="E908" i="2"/>
  <c r="D869" i="2"/>
  <c r="C869" i="2"/>
  <c r="C848" i="2"/>
  <c r="E887" i="2"/>
  <c r="D848" i="2"/>
  <c r="D847" i="2"/>
  <c r="E886" i="2"/>
  <c r="C847" i="2"/>
  <c r="D853" i="2"/>
  <c r="E892" i="2"/>
  <c r="C853" i="2"/>
  <c r="E905" i="2"/>
  <c r="C866" i="2"/>
  <c r="D866" i="2"/>
  <c r="D857" i="2"/>
  <c r="E896" i="2"/>
  <c r="C857" i="2"/>
  <c r="E909" i="2"/>
  <c r="C870" i="2"/>
  <c r="D870" i="2"/>
  <c r="C879" i="2"/>
  <c r="E918" i="2"/>
  <c r="D879" i="2"/>
  <c r="E897" i="2"/>
  <c r="D858" i="2"/>
  <c r="C858" i="2"/>
  <c r="C871" i="2"/>
  <c r="E910" i="2"/>
  <c r="D871" i="2"/>
  <c r="C856" i="2"/>
  <c r="E895" i="2"/>
  <c r="D856" i="2"/>
  <c r="E900" i="2"/>
  <c r="C861" i="2"/>
  <c r="D861" i="2"/>
  <c r="E893" i="2"/>
  <c r="D854" i="2"/>
  <c r="C854" i="2"/>
  <c r="D872" i="2"/>
  <c r="E911" i="2"/>
  <c r="C872" i="2"/>
  <c r="C860" i="2"/>
  <c r="E899" i="2"/>
  <c r="D860" i="2"/>
  <c r="C852" i="2"/>
  <c r="E891" i="2"/>
  <c r="D852" i="2"/>
  <c r="C867" i="2"/>
  <c r="E906" i="2"/>
  <c r="D867" i="2"/>
  <c r="E907" i="2"/>
  <c r="C868" i="2"/>
  <c r="D868" i="2"/>
  <c r="C839" i="2"/>
  <c r="E878" i="2"/>
  <c r="D839" i="2"/>
  <c r="E903" i="2"/>
  <c r="C864" i="2"/>
  <c r="D864" i="2"/>
  <c r="C877" i="2"/>
  <c r="E916" i="2"/>
  <c r="D877" i="2"/>
  <c r="E888" i="2"/>
  <c r="C849" i="2"/>
  <c r="D849" i="2"/>
  <c r="E885" i="2"/>
  <c r="D846" i="2"/>
  <c r="C846" i="2"/>
  <c r="E904" i="2"/>
  <c r="D865" i="2"/>
  <c r="C865" i="2"/>
  <c r="D851" i="2"/>
  <c r="E890" i="2"/>
  <c r="C851" i="2"/>
  <c r="C834" i="2" l="1"/>
  <c r="E873" i="2"/>
  <c r="A834" i="2"/>
  <c r="D834" i="2"/>
  <c r="B834" i="2"/>
  <c r="L834" i="2" s="1"/>
  <c r="AC29" i="3"/>
  <c r="A888" i="2"/>
  <c r="B888" i="2"/>
  <c r="L888" i="2" s="1"/>
  <c r="A909" i="2"/>
  <c r="B909" i="2"/>
  <c r="L909" i="2" s="1"/>
  <c r="A885" i="2"/>
  <c r="B885" i="2"/>
  <c r="A891" i="2"/>
  <c r="B891" i="2"/>
  <c r="L891" i="2" s="1"/>
  <c r="A900" i="2"/>
  <c r="B900" i="2"/>
  <c r="A876" i="2"/>
  <c r="B876" i="2"/>
  <c r="A890" i="2"/>
  <c r="B890" i="2"/>
  <c r="L890" i="2" s="1"/>
  <c r="A904" i="2"/>
  <c r="B904" i="2"/>
  <c r="L904" i="2" s="1"/>
  <c r="A916" i="2"/>
  <c r="B916" i="2"/>
  <c r="L916" i="2" s="1"/>
  <c r="A903" i="2"/>
  <c r="B903" i="2"/>
  <c r="A906" i="2"/>
  <c r="B906" i="2"/>
  <c r="L906" i="2" s="1"/>
  <c r="A911" i="2"/>
  <c r="B911" i="2"/>
  <c r="L911" i="2" s="1"/>
  <c r="A893" i="2"/>
  <c r="B893" i="2"/>
  <c r="L893" i="2" s="1"/>
  <c r="A910" i="2"/>
  <c r="B910" i="2"/>
  <c r="L910" i="2" s="1"/>
  <c r="A897" i="2"/>
  <c r="B897" i="2"/>
  <c r="L897" i="2" s="1"/>
  <c r="A896" i="2"/>
  <c r="B896" i="2"/>
  <c r="L896" i="2" s="1"/>
  <c r="A905" i="2"/>
  <c r="B905" i="2"/>
  <c r="L905" i="2" s="1"/>
  <c r="A887" i="2"/>
  <c r="B887" i="2"/>
  <c r="L887" i="2" s="1"/>
  <c r="A908" i="2"/>
  <c r="B908" i="2"/>
  <c r="L908" i="2" s="1"/>
  <c r="A889" i="2"/>
  <c r="B889" i="2"/>
  <c r="L889" i="2" s="1"/>
  <c r="A884" i="2"/>
  <c r="B884" i="2"/>
  <c r="L884" i="2" s="1"/>
  <c r="A883" i="2"/>
  <c r="B883" i="2"/>
  <c r="L883" i="2" s="1"/>
  <c r="A824" i="2"/>
  <c r="B824" i="2"/>
  <c r="L824" i="2" s="1"/>
  <c r="A907" i="2"/>
  <c r="B907" i="2"/>
  <c r="A918" i="2"/>
  <c r="B918" i="2"/>
  <c r="L918" i="2" s="1"/>
  <c r="A892" i="2"/>
  <c r="B892" i="2"/>
  <c r="A880" i="2"/>
  <c r="B880" i="2"/>
  <c r="L880" i="2" s="1"/>
  <c r="A899" i="2"/>
  <c r="B899" i="2"/>
  <c r="L899" i="2" s="1"/>
  <c r="A895" i="2"/>
  <c r="B895" i="2"/>
  <c r="L895" i="2" s="1"/>
  <c r="A886" i="2"/>
  <c r="B886" i="2"/>
  <c r="L886" i="2" s="1"/>
  <c r="A914" i="2"/>
  <c r="B914" i="2"/>
  <c r="L914" i="2" s="1"/>
  <c r="A901" i="2"/>
  <c r="B901" i="2"/>
  <c r="L901" i="2" s="1"/>
  <c r="A894" i="2"/>
  <c r="B894" i="2"/>
  <c r="L894" i="2" s="1"/>
  <c r="A898" i="2"/>
  <c r="B898" i="2"/>
  <c r="L898" i="2" s="1"/>
  <c r="A882" i="2"/>
  <c r="B882" i="2"/>
  <c r="L882" i="2" s="1"/>
  <c r="A835" i="2"/>
  <c r="B835" i="2"/>
  <c r="L835" i="2" s="1"/>
  <c r="A878" i="2"/>
  <c r="B878" i="2"/>
  <c r="L878" i="2" s="1"/>
  <c r="A881" i="2"/>
  <c r="B881" i="2"/>
  <c r="L881" i="2" s="1"/>
  <c r="D824" i="2"/>
  <c r="C824" i="2"/>
  <c r="E863" i="2"/>
  <c r="L885" i="2"/>
  <c r="O834" i="2"/>
  <c r="H868" i="2"/>
  <c r="O829" i="2"/>
  <c r="H893" i="2"/>
  <c r="O854" i="2"/>
  <c r="H887" i="2"/>
  <c r="O848" i="2"/>
  <c r="H872" i="2"/>
  <c r="O833" i="2"/>
  <c r="H876" i="2"/>
  <c r="O837" i="2"/>
  <c r="H898" i="2"/>
  <c r="O859" i="2"/>
  <c r="C835" i="2"/>
  <c r="E874" i="2"/>
  <c r="D835" i="2"/>
  <c r="H884" i="2"/>
  <c r="O845" i="2"/>
  <c r="H871" i="2"/>
  <c r="O832" i="2"/>
  <c r="H867" i="2"/>
  <c r="O828" i="2"/>
  <c r="H886" i="2"/>
  <c r="O847" i="2"/>
  <c r="H864" i="2"/>
  <c r="O825" i="2"/>
  <c r="H870" i="2"/>
  <c r="O831" i="2"/>
  <c r="H879" i="2"/>
  <c r="O840" i="2"/>
  <c r="H877" i="2"/>
  <c r="O838" i="2"/>
  <c r="H896" i="2"/>
  <c r="O857" i="2"/>
  <c r="H869" i="2"/>
  <c r="O830" i="2"/>
  <c r="H892" i="2"/>
  <c r="O853" i="2"/>
  <c r="H883" i="2"/>
  <c r="O844" i="2"/>
  <c r="L900" i="2"/>
  <c r="L903" i="2"/>
  <c r="L907" i="2"/>
  <c r="L892" i="2"/>
  <c r="L876" i="2"/>
  <c r="O821" i="2"/>
  <c r="H878" i="2"/>
  <c r="O839" i="2"/>
  <c r="H895" i="2"/>
  <c r="O856" i="2"/>
  <c r="H885" i="2"/>
  <c r="O846" i="2"/>
  <c r="H863" i="2"/>
  <c r="O824" i="2"/>
  <c r="H891" i="2"/>
  <c r="O852" i="2"/>
  <c r="H882" i="2"/>
  <c r="O843" i="2"/>
  <c r="H875" i="2"/>
  <c r="O836" i="2"/>
  <c r="H865" i="2"/>
  <c r="O826" i="2"/>
  <c r="H894" i="2"/>
  <c r="O855" i="2"/>
  <c r="H880" i="2"/>
  <c r="O841" i="2"/>
  <c r="H897" i="2"/>
  <c r="O858" i="2"/>
  <c r="H866" i="2"/>
  <c r="O827" i="2"/>
  <c r="H874" i="2"/>
  <c r="O835" i="2"/>
  <c r="H861" i="2"/>
  <c r="O822" i="2"/>
  <c r="H890" i="2"/>
  <c r="O851" i="2"/>
  <c r="H862" i="2"/>
  <c r="O823" i="2"/>
  <c r="H888" i="2"/>
  <c r="O849" i="2"/>
  <c r="H889" i="2"/>
  <c r="O850" i="2"/>
  <c r="H881" i="2"/>
  <c r="O842" i="2"/>
  <c r="N847" i="2"/>
  <c r="J847" i="2"/>
  <c r="K847" i="2" s="1"/>
  <c r="N825" i="2"/>
  <c r="J825" i="2"/>
  <c r="K825" i="2" s="1"/>
  <c r="N833" i="2"/>
  <c r="J833" i="2"/>
  <c r="K833" i="2" s="1"/>
  <c r="N844" i="2"/>
  <c r="J844" i="2"/>
  <c r="K844" i="2" s="1"/>
  <c r="N853" i="2"/>
  <c r="J853" i="2"/>
  <c r="K853" i="2" s="1"/>
  <c r="N831" i="2"/>
  <c r="J831" i="2"/>
  <c r="K831" i="2" s="1"/>
  <c r="J842" i="2"/>
  <c r="K842" i="2" s="1"/>
  <c r="N842" i="2"/>
  <c r="N856" i="2"/>
  <c r="J856" i="2"/>
  <c r="K856" i="2" s="1"/>
  <c r="N826" i="2"/>
  <c r="J826" i="2"/>
  <c r="K826" i="2" s="1"/>
  <c r="N859" i="2"/>
  <c r="J859" i="2"/>
  <c r="K859" i="2" s="1"/>
  <c r="N855" i="2"/>
  <c r="J855" i="2"/>
  <c r="K855" i="2" s="1"/>
  <c r="N828" i="2"/>
  <c r="J828" i="2"/>
  <c r="K828" i="2" s="1"/>
  <c r="N836" i="2"/>
  <c r="J836" i="2"/>
  <c r="K836" i="2" s="1"/>
  <c r="N845" i="2"/>
  <c r="J845" i="2"/>
  <c r="K845" i="2" s="1"/>
  <c r="N854" i="2"/>
  <c r="J854" i="2"/>
  <c r="K854" i="2" s="1"/>
  <c r="N835" i="2"/>
  <c r="J835" i="2"/>
  <c r="K835" i="2" s="1"/>
  <c r="N848" i="2"/>
  <c r="J848" i="2"/>
  <c r="K848" i="2" s="1"/>
  <c r="N857" i="2"/>
  <c r="J857" i="2"/>
  <c r="K857" i="2" s="1"/>
  <c r="N830" i="2"/>
  <c r="J830" i="2"/>
  <c r="K830" i="2" s="1"/>
  <c r="F894" i="2"/>
  <c r="M855" i="2"/>
  <c r="F879" i="2"/>
  <c r="M840" i="2"/>
  <c r="F863" i="2"/>
  <c r="M824" i="2"/>
  <c r="F871" i="2"/>
  <c r="M832" i="2"/>
  <c r="F875" i="2"/>
  <c r="M836" i="2"/>
  <c r="F870" i="2"/>
  <c r="M831" i="2"/>
  <c r="F873" i="2"/>
  <c r="M834" i="2"/>
  <c r="F869" i="2"/>
  <c r="M830" i="2"/>
  <c r="F895" i="2"/>
  <c r="M856" i="2"/>
  <c r="F896" i="2"/>
  <c r="M857" i="2"/>
  <c r="F867" i="2"/>
  <c r="M828" i="2"/>
  <c r="F893" i="2"/>
  <c r="M854" i="2"/>
  <c r="F883" i="2"/>
  <c r="M844" i="2"/>
  <c r="F878" i="2"/>
  <c r="M839" i="2"/>
  <c r="F880" i="2"/>
  <c r="M841" i="2"/>
  <c r="F888" i="2"/>
  <c r="M849" i="2"/>
  <c r="F882" i="2"/>
  <c r="M843" i="2"/>
  <c r="F890" i="2"/>
  <c r="M851" i="2"/>
  <c r="F862" i="2"/>
  <c r="M823" i="2"/>
  <c r="N851" i="2"/>
  <c r="J851" i="2"/>
  <c r="K851" i="2" s="1"/>
  <c r="N829" i="2"/>
  <c r="J829" i="2"/>
  <c r="K829" i="2" s="1"/>
  <c r="N837" i="2"/>
  <c r="J837" i="2"/>
  <c r="K837" i="2" s="1"/>
  <c r="N846" i="2"/>
  <c r="J846" i="2"/>
  <c r="K846" i="2" s="1"/>
  <c r="N823" i="2"/>
  <c r="J823" i="2"/>
  <c r="K823" i="2" s="1"/>
  <c r="N840" i="2"/>
  <c r="J840" i="2"/>
  <c r="K840" i="2" s="1"/>
  <c r="N849" i="2"/>
  <c r="J849" i="2"/>
  <c r="K849" i="2" s="1"/>
  <c r="J858" i="2"/>
  <c r="K858" i="2" s="1"/>
  <c r="N858" i="2"/>
  <c r="N834" i="2"/>
  <c r="J834" i="2"/>
  <c r="K834" i="2" s="1"/>
  <c r="N839" i="2"/>
  <c r="J839" i="2"/>
  <c r="K839" i="2" s="1"/>
  <c r="N824" i="2"/>
  <c r="J824" i="2"/>
  <c r="K824" i="2" s="1"/>
  <c r="N832" i="2"/>
  <c r="J832" i="2"/>
  <c r="K832" i="2" s="1"/>
  <c r="N838" i="2"/>
  <c r="J838" i="2"/>
  <c r="K838" i="2" s="1"/>
  <c r="N852" i="2"/>
  <c r="J852" i="2"/>
  <c r="K852" i="2" s="1"/>
  <c r="N827" i="2"/>
  <c r="J827" i="2"/>
  <c r="K827" i="2" s="1"/>
  <c r="N841" i="2"/>
  <c r="J841" i="2"/>
  <c r="K841" i="2" s="1"/>
  <c r="N850" i="2"/>
  <c r="J850" i="2"/>
  <c r="K850" i="2" s="1"/>
  <c r="N822" i="2"/>
  <c r="J822" i="2"/>
  <c r="K822" i="2" s="1"/>
  <c r="N843" i="2"/>
  <c r="J843" i="2"/>
  <c r="K843" i="2" s="1"/>
  <c r="F891" i="2"/>
  <c r="M852" i="2"/>
  <c r="F866" i="2"/>
  <c r="M827" i="2"/>
  <c r="F861" i="2"/>
  <c r="M822" i="2"/>
  <c r="F877" i="2"/>
  <c r="M838" i="2"/>
  <c r="F874" i="2"/>
  <c r="M835" i="2"/>
  <c r="F864" i="2"/>
  <c r="M825" i="2"/>
  <c r="F884" i="2"/>
  <c r="M845" i="2"/>
  <c r="F886" i="2"/>
  <c r="M847" i="2"/>
  <c r="F892" i="2"/>
  <c r="M853" i="2"/>
  <c r="F885" i="2"/>
  <c r="M846" i="2"/>
  <c r="F876" i="2"/>
  <c r="M837" i="2"/>
  <c r="F898" i="2"/>
  <c r="M859" i="2"/>
  <c r="F889" i="2"/>
  <c r="M850" i="2"/>
  <c r="F868" i="2"/>
  <c r="M829" i="2"/>
  <c r="F897" i="2"/>
  <c r="M858" i="2"/>
  <c r="F865" i="2"/>
  <c r="M826" i="2"/>
  <c r="F872" i="2"/>
  <c r="M833" i="2"/>
  <c r="F881" i="2"/>
  <c r="M842" i="2"/>
  <c r="F887" i="2"/>
  <c r="M848" i="2"/>
  <c r="F860" i="2"/>
  <c r="M821" i="2"/>
  <c r="J821" i="2"/>
  <c r="K821" i="2" s="1"/>
  <c r="G890" i="2"/>
  <c r="G878" i="2"/>
  <c r="G886" i="2"/>
  <c r="G894" i="2"/>
  <c r="G860" i="2"/>
  <c r="N860" i="2" s="1"/>
  <c r="G863" i="2"/>
  <c r="G864" i="2"/>
  <c r="G867" i="2"/>
  <c r="G868" i="2"/>
  <c r="G871" i="2"/>
  <c r="G872" i="2"/>
  <c r="G875" i="2"/>
  <c r="G876" i="2"/>
  <c r="G877" i="2"/>
  <c r="G883" i="2"/>
  <c r="G884" i="2"/>
  <c r="G885" i="2"/>
  <c r="G891" i="2"/>
  <c r="G892" i="2"/>
  <c r="G893" i="2"/>
  <c r="G862" i="2"/>
  <c r="G866" i="2"/>
  <c r="G870" i="2"/>
  <c r="G874" i="2"/>
  <c r="G879" i="2"/>
  <c r="G880" i="2"/>
  <c r="G881" i="2"/>
  <c r="G887" i="2"/>
  <c r="G888" i="2"/>
  <c r="G889" i="2"/>
  <c r="G895" i="2"/>
  <c r="G896" i="2"/>
  <c r="G897" i="2"/>
  <c r="G861" i="2"/>
  <c r="G865" i="2"/>
  <c r="G869" i="2"/>
  <c r="G873" i="2"/>
  <c r="G882" i="2"/>
  <c r="G898" i="2"/>
  <c r="D885" i="2"/>
  <c r="E924" i="2"/>
  <c r="C885" i="2"/>
  <c r="D906" i="2"/>
  <c r="E945" i="2"/>
  <c r="C906" i="2"/>
  <c r="E950" i="2"/>
  <c r="D911" i="2"/>
  <c r="C911" i="2"/>
  <c r="E932" i="2"/>
  <c r="C893" i="2"/>
  <c r="D893" i="2"/>
  <c r="E949" i="2"/>
  <c r="D910" i="2"/>
  <c r="C910" i="2"/>
  <c r="E936" i="2"/>
  <c r="C897" i="2"/>
  <c r="D897" i="2"/>
  <c r="E957" i="2"/>
  <c r="D918" i="2"/>
  <c r="C918" i="2"/>
  <c r="E948" i="2"/>
  <c r="D909" i="2"/>
  <c r="C909" i="2"/>
  <c r="D896" i="2"/>
  <c r="E935" i="2"/>
  <c r="C896" i="2"/>
  <c r="D905" i="2"/>
  <c r="E944" i="2"/>
  <c r="C905" i="2"/>
  <c r="E931" i="2"/>
  <c r="C892" i="2"/>
  <c r="D892" i="2"/>
  <c r="D887" i="2"/>
  <c r="E926" i="2"/>
  <c r="C887" i="2"/>
  <c r="E947" i="2"/>
  <c r="C908" i="2"/>
  <c r="D908" i="2"/>
  <c r="E953" i="2"/>
  <c r="D914" i="2"/>
  <c r="C914" i="2"/>
  <c r="D901" i="2"/>
  <c r="E940" i="2"/>
  <c r="C901" i="2"/>
  <c r="D880" i="2"/>
  <c r="E919" i="2"/>
  <c r="C880" i="2"/>
  <c r="D894" i="2"/>
  <c r="E933" i="2"/>
  <c r="C894" i="2"/>
  <c r="E937" i="2"/>
  <c r="C898" i="2"/>
  <c r="D898" i="2"/>
  <c r="E915" i="2"/>
  <c r="C876" i="2"/>
  <c r="D876" i="2"/>
  <c r="D882" i="2"/>
  <c r="E921" i="2"/>
  <c r="C882" i="2"/>
  <c r="E929" i="2"/>
  <c r="C890" i="2"/>
  <c r="D890" i="2"/>
  <c r="C904" i="2"/>
  <c r="D904" i="2"/>
  <c r="E943" i="2"/>
  <c r="D888" i="2"/>
  <c r="E927" i="2"/>
  <c r="C888" i="2"/>
  <c r="E955" i="2"/>
  <c r="C916" i="2"/>
  <c r="D916" i="2"/>
  <c r="E942" i="2"/>
  <c r="D903" i="2"/>
  <c r="C903" i="2"/>
  <c r="D878" i="2"/>
  <c r="E917" i="2"/>
  <c r="C878" i="2"/>
  <c r="C907" i="2"/>
  <c r="D907" i="2"/>
  <c r="E946" i="2"/>
  <c r="E930" i="2"/>
  <c r="C891" i="2"/>
  <c r="D891" i="2"/>
  <c r="E938" i="2"/>
  <c r="C899" i="2"/>
  <c r="D899" i="2"/>
  <c r="D900" i="2"/>
  <c r="E939" i="2"/>
  <c r="C900" i="2"/>
  <c r="E934" i="2"/>
  <c r="C895" i="2"/>
  <c r="D895" i="2"/>
  <c r="E925" i="2"/>
  <c r="C886" i="2"/>
  <c r="D886" i="2"/>
  <c r="C881" i="2"/>
  <c r="E920" i="2"/>
  <c r="D881" i="2"/>
  <c r="D889" i="2"/>
  <c r="C889" i="2"/>
  <c r="E928" i="2"/>
  <c r="E923" i="2"/>
  <c r="C884" i="2"/>
  <c r="D884" i="2"/>
  <c r="E922" i="2"/>
  <c r="D883" i="2"/>
  <c r="C883" i="2"/>
  <c r="E912" i="2" l="1"/>
  <c r="B873" i="2"/>
  <c r="L873" i="2" s="1"/>
  <c r="D873" i="2"/>
  <c r="A873" i="2"/>
  <c r="C873" i="2"/>
  <c r="AD29" i="3"/>
  <c r="A922" i="2"/>
  <c r="B922" i="2"/>
  <c r="L922" i="2" s="1"/>
  <c r="A925" i="2"/>
  <c r="B925" i="2"/>
  <c r="L925" i="2" s="1"/>
  <c r="A946" i="2"/>
  <c r="B946" i="2"/>
  <c r="A942" i="2"/>
  <c r="B942" i="2"/>
  <c r="A947" i="2"/>
  <c r="B947" i="2"/>
  <c r="L947" i="2" s="1"/>
  <c r="A949" i="2"/>
  <c r="B949" i="2"/>
  <c r="L949" i="2" s="1"/>
  <c r="A921" i="2"/>
  <c r="B921" i="2"/>
  <c r="L921" i="2" s="1"/>
  <c r="A915" i="2"/>
  <c r="B915" i="2"/>
  <c r="L915" i="2" s="1"/>
  <c r="A919" i="2"/>
  <c r="B919" i="2"/>
  <c r="L919" i="2" s="1"/>
  <c r="A926" i="2"/>
  <c r="B926" i="2"/>
  <c r="L926" i="2" s="1"/>
  <c r="A931" i="2"/>
  <c r="B931" i="2"/>
  <c r="L931" i="2" s="1"/>
  <c r="A957" i="2"/>
  <c r="B957" i="2"/>
  <c r="L957" i="2" s="1"/>
  <c r="A950" i="2"/>
  <c r="B950" i="2"/>
  <c r="L950" i="2" s="1"/>
  <c r="A863" i="2"/>
  <c r="B863" i="2"/>
  <c r="L863" i="2" s="1"/>
  <c r="A923" i="2"/>
  <c r="B923" i="2"/>
  <c r="L923" i="2" s="1"/>
  <c r="A934" i="2"/>
  <c r="B934" i="2"/>
  <c r="L934" i="2" s="1"/>
  <c r="A930" i="2"/>
  <c r="B930" i="2"/>
  <c r="L930" i="2" s="1"/>
  <c r="A955" i="2"/>
  <c r="B955" i="2"/>
  <c r="A943" i="2"/>
  <c r="B943" i="2"/>
  <c r="L943" i="2" s="1"/>
  <c r="A933" i="2"/>
  <c r="B933" i="2"/>
  <c r="L933" i="2" s="1"/>
  <c r="A935" i="2"/>
  <c r="B935" i="2"/>
  <c r="L935" i="2" s="1"/>
  <c r="A948" i="2"/>
  <c r="B948" i="2"/>
  <c r="A932" i="2"/>
  <c r="B932" i="2"/>
  <c r="L932" i="2" s="1"/>
  <c r="A924" i="2"/>
  <c r="B924" i="2"/>
  <c r="L924" i="2" s="1"/>
  <c r="A874" i="2"/>
  <c r="B874" i="2"/>
  <c r="L874" i="2" s="1"/>
  <c r="A928" i="2"/>
  <c r="B928" i="2"/>
  <c r="L928" i="2" s="1"/>
  <c r="A920" i="2"/>
  <c r="B920" i="2"/>
  <c r="L920" i="2" s="1"/>
  <c r="A917" i="2"/>
  <c r="B917" i="2"/>
  <c r="L917" i="2" s="1"/>
  <c r="A929" i="2"/>
  <c r="B929" i="2"/>
  <c r="L929" i="2" s="1"/>
  <c r="A944" i="2"/>
  <c r="B944" i="2"/>
  <c r="L944" i="2" s="1"/>
  <c r="A945" i="2"/>
  <c r="B945" i="2"/>
  <c r="A939" i="2"/>
  <c r="B939" i="2"/>
  <c r="L939" i="2" s="1"/>
  <c r="A938" i="2"/>
  <c r="B938" i="2"/>
  <c r="L938" i="2" s="1"/>
  <c r="A927" i="2"/>
  <c r="B927" i="2"/>
  <c r="A937" i="2"/>
  <c r="B937" i="2"/>
  <c r="L937" i="2" s="1"/>
  <c r="A940" i="2"/>
  <c r="B940" i="2"/>
  <c r="L940" i="2" s="1"/>
  <c r="A953" i="2"/>
  <c r="B953" i="2"/>
  <c r="L953" i="2" s="1"/>
  <c r="A936" i="2"/>
  <c r="B936" i="2"/>
  <c r="L936" i="2" s="1"/>
  <c r="H922" i="2"/>
  <c r="O883" i="2"/>
  <c r="H908" i="2"/>
  <c r="O869" i="2"/>
  <c r="H916" i="2"/>
  <c r="O877" i="2"/>
  <c r="H909" i="2"/>
  <c r="O870" i="2"/>
  <c r="H925" i="2"/>
  <c r="O886" i="2"/>
  <c r="L955" i="2"/>
  <c r="L948" i="2"/>
  <c r="O873" i="2"/>
  <c r="H920" i="2"/>
  <c r="O881" i="2"/>
  <c r="H927" i="2"/>
  <c r="O888" i="2"/>
  <c r="H929" i="2"/>
  <c r="O890" i="2"/>
  <c r="H913" i="2"/>
  <c r="O874" i="2"/>
  <c r="H936" i="2"/>
  <c r="O897" i="2"/>
  <c r="H933" i="2"/>
  <c r="O894" i="2"/>
  <c r="H914" i="2"/>
  <c r="O875" i="2"/>
  <c r="H930" i="2"/>
  <c r="O891" i="2"/>
  <c r="H924" i="2"/>
  <c r="O885" i="2"/>
  <c r="H917" i="2"/>
  <c r="O878" i="2"/>
  <c r="H937" i="2"/>
  <c r="O898" i="2"/>
  <c r="H911" i="2"/>
  <c r="O872" i="2"/>
  <c r="H932" i="2"/>
  <c r="O893" i="2"/>
  <c r="H910" i="2"/>
  <c r="O871" i="2"/>
  <c r="L946" i="2"/>
  <c r="H931" i="2"/>
  <c r="O892" i="2"/>
  <c r="H935" i="2"/>
  <c r="O896" i="2"/>
  <c r="H918" i="2"/>
  <c r="O879" i="2"/>
  <c r="H903" i="2"/>
  <c r="O864" i="2"/>
  <c r="H906" i="2"/>
  <c r="O867" i="2"/>
  <c r="H923" i="2"/>
  <c r="O884" i="2"/>
  <c r="E913" i="2"/>
  <c r="C874" i="2"/>
  <c r="D874" i="2"/>
  <c r="L942" i="2"/>
  <c r="L945" i="2"/>
  <c r="L927" i="2"/>
  <c r="H928" i="2"/>
  <c r="O889" i="2"/>
  <c r="H901" i="2"/>
  <c r="O862" i="2"/>
  <c r="H900" i="2"/>
  <c r="O861" i="2"/>
  <c r="H905" i="2"/>
  <c r="O866" i="2"/>
  <c r="H919" i="2"/>
  <c r="O880" i="2"/>
  <c r="H904" i="2"/>
  <c r="O865" i="2"/>
  <c r="H921" i="2"/>
  <c r="O882" i="2"/>
  <c r="H902" i="2"/>
  <c r="O863" i="2"/>
  <c r="H934" i="2"/>
  <c r="O895" i="2"/>
  <c r="H915" i="2"/>
  <c r="O876" i="2"/>
  <c r="H926" i="2"/>
  <c r="O887" i="2"/>
  <c r="H907" i="2"/>
  <c r="O868" i="2"/>
  <c r="D863" i="2"/>
  <c r="C863" i="2"/>
  <c r="E902" i="2"/>
  <c r="O860" i="2"/>
  <c r="N873" i="2"/>
  <c r="J873" i="2"/>
  <c r="K873" i="2" s="1"/>
  <c r="N897" i="2"/>
  <c r="J897" i="2"/>
  <c r="K897" i="2" s="1"/>
  <c r="N888" i="2"/>
  <c r="J888" i="2"/>
  <c r="K888" i="2" s="1"/>
  <c r="N879" i="2"/>
  <c r="J879" i="2"/>
  <c r="K879" i="2" s="1"/>
  <c r="N862" i="2"/>
  <c r="J862" i="2"/>
  <c r="K862" i="2" s="1"/>
  <c r="N885" i="2"/>
  <c r="J885" i="2"/>
  <c r="K885" i="2" s="1"/>
  <c r="N876" i="2"/>
  <c r="J876" i="2"/>
  <c r="K876" i="2" s="1"/>
  <c r="N868" i="2"/>
  <c r="J868" i="2"/>
  <c r="K868" i="2" s="1"/>
  <c r="N890" i="2"/>
  <c r="J890" i="2"/>
  <c r="K890" i="2" s="1"/>
  <c r="N869" i="2"/>
  <c r="J869" i="2"/>
  <c r="K869" i="2" s="1"/>
  <c r="N896" i="2"/>
  <c r="J896" i="2"/>
  <c r="K896" i="2" s="1"/>
  <c r="N887" i="2"/>
  <c r="J887" i="2"/>
  <c r="K887" i="2" s="1"/>
  <c r="N874" i="2"/>
  <c r="J874" i="2"/>
  <c r="K874" i="2" s="1"/>
  <c r="N893" i="2"/>
  <c r="J893" i="2"/>
  <c r="K893" i="2" s="1"/>
  <c r="N884" i="2"/>
  <c r="J884" i="2"/>
  <c r="K884" i="2" s="1"/>
  <c r="N875" i="2"/>
  <c r="J875" i="2"/>
  <c r="K875" i="2" s="1"/>
  <c r="N867" i="2"/>
  <c r="J867" i="2"/>
  <c r="K867" i="2" s="1"/>
  <c r="N894" i="2"/>
  <c r="J894" i="2"/>
  <c r="K894" i="2" s="1"/>
  <c r="F926" i="2"/>
  <c r="M887" i="2"/>
  <c r="F911" i="2"/>
  <c r="M872" i="2"/>
  <c r="F936" i="2"/>
  <c r="M897" i="2"/>
  <c r="F928" i="2"/>
  <c r="M889" i="2"/>
  <c r="F915" i="2"/>
  <c r="M876" i="2"/>
  <c r="F931" i="2"/>
  <c r="M892" i="2"/>
  <c r="F923" i="2"/>
  <c r="M884" i="2"/>
  <c r="F913" i="2"/>
  <c r="M874" i="2"/>
  <c r="F900" i="2"/>
  <c r="M861" i="2"/>
  <c r="F930" i="2"/>
  <c r="M891" i="2"/>
  <c r="F901" i="2"/>
  <c r="M862" i="2"/>
  <c r="F921" i="2"/>
  <c r="M882" i="2"/>
  <c r="F919" i="2"/>
  <c r="M880" i="2"/>
  <c r="F922" i="2"/>
  <c r="M883" i="2"/>
  <c r="F906" i="2"/>
  <c r="M867" i="2"/>
  <c r="F934" i="2"/>
  <c r="M895" i="2"/>
  <c r="F912" i="2"/>
  <c r="M873" i="2"/>
  <c r="F914" i="2"/>
  <c r="M875" i="2"/>
  <c r="F902" i="2"/>
  <c r="M863" i="2"/>
  <c r="F933" i="2"/>
  <c r="M894" i="2"/>
  <c r="N898" i="2"/>
  <c r="J898" i="2"/>
  <c r="K898" i="2" s="1"/>
  <c r="N865" i="2"/>
  <c r="J865" i="2"/>
  <c r="K865" i="2" s="1"/>
  <c r="N895" i="2"/>
  <c r="J895" i="2"/>
  <c r="K895" i="2" s="1"/>
  <c r="N881" i="2"/>
  <c r="J881" i="2"/>
  <c r="K881" i="2" s="1"/>
  <c r="N870" i="2"/>
  <c r="J870" i="2"/>
  <c r="K870" i="2" s="1"/>
  <c r="N892" i="2"/>
  <c r="J892" i="2"/>
  <c r="K892" i="2" s="1"/>
  <c r="N883" i="2"/>
  <c r="J883" i="2"/>
  <c r="K883" i="2" s="1"/>
  <c r="N872" i="2"/>
  <c r="J872" i="2"/>
  <c r="K872" i="2" s="1"/>
  <c r="N864" i="2"/>
  <c r="J864" i="2"/>
  <c r="K864" i="2" s="1"/>
  <c r="N886" i="2"/>
  <c r="J886" i="2"/>
  <c r="K886" i="2" s="1"/>
  <c r="N882" i="2"/>
  <c r="J882" i="2"/>
  <c r="K882" i="2" s="1"/>
  <c r="N861" i="2"/>
  <c r="J861" i="2"/>
  <c r="K861" i="2" s="1"/>
  <c r="N889" i="2"/>
  <c r="J889" i="2"/>
  <c r="K889" i="2" s="1"/>
  <c r="N880" i="2"/>
  <c r="J880" i="2"/>
  <c r="K880" i="2" s="1"/>
  <c r="N866" i="2"/>
  <c r="J866" i="2"/>
  <c r="K866" i="2" s="1"/>
  <c r="N891" i="2"/>
  <c r="J891" i="2"/>
  <c r="K891" i="2" s="1"/>
  <c r="N877" i="2"/>
  <c r="J877" i="2"/>
  <c r="K877" i="2" s="1"/>
  <c r="N871" i="2"/>
  <c r="J871" i="2"/>
  <c r="K871" i="2" s="1"/>
  <c r="N863" i="2"/>
  <c r="J863" i="2"/>
  <c r="K863" i="2" s="1"/>
  <c r="N878" i="2"/>
  <c r="J878" i="2"/>
  <c r="K878" i="2" s="1"/>
  <c r="F920" i="2"/>
  <c r="M881" i="2"/>
  <c r="F904" i="2"/>
  <c r="M865" i="2"/>
  <c r="F907" i="2"/>
  <c r="M868" i="2"/>
  <c r="F937" i="2"/>
  <c r="M898" i="2"/>
  <c r="F924" i="2"/>
  <c r="M885" i="2"/>
  <c r="F925" i="2"/>
  <c r="M886" i="2"/>
  <c r="F903" i="2"/>
  <c r="M864" i="2"/>
  <c r="F916" i="2"/>
  <c r="M877" i="2"/>
  <c r="F905" i="2"/>
  <c r="M866" i="2"/>
  <c r="F929" i="2"/>
  <c r="M890" i="2"/>
  <c r="F927" i="2"/>
  <c r="M888" i="2"/>
  <c r="F917" i="2"/>
  <c r="M878" i="2"/>
  <c r="F932" i="2"/>
  <c r="M893" i="2"/>
  <c r="F935" i="2"/>
  <c r="M896" i="2"/>
  <c r="F908" i="2"/>
  <c r="M869" i="2"/>
  <c r="F909" i="2"/>
  <c r="M870" i="2"/>
  <c r="F910" i="2"/>
  <c r="M871" i="2"/>
  <c r="F918" i="2"/>
  <c r="M879" i="2"/>
  <c r="F899" i="2"/>
  <c r="M860" i="2"/>
  <c r="J860" i="2"/>
  <c r="K860" i="2" s="1"/>
  <c r="G937" i="2"/>
  <c r="G921" i="2"/>
  <c r="G912" i="2"/>
  <c r="G908" i="2"/>
  <c r="G904" i="2"/>
  <c r="G900" i="2"/>
  <c r="G936" i="2"/>
  <c r="G935" i="2"/>
  <c r="G934" i="2"/>
  <c r="G928" i="2"/>
  <c r="G927" i="2"/>
  <c r="G926" i="2"/>
  <c r="G920" i="2"/>
  <c r="G919" i="2"/>
  <c r="G918" i="2"/>
  <c r="G913" i="2"/>
  <c r="G909" i="2"/>
  <c r="G905" i="2"/>
  <c r="G901" i="2"/>
  <c r="G932" i="2"/>
  <c r="G931" i="2"/>
  <c r="G930" i="2"/>
  <c r="G924" i="2"/>
  <c r="G923" i="2"/>
  <c r="G922" i="2"/>
  <c r="G916" i="2"/>
  <c r="G915" i="2"/>
  <c r="G914" i="2"/>
  <c r="G911" i="2"/>
  <c r="G910" i="2"/>
  <c r="G907" i="2"/>
  <c r="G906" i="2"/>
  <c r="G903" i="2"/>
  <c r="G902" i="2"/>
  <c r="G899" i="2"/>
  <c r="N899" i="2" s="1"/>
  <c r="G933" i="2"/>
  <c r="G925" i="2"/>
  <c r="G917" i="2"/>
  <c r="G929" i="2"/>
  <c r="E959" i="2"/>
  <c r="D920" i="2"/>
  <c r="C920" i="2"/>
  <c r="D955" i="2"/>
  <c r="C955" i="2"/>
  <c r="E994" i="2"/>
  <c r="D927" i="2"/>
  <c r="E966" i="2"/>
  <c r="C927" i="2"/>
  <c r="E982" i="2"/>
  <c r="D943" i="2"/>
  <c r="C943" i="2"/>
  <c r="E976" i="2"/>
  <c r="C937" i="2"/>
  <c r="D937" i="2"/>
  <c r="D933" i="2"/>
  <c r="E972" i="2"/>
  <c r="C933" i="2"/>
  <c r="E992" i="2"/>
  <c r="C953" i="2"/>
  <c r="D953" i="2"/>
  <c r="D944" i="2"/>
  <c r="E983" i="2"/>
  <c r="C944" i="2"/>
  <c r="E974" i="2"/>
  <c r="C935" i="2"/>
  <c r="D935" i="2"/>
  <c r="E987" i="2"/>
  <c r="C948" i="2"/>
  <c r="D948" i="2"/>
  <c r="D950" i="2"/>
  <c r="E989" i="2"/>
  <c r="C950" i="2"/>
  <c r="E984" i="2"/>
  <c r="C945" i="2"/>
  <c r="D945" i="2"/>
  <c r="D923" i="2"/>
  <c r="E962" i="2"/>
  <c r="C923" i="2"/>
  <c r="D925" i="2"/>
  <c r="E964" i="2"/>
  <c r="C925" i="2"/>
  <c r="E973" i="2"/>
  <c r="C934" i="2"/>
  <c r="D934" i="2"/>
  <c r="D938" i="2"/>
  <c r="E977" i="2"/>
  <c r="C938" i="2"/>
  <c r="E969" i="2"/>
  <c r="C930" i="2"/>
  <c r="D930" i="2"/>
  <c r="D946" i="2"/>
  <c r="E985" i="2"/>
  <c r="C946" i="2"/>
  <c r="E956" i="2"/>
  <c r="C917" i="2"/>
  <c r="D917" i="2"/>
  <c r="D942" i="2"/>
  <c r="E981" i="2"/>
  <c r="C942" i="2"/>
  <c r="E968" i="2"/>
  <c r="C929" i="2"/>
  <c r="D929" i="2"/>
  <c r="E960" i="2"/>
  <c r="C921" i="2"/>
  <c r="D921" i="2"/>
  <c r="C915" i="2"/>
  <c r="D915" i="2"/>
  <c r="E954" i="2"/>
  <c r="D919" i="2"/>
  <c r="E958" i="2"/>
  <c r="C919" i="2"/>
  <c r="D940" i="2"/>
  <c r="E979" i="2"/>
  <c r="C940" i="2"/>
  <c r="E986" i="2"/>
  <c r="D947" i="2"/>
  <c r="C947" i="2"/>
  <c r="C926" i="2"/>
  <c r="D926" i="2"/>
  <c r="E965" i="2"/>
  <c r="C931" i="2"/>
  <c r="E970" i="2"/>
  <c r="D931" i="2"/>
  <c r="E996" i="2"/>
  <c r="D957" i="2"/>
  <c r="C957" i="2"/>
  <c r="D936" i="2"/>
  <c r="E975" i="2"/>
  <c r="C936" i="2"/>
  <c r="E988" i="2"/>
  <c r="C949" i="2"/>
  <c r="D949" i="2"/>
  <c r="C932" i="2"/>
  <c r="D932" i="2"/>
  <c r="E971" i="2"/>
  <c r="D924" i="2"/>
  <c r="E963" i="2"/>
  <c r="C924" i="2"/>
  <c r="C922" i="2"/>
  <c r="E961" i="2"/>
  <c r="D922" i="2"/>
  <c r="C928" i="2"/>
  <c r="D928" i="2"/>
  <c r="E967" i="2"/>
  <c r="D939" i="2"/>
  <c r="E978" i="2"/>
  <c r="C939" i="2"/>
  <c r="E951" i="2" l="1"/>
  <c r="D912" i="2"/>
  <c r="A912" i="2"/>
  <c r="C912" i="2"/>
  <c r="B912" i="2"/>
  <c r="L912" i="2" s="1"/>
  <c r="AE29" i="3"/>
  <c r="A977" i="2"/>
  <c r="B977" i="2"/>
  <c r="L977" i="2" s="1"/>
  <c r="A983" i="2"/>
  <c r="B983" i="2"/>
  <c r="L983" i="2" s="1"/>
  <c r="A986" i="2"/>
  <c r="B986" i="2"/>
  <c r="L986" i="2" s="1"/>
  <c r="A960" i="2"/>
  <c r="B960" i="2"/>
  <c r="L960" i="2" s="1"/>
  <c r="A992" i="2"/>
  <c r="B992" i="2"/>
  <c r="L992" i="2" s="1"/>
  <c r="A978" i="2"/>
  <c r="B978" i="2"/>
  <c r="L978" i="2" s="1"/>
  <c r="A988" i="2"/>
  <c r="B988" i="2"/>
  <c r="A970" i="2"/>
  <c r="B970" i="2"/>
  <c r="L970" i="2" s="1"/>
  <c r="A958" i="2"/>
  <c r="B958" i="2"/>
  <c r="L958" i="2" s="1"/>
  <c r="A981" i="2"/>
  <c r="B981" i="2"/>
  <c r="L981" i="2" s="1"/>
  <c r="A956" i="2"/>
  <c r="B956" i="2"/>
  <c r="L956" i="2" s="1"/>
  <c r="A962" i="2"/>
  <c r="B962" i="2"/>
  <c r="L962" i="2" s="1"/>
  <c r="A984" i="2"/>
  <c r="B984" i="2"/>
  <c r="L984" i="2" s="1"/>
  <c r="A982" i="2"/>
  <c r="B982" i="2"/>
  <c r="L982" i="2" s="1"/>
  <c r="A994" i="2"/>
  <c r="B994" i="2"/>
  <c r="A971" i="2"/>
  <c r="B971" i="2"/>
  <c r="A963" i="2"/>
  <c r="B963" i="2"/>
  <c r="L963" i="2" s="1"/>
  <c r="A979" i="2"/>
  <c r="B979" i="2"/>
  <c r="L979" i="2" s="1"/>
  <c r="A902" i="2"/>
  <c r="B902" i="2"/>
  <c r="L902" i="2" s="1"/>
  <c r="A973" i="2"/>
  <c r="B973" i="2"/>
  <c r="L973" i="2" s="1"/>
  <c r="A964" i="2"/>
  <c r="B964" i="2"/>
  <c r="L964" i="2" s="1"/>
  <c r="A974" i="2"/>
  <c r="B974" i="2"/>
  <c r="A972" i="2"/>
  <c r="B972" i="2"/>
  <c r="L972" i="2" s="1"/>
  <c r="A976" i="2"/>
  <c r="B976" i="2"/>
  <c r="L976" i="2" s="1"/>
  <c r="A959" i="2"/>
  <c r="B959" i="2"/>
  <c r="L959" i="2" s="1"/>
  <c r="A967" i="2"/>
  <c r="B967" i="2"/>
  <c r="L967" i="2" s="1"/>
  <c r="A961" i="2"/>
  <c r="B961" i="2"/>
  <c r="L961" i="2" s="1"/>
  <c r="A975" i="2"/>
  <c r="B975" i="2"/>
  <c r="L975" i="2" s="1"/>
  <c r="A996" i="2"/>
  <c r="B996" i="2"/>
  <c r="L996" i="2" s="1"/>
  <c r="A965" i="2"/>
  <c r="B965" i="2"/>
  <c r="L965" i="2" s="1"/>
  <c r="A954" i="2"/>
  <c r="B954" i="2"/>
  <c r="L954" i="2" s="1"/>
  <c r="A968" i="2"/>
  <c r="B968" i="2"/>
  <c r="A985" i="2"/>
  <c r="B985" i="2"/>
  <c r="L985" i="2" s="1"/>
  <c r="A969" i="2"/>
  <c r="B969" i="2"/>
  <c r="L969" i="2" s="1"/>
  <c r="A989" i="2"/>
  <c r="B989" i="2"/>
  <c r="L989" i="2" s="1"/>
  <c r="A987" i="2"/>
  <c r="B987" i="2"/>
  <c r="L987" i="2" s="1"/>
  <c r="A966" i="2"/>
  <c r="B966" i="2"/>
  <c r="L966" i="2" s="1"/>
  <c r="A913" i="2"/>
  <c r="B913" i="2"/>
  <c r="L913" i="2" s="1"/>
  <c r="H942" i="2"/>
  <c r="O903" i="2"/>
  <c r="H974" i="2"/>
  <c r="O935" i="2"/>
  <c r="H956" i="2"/>
  <c r="O917" i="2"/>
  <c r="H972" i="2"/>
  <c r="O933" i="2"/>
  <c r="H966" i="2"/>
  <c r="O927" i="2"/>
  <c r="L988" i="2"/>
  <c r="L994" i="2"/>
  <c r="D902" i="2"/>
  <c r="E941" i="2"/>
  <c r="C902" i="2"/>
  <c r="H965" i="2"/>
  <c r="O926" i="2"/>
  <c r="H973" i="2"/>
  <c r="O934" i="2"/>
  <c r="H960" i="2"/>
  <c r="O921" i="2"/>
  <c r="H958" i="2"/>
  <c r="O919" i="2"/>
  <c r="H939" i="2"/>
  <c r="O900" i="2"/>
  <c r="H967" i="2"/>
  <c r="O928" i="2"/>
  <c r="H964" i="2"/>
  <c r="O925" i="2"/>
  <c r="H955" i="2"/>
  <c r="O916" i="2"/>
  <c r="H961" i="2"/>
  <c r="O922" i="2"/>
  <c r="L974" i="2"/>
  <c r="D913" i="2"/>
  <c r="E952" i="2"/>
  <c r="C913" i="2"/>
  <c r="H945" i="2"/>
  <c r="O906" i="2"/>
  <c r="H957" i="2"/>
  <c r="O918" i="2"/>
  <c r="H970" i="2"/>
  <c r="O931" i="2"/>
  <c r="H971" i="2"/>
  <c r="O932" i="2"/>
  <c r="H976" i="2"/>
  <c r="O937" i="2"/>
  <c r="H963" i="2"/>
  <c r="O924" i="2"/>
  <c r="H953" i="2"/>
  <c r="O914" i="2"/>
  <c r="H975" i="2"/>
  <c r="O936" i="2"/>
  <c r="H968" i="2"/>
  <c r="O929" i="2"/>
  <c r="H959" i="2"/>
  <c r="O920" i="2"/>
  <c r="L971" i="2"/>
  <c r="H962" i="2"/>
  <c r="O923" i="2"/>
  <c r="H949" i="2"/>
  <c r="O910" i="2"/>
  <c r="H950" i="2"/>
  <c r="O911" i="2"/>
  <c r="H969" i="2"/>
  <c r="O930" i="2"/>
  <c r="H952" i="2"/>
  <c r="O913" i="2"/>
  <c r="L968" i="2"/>
  <c r="O912" i="2"/>
  <c r="H946" i="2"/>
  <c r="O907" i="2"/>
  <c r="H954" i="2"/>
  <c r="O915" i="2"/>
  <c r="H941" i="2"/>
  <c r="O902" i="2"/>
  <c r="H943" i="2"/>
  <c r="O904" i="2"/>
  <c r="H944" i="2"/>
  <c r="O905" i="2"/>
  <c r="H940" i="2"/>
  <c r="O901" i="2"/>
  <c r="H948" i="2"/>
  <c r="O909" i="2"/>
  <c r="H947" i="2"/>
  <c r="O908" i="2"/>
  <c r="O899" i="2"/>
  <c r="N925" i="2"/>
  <c r="J925" i="2"/>
  <c r="K925" i="2" s="1"/>
  <c r="N903" i="2"/>
  <c r="J903" i="2"/>
  <c r="K903" i="2" s="1"/>
  <c r="N911" i="2"/>
  <c r="J911" i="2"/>
  <c r="K911" i="2" s="1"/>
  <c r="N922" i="2"/>
  <c r="J922" i="2"/>
  <c r="K922" i="2" s="1"/>
  <c r="N931" i="2"/>
  <c r="J931" i="2"/>
  <c r="K931" i="2" s="1"/>
  <c r="N909" i="2"/>
  <c r="J909" i="2"/>
  <c r="K909" i="2" s="1"/>
  <c r="N920" i="2"/>
  <c r="J920" i="2"/>
  <c r="K920" i="2" s="1"/>
  <c r="N934" i="2"/>
  <c r="J934" i="2"/>
  <c r="K934" i="2" s="1"/>
  <c r="N904" i="2"/>
  <c r="J904" i="2"/>
  <c r="K904" i="2" s="1"/>
  <c r="N937" i="2"/>
  <c r="J937" i="2"/>
  <c r="K937" i="2" s="1"/>
  <c r="N933" i="2"/>
  <c r="J933" i="2"/>
  <c r="K933" i="2" s="1"/>
  <c r="N906" i="2"/>
  <c r="J906" i="2"/>
  <c r="K906" i="2" s="1"/>
  <c r="N914" i="2"/>
  <c r="J914" i="2"/>
  <c r="K914" i="2" s="1"/>
  <c r="N923" i="2"/>
  <c r="J923" i="2"/>
  <c r="K923" i="2" s="1"/>
  <c r="N932" i="2"/>
  <c r="J932" i="2"/>
  <c r="K932" i="2" s="1"/>
  <c r="N913" i="2"/>
  <c r="J913" i="2"/>
  <c r="K913" i="2" s="1"/>
  <c r="N926" i="2"/>
  <c r="J926" i="2"/>
  <c r="K926" i="2" s="1"/>
  <c r="N935" i="2"/>
  <c r="J935" i="2"/>
  <c r="K935" i="2" s="1"/>
  <c r="N908" i="2"/>
  <c r="J908" i="2"/>
  <c r="K908" i="2" s="1"/>
  <c r="F957" i="2"/>
  <c r="M918" i="2"/>
  <c r="F948" i="2"/>
  <c r="M909" i="2"/>
  <c r="F974" i="2"/>
  <c r="M935" i="2"/>
  <c r="F956" i="2"/>
  <c r="M917" i="2"/>
  <c r="F968" i="2"/>
  <c r="M929" i="2"/>
  <c r="F955" i="2"/>
  <c r="M916" i="2"/>
  <c r="F964" i="2"/>
  <c r="M925" i="2"/>
  <c r="F976" i="2"/>
  <c r="M937" i="2"/>
  <c r="F943" i="2"/>
  <c r="M904" i="2"/>
  <c r="F972" i="2"/>
  <c r="M933" i="2"/>
  <c r="F953" i="2"/>
  <c r="M914" i="2"/>
  <c r="F973" i="2"/>
  <c r="M934" i="2"/>
  <c r="F961" i="2"/>
  <c r="M922" i="2"/>
  <c r="F960" i="2"/>
  <c r="M921" i="2"/>
  <c r="F969" i="2"/>
  <c r="M930" i="2"/>
  <c r="F952" i="2"/>
  <c r="M913" i="2"/>
  <c r="F970" i="2"/>
  <c r="M931" i="2"/>
  <c r="F967" i="2"/>
  <c r="M928" i="2"/>
  <c r="F950" i="2"/>
  <c r="M911" i="2"/>
  <c r="N929" i="2"/>
  <c r="J929" i="2"/>
  <c r="K929" i="2" s="1"/>
  <c r="N907" i="2"/>
  <c r="J907" i="2"/>
  <c r="K907" i="2" s="1"/>
  <c r="N915" i="2"/>
  <c r="J915" i="2"/>
  <c r="K915" i="2" s="1"/>
  <c r="N924" i="2"/>
  <c r="J924" i="2"/>
  <c r="K924" i="2" s="1"/>
  <c r="N901" i="2"/>
  <c r="J901" i="2"/>
  <c r="K901" i="2" s="1"/>
  <c r="N918" i="2"/>
  <c r="J918" i="2"/>
  <c r="K918" i="2" s="1"/>
  <c r="N927" i="2"/>
  <c r="J927" i="2"/>
  <c r="K927" i="2" s="1"/>
  <c r="N936" i="2"/>
  <c r="J936" i="2"/>
  <c r="K936" i="2" s="1"/>
  <c r="N912" i="2"/>
  <c r="J912" i="2"/>
  <c r="K912" i="2" s="1"/>
  <c r="N917" i="2"/>
  <c r="J917" i="2"/>
  <c r="K917" i="2" s="1"/>
  <c r="N902" i="2"/>
  <c r="J902" i="2"/>
  <c r="K902" i="2" s="1"/>
  <c r="N910" i="2"/>
  <c r="J910" i="2"/>
  <c r="K910" i="2" s="1"/>
  <c r="N916" i="2"/>
  <c r="J916" i="2"/>
  <c r="K916" i="2" s="1"/>
  <c r="N930" i="2"/>
  <c r="J930" i="2"/>
  <c r="K930" i="2" s="1"/>
  <c r="N905" i="2"/>
  <c r="J905" i="2"/>
  <c r="K905" i="2" s="1"/>
  <c r="N919" i="2"/>
  <c r="J919" i="2"/>
  <c r="K919" i="2" s="1"/>
  <c r="N928" i="2"/>
  <c r="J928" i="2"/>
  <c r="K928" i="2" s="1"/>
  <c r="N900" i="2"/>
  <c r="J900" i="2"/>
  <c r="K900" i="2" s="1"/>
  <c r="N921" i="2"/>
  <c r="J921" i="2"/>
  <c r="K921" i="2" s="1"/>
  <c r="F949" i="2"/>
  <c r="M910" i="2"/>
  <c r="F947" i="2"/>
  <c r="M908" i="2"/>
  <c r="F971" i="2"/>
  <c r="M932" i="2"/>
  <c r="F966" i="2"/>
  <c r="M927" i="2"/>
  <c r="F944" i="2"/>
  <c r="M905" i="2"/>
  <c r="F942" i="2"/>
  <c r="M903" i="2"/>
  <c r="F963" i="2"/>
  <c r="M924" i="2"/>
  <c r="F946" i="2"/>
  <c r="M907" i="2"/>
  <c r="F959" i="2"/>
  <c r="M920" i="2"/>
  <c r="F941" i="2"/>
  <c r="M902" i="2"/>
  <c r="F951" i="2"/>
  <c r="M912" i="2"/>
  <c r="F945" i="2"/>
  <c r="M906" i="2"/>
  <c r="F958" i="2"/>
  <c r="M919" i="2"/>
  <c r="F940" i="2"/>
  <c r="M901" i="2"/>
  <c r="F939" i="2"/>
  <c r="M900" i="2"/>
  <c r="F962" i="2"/>
  <c r="M923" i="2"/>
  <c r="F954" i="2"/>
  <c r="M915" i="2"/>
  <c r="F975" i="2"/>
  <c r="M936" i="2"/>
  <c r="F965" i="2"/>
  <c r="M926" i="2"/>
  <c r="F938" i="2"/>
  <c r="M899" i="2"/>
  <c r="J899" i="2"/>
  <c r="K899" i="2" s="1"/>
  <c r="G968" i="2"/>
  <c r="G956" i="2"/>
  <c r="G964" i="2"/>
  <c r="G972" i="2"/>
  <c r="G938" i="2"/>
  <c r="N938" i="2" s="1"/>
  <c r="G941" i="2"/>
  <c r="G942" i="2"/>
  <c r="G945" i="2"/>
  <c r="G946" i="2"/>
  <c r="G949" i="2"/>
  <c r="G950" i="2"/>
  <c r="G953" i="2"/>
  <c r="G954" i="2"/>
  <c r="G955" i="2"/>
  <c r="G961" i="2"/>
  <c r="G962" i="2"/>
  <c r="G963" i="2"/>
  <c r="G969" i="2"/>
  <c r="G970" i="2"/>
  <c r="G971" i="2"/>
  <c r="G940" i="2"/>
  <c r="G944" i="2"/>
  <c r="G948" i="2"/>
  <c r="G952" i="2"/>
  <c r="G957" i="2"/>
  <c r="G958" i="2"/>
  <c r="G959" i="2"/>
  <c r="G965" i="2"/>
  <c r="G966" i="2"/>
  <c r="G967" i="2"/>
  <c r="G973" i="2"/>
  <c r="G974" i="2"/>
  <c r="G975" i="2"/>
  <c r="G939" i="2"/>
  <c r="G943" i="2"/>
  <c r="G947" i="2"/>
  <c r="G951" i="2"/>
  <c r="G960" i="2"/>
  <c r="G976" i="2"/>
  <c r="C967" i="2"/>
  <c r="E1006" i="2"/>
  <c r="D967" i="2"/>
  <c r="E1000" i="2"/>
  <c r="D961" i="2"/>
  <c r="C961" i="2"/>
  <c r="E1002" i="2"/>
  <c r="D963" i="2"/>
  <c r="C963" i="2"/>
  <c r="C971" i="2"/>
  <c r="E1010" i="2"/>
  <c r="D971" i="2"/>
  <c r="E1027" i="2"/>
  <c r="D988" i="2"/>
  <c r="C988" i="2"/>
  <c r="E1014" i="2"/>
  <c r="D975" i="2"/>
  <c r="C975" i="2"/>
  <c r="C996" i="2"/>
  <c r="E1035" i="2"/>
  <c r="D996" i="2"/>
  <c r="C970" i="2"/>
  <c r="E1009" i="2"/>
  <c r="D970" i="2"/>
  <c r="C965" i="2"/>
  <c r="E1004" i="2"/>
  <c r="D965" i="2"/>
  <c r="C978" i="2"/>
  <c r="E1017" i="2"/>
  <c r="D978" i="2"/>
  <c r="C986" i="2"/>
  <c r="E1025" i="2"/>
  <c r="D986" i="2"/>
  <c r="C960" i="2"/>
  <c r="E999" i="2"/>
  <c r="D960" i="2"/>
  <c r="E1020" i="2"/>
  <c r="D981" i="2"/>
  <c r="C981" i="2"/>
  <c r="C985" i="2"/>
  <c r="E1024" i="2"/>
  <c r="D985" i="2"/>
  <c r="E1008" i="2"/>
  <c r="D969" i="2"/>
  <c r="C969" i="2"/>
  <c r="C977" i="2"/>
  <c r="E1016" i="2"/>
  <c r="D977" i="2"/>
  <c r="E1003" i="2"/>
  <c r="D964" i="2"/>
  <c r="C964" i="2"/>
  <c r="C989" i="2"/>
  <c r="E1028" i="2"/>
  <c r="D989" i="2"/>
  <c r="E1013" i="2"/>
  <c r="D974" i="2"/>
  <c r="C974" i="2"/>
  <c r="E1031" i="2"/>
  <c r="D992" i="2"/>
  <c r="C992" i="2"/>
  <c r="C972" i="2"/>
  <c r="E1011" i="2"/>
  <c r="D972" i="2"/>
  <c r="C976" i="2"/>
  <c r="E1015" i="2"/>
  <c r="D976" i="2"/>
  <c r="C979" i="2"/>
  <c r="E1018" i="2"/>
  <c r="D979" i="2"/>
  <c r="C958" i="2"/>
  <c r="E997" i="2"/>
  <c r="D958" i="2"/>
  <c r="D954" i="2"/>
  <c r="E993" i="2"/>
  <c r="C954" i="2"/>
  <c r="C968" i="2"/>
  <c r="E1007" i="2"/>
  <c r="D968" i="2"/>
  <c r="E995" i="2"/>
  <c r="C956" i="2"/>
  <c r="D956" i="2"/>
  <c r="E1012" i="2"/>
  <c r="D973" i="2"/>
  <c r="C973" i="2"/>
  <c r="E1001" i="2"/>
  <c r="D962" i="2"/>
  <c r="C962" i="2"/>
  <c r="C984" i="2"/>
  <c r="E1023" i="2"/>
  <c r="D984" i="2"/>
  <c r="C987" i="2"/>
  <c r="E1026" i="2"/>
  <c r="D987" i="2"/>
  <c r="C983" i="2"/>
  <c r="E1022" i="2"/>
  <c r="D983" i="2"/>
  <c r="E1021" i="2"/>
  <c r="D982" i="2"/>
  <c r="C982" i="2"/>
  <c r="E1005" i="2"/>
  <c r="D966" i="2"/>
  <c r="C966" i="2"/>
  <c r="C994" i="2"/>
  <c r="E1033" i="2"/>
  <c r="D994" i="2"/>
  <c r="E998" i="2"/>
  <c r="D959" i="2"/>
  <c r="C959" i="2"/>
  <c r="A951" i="2" l="1"/>
  <c r="D951" i="2"/>
  <c r="B951" i="2"/>
  <c r="L951" i="2" s="1"/>
  <c r="C951" i="2"/>
  <c r="E990" i="2"/>
  <c r="AF29" i="3"/>
  <c r="A1021" i="2"/>
  <c r="B1021" i="2"/>
  <c r="A1001" i="2"/>
  <c r="B1001" i="2"/>
  <c r="A1033" i="2"/>
  <c r="B1033" i="2"/>
  <c r="A1005" i="2"/>
  <c r="B1005" i="2"/>
  <c r="A1026" i="2"/>
  <c r="B1026" i="2"/>
  <c r="L1026" i="2" s="1"/>
  <c r="A1018" i="2"/>
  <c r="B1018" i="2"/>
  <c r="A1008" i="2"/>
  <c r="B1008" i="2"/>
  <c r="L1008" i="2" s="1"/>
  <c r="A999" i="2"/>
  <c r="B999" i="2"/>
  <c r="A1009" i="2"/>
  <c r="B1009" i="2"/>
  <c r="L1009" i="2" s="1"/>
  <c r="A1010" i="2"/>
  <c r="B1010" i="2"/>
  <c r="A1002" i="2"/>
  <c r="B1002" i="2"/>
  <c r="A941" i="2"/>
  <c r="B941" i="2"/>
  <c r="L941" i="2" s="1"/>
  <c r="A995" i="2"/>
  <c r="B995" i="2"/>
  <c r="L995" i="2" s="1"/>
  <c r="A997" i="2"/>
  <c r="B997" i="2"/>
  <c r="L997" i="2" s="1"/>
  <c r="A1013" i="2"/>
  <c r="B1013" i="2"/>
  <c r="L1013" i="2" s="1"/>
  <c r="A1016" i="2"/>
  <c r="B1016" i="2"/>
  <c r="A1004" i="2"/>
  <c r="B1004" i="2"/>
  <c r="L1004" i="2" s="1"/>
  <c r="A1006" i="2"/>
  <c r="B1006" i="2"/>
  <c r="A1022" i="2"/>
  <c r="B1022" i="2"/>
  <c r="L1022" i="2" s="1"/>
  <c r="A998" i="2"/>
  <c r="B998" i="2"/>
  <c r="L998" i="2" s="1"/>
  <c r="A1012" i="2"/>
  <c r="B1012" i="2"/>
  <c r="A993" i="2"/>
  <c r="B993" i="2"/>
  <c r="L993" i="2" s="1"/>
  <c r="A1011" i="2"/>
  <c r="B1011" i="2"/>
  <c r="A1031" i="2"/>
  <c r="B1031" i="2"/>
  <c r="A1024" i="2"/>
  <c r="B1024" i="2"/>
  <c r="A1020" i="2"/>
  <c r="B1020" i="2"/>
  <c r="L1020" i="2" s="1"/>
  <c r="A1017" i="2"/>
  <c r="B1017" i="2"/>
  <c r="A1027" i="2"/>
  <c r="B1027" i="2"/>
  <c r="L1027" i="2" s="1"/>
  <c r="A1023" i="2"/>
  <c r="B1023" i="2"/>
  <c r="A1007" i="2"/>
  <c r="B1007" i="2"/>
  <c r="L1007" i="2" s="1"/>
  <c r="A1015" i="2"/>
  <c r="B1015" i="2"/>
  <c r="A1028" i="2"/>
  <c r="B1028" i="2"/>
  <c r="A1003" i="2"/>
  <c r="B1003" i="2"/>
  <c r="A1025" i="2"/>
  <c r="B1025" i="2"/>
  <c r="L1025" i="2" s="1"/>
  <c r="A1035" i="2"/>
  <c r="B1035" i="2"/>
  <c r="L1035" i="2" s="1"/>
  <c r="A1014" i="2"/>
  <c r="B1014" i="2"/>
  <c r="A1000" i="2"/>
  <c r="B1000" i="2"/>
  <c r="A952" i="2"/>
  <c r="B952" i="2"/>
  <c r="L952" i="2" s="1"/>
  <c r="L1001" i="2"/>
  <c r="H983" i="2"/>
  <c r="O944" i="2"/>
  <c r="H985" i="2"/>
  <c r="O946" i="2"/>
  <c r="H1006" i="2"/>
  <c r="O967" i="2"/>
  <c r="L1033" i="2"/>
  <c r="L1005" i="2"/>
  <c r="L1018" i="2"/>
  <c r="L1016" i="2"/>
  <c r="L1017" i="2"/>
  <c r="O951" i="2"/>
  <c r="H991" i="2"/>
  <c r="O952" i="2"/>
  <c r="H989" i="2"/>
  <c r="O950" i="2"/>
  <c r="H1001" i="2"/>
  <c r="O962" i="2"/>
  <c r="H1007" i="2"/>
  <c r="O968" i="2"/>
  <c r="H992" i="2"/>
  <c r="O953" i="2"/>
  <c r="H1015" i="2"/>
  <c r="O976" i="2"/>
  <c r="H1009" i="2"/>
  <c r="O970" i="2"/>
  <c r="H984" i="2"/>
  <c r="O945" i="2"/>
  <c r="H1005" i="2"/>
  <c r="O966" i="2"/>
  <c r="H995" i="2"/>
  <c r="O956" i="2"/>
  <c r="H981" i="2"/>
  <c r="O942" i="2"/>
  <c r="L1023" i="2"/>
  <c r="L999" i="2"/>
  <c r="L1006" i="2"/>
  <c r="H997" i="2"/>
  <c r="O958" i="2"/>
  <c r="L1031" i="2"/>
  <c r="L1000" i="2"/>
  <c r="H986" i="2"/>
  <c r="O947" i="2"/>
  <c r="H979" i="2"/>
  <c r="O940" i="2"/>
  <c r="H982" i="2"/>
  <c r="O943" i="2"/>
  <c r="H993" i="2"/>
  <c r="O954" i="2"/>
  <c r="H1000" i="2"/>
  <c r="O961" i="2"/>
  <c r="H1003" i="2"/>
  <c r="O964" i="2"/>
  <c r="H978" i="2"/>
  <c r="O939" i="2"/>
  <c r="H999" i="2"/>
  <c r="O960" i="2"/>
  <c r="H1004" i="2"/>
  <c r="O965" i="2"/>
  <c r="L1021" i="2"/>
  <c r="H987" i="2"/>
  <c r="O948" i="2"/>
  <c r="H980" i="2"/>
  <c r="O941" i="2"/>
  <c r="H994" i="2"/>
  <c r="O955" i="2"/>
  <c r="H1012" i="2"/>
  <c r="O973" i="2"/>
  <c r="C941" i="2"/>
  <c r="D941" i="2"/>
  <c r="E980" i="2"/>
  <c r="L1011" i="2"/>
  <c r="L1024" i="2"/>
  <c r="L1014" i="2"/>
  <c r="L1012" i="2"/>
  <c r="L1015" i="2"/>
  <c r="L1028" i="2"/>
  <c r="L1003" i="2"/>
  <c r="L1010" i="2"/>
  <c r="L1002" i="2"/>
  <c r="H1008" i="2"/>
  <c r="O969" i="2"/>
  <c r="H988" i="2"/>
  <c r="O949" i="2"/>
  <c r="H998" i="2"/>
  <c r="O959" i="2"/>
  <c r="H1014" i="2"/>
  <c r="O975" i="2"/>
  <c r="H1002" i="2"/>
  <c r="O963" i="2"/>
  <c r="H1010" i="2"/>
  <c r="O971" i="2"/>
  <c r="H996" i="2"/>
  <c r="O957" i="2"/>
  <c r="E991" i="2"/>
  <c r="C952" i="2"/>
  <c r="D952" i="2"/>
  <c r="H1011" i="2"/>
  <c r="O972" i="2"/>
  <c r="H1013" i="2"/>
  <c r="O974" i="2"/>
  <c r="O938" i="2"/>
  <c r="N951" i="2"/>
  <c r="J951" i="2"/>
  <c r="K951" i="2" s="1"/>
  <c r="N975" i="2"/>
  <c r="J975" i="2"/>
  <c r="K975" i="2" s="1"/>
  <c r="N966" i="2"/>
  <c r="J966" i="2"/>
  <c r="K966" i="2" s="1"/>
  <c r="N957" i="2"/>
  <c r="J957" i="2"/>
  <c r="K957" i="2" s="1"/>
  <c r="N940" i="2"/>
  <c r="J940" i="2"/>
  <c r="K940" i="2" s="1"/>
  <c r="N963" i="2"/>
  <c r="J963" i="2"/>
  <c r="K963" i="2" s="1"/>
  <c r="N954" i="2"/>
  <c r="J954" i="2"/>
  <c r="K954" i="2" s="1"/>
  <c r="N946" i="2"/>
  <c r="J946" i="2"/>
  <c r="K946" i="2" s="1"/>
  <c r="N968" i="2"/>
  <c r="J968" i="2"/>
  <c r="K968" i="2" s="1"/>
  <c r="N947" i="2"/>
  <c r="J947" i="2"/>
  <c r="K947" i="2" s="1"/>
  <c r="N974" i="2"/>
  <c r="J974" i="2"/>
  <c r="K974" i="2" s="1"/>
  <c r="N965" i="2"/>
  <c r="J965" i="2"/>
  <c r="K965" i="2" s="1"/>
  <c r="N952" i="2"/>
  <c r="J952" i="2"/>
  <c r="K952" i="2" s="1"/>
  <c r="N971" i="2"/>
  <c r="J971" i="2"/>
  <c r="K971" i="2" s="1"/>
  <c r="N962" i="2"/>
  <c r="J962" i="2"/>
  <c r="K962" i="2" s="1"/>
  <c r="N953" i="2"/>
  <c r="J953" i="2"/>
  <c r="K953" i="2" s="1"/>
  <c r="N945" i="2"/>
  <c r="J945" i="2"/>
  <c r="K945" i="2" s="1"/>
  <c r="N972" i="2"/>
  <c r="J972" i="2"/>
  <c r="K972" i="2" s="1"/>
  <c r="F1004" i="2"/>
  <c r="M965" i="2"/>
  <c r="F993" i="2"/>
  <c r="M954" i="2"/>
  <c r="F978" i="2"/>
  <c r="M939" i="2"/>
  <c r="F997" i="2"/>
  <c r="M958" i="2"/>
  <c r="F990" i="2"/>
  <c r="M951" i="2"/>
  <c r="F998" i="2"/>
  <c r="M959" i="2"/>
  <c r="F1002" i="2"/>
  <c r="M963" i="2"/>
  <c r="F983" i="2"/>
  <c r="M944" i="2"/>
  <c r="F1010" i="2"/>
  <c r="M971" i="2"/>
  <c r="F988" i="2"/>
  <c r="M949" i="2"/>
  <c r="F989" i="2"/>
  <c r="M950" i="2"/>
  <c r="F1009" i="2"/>
  <c r="M970" i="2"/>
  <c r="F1008" i="2"/>
  <c r="M969" i="2"/>
  <c r="F1000" i="2"/>
  <c r="M961" i="2"/>
  <c r="F992" i="2"/>
  <c r="M953" i="2"/>
  <c r="F982" i="2"/>
  <c r="M943" i="2"/>
  <c r="F1003" i="2"/>
  <c r="M964" i="2"/>
  <c r="F1007" i="2"/>
  <c r="M968" i="2"/>
  <c r="F1013" i="2"/>
  <c r="M974" i="2"/>
  <c r="F996" i="2"/>
  <c r="M957" i="2"/>
  <c r="N976" i="2"/>
  <c r="J976" i="2"/>
  <c r="K976" i="2" s="1"/>
  <c r="N943" i="2"/>
  <c r="J943" i="2"/>
  <c r="K943" i="2" s="1"/>
  <c r="N973" i="2"/>
  <c r="J973" i="2"/>
  <c r="K973" i="2" s="1"/>
  <c r="N959" i="2"/>
  <c r="J959" i="2"/>
  <c r="K959" i="2" s="1"/>
  <c r="N948" i="2"/>
  <c r="J948" i="2"/>
  <c r="K948" i="2" s="1"/>
  <c r="N970" i="2"/>
  <c r="J970" i="2"/>
  <c r="K970" i="2" s="1"/>
  <c r="N961" i="2"/>
  <c r="J961" i="2"/>
  <c r="K961" i="2" s="1"/>
  <c r="N950" i="2"/>
  <c r="J950" i="2"/>
  <c r="K950" i="2" s="1"/>
  <c r="N942" i="2"/>
  <c r="J942" i="2"/>
  <c r="K942" i="2" s="1"/>
  <c r="N964" i="2"/>
  <c r="J964" i="2"/>
  <c r="K964" i="2" s="1"/>
  <c r="N960" i="2"/>
  <c r="J960" i="2"/>
  <c r="K960" i="2" s="1"/>
  <c r="N939" i="2"/>
  <c r="J939" i="2"/>
  <c r="K939" i="2" s="1"/>
  <c r="N967" i="2"/>
  <c r="J967" i="2"/>
  <c r="K967" i="2" s="1"/>
  <c r="N958" i="2"/>
  <c r="J958" i="2"/>
  <c r="K958" i="2" s="1"/>
  <c r="N944" i="2"/>
  <c r="J944" i="2"/>
  <c r="K944" i="2" s="1"/>
  <c r="N969" i="2"/>
  <c r="J969" i="2"/>
  <c r="K969" i="2" s="1"/>
  <c r="N955" i="2"/>
  <c r="J955" i="2"/>
  <c r="K955" i="2" s="1"/>
  <c r="N949" i="2"/>
  <c r="J949" i="2"/>
  <c r="K949" i="2" s="1"/>
  <c r="N941" i="2"/>
  <c r="J941" i="2"/>
  <c r="K941" i="2" s="1"/>
  <c r="N956" i="2"/>
  <c r="J956" i="2"/>
  <c r="K956" i="2" s="1"/>
  <c r="F1014" i="2"/>
  <c r="M975" i="2"/>
  <c r="F1001" i="2"/>
  <c r="M962" i="2"/>
  <c r="F979" i="2"/>
  <c r="M940" i="2"/>
  <c r="F984" i="2"/>
  <c r="M945" i="2"/>
  <c r="F980" i="2"/>
  <c r="M941" i="2"/>
  <c r="F985" i="2"/>
  <c r="M946" i="2"/>
  <c r="F981" i="2"/>
  <c r="M942" i="2"/>
  <c r="F1005" i="2"/>
  <c r="M966" i="2"/>
  <c r="F986" i="2"/>
  <c r="M947" i="2"/>
  <c r="F1006" i="2"/>
  <c r="M967" i="2"/>
  <c r="F991" i="2"/>
  <c r="M952" i="2"/>
  <c r="F999" i="2"/>
  <c r="M960" i="2"/>
  <c r="F1012" i="2"/>
  <c r="M973" i="2"/>
  <c r="F1011" i="2"/>
  <c r="M972" i="2"/>
  <c r="F1015" i="2"/>
  <c r="M976" i="2"/>
  <c r="F994" i="2"/>
  <c r="M955" i="2"/>
  <c r="F995" i="2"/>
  <c r="M956" i="2"/>
  <c r="F987" i="2"/>
  <c r="M948" i="2"/>
  <c r="F977" i="2"/>
  <c r="M938" i="2"/>
  <c r="J938" i="2"/>
  <c r="K938" i="2" s="1"/>
  <c r="G1015" i="2"/>
  <c r="G999" i="2"/>
  <c r="G990" i="2"/>
  <c r="G986" i="2"/>
  <c r="G982" i="2"/>
  <c r="G978" i="2"/>
  <c r="G1014" i="2"/>
  <c r="G1013" i="2"/>
  <c r="G1012" i="2"/>
  <c r="G1006" i="2"/>
  <c r="G1005" i="2"/>
  <c r="G1004" i="2"/>
  <c r="G998" i="2"/>
  <c r="G997" i="2"/>
  <c r="G996" i="2"/>
  <c r="G991" i="2"/>
  <c r="G987" i="2"/>
  <c r="G983" i="2"/>
  <c r="G979" i="2"/>
  <c r="G1010" i="2"/>
  <c r="G1009" i="2"/>
  <c r="G1008" i="2"/>
  <c r="G1002" i="2"/>
  <c r="G1001" i="2"/>
  <c r="G1000" i="2"/>
  <c r="G994" i="2"/>
  <c r="G993" i="2"/>
  <c r="G992" i="2"/>
  <c r="G989" i="2"/>
  <c r="G988" i="2"/>
  <c r="G985" i="2"/>
  <c r="G984" i="2"/>
  <c r="G981" i="2"/>
  <c r="G980" i="2"/>
  <c r="G977" i="2"/>
  <c r="N977" i="2" s="1"/>
  <c r="G1011" i="2"/>
  <c r="G1003" i="2"/>
  <c r="G995" i="2"/>
  <c r="G1007" i="2"/>
  <c r="C998" i="2"/>
  <c r="E1037" i="2"/>
  <c r="D998" i="2"/>
  <c r="C1005" i="2"/>
  <c r="E1044" i="2"/>
  <c r="D1005" i="2"/>
  <c r="C1022" i="2"/>
  <c r="E1061" i="2"/>
  <c r="D1022" i="2"/>
  <c r="E1062" i="2"/>
  <c r="D1023" i="2"/>
  <c r="C1023" i="2"/>
  <c r="E1051" i="2"/>
  <c r="D1012" i="2"/>
  <c r="C1012" i="2"/>
  <c r="C1007" i="2"/>
  <c r="E1046" i="2"/>
  <c r="D1007" i="2"/>
  <c r="E1036" i="2"/>
  <c r="D997" i="2"/>
  <c r="C997" i="2"/>
  <c r="C1011" i="2"/>
  <c r="E1050" i="2"/>
  <c r="D1011" i="2"/>
  <c r="E1052" i="2"/>
  <c r="D1013" i="2"/>
  <c r="C1013" i="2"/>
  <c r="E1042" i="2"/>
  <c r="D1003" i="2"/>
  <c r="C1003" i="2"/>
  <c r="C1024" i="2"/>
  <c r="E1063" i="2"/>
  <c r="D1024" i="2"/>
  <c r="C999" i="2"/>
  <c r="E1038" i="2"/>
  <c r="D999" i="2"/>
  <c r="C1004" i="2"/>
  <c r="E1043" i="2"/>
  <c r="D1004" i="2"/>
  <c r="C1035" i="2"/>
  <c r="E1074" i="2"/>
  <c r="D1035" i="2"/>
  <c r="E1066" i="2"/>
  <c r="D1027" i="2"/>
  <c r="C1027" i="2"/>
  <c r="E1041" i="2"/>
  <c r="D1002" i="2"/>
  <c r="C1002" i="2"/>
  <c r="E1045" i="2"/>
  <c r="D1006" i="2"/>
  <c r="C1006" i="2"/>
  <c r="E1072" i="2"/>
  <c r="D1033" i="2"/>
  <c r="C1033" i="2"/>
  <c r="E1060" i="2"/>
  <c r="D1021" i="2"/>
  <c r="C1021" i="2"/>
  <c r="C1026" i="2"/>
  <c r="E1065" i="2"/>
  <c r="D1026" i="2"/>
  <c r="E1040" i="2"/>
  <c r="D1001" i="2"/>
  <c r="C1001" i="2"/>
  <c r="E1034" i="2"/>
  <c r="D995" i="2"/>
  <c r="C995" i="2"/>
  <c r="E1032" i="2"/>
  <c r="D993" i="2"/>
  <c r="C993" i="2"/>
  <c r="E1057" i="2"/>
  <c r="D1018" i="2"/>
  <c r="C1018" i="2"/>
  <c r="E1054" i="2"/>
  <c r="D1015" i="2"/>
  <c r="C1015" i="2"/>
  <c r="C1031" i="2"/>
  <c r="E1070" i="2"/>
  <c r="D1031" i="2"/>
  <c r="C1028" i="2"/>
  <c r="E1067" i="2"/>
  <c r="D1028" i="2"/>
  <c r="E1055" i="2"/>
  <c r="D1016" i="2"/>
  <c r="C1016" i="2"/>
  <c r="C1008" i="2"/>
  <c r="E1047" i="2"/>
  <c r="D1008" i="2"/>
  <c r="E1059" i="2"/>
  <c r="D1020" i="2"/>
  <c r="C1020" i="2"/>
  <c r="C1025" i="2"/>
  <c r="E1064" i="2"/>
  <c r="D1025" i="2"/>
  <c r="E1056" i="2"/>
  <c r="D1017" i="2"/>
  <c r="C1017" i="2"/>
  <c r="C1009" i="2"/>
  <c r="E1048" i="2"/>
  <c r="D1009" i="2"/>
  <c r="C1014" i="2"/>
  <c r="E1053" i="2"/>
  <c r="D1014" i="2"/>
  <c r="E1049" i="2"/>
  <c r="D1010" i="2"/>
  <c r="C1010" i="2"/>
  <c r="C1000" i="2"/>
  <c r="E1039" i="2"/>
  <c r="D1000" i="2"/>
  <c r="D990" i="2" l="1"/>
  <c r="E1029" i="2"/>
  <c r="C990" i="2"/>
  <c r="B990" i="2"/>
  <c r="L990" i="2" s="1"/>
  <c r="A990" i="2"/>
  <c r="AG29" i="3"/>
  <c r="O990" i="2"/>
  <c r="A1059" i="2"/>
  <c r="B1059" i="2"/>
  <c r="L1059" i="2" s="1"/>
  <c r="A991" i="2"/>
  <c r="B991" i="2"/>
  <c r="L991" i="2" s="1"/>
  <c r="A980" i="2"/>
  <c r="B980" i="2"/>
  <c r="L980" i="2" s="1"/>
  <c r="A1048" i="2"/>
  <c r="B1048" i="2"/>
  <c r="A1064" i="2"/>
  <c r="B1064" i="2"/>
  <c r="L1064" i="2" s="1"/>
  <c r="A1067" i="2"/>
  <c r="B1067" i="2"/>
  <c r="L1067" i="2" s="1"/>
  <c r="A1034" i="2"/>
  <c r="B1034" i="2"/>
  <c r="L1034" i="2" s="1"/>
  <c r="A1072" i="2"/>
  <c r="B1072" i="2"/>
  <c r="L1072" i="2" s="1"/>
  <c r="A1063" i="2"/>
  <c r="B1063" i="2"/>
  <c r="L1063" i="2" s="1"/>
  <c r="A1050" i="2"/>
  <c r="B1050" i="2"/>
  <c r="L1050" i="2" s="1"/>
  <c r="A1036" i="2"/>
  <c r="B1036" i="2"/>
  <c r="A1039" i="2"/>
  <c r="B1039" i="2"/>
  <c r="A1049" i="2"/>
  <c r="B1049" i="2"/>
  <c r="A1032" i="2"/>
  <c r="B1032" i="2"/>
  <c r="L1032" i="2" s="1"/>
  <c r="A1065" i="2"/>
  <c r="B1065" i="2"/>
  <c r="L1065" i="2" s="1"/>
  <c r="A1060" i="2"/>
  <c r="B1060" i="2"/>
  <c r="L1060" i="2" s="1"/>
  <c r="A1066" i="2"/>
  <c r="B1066" i="2"/>
  <c r="A1038" i="2"/>
  <c r="B1038" i="2"/>
  <c r="A1062" i="2"/>
  <c r="B1062" i="2"/>
  <c r="L1062" i="2" s="1"/>
  <c r="A1037" i="2"/>
  <c r="B1037" i="2"/>
  <c r="L1037" i="2" s="1"/>
  <c r="A1055" i="2"/>
  <c r="B1055" i="2"/>
  <c r="A1041" i="2"/>
  <c r="B1041" i="2"/>
  <c r="A1043" i="2"/>
  <c r="B1043" i="2"/>
  <c r="L1043" i="2" s="1"/>
  <c r="A1051" i="2"/>
  <c r="B1051" i="2"/>
  <c r="L1051" i="2" s="1"/>
  <c r="A1044" i="2"/>
  <c r="B1044" i="2"/>
  <c r="L1044" i="2" s="1"/>
  <c r="A1056" i="2"/>
  <c r="B1056" i="2"/>
  <c r="L1056" i="2" s="1"/>
  <c r="A1047" i="2"/>
  <c r="B1047" i="2"/>
  <c r="L1047" i="2" s="1"/>
  <c r="A1057" i="2"/>
  <c r="B1057" i="2"/>
  <c r="L1057" i="2" s="1"/>
  <c r="A1052" i="2"/>
  <c r="B1052" i="2"/>
  <c r="A1046" i="2"/>
  <c r="B1046" i="2"/>
  <c r="L1046" i="2" s="1"/>
  <c r="A1053" i="2"/>
  <c r="B1053" i="2"/>
  <c r="L1053" i="2" s="1"/>
  <c r="A1070" i="2"/>
  <c r="B1070" i="2"/>
  <c r="L1070" i="2" s="1"/>
  <c r="A1054" i="2"/>
  <c r="B1054" i="2"/>
  <c r="A1040" i="2"/>
  <c r="B1040" i="2"/>
  <c r="A1045" i="2"/>
  <c r="B1045" i="2"/>
  <c r="A1074" i="2"/>
  <c r="B1074" i="2"/>
  <c r="L1074" i="2" s="1"/>
  <c r="A1042" i="2"/>
  <c r="B1042" i="2"/>
  <c r="A1061" i="2"/>
  <c r="B1061" i="2"/>
  <c r="L1061" i="2" s="1"/>
  <c r="L1054" i="2"/>
  <c r="L1045" i="2"/>
  <c r="H1050" i="2"/>
  <c r="O1011" i="2"/>
  <c r="C980" i="2"/>
  <c r="E1019" i="2"/>
  <c r="D980" i="2"/>
  <c r="H1042" i="2"/>
  <c r="O1003" i="2"/>
  <c r="H1018" i="2"/>
  <c r="O979" i="2"/>
  <c r="H1036" i="2"/>
  <c r="O997" i="2"/>
  <c r="H1034" i="2"/>
  <c r="O995" i="2"/>
  <c r="H1023" i="2"/>
  <c r="O984" i="2"/>
  <c r="H1054" i="2"/>
  <c r="O1015" i="2"/>
  <c r="H1028" i="2"/>
  <c r="O989" i="2"/>
  <c r="L1038" i="2"/>
  <c r="H1049" i="2"/>
  <c r="O1010" i="2"/>
  <c r="H1053" i="2"/>
  <c r="O1014" i="2"/>
  <c r="H1027" i="2"/>
  <c r="O988" i="2"/>
  <c r="H1024" i="2"/>
  <c r="O985" i="2"/>
  <c r="H1026" i="2"/>
  <c r="O987" i="2"/>
  <c r="L1039" i="2"/>
  <c r="L1049" i="2"/>
  <c r="L1066" i="2"/>
  <c r="L1052" i="2"/>
  <c r="H1052" i="2"/>
  <c r="O1013" i="2"/>
  <c r="H1051" i="2"/>
  <c r="O1012" i="2"/>
  <c r="H1019" i="2"/>
  <c r="O980" i="2"/>
  <c r="H1043" i="2"/>
  <c r="O1004" i="2"/>
  <c r="H1017" i="2"/>
  <c r="O978" i="2"/>
  <c r="H1039" i="2"/>
  <c r="O1000" i="2"/>
  <c r="H1021" i="2"/>
  <c r="O982" i="2"/>
  <c r="H1025" i="2"/>
  <c r="O986" i="2"/>
  <c r="H1020" i="2"/>
  <c r="O981" i="2"/>
  <c r="H1044" i="2"/>
  <c r="O1005" i="2"/>
  <c r="H1048" i="2"/>
  <c r="O1009" i="2"/>
  <c r="H1031" i="2"/>
  <c r="O992" i="2"/>
  <c r="H1040" i="2"/>
  <c r="O1001" i="2"/>
  <c r="H1030" i="2"/>
  <c r="O991" i="2"/>
  <c r="L1040" i="2"/>
  <c r="H1033" i="2"/>
  <c r="O994" i="2"/>
  <c r="H1038" i="2"/>
  <c r="O999" i="2"/>
  <c r="H1032" i="2"/>
  <c r="O993" i="2"/>
  <c r="H1046" i="2"/>
  <c r="O1007" i="2"/>
  <c r="L1048" i="2"/>
  <c r="L1055" i="2"/>
  <c r="L1041" i="2"/>
  <c r="L1042" i="2"/>
  <c r="L1036" i="2"/>
  <c r="E1030" i="2"/>
  <c r="D991" i="2"/>
  <c r="C991" i="2"/>
  <c r="H1035" i="2"/>
  <c r="O996" i="2"/>
  <c r="H1041" i="2"/>
  <c r="O1002" i="2"/>
  <c r="H1037" i="2"/>
  <c r="O998" i="2"/>
  <c r="H1047" i="2"/>
  <c r="O1008" i="2"/>
  <c r="H1045" i="2"/>
  <c r="O1006" i="2"/>
  <c r="H1022" i="2"/>
  <c r="O983" i="2"/>
  <c r="O977" i="2"/>
  <c r="N1003" i="2"/>
  <c r="J1003" i="2"/>
  <c r="K1003" i="2" s="1"/>
  <c r="N981" i="2"/>
  <c r="J981" i="2"/>
  <c r="K981" i="2" s="1"/>
  <c r="N989" i="2"/>
  <c r="J989" i="2"/>
  <c r="K989" i="2" s="1"/>
  <c r="N1000" i="2"/>
  <c r="J1000" i="2"/>
  <c r="K1000" i="2" s="1"/>
  <c r="N1009" i="2"/>
  <c r="J1009" i="2"/>
  <c r="K1009" i="2" s="1"/>
  <c r="N987" i="2"/>
  <c r="J987" i="2"/>
  <c r="K987" i="2" s="1"/>
  <c r="N998" i="2"/>
  <c r="J998" i="2"/>
  <c r="K998" i="2" s="1"/>
  <c r="N1012" i="2"/>
  <c r="J1012" i="2"/>
  <c r="K1012" i="2" s="1"/>
  <c r="N982" i="2"/>
  <c r="J982" i="2"/>
  <c r="K982" i="2" s="1"/>
  <c r="N1015" i="2"/>
  <c r="J1015" i="2"/>
  <c r="K1015" i="2" s="1"/>
  <c r="N1011" i="2"/>
  <c r="J1011" i="2"/>
  <c r="K1011" i="2" s="1"/>
  <c r="N984" i="2"/>
  <c r="J984" i="2"/>
  <c r="K984" i="2" s="1"/>
  <c r="N992" i="2"/>
  <c r="J992" i="2"/>
  <c r="K992" i="2" s="1"/>
  <c r="N1001" i="2"/>
  <c r="J1001" i="2"/>
  <c r="K1001" i="2" s="1"/>
  <c r="N1010" i="2"/>
  <c r="J1010" i="2"/>
  <c r="K1010" i="2" s="1"/>
  <c r="N991" i="2"/>
  <c r="J991" i="2"/>
  <c r="K991" i="2" s="1"/>
  <c r="N1004" i="2"/>
  <c r="J1004" i="2"/>
  <c r="K1004" i="2" s="1"/>
  <c r="N1013" i="2"/>
  <c r="J1013" i="2"/>
  <c r="K1013" i="2" s="1"/>
  <c r="N986" i="2"/>
  <c r="J986" i="2"/>
  <c r="K986" i="2" s="1"/>
  <c r="F1026" i="2"/>
  <c r="M987" i="2"/>
  <c r="F1033" i="2"/>
  <c r="M994" i="2"/>
  <c r="F1050" i="2"/>
  <c r="M1011" i="2"/>
  <c r="F1038" i="2"/>
  <c r="M999" i="2"/>
  <c r="F1045" i="2"/>
  <c r="M1006" i="2"/>
  <c r="F1044" i="2"/>
  <c r="M1005" i="2"/>
  <c r="F1024" i="2"/>
  <c r="M985" i="2"/>
  <c r="F1023" i="2"/>
  <c r="M984" i="2"/>
  <c r="F1040" i="2"/>
  <c r="M1001" i="2"/>
  <c r="F1035" i="2"/>
  <c r="M996" i="2"/>
  <c r="F1046" i="2"/>
  <c r="M1007" i="2"/>
  <c r="F1021" i="2"/>
  <c r="M982" i="2"/>
  <c r="F1039" i="2"/>
  <c r="M1000" i="2"/>
  <c r="F1048" i="2"/>
  <c r="M1009" i="2"/>
  <c r="F1027" i="2"/>
  <c r="M988" i="2"/>
  <c r="F1022" i="2"/>
  <c r="M983" i="2"/>
  <c r="F1037" i="2"/>
  <c r="M998" i="2"/>
  <c r="F1036" i="2"/>
  <c r="M997" i="2"/>
  <c r="F1032" i="2"/>
  <c r="M993" i="2"/>
  <c r="N1007" i="2"/>
  <c r="J1007" i="2"/>
  <c r="K1007" i="2" s="1"/>
  <c r="N985" i="2"/>
  <c r="J985" i="2"/>
  <c r="K985" i="2" s="1"/>
  <c r="N993" i="2"/>
  <c r="J993" i="2"/>
  <c r="K993" i="2" s="1"/>
  <c r="J1002" i="2"/>
  <c r="K1002" i="2" s="1"/>
  <c r="N1002" i="2"/>
  <c r="N979" i="2"/>
  <c r="J979" i="2"/>
  <c r="K979" i="2" s="1"/>
  <c r="N996" i="2"/>
  <c r="J996" i="2"/>
  <c r="K996" i="2" s="1"/>
  <c r="N1005" i="2"/>
  <c r="J1005" i="2"/>
  <c r="K1005" i="2" s="1"/>
  <c r="N1014" i="2"/>
  <c r="J1014" i="2"/>
  <c r="K1014" i="2" s="1"/>
  <c r="N990" i="2"/>
  <c r="J990" i="2"/>
  <c r="K990" i="2" s="1"/>
  <c r="N995" i="2"/>
  <c r="J995" i="2"/>
  <c r="K995" i="2" s="1"/>
  <c r="N980" i="2"/>
  <c r="J980" i="2"/>
  <c r="K980" i="2" s="1"/>
  <c r="N988" i="2"/>
  <c r="J988" i="2"/>
  <c r="K988" i="2" s="1"/>
  <c r="N994" i="2"/>
  <c r="J994" i="2"/>
  <c r="K994" i="2" s="1"/>
  <c r="N1008" i="2"/>
  <c r="J1008" i="2"/>
  <c r="K1008" i="2" s="1"/>
  <c r="N983" i="2"/>
  <c r="J983" i="2"/>
  <c r="K983" i="2" s="1"/>
  <c r="N997" i="2"/>
  <c r="J997" i="2"/>
  <c r="K997" i="2" s="1"/>
  <c r="N1006" i="2"/>
  <c r="J1006" i="2"/>
  <c r="K1006" i="2" s="1"/>
  <c r="N978" i="2"/>
  <c r="J978" i="2"/>
  <c r="K978" i="2" s="1"/>
  <c r="N999" i="2"/>
  <c r="J999" i="2"/>
  <c r="K999" i="2" s="1"/>
  <c r="F1034" i="2"/>
  <c r="M995" i="2"/>
  <c r="F1054" i="2"/>
  <c r="M1015" i="2"/>
  <c r="F1051" i="2"/>
  <c r="M1012" i="2"/>
  <c r="F1030" i="2"/>
  <c r="M991" i="2"/>
  <c r="F1025" i="2"/>
  <c r="M986" i="2"/>
  <c r="F1020" i="2"/>
  <c r="M981" i="2"/>
  <c r="F1019" i="2"/>
  <c r="M980" i="2"/>
  <c r="F1018" i="2"/>
  <c r="M979" i="2"/>
  <c r="F1053" i="2"/>
  <c r="M1014" i="2"/>
  <c r="F1052" i="2"/>
  <c r="M1013" i="2"/>
  <c r="F1042" i="2"/>
  <c r="M1003" i="2"/>
  <c r="F1031" i="2"/>
  <c r="M992" i="2"/>
  <c r="F1047" i="2"/>
  <c r="M1008" i="2"/>
  <c r="F1028" i="2"/>
  <c r="M989" i="2"/>
  <c r="F1049" i="2"/>
  <c r="M1010" i="2"/>
  <c r="F1041" i="2"/>
  <c r="M1002" i="2"/>
  <c r="F1029" i="2"/>
  <c r="M990" i="2"/>
  <c r="F1017" i="2"/>
  <c r="M978" i="2"/>
  <c r="F1043" i="2"/>
  <c r="M1004" i="2"/>
  <c r="F1016" i="2"/>
  <c r="M977" i="2"/>
  <c r="J977" i="2"/>
  <c r="K977" i="2" s="1"/>
  <c r="G1046" i="2"/>
  <c r="G1034" i="2"/>
  <c r="G1042" i="2"/>
  <c r="G1050" i="2"/>
  <c r="G1016" i="2"/>
  <c r="N1016" i="2" s="1"/>
  <c r="G1019" i="2"/>
  <c r="G1020" i="2"/>
  <c r="G1023" i="2"/>
  <c r="G1024" i="2"/>
  <c r="G1027" i="2"/>
  <c r="G1028" i="2"/>
  <c r="G1031" i="2"/>
  <c r="G1032" i="2"/>
  <c r="G1033" i="2"/>
  <c r="G1039" i="2"/>
  <c r="G1040" i="2"/>
  <c r="G1041" i="2"/>
  <c r="G1047" i="2"/>
  <c r="G1048" i="2"/>
  <c r="G1049" i="2"/>
  <c r="G1018" i="2"/>
  <c r="G1022" i="2"/>
  <c r="G1026" i="2"/>
  <c r="G1030" i="2"/>
  <c r="G1035" i="2"/>
  <c r="G1036" i="2"/>
  <c r="G1037" i="2"/>
  <c r="G1043" i="2"/>
  <c r="G1044" i="2"/>
  <c r="G1045" i="2"/>
  <c r="G1051" i="2"/>
  <c r="G1052" i="2"/>
  <c r="G1053" i="2"/>
  <c r="G1017" i="2"/>
  <c r="G1021" i="2"/>
  <c r="G1025" i="2"/>
  <c r="G1029" i="2"/>
  <c r="G1038" i="2"/>
  <c r="G1054" i="2"/>
  <c r="C1039" i="2"/>
  <c r="E1078" i="2"/>
  <c r="D1039" i="2"/>
  <c r="D1053" i="2"/>
  <c r="C1053" i="2"/>
  <c r="E1092" i="2"/>
  <c r="D1056" i="2"/>
  <c r="C1056" i="2"/>
  <c r="E1095" i="2"/>
  <c r="C1059" i="2"/>
  <c r="D1059" i="2"/>
  <c r="E1098" i="2"/>
  <c r="C1055" i="2"/>
  <c r="E1094" i="2"/>
  <c r="D1055" i="2"/>
  <c r="D1070" i="2"/>
  <c r="C1070" i="2"/>
  <c r="E1109" i="2"/>
  <c r="C1057" i="2"/>
  <c r="D1057" i="2"/>
  <c r="E1096" i="2"/>
  <c r="E1073" i="2"/>
  <c r="D1034" i="2"/>
  <c r="C1034" i="2"/>
  <c r="D1065" i="2"/>
  <c r="C1065" i="2"/>
  <c r="E1104" i="2"/>
  <c r="D1072" i="2"/>
  <c r="C1072" i="2"/>
  <c r="E1111" i="2"/>
  <c r="E1080" i="2"/>
  <c r="D1041" i="2"/>
  <c r="C1041" i="2"/>
  <c r="C1066" i="2"/>
  <c r="D1066" i="2"/>
  <c r="E1105" i="2"/>
  <c r="D1074" i="2"/>
  <c r="C1074" i="2"/>
  <c r="E1113" i="2"/>
  <c r="C1063" i="2"/>
  <c r="D1063" i="2"/>
  <c r="E1102" i="2"/>
  <c r="D1042" i="2"/>
  <c r="C1042" i="2"/>
  <c r="E1081" i="2"/>
  <c r="D1050" i="2"/>
  <c r="C1050" i="2"/>
  <c r="E1089" i="2"/>
  <c r="C1036" i="2"/>
  <c r="E1075" i="2"/>
  <c r="D1036" i="2"/>
  <c r="C1051" i="2"/>
  <c r="E1090" i="2"/>
  <c r="D1051" i="2"/>
  <c r="C1061" i="2"/>
  <c r="D1061" i="2"/>
  <c r="E1100" i="2"/>
  <c r="C1037" i="2"/>
  <c r="E1076" i="2"/>
  <c r="D1037" i="2"/>
  <c r="D1049" i="2"/>
  <c r="C1049" i="2"/>
  <c r="E1088" i="2"/>
  <c r="C1048" i="2"/>
  <c r="E1087" i="2"/>
  <c r="D1048" i="2"/>
  <c r="C1064" i="2"/>
  <c r="E1103" i="2"/>
  <c r="D1064" i="2"/>
  <c r="C1047" i="2"/>
  <c r="E1086" i="2"/>
  <c r="D1047" i="2"/>
  <c r="E1106" i="2"/>
  <c r="D1067" i="2"/>
  <c r="C1067" i="2"/>
  <c r="D1054" i="2"/>
  <c r="C1054" i="2"/>
  <c r="E1093" i="2"/>
  <c r="E1071" i="2"/>
  <c r="D1032" i="2"/>
  <c r="C1032" i="2"/>
  <c r="C1040" i="2"/>
  <c r="E1079" i="2"/>
  <c r="D1040" i="2"/>
  <c r="C1060" i="2"/>
  <c r="D1060" i="2"/>
  <c r="E1099" i="2"/>
  <c r="D1045" i="2"/>
  <c r="C1045" i="2"/>
  <c r="E1084" i="2"/>
  <c r="C1043" i="2"/>
  <c r="E1082" i="2"/>
  <c r="D1043" i="2"/>
  <c r="E1077" i="2"/>
  <c r="D1038" i="2"/>
  <c r="C1038" i="2"/>
  <c r="D1052" i="2"/>
  <c r="C1052" i="2"/>
  <c r="E1091" i="2"/>
  <c r="C1046" i="2"/>
  <c r="E1085" i="2"/>
  <c r="D1046" i="2"/>
  <c r="C1062" i="2"/>
  <c r="E1101" i="2"/>
  <c r="D1062" i="2"/>
  <c r="C1044" i="2"/>
  <c r="E1083" i="2"/>
  <c r="D1044" i="2"/>
  <c r="D1029" i="2" l="1"/>
  <c r="C1029" i="2"/>
  <c r="E1068" i="2"/>
  <c r="A1029" i="2"/>
  <c r="B1029" i="2"/>
  <c r="L1029" i="2" s="1"/>
  <c r="AH29" i="3"/>
  <c r="A1090" i="2"/>
  <c r="B1090" i="2"/>
  <c r="L1090" i="2" s="1"/>
  <c r="A1081" i="2"/>
  <c r="B1081" i="2"/>
  <c r="A1085" i="2"/>
  <c r="B1085" i="2"/>
  <c r="L1085" i="2" s="1"/>
  <c r="A1082" i="2"/>
  <c r="B1082" i="2"/>
  <c r="L1082" i="2" s="1"/>
  <c r="A1103" i="2"/>
  <c r="B1103" i="2"/>
  <c r="L1103" i="2" s="1"/>
  <c r="A1089" i="2"/>
  <c r="B1089" i="2"/>
  <c r="A1105" i="2"/>
  <c r="B1105" i="2"/>
  <c r="L1105" i="2" s="1"/>
  <c r="A1098" i="2"/>
  <c r="B1098" i="2"/>
  <c r="A1099" i="2"/>
  <c r="B1099" i="2"/>
  <c r="L1099" i="2" s="1"/>
  <c r="A1113" i="2"/>
  <c r="B1113" i="2"/>
  <c r="L1113" i="2" s="1"/>
  <c r="A1030" i="2"/>
  <c r="B1030" i="2"/>
  <c r="L1030" i="2" s="1"/>
  <c r="A1101" i="2"/>
  <c r="B1101" i="2"/>
  <c r="L1101" i="2" s="1"/>
  <c r="A1079" i="2"/>
  <c r="B1079" i="2"/>
  <c r="L1079" i="2" s="1"/>
  <c r="A1071" i="2"/>
  <c r="B1071" i="2"/>
  <c r="L1071" i="2" s="1"/>
  <c r="A1086" i="2"/>
  <c r="B1086" i="2"/>
  <c r="A1088" i="2"/>
  <c r="B1088" i="2"/>
  <c r="L1088" i="2" s="1"/>
  <c r="A1076" i="2"/>
  <c r="B1076" i="2"/>
  <c r="A1080" i="2"/>
  <c r="B1080" i="2"/>
  <c r="L1080" i="2" s="1"/>
  <c r="A1104" i="2"/>
  <c r="B1104" i="2"/>
  <c r="L1104" i="2" s="1"/>
  <c r="A1083" i="2"/>
  <c r="B1083" i="2"/>
  <c r="L1083" i="2" s="1"/>
  <c r="A1091" i="2"/>
  <c r="B1091" i="2"/>
  <c r="A1077" i="2"/>
  <c r="B1077" i="2"/>
  <c r="L1077" i="2" s="1"/>
  <c r="A1084" i="2"/>
  <c r="B1084" i="2"/>
  <c r="A1093" i="2"/>
  <c r="B1093" i="2"/>
  <c r="L1093" i="2" s="1"/>
  <c r="A1075" i="2"/>
  <c r="B1075" i="2"/>
  <c r="A1102" i="2"/>
  <c r="B1102" i="2"/>
  <c r="L1102" i="2" s="1"/>
  <c r="A1111" i="2"/>
  <c r="B1111" i="2"/>
  <c r="A1073" i="2"/>
  <c r="B1073" i="2"/>
  <c r="L1073" i="2" s="1"/>
  <c r="A1109" i="2"/>
  <c r="B1109" i="2"/>
  <c r="L1109" i="2" s="1"/>
  <c r="A1094" i="2"/>
  <c r="B1094" i="2"/>
  <c r="L1094" i="2" s="1"/>
  <c r="A1092" i="2"/>
  <c r="B1092" i="2"/>
  <c r="A1078" i="2"/>
  <c r="B1078" i="2"/>
  <c r="L1078" i="2" s="1"/>
  <c r="A1019" i="2"/>
  <c r="B1019" i="2"/>
  <c r="A1106" i="2"/>
  <c r="B1106" i="2"/>
  <c r="L1106" i="2" s="1"/>
  <c r="A1087" i="2"/>
  <c r="B1087" i="2"/>
  <c r="L1087" i="2" s="1"/>
  <c r="A1100" i="2"/>
  <c r="B1100" i="2"/>
  <c r="L1100" i="2" s="1"/>
  <c r="A1096" i="2"/>
  <c r="B1096" i="2"/>
  <c r="L1096" i="2" s="1"/>
  <c r="A1095" i="2"/>
  <c r="B1095" i="2"/>
  <c r="L1095" i="2" s="1"/>
  <c r="L1089" i="2"/>
  <c r="L1086" i="2"/>
  <c r="H1084" i="2"/>
  <c r="O1045" i="2"/>
  <c r="H1074" i="2"/>
  <c r="O1035" i="2"/>
  <c r="H1089" i="2"/>
  <c r="O1050" i="2"/>
  <c r="H1072" i="2"/>
  <c r="O1033" i="2"/>
  <c r="H1079" i="2"/>
  <c r="O1040" i="2"/>
  <c r="H1060" i="2"/>
  <c r="O1021" i="2"/>
  <c r="H1058" i="2"/>
  <c r="O1019" i="2"/>
  <c r="H1065" i="2"/>
  <c r="O1026" i="2"/>
  <c r="H1066" i="2"/>
  <c r="O1027" i="2"/>
  <c r="H1073" i="2"/>
  <c r="O1034" i="2"/>
  <c r="L1076" i="2"/>
  <c r="L1111" i="2"/>
  <c r="L1092" i="2"/>
  <c r="H1076" i="2"/>
  <c r="O1037" i="2"/>
  <c r="L1091" i="2"/>
  <c r="L1084" i="2"/>
  <c r="L1075" i="2"/>
  <c r="O1029" i="2"/>
  <c r="H1085" i="2"/>
  <c r="O1046" i="2"/>
  <c r="H1077" i="2"/>
  <c r="O1038" i="2"/>
  <c r="H1069" i="2"/>
  <c r="O1030" i="2"/>
  <c r="H1070" i="2"/>
  <c r="O1031" i="2"/>
  <c r="H1083" i="2"/>
  <c r="O1044" i="2"/>
  <c r="H1064" i="2"/>
  <c r="O1025" i="2"/>
  <c r="H1078" i="2"/>
  <c r="O1039" i="2"/>
  <c r="H1082" i="2"/>
  <c r="O1043" i="2"/>
  <c r="H1090" i="2"/>
  <c r="O1051" i="2"/>
  <c r="H1063" i="2"/>
  <c r="O1024" i="2"/>
  <c r="H1092" i="2"/>
  <c r="O1053" i="2"/>
  <c r="H1067" i="2"/>
  <c r="O1028" i="2"/>
  <c r="H1062" i="2"/>
  <c r="O1023" i="2"/>
  <c r="H1075" i="2"/>
  <c r="O1036" i="2"/>
  <c r="H1081" i="2"/>
  <c r="O1042" i="2"/>
  <c r="E1069" i="2"/>
  <c r="D1030" i="2"/>
  <c r="C1030" i="2"/>
  <c r="H1071" i="2"/>
  <c r="O1032" i="2"/>
  <c r="H1087" i="2"/>
  <c r="O1048" i="2"/>
  <c r="H1059" i="2"/>
  <c r="O1020" i="2"/>
  <c r="H1056" i="2"/>
  <c r="O1017" i="2"/>
  <c r="H1091" i="2"/>
  <c r="O1052" i="2"/>
  <c r="H1088" i="2"/>
  <c r="O1049" i="2"/>
  <c r="H1093" i="2"/>
  <c r="O1054" i="2"/>
  <c r="H1057" i="2"/>
  <c r="O1018" i="2"/>
  <c r="L1019" i="2"/>
  <c r="D1019" i="2"/>
  <c r="E1058" i="2"/>
  <c r="C1019" i="2"/>
  <c r="L1081" i="2"/>
  <c r="L1098" i="2"/>
  <c r="H1061" i="2"/>
  <c r="O1022" i="2"/>
  <c r="H1086" i="2"/>
  <c r="O1047" i="2"/>
  <c r="H1080" i="2"/>
  <c r="O1041" i="2"/>
  <c r="O1016" i="2"/>
  <c r="N1029" i="2"/>
  <c r="J1029" i="2"/>
  <c r="K1029" i="2" s="1"/>
  <c r="N1053" i="2"/>
  <c r="J1053" i="2"/>
  <c r="K1053" i="2" s="1"/>
  <c r="N1044" i="2"/>
  <c r="J1044" i="2"/>
  <c r="K1044" i="2" s="1"/>
  <c r="N1035" i="2"/>
  <c r="J1035" i="2"/>
  <c r="K1035" i="2" s="1"/>
  <c r="N1018" i="2"/>
  <c r="J1018" i="2"/>
  <c r="K1018" i="2" s="1"/>
  <c r="N1041" i="2"/>
  <c r="J1041" i="2"/>
  <c r="K1041" i="2" s="1"/>
  <c r="N1032" i="2"/>
  <c r="J1032" i="2"/>
  <c r="K1032" i="2" s="1"/>
  <c r="N1024" i="2"/>
  <c r="J1024" i="2"/>
  <c r="K1024" i="2" s="1"/>
  <c r="N1046" i="2"/>
  <c r="J1046" i="2"/>
  <c r="K1046" i="2" s="1"/>
  <c r="N1025" i="2"/>
  <c r="J1025" i="2"/>
  <c r="K1025" i="2" s="1"/>
  <c r="N1052" i="2"/>
  <c r="J1052" i="2"/>
  <c r="K1052" i="2" s="1"/>
  <c r="N1043" i="2"/>
  <c r="J1043" i="2"/>
  <c r="K1043" i="2" s="1"/>
  <c r="N1030" i="2"/>
  <c r="J1030" i="2"/>
  <c r="K1030" i="2" s="1"/>
  <c r="N1049" i="2"/>
  <c r="J1049" i="2"/>
  <c r="K1049" i="2" s="1"/>
  <c r="N1040" i="2"/>
  <c r="J1040" i="2"/>
  <c r="K1040" i="2" s="1"/>
  <c r="N1031" i="2"/>
  <c r="J1031" i="2"/>
  <c r="K1031" i="2" s="1"/>
  <c r="N1023" i="2"/>
  <c r="J1023" i="2"/>
  <c r="K1023" i="2" s="1"/>
  <c r="N1050" i="2"/>
  <c r="J1050" i="2"/>
  <c r="K1050" i="2" s="1"/>
  <c r="F1082" i="2"/>
  <c r="M1043" i="2"/>
  <c r="F1068" i="2"/>
  <c r="M1029" i="2"/>
  <c r="F1088" i="2"/>
  <c r="M1049" i="2"/>
  <c r="F1086" i="2"/>
  <c r="M1047" i="2"/>
  <c r="F1081" i="2"/>
  <c r="M1042" i="2"/>
  <c r="F1092" i="2"/>
  <c r="M1053" i="2"/>
  <c r="F1058" i="2"/>
  <c r="M1019" i="2"/>
  <c r="F1064" i="2"/>
  <c r="M1025" i="2"/>
  <c r="F1090" i="2"/>
  <c r="M1051" i="2"/>
  <c r="F1073" i="2"/>
  <c r="M1034" i="2"/>
  <c r="F1071" i="2"/>
  <c r="M1032" i="2"/>
  <c r="F1076" i="2"/>
  <c r="M1037" i="2"/>
  <c r="F1066" i="2"/>
  <c r="M1027" i="2"/>
  <c r="F1078" i="2"/>
  <c r="M1039" i="2"/>
  <c r="F1085" i="2"/>
  <c r="M1046" i="2"/>
  <c r="F1079" i="2"/>
  <c r="M1040" i="2"/>
  <c r="F1063" i="2"/>
  <c r="M1024" i="2"/>
  <c r="F1084" i="2"/>
  <c r="M1045" i="2"/>
  <c r="F1089" i="2"/>
  <c r="M1050" i="2"/>
  <c r="F1065" i="2"/>
  <c r="M1026" i="2"/>
  <c r="N1054" i="2"/>
  <c r="J1054" i="2"/>
  <c r="K1054" i="2" s="1"/>
  <c r="N1021" i="2"/>
  <c r="J1021" i="2"/>
  <c r="K1021" i="2" s="1"/>
  <c r="N1051" i="2"/>
  <c r="J1051" i="2"/>
  <c r="K1051" i="2" s="1"/>
  <c r="N1037" i="2"/>
  <c r="J1037" i="2"/>
  <c r="K1037" i="2" s="1"/>
  <c r="N1026" i="2"/>
  <c r="J1026" i="2"/>
  <c r="K1026" i="2" s="1"/>
  <c r="N1048" i="2"/>
  <c r="J1048" i="2"/>
  <c r="K1048" i="2" s="1"/>
  <c r="N1039" i="2"/>
  <c r="J1039" i="2"/>
  <c r="K1039" i="2" s="1"/>
  <c r="N1028" i="2"/>
  <c r="J1028" i="2"/>
  <c r="K1028" i="2" s="1"/>
  <c r="N1020" i="2"/>
  <c r="J1020" i="2"/>
  <c r="K1020" i="2" s="1"/>
  <c r="N1042" i="2"/>
  <c r="J1042" i="2"/>
  <c r="K1042" i="2" s="1"/>
  <c r="N1038" i="2"/>
  <c r="J1038" i="2"/>
  <c r="K1038" i="2" s="1"/>
  <c r="N1017" i="2"/>
  <c r="J1017" i="2"/>
  <c r="K1017" i="2" s="1"/>
  <c r="N1045" i="2"/>
  <c r="J1045" i="2"/>
  <c r="K1045" i="2" s="1"/>
  <c r="N1036" i="2"/>
  <c r="J1036" i="2"/>
  <c r="K1036" i="2" s="1"/>
  <c r="N1022" i="2"/>
  <c r="J1022" i="2"/>
  <c r="K1022" i="2" s="1"/>
  <c r="N1047" i="2"/>
  <c r="J1047" i="2"/>
  <c r="K1047" i="2" s="1"/>
  <c r="N1033" i="2"/>
  <c r="J1033" i="2"/>
  <c r="K1033" i="2" s="1"/>
  <c r="N1027" i="2"/>
  <c r="J1027" i="2"/>
  <c r="K1027" i="2" s="1"/>
  <c r="N1019" i="2"/>
  <c r="J1019" i="2"/>
  <c r="K1019" i="2" s="1"/>
  <c r="N1034" i="2"/>
  <c r="J1034" i="2"/>
  <c r="K1034" i="2" s="1"/>
  <c r="F1056" i="2"/>
  <c r="M1017" i="2"/>
  <c r="F1080" i="2"/>
  <c r="M1041" i="2"/>
  <c r="F1067" i="2"/>
  <c r="M1028" i="2"/>
  <c r="F1070" i="2"/>
  <c r="M1031" i="2"/>
  <c r="F1091" i="2"/>
  <c r="M1052" i="2"/>
  <c r="F1057" i="2"/>
  <c r="M1018" i="2"/>
  <c r="F1059" i="2"/>
  <c r="M1020" i="2"/>
  <c r="F1069" i="2"/>
  <c r="M1030" i="2"/>
  <c r="F1093" i="2"/>
  <c r="M1054" i="2"/>
  <c r="F1075" i="2"/>
  <c r="M1036" i="2"/>
  <c r="F1061" i="2"/>
  <c r="M1022" i="2"/>
  <c r="F1087" i="2"/>
  <c r="M1048" i="2"/>
  <c r="F1060" i="2"/>
  <c r="M1021" i="2"/>
  <c r="F1074" i="2"/>
  <c r="M1035" i="2"/>
  <c r="F1062" i="2"/>
  <c r="M1023" i="2"/>
  <c r="F1083" i="2"/>
  <c r="M1044" i="2"/>
  <c r="F1077" i="2"/>
  <c r="M1038" i="2"/>
  <c r="F1072" i="2"/>
  <c r="M1033" i="2"/>
  <c r="F1055" i="2"/>
  <c r="M1016" i="2"/>
  <c r="J1016" i="2"/>
  <c r="K1016" i="2" s="1"/>
  <c r="G1093" i="2"/>
  <c r="G1077" i="2"/>
  <c r="G1068" i="2"/>
  <c r="G1064" i="2"/>
  <c r="G1060" i="2"/>
  <c r="G1056" i="2"/>
  <c r="G1092" i="2"/>
  <c r="G1091" i="2"/>
  <c r="G1090" i="2"/>
  <c r="G1084" i="2"/>
  <c r="G1083" i="2"/>
  <c r="G1082" i="2"/>
  <c r="G1076" i="2"/>
  <c r="G1075" i="2"/>
  <c r="G1074" i="2"/>
  <c r="G1069" i="2"/>
  <c r="G1065" i="2"/>
  <c r="G1061" i="2"/>
  <c r="G1057" i="2"/>
  <c r="G1088" i="2"/>
  <c r="G1087" i="2"/>
  <c r="G1086" i="2"/>
  <c r="G1080" i="2"/>
  <c r="G1079" i="2"/>
  <c r="G1078" i="2"/>
  <c r="G1072" i="2"/>
  <c r="G1071" i="2"/>
  <c r="G1070" i="2"/>
  <c r="G1067" i="2"/>
  <c r="G1066" i="2"/>
  <c r="G1063" i="2"/>
  <c r="G1062" i="2"/>
  <c r="G1059" i="2"/>
  <c r="G1058" i="2"/>
  <c r="G1055" i="2"/>
  <c r="N1055" i="2" s="1"/>
  <c r="G1089" i="2"/>
  <c r="G1081" i="2"/>
  <c r="G1073" i="2"/>
  <c r="G1085" i="2"/>
  <c r="C1103" i="2"/>
  <c r="E1142" i="2"/>
  <c r="D1103" i="2"/>
  <c r="D1088" i="2"/>
  <c r="C1088" i="2"/>
  <c r="E1127" i="2"/>
  <c r="D1076" i="2"/>
  <c r="C1076" i="2"/>
  <c r="E1115" i="2"/>
  <c r="C1100" i="2"/>
  <c r="E1139" i="2"/>
  <c r="D1100" i="2"/>
  <c r="E1120" i="2"/>
  <c r="D1081" i="2"/>
  <c r="C1081" i="2"/>
  <c r="D1102" i="2"/>
  <c r="C1102" i="2"/>
  <c r="E1141" i="2"/>
  <c r="D1080" i="2"/>
  <c r="C1080" i="2"/>
  <c r="E1119" i="2"/>
  <c r="D1104" i="2"/>
  <c r="C1104" i="2"/>
  <c r="E1143" i="2"/>
  <c r="C1096" i="2"/>
  <c r="E1135" i="2"/>
  <c r="D1096" i="2"/>
  <c r="D1109" i="2"/>
  <c r="C1109" i="2"/>
  <c r="E1148" i="2"/>
  <c r="C1098" i="2"/>
  <c r="E1137" i="2"/>
  <c r="D1098" i="2"/>
  <c r="C1092" i="2"/>
  <c r="D1092" i="2"/>
  <c r="E1131" i="2"/>
  <c r="C1078" i="2"/>
  <c r="E1117" i="2"/>
  <c r="D1078" i="2"/>
  <c r="C1083" i="2"/>
  <c r="E1122" i="2"/>
  <c r="D1083" i="2"/>
  <c r="E1124" i="2"/>
  <c r="D1085" i="2"/>
  <c r="C1085" i="2"/>
  <c r="C1091" i="2"/>
  <c r="E1130" i="2"/>
  <c r="D1091" i="2"/>
  <c r="C1084" i="2"/>
  <c r="D1084" i="2"/>
  <c r="E1123" i="2"/>
  <c r="C1099" i="2"/>
  <c r="E1138" i="2"/>
  <c r="D1099" i="2"/>
  <c r="C1071" i="2"/>
  <c r="D1071" i="2"/>
  <c r="E1110" i="2"/>
  <c r="E1132" i="2"/>
  <c r="D1093" i="2"/>
  <c r="C1093" i="2"/>
  <c r="C1106" i="2"/>
  <c r="E1145" i="2"/>
  <c r="D1106" i="2"/>
  <c r="D1086" i="2"/>
  <c r="C1086" i="2"/>
  <c r="E1125" i="2"/>
  <c r="D1087" i="2"/>
  <c r="C1087" i="2"/>
  <c r="E1126" i="2"/>
  <c r="E1129" i="2"/>
  <c r="D1090" i="2"/>
  <c r="C1090" i="2"/>
  <c r="C1075" i="2"/>
  <c r="E1114" i="2"/>
  <c r="D1075" i="2"/>
  <c r="E1128" i="2"/>
  <c r="D1089" i="2"/>
  <c r="C1089" i="2"/>
  <c r="D1113" i="2"/>
  <c r="C1113" i="2"/>
  <c r="E1152" i="2"/>
  <c r="D1105" i="2"/>
  <c r="C1105" i="2"/>
  <c r="E1144" i="2"/>
  <c r="C1111" i="2"/>
  <c r="E1150" i="2"/>
  <c r="D1111" i="2"/>
  <c r="C1073" i="2"/>
  <c r="E1112" i="2"/>
  <c r="D1073" i="2"/>
  <c r="E1133" i="2"/>
  <c r="D1094" i="2"/>
  <c r="C1094" i="2"/>
  <c r="E1134" i="2"/>
  <c r="D1095" i="2"/>
  <c r="C1095" i="2"/>
  <c r="D1101" i="2"/>
  <c r="C1101" i="2"/>
  <c r="E1140" i="2"/>
  <c r="E1116" i="2"/>
  <c r="D1077" i="2"/>
  <c r="C1077" i="2"/>
  <c r="D1082" i="2"/>
  <c r="C1082" i="2"/>
  <c r="E1121" i="2"/>
  <c r="D1079" i="2"/>
  <c r="C1079" i="2"/>
  <c r="E1118" i="2"/>
  <c r="E1107" i="2" l="1"/>
  <c r="A1068" i="2"/>
  <c r="B1068" i="2"/>
  <c r="L1068" i="2" s="1"/>
  <c r="D1068" i="2"/>
  <c r="C1068" i="2"/>
  <c r="AI29" i="3"/>
  <c r="A1121" i="2"/>
  <c r="B1121" i="2"/>
  <c r="A1118" i="2"/>
  <c r="B1118" i="2"/>
  <c r="L1118" i="2" s="1"/>
  <c r="A1116" i="2"/>
  <c r="B1116" i="2"/>
  <c r="L1116" i="2" s="1"/>
  <c r="A1140" i="2"/>
  <c r="B1140" i="2"/>
  <c r="A1133" i="2"/>
  <c r="B1133" i="2"/>
  <c r="L1133" i="2" s="1"/>
  <c r="A1123" i="2"/>
  <c r="B1123" i="2"/>
  <c r="L1123" i="2" s="1"/>
  <c r="A1130" i="2"/>
  <c r="B1130" i="2"/>
  <c r="A1124" i="2"/>
  <c r="B1124" i="2"/>
  <c r="L1124" i="2" s="1"/>
  <c r="A1139" i="2"/>
  <c r="B1139" i="2"/>
  <c r="L1139" i="2" s="1"/>
  <c r="A1134" i="2"/>
  <c r="B1134" i="2"/>
  <c r="A1114" i="2"/>
  <c r="B1114" i="2"/>
  <c r="L1114" i="2" s="1"/>
  <c r="A1125" i="2"/>
  <c r="B1125" i="2"/>
  <c r="L1125" i="2" s="1"/>
  <c r="A1145" i="2"/>
  <c r="B1145" i="2"/>
  <c r="L1145" i="2" s="1"/>
  <c r="A1117" i="2"/>
  <c r="B1117" i="2"/>
  <c r="A1148" i="2"/>
  <c r="B1148" i="2"/>
  <c r="L1148" i="2" s="1"/>
  <c r="A1135" i="2"/>
  <c r="B1135" i="2"/>
  <c r="L1135" i="2" s="1"/>
  <c r="A1141" i="2"/>
  <c r="B1141" i="2"/>
  <c r="L1141" i="2" s="1"/>
  <c r="A1127" i="2"/>
  <c r="B1127" i="2"/>
  <c r="L1127" i="2" s="1"/>
  <c r="A1142" i="2"/>
  <c r="B1142" i="2"/>
  <c r="L1142" i="2" s="1"/>
  <c r="A1058" i="2"/>
  <c r="B1058" i="2"/>
  <c r="L1058" i="2" s="1"/>
  <c r="A1150" i="2"/>
  <c r="B1150" i="2"/>
  <c r="L1150" i="2" s="1"/>
  <c r="A1129" i="2"/>
  <c r="B1129" i="2"/>
  <c r="L1129" i="2" s="1"/>
  <c r="A1132" i="2"/>
  <c r="B1132" i="2"/>
  <c r="L1132" i="2" s="1"/>
  <c r="A1112" i="2"/>
  <c r="B1112" i="2"/>
  <c r="L1112" i="2" s="1"/>
  <c r="A1152" i="2"/>
  <c r="B1152" i="2"/>
  <c r="L1152" i="2" s="1"/>
  <c r="A1126" i="2"/>
  <c r="B1126" i="2"/>
  <c r="L1126" i="2" s="1"/>
  <c r="A1110" i="2"/>
  <c r="B1110" i="2"/>
  <c r="L1110" i="2" s="1"/>
  <c r="A1138" i="2"/>
  <c r="B1138" i="2"/>
  <c r="L1138" i="2" s="1"/>
  <c r="A1122" i="2"/>
  <c r="B1122" i="2"/>
  <c r="L1122" i="2" s="1"/>
  <c r="A1119" i="2"/>
  <c r="B1119" i="2"/>
  <c r="L1119" i="2" s="1"/>
  <c r="A1120" i="2"/>
  <c r="B1120" i="2"/>
  <c r="L1120" i="2" s="1"/>
  <c r="A1115" i="2"/>
  <c r="B1115" i="2"/>
  <c r="L1115" i="2" s="1"/>
  <c r="A1069" i="2"/>
  <c r="B1069" i="2"/>
  <c r="L1069" i="2" s="1"/>
  <c r="A1144" i="2"/>
  <c r="B1144" i="2"/>
  <c r="L1144" i="2" s="1"/>
  <c r="A1128" i="2"/>
  <c r="B1128" i="2"/>
  <c r="L1128" i="2" s="1"/>
  <c r="A1131" i="2"/>
  <c r="B1131" i="2"/>
  <c r="L1131" i="2" s="1"/>
  <c r="A1137" i="2"/>
  <c r="B1137" i="2"/>
  <c r="L1137" i="2" s="1"/>
  <c r="A1143" i="2"/>
  <c r="B1143" i="2"/>
  <c r="L1143" i="2" s="1"/>
  <c r="O1055" i="2"/>
  <c r="L1117" i="2"/>
  <c r="H1120" i="2"/>
  <c r="O1081" i="2"/>
  <c r="H1101" i="2"/>
  <c r="O1062" i="2"/>
  <c r="H1129" i="2"/>
  <c r="O1090" i="2"/>
  <c r="H1117" i="2"/>
  <c r="O1078" i="2"/>
  <c r="H1122" i="2"/>
  <c r="O1083" i="2"/>
  <c r="H1108" i="2"/>
  <c r="O1069" i="2"/>
  <c r="H1124" i="2"/>
  <c r="O1085" i="2"/>
  <c r="L1134" i="2"/>
  <c r="O1068" i="2"/>
  <c r="H1096" i="2"/>
  <c r="O1057" i="2"/>
  <c r="H1127" i="2"/>
  <c r="O1088" i="2"/>
  <c r="H1095" i="2"/>
  <c r="O1056" i="2"/>
  <c r="H1126" i="2"/>
  <c r="O1087" i="2"/>
  <c r="H1115" i="2"/>
  <c r="O1076" i="2"/>
  <c r="H1112" i="2"/>
  <c r="O1073" i="2"/>
  <c r="H1104" i="2"/>
  <c r="O1065" i="2"/>
  <c r="H1099" i="2"/>
  <c r="O1060" i="2"/>
  <c r="H1111" i="2"/>
  <c r="O1072" i="2"/>
  <c r="H1113" i="2"/>
  <c r="O1074" i="2"/>
  <c r="H1125" i="2"/>
  <c r="O1086" i="2"/>
  <c r="H1131" i="2"/>
  <c r="O1092" i="2"/>
  <c r="H1119" i="2"/>
  <c r="O1080" i="2"/>
  <c r="H1100" i="2"/>
  <c r="O1061" i="2"/>
  <c r="E1108" i="2"/>
  <c r="D1069" i="2"/>
  <c r="C1069" i="2"/>
  <c r="H1114" i="2"/>
  <c r="O1075" i="2"/>
  <c r="H1106" i="2"/>
  <c r="O1067" i="2"/>
  <c r="H1102" i="2"/>
  <c r="O1063" i="2"/>
  <c r="H1121" i="2"/>
  <c r="O1082" i="2"/>
  <c r="H1103" i="2"/>
  <c r="O1064" i="2"/>
  <c r="H1109" i="2"/>
  <c r="O1070" i="2"/>
  <c r="H1116" i="2"/>
  <c r="O1077" i="2"/>
  <c r="L1121" i="2"/>
  <c r="L1140" i="2"/>
  <c r="D1058" i="2"/>
  <c r="E1097" i="2"/>
  <c r="C1058" i="2"/>
  <c r="L1130" i="2"/>
  <c r="H1132" i="2"/>
  <c r="O1093" i="2"/>
  <c r="H1130" i="2"/>
  <c r="O1091" i="2"/>
  <c r="H1098" i="2"/>
  <c r="O1059" i="2"/>
  <c r="H1110" i="2"/>
  <c r="O1071" i="2"/>
  <c r="H1105" i="2"/>
  <c r="O1066" i="2"/>
  <c r="H1097" i="2"/>
  <c r="O1058" i="2"/>
  <c r="H1118" i="2"/>
  <c r="O1079" i="2"/>
  <c r="H1128" i="2"/>
  <c r="O1089" i="2"/>
  <c r="H1123" i="2"/>
  <c r="O1084" i="2"/>
  <c r="N1081" i="2"/>
  <c r="J1081" i="2"/>
  <c r="K1081" i="2" s="1"/>
  <c r="N1059" i="2"/>
  <c r="J1059" i="2"/>
  <c r="K1059" i="2" s="1"/>
  <c r="N1067" i="2"/>
  <c r="J1067" i="2"/>
  <c r="K1067" i="2" s="1"/>
  <c r="N1078" i="2"/>
  <c r="J1078" i="2"/>
  <c r="K1078" i="2" s="1"/>
  <c r="N1087" i="2"/>
  <c r="J1087" i="2"/>
  <c r="K1087" i="2" s="1"/>
  <c r="N1065" i="2"/>
  <c r="J1065" i="2"/>
  <c r="K1065" i="2" s="1"/>
  <c r="N1076" i="2"/>
  <c r="J1076" i="2"/>
  <c r="K1076" i="2" s="1"/>
  <c r="N1090" i="2"/>
  <c r="J1090" i="2"/>
  <c r="K1090" i="2" s="1"/>
  <c r="N1060" i="2"/>
  <c r="J1060" i="2"/>
  <c r="K1060" i="2" s="1"/>
  <c r="N1093" i="2"/>
  <c r="J1093" i="2"/>
  <c r="K1093" i="2" s="1"/>
  <c r="N1089" i="2"/>
  <c r="J1089" i="2"/>
  <c r="K1089" i="2" s="1"/>
  <c r="N1062" i="2"/>
  <c r="J1062" i="2"/>
  <c r="K1062" i="2" s="1"/>
  <c r="N1070" i="2"/>
  <c r="J1070" i="2"/>
  <c r="K1070" i="2" s="1"/>
  <c r="N1079" i="2"/>
  <c r="J1079" i="2"/>
  <c r="K1079" i="2" s="1"/>
  <c r="N1088" i="2"/>
  <c r="J1088" i="2"/>
  <c r="K1088" i="2" s="1"/>
  <c r="N1069" i="2"/>
  <c r="J1069" i="2"/>
  <c r="K1069" i="2" s="1"/>
  <c r="N1082" i="2"/>
  <c r="J1082" i="2"/>
  <c r="K1082" i="2" s="1"/>
  <c r="N1091" i="2"/>
  <c r="J1091" i="2"/>
  <c r="K1091" i="2" s="1"/>
  <c r="N1064" i="2"/>
  <c r="J1064" i="2"/>
  <c r="K1064" i="2" s="1"/>
  <c r="F1111" i="2"/>
  <c r="M1072" i="2"/>
  <c r="F1122" i="2"/>
  <c r="M1083" i="2"/>
  <c r="F1113" i="2"/>
  <c r="M1074" i="2"/>
  <c r="F1126" i="2"/>
  <c r="M1087" i="2"/>
  <c r="F1114" i="2"/>
  <c r="M1075" i="2"/>
  <c r="F1108" i="2"/>
  <c r="M1069" i="2"/>
  <c r="F1096" i="2"/>
  <c r="M1057" i="2"/>
  <c r="F1109" i="2"/>
  <c r="M1070" i="2"/>
  <c r="F1119" i="2"/>
  <c r="M1080" i="2"/>
  <c r="F1104" i="2"/>
  <c r="M1065" i="2"/>
  <c r="F1123" i="2"/>
  <c r="M1084" i="2"/>
  <c r="F1118" i="2"/>
  <c r="M1079" i="2"/>
  <c r="F1117" i="2"/>
  <c r="M1078" i="2"/>
  <c r="F1115" i="2"/>
  <c r="M1076" i="2"/>
  <c r="F1112" i="2"/>
  <c r="M1073" i="2"/>
  <c r="F1103" i="2"/>
  <c r="M1064" i="2"/>
  <c r="F1131" i="2"/>
  <c r="M1092" i="2"/>
  <c r="F1125" i="2"/>
  <c r="M1086" i="2"/>
  <c r="F1107" i="2"/>
  <c r="M1068" i="2"/>
  <c r="N1085" i="2"/>
  <c r="J1085" i="2"/>
  <c r="K1085" i="2" s="1"/>
  <c r="N1063" i="2"/>
  <c r="J1063" i="2"/>
  <c r="K1063" i="2" s="1"/>
  <c r="N1071" i="2"/>
  <c r="J1071" i="2"/>
  <c r="K1071" i="2" s="1"/>
  <c r="N1080" i="2"/>
  <c r="J1080" i="2"/>
  <c r="K1080" i="2" s="1"/>
  <c r="N1057" i="2"/>
  <c r="J1057" i="2"/>
  <c r="K1057" i="2" s="1"/>
  <c r="N1074" i="2"/>
  <c r="J1074" i="2"/>
  <c r="K1074" i="2" s="1"/>
  <c r="N1083" i="2"/>
  <c r="J1083" i="2"/>
  <c r="K1083" i="2" s="1"/>
  <c r="N1092" i="2"/>
  <c r="J1092" i="2"/>
  <c r="K1092" i="2" s="1"/>
  <c r="N1068" i="2"/>
  <c r="J1068" i="2"/>
  <c r="K1068" i="2" s="1"/>
  <c r="N1073" i="2"/>
  <c r="J1073" i="2"/>
  <c r="K1073" i="2" s="1"/>
  <c r="N1058" i="2"/>
  <c r="J1058" i="2"/>
  <c r="K1058" i="2" s="1"/>
  <c r="J1066" i="2"/>
  <c r="K1066" i="2" s="1"/>
  <c r="N1066" i="2"/>
  <c r="N1072" i="2"/>
  <c r="J1072" i="2"/>
  <c r="K1072" i="2" s="1"/>
  <c r="N1086" i="2"/>
  <c r="J1086" i="2"/>
  <c r="K1086" i="2" s="1"/>
  <c r="N1061" i="2"/>
  <c r="J1061" i="2"/>
  <c r="K1061" i="2" s="1"/>
  <c r="N1075" i="2"/>
  <c r="J1075" i="2"/>
  <c r="K1075" i="2" s="1"/>
  <c r="N1084" i="2"/>
  <c r="J1084" i="2"/>
  <c r="K1084" i="2" s="1"/>
  <c r="N1056" i="2"/>
  <c r="J1056" i="2"/>
  <c r="K1056" i="2" s="1"/>
  <c r="N1077" i="2"/>
  <c r="J1077" i="2"/>
  <c r="K1077" i="2" s="1"/>
  <c r="F1116" i="2"/>
  <c r="M1077" i="2"/>
  <c r="F1101" i="2"/>
  <c r="M1062" i="2"/>
  <c r="F1099" i="2"/>
  <c r="M1060" i="2"/>
  <c r="F1100" i="2"/>
  <c r="M1061" i="2"/>
  <c r="F1132" i="2"/>
  <c r="M1093" i="2"/>
  <c r="F1098" i="2"/>
  <c r="M1059" i="2"/>
  <c r="F1130" i="2"/>
  <c r="M1091" i="2"/>
  <c r="F1106" i="2"/>
  <c r="M1067" i="2"/>
  <c r="F1095" i="2"/>
  <c r="M1056" i="2"/>
  <c r="F1128" i="2"/>
  <c r="M1089" i="2"/>
  <c r="F1102" i="2"/>
  <c r="M1063" i="2"/>
  <c r="F1124" i="2"/>
  <c r="M1085" i="2"/>
  <c r="F1105" i="2"/>
  <c r="M1066" i="2"/>
  <c r="F1110" i="2"/>
  <c r="M1071" i="2"/>
  <c r="F1129" i="2"/>
  <c r="M1090" i="2"/>
  <c r="F1097" i="2"/>
  <c r="M1058" i="2"/>
  <c r="F1120" i="2"/>
  <c r="M1081" i="2"/>
  <c r="F1127" i="2"/>
  <c r="M1088" i="2"/>
  <c r="F1121" i="2"/>
  <c r="M1082" i="2"/>
  <c r="F1094" i="2"/>
  <c r="M1055" i="2"/>
  <c r="J1055" i="2"/>
  <c r="K1055" i="2" s="1"/>
  <c r="G1124" i="2"/>
  <c r="G1112" i="2"/>
  <c r="G1120" i="2"/>
  <c r="G1128" i="2"/>
  <c r="G1094" i="2"/>
  <c r="N1094" i="2" s="1"/>
  <c r="G1097" i="2"/>
  <c r="G1098" i="2"/>
  <c r="G1101" i="2"/>
  <c r="G1102" i="2"/>
  <c r="G1105" i="2"/>
  <c r="G1106" i="2"/>
  <c r="G1109" i="2"/>
  <c r="G1110" i="2"/>
  <c r="G1111" i="2"/>
  <c r="G1117" i="2"/>
  <c r="G1118" i="2"/>
  <c r="G1119" i="2"/>
  <c r="G1125" i="2"/>
  <c r="G1126" i="2"/>
  <c r="G1127" i="2"/>
  <c r="G1096" i="2"/>
  <c r="G1100" i="2"/>
  <c r="G1104" i="2"/>
  <c r="G1108" i="2"/>
  <c r="G1113" i="2"/>
  <c r="G1114" i="2"/>
  <c r="G1115" i="2"/>
  <c r="G1121" i="2"/>
  <c r="G1122" i="2"/>
  <c r="G1123" i="2"/>
  <c r="G1129" i="2"/>
  <c r="G1130" i="2"/>
  <c r="G1131" i="2"/>
  <c r="G1095" i="2"/>
  <c r="G1099" i="2"/>
  <c r="G1103" i="2"/>
  <c r="G1107" i="2"/>
  <c r="G1116" i="2"/>
  <c r="G1132" i="2"/>
  <c r="D1129" i="2"/>
  <c r="C1129" i="2"/>
  <c r="E1168" i="2"/>
  <c r="E1165" i="2"/>
  <c r="C1126" i="2"/>
  <c r="D1126" i="2"/>
  <c r="C1145" i="2"/>
  <c r="D1145" i="2"/>
  <c r="E1184" i="2"/>
  <c r="C1132" i="2"/>
  <c r="D1132" i="2"/>
  <c r="E1171" i="2"/>
  <c r="D1117" i="2"/>
  <c r="C1117" i="2"/>
  <c r="E1156" i="2"/>
  <c r="C1131" i="2"/>
  <c r="D1131" i="2"/>
  <c r="E1170" i="2"/>
  <c r="C1137" i="2"/>
  <c r="D1137" i="2"/>
  <c r="E1176" i="2"/>
  <c r="E1174" i="2"/>
  <c r="C1135" i="2"/>
  <c r="D1135" i="2"/>
  <c r="C1119" i="2"/>
  <c r="D1119" i="2"/>
  <c r="E1158" i="2"/>
  <c r="C1115" i="2"/>
  <c r="E1154" i="2"/>
  <c r="D1115" i="2"/>
  <c r="C1127" i="2"/>
  <c r="D1127" i="2"/>
  <c r="E1166" i="2"/>
  <c r="C1142" i="2"/>
  <c r="D1142" i="2"/>
  <c r="E1181" i="2"/>
  <c r="D1133" i="2"/>
  <c r="C1133" i="2"/>
  <c r="E1172" i="2"/>
  <c r="C1112" i="2"/>
  <c r="E1151" i="2"/>
  <c r="D1112" i="2"/>
  <c r="C1144" i="2"/>
  <c r="D1144" i="2"/>
  <c r="E1183" i="2"/>
  <c r="E1167" i="2"/>
  <c r="C1128" i="2"/>
  <c r="D1128" i="2"/>
  <c r="C1114" i="2"/>
  <c r="E1153" i="2"/>
  <c r="D1114" i="2"/>
  <c r="E1157" i="2"/>
  <c r="C1118" i="2"/>
  <c r="D1118" i="2"/>
  <c r="D1121" i="2"/>
  <c r="C1121" i="2"/>
  <c r="E1160" i="2"/>
  <c r="C1116" i="2"/>
  <c r="E1155" i="2"/>
  <c r="D1116" i="2"/>
  <c r="E1179" i="2"/>
  <c r="C1140" i="2"/>
  <c r="D1140" i="2"/>
  <c r="C1134" i="2"/>
  <c r="D1134" i="2"/>
  <c r="E1173" i="2"/>
  <c r="E1189" i="2"/>
  <c r="C1150" i="2"/>
  <c r="D1150" i="2"/>
  <c r="C1152" i="2"/>
  <c r="D1152" i="2"/>
  <c r="E1191" i="2"/>
  <c r="C1125" i="2"/>
  <c r="E1164" i="2"/>
  <c r="D1125" i="2"/>
  <c r="D1110" i="2"/>
  <c r="C1110" i="2"/>
  <c r="E1149" i="2"/>
  <c r="E1177" i="2"/>
  <c r="C1138" i="2"/>
  <c r="D1138" i="2"/>
  <c r="C1123" i="2"/>
  <c r="D1123" i="2"/>
  <c r="E1162" i="2"/>
  <c r="C1130" i="2"/>
  <c r="D1130" i="2"/>
  <c r="E1169" i="2"/>
  <c r="E1163" i="2"/>
  <c r="C1124" i="2"/>
  <c r="D1124" i="2"/>
  <c r="C1122" i="2"/>
  <c r="D1122" i="2"/>
  <c r="E1161" i="2"/>
  <c r="E1187" i="2"/>
  <c r="C1148" i="2"/>
  <c r="D1148" i="2"/>
  <c r="E1182" i="2"/>
  <c r="C1143" i="2"/>
  <c r="D1143" i="2"/>
  <c r="C1141" i="2"/>
  <c r="D1141" i="2"/>
  <c r="E1180" i="2"/>
  <c r="C1120" i="2"/>
  <c r="D1120" i="2"/>
  <c r="E1159" i="2"/>
  <c r="E1178" i="2"/>
  <c r="C1139" i="2"/>
  <c r="D1139" i="2"/>
  <c r="C1107" i="2" l="1"/>
  <c r="D1107" i="2"/>
  <c r="E1146" i="2"/>
  <c r="A1107" i="2"/>
  <c r="B1107" i="2"/>
  <c r="L1107" i="2" s="1"/>
  <c r="AJ29" i="3"/>
  <c r="A1158" i="2"/>
  <c r="B1158" i="2"/>
  <c r="L1158" i="2" s="1"/>
  <c r="A1156" i="2"/>
  <c r="B1156" i="2"/>
  <c r="L1156" i="2" s="1"/>
  <c r="A1108" i="2"/>
  <c r="B1108" i="2"/>
  <c r="L1108" i="2" s="1"/>
  <c r="A1163" i="2"/>
  <c r="B1163" i="2"/>
  <c r="L1163" i="2" s="1"/>
  <c r="A1172" i="2"/>
  <c r="B1172" i="2"/>
  <c r="L1172" i="2" s="1"/>
  <c r="A1189" i="2"/>
  <c r="B1189" i="2"/>
  <c r="L1189" i="2" s="1"/>
  <c r="A1170" i="2"/>
  <c r="B1170" i="2"/>
  <c r="L1170" i="2" s="1"/>
  <c r="A1097" i="2"/>
  <c r="B1097" i="2"/>
  <c r="L1097" i="2" s="1"/>
  <c r="A1162" i="2"/>
  <c r="B1162" i="2"/>
  <c r="L1162" i="2" s="1"/>
  <c r="A1191" i="2"/>
  <c r="B1191" i="2"/>
  <c r="L1191" i="2" s="1"/>
  <c r="A1155" i="2"/>
  <c r="B1155" i="2"/>
  <c r="L1155" i="2" s="1"/>
  <c r="A1169" i="2"/>
  <c r="B1169" i="2"/>
  <c r="L1169" i="2" s="1"/>
  <c r="A1153" i="2"/>
  <c r="B1153" i="2"/>
  <c r="L1153" i="2" s="1"/>
  <c r="A1167" i="2"/>
  <c r="B1167" i="2"/>
  <c r="L1167" i="2" s="1"/>
  <c r="A1174" i="2"/>
  <c r="B1174" i="2"/>
  <c r="L1174" i="2" s="1"/>
  <c r="A1180" i="2"/>
  <c r="B1180" i="2"/>
  <c r="A1164" i="2"/>
  <c r="B1164" i="2"/>
  <c r="L1164" i="2" s="1"/>
  <c r="A1173" i="2"/>
  <c r="B1173" i="2"/>
  <c r="A1160" i="2"/>
  <c r="B1160" i="2"/>
  <c r="A1151" i="2"/>
  <c r="B1151" i="2"/>
  <c r="L1151" i="2" s="1"/>
  <c r="A1154" i="2"/>
  <c r="B1154" i="2"/>
  <c r="L1154" i="2" s="1"/>
  <c r="A1184" i="2"/>
  <c r="B1184" i="2"/>
  <c r="L1184" i="2" s="1"/>
  <c r="A1168" i="2"/>
  <c r="B1168" i="2"/>
  <c r="L1168" i="2" s="1"/>
  <c r="A1177" i="2"/>
  <c r="B1177" i="2"/>
  <c r="A1178" i="2"/>
  <c r="B1178" i="2"/>
  <c r="L1178" i="2" s="1"/>
  <c r="A1187" i="2"/>
  <c r="B1187" i="2"/>
  <c r="L1187" i="2" s="1"/>
  <c r="A1149" i="2"/>
  <c r="B1149" i="2"/>
  <c r="L1149" i="2" s="1"/>
  <c r="A1183" i="2"/>
  <c r="B1183" i="2"/>
  <c r="A1166" i="2"/>
  <c r="B1166" i="2"/>
  <c r="L1166" i="2" s="1"/>
  <c r="A1176" i="2"/>
  <c r="B1176" i="2"/>
  <c r="L1176" i="2" s="1"/>
  <c r="A1159" i="2"/>
  <c r="B1159" i="2"/>
  <c r="L1159" i="2" s="1"/>
  <c r="A1182" i="2"/>
  <c r="B1182" i="2"/>
  <c r="L1182" i="2" s="1"/>
  <c r="A1161" i="2"/>
  <c r="B1161" i="2"/>
  <c r="L1161" i="2" s="1"/>
  <c r="A1179" i="2"/>
  <c r="B1179" i="2"/>
  <c r="L1179" i="2" s="1"/>
  <c r="A1157" i="2"/>
  <c r="B1157" i="2"/>
  <c r="L1157" i="2" s="1"/>
  <c r="A1181" i="2"/>
  <c r="B1181" i="2"/>
  <c r="L1181" i="2" s="1"/>
  <c r="A1171" i="2"/>
  <c r="B1171" i="2"/>
  <c r="L1171" i="2" s="1"/>
  <c r="A1165" i="2"/>
  <c r="B1165" i="2"/>
  <c r="L1165" i="2" s="1"/>
  <c r="L1173" i="2"/>
  <c r="H1149" i="2"/>
  <c r="O1110" i="2"/>
  <c r="H1150" i="2"/>
  <c r="O1111" i="2"/>
  <c r="H1148" i="2"/>
  <c r="O1109" i="2"/>
  <c r="H1160" i="2"/>
  <c r="O1121" i="2"/>
  <c r="H1145" i="2"/>
  <c r="O1106" i="2"/>
  <c r="H1163" i="2"/>
  <c r="O1124" i="2"/>
  <c r="H1161" i="2"/>
  <c r="O1122" i="2"/>
  <c r="H1168" i="2"/>
  <c r="O1129" i="2"/>
  <c r="H1159" i="2"/>
  <c r="O1120" i="2"/>
  <c r="H1136" i="2"/>
  <c r="O1097" i="2"/>
  <c r="H1158" i="2"/>
  <c r="O1119" i="2"/>
  <c r="H1154" i="2"/>
  <c r="O1115" i="2"/>
  <c r="H1135" i="2"/>
  <c r="O1096" i="2"/>
  <c r="O1107" i="2"/>
  <c r="H1162" i="2"/>
  <c r="O1123" i="2"/>
  <c r="H1157" i="2"/>
  <c r="O1118" i="2"/>
  <c r="H1144" i="2"/>
  <c r="O1105" i="2"/>
  <c r="H1137" i="2"/>
  <c r="O1098" i="2"/>
  <c r="H1171" i="2"/>
  <c r="O1132" i="2"/>
  <c r="C1097" i="2"/>
  <c r="E1136" i="2"/>
  <c r="D1097" i="2"/>
  <c r="D1108" i="2"/>
  <c r="C1108" i="2"/>
  <c r="E1147" i="2"/>
  <c r="H1139" i="2"/>
  <c r="O1100" i="2"/>
  <c r="H1164" i="2"/>
  <c r="O1125" i="2"/>
  <c r="H1152" i="2"/>
  <c r="O1113" i="2"/>
  <c r="H1138" i="2"/>
  <c r="O1099" i="2"/>
  <c r="H1151" i="2"/>
  <c r="O1112" i="2"/>
  <c r="H1165" i="2"/>
  <c r="O1126" i="2"/>
  <c r="H1166" i="2"/>
  <c r="O1127" i="2"/>
  <c r="L1180" i="2"/>
  <c r="L1160" i="2"/>
  <c r="H1167" i="2"/>
  <c r="O1128" i="2"/>
  <c r="H1169" i="2"/>
  <c r="O1130" i="2"/>
  <c r="H1170" i="2"/>
  <c r="O1131" i="2"/>
  <c r="H1143" i="2"/>
  <c r="O1104" i="2"/>
  <c r="H1134" i="2"/>
  <c r="O1095" i="2"/>
  <c r="L1177" i="2"/>
  <c r="L1183" i="2"/>
  <c r="H1155" i="2"/>
  <c r="O1116" i="2"/>
  <c r="H1142" i="2"/>
  <c r="O1103" i="2"/>
  <c r="H1141" i="2"/>
  <c r="O1102" i="2"/>
  <c r="H1153" i="2"/>
  <c r="O1114" i="2"/>
  <c r="H1147" i="2"/>
  <c r="O1108" i="2"/>
  <c r="H1156" i="2"/>
  <c r="O1117" i="2"/>
  <c r="H1140" i="2"/>
  <c r="O1101" i="2"/>
  <c r="O1094" i="2"/>
  <c r="N1107" i="2"/>
  <c r="J1107" i="2"/>
  <c r="K1107" i="2" s="1"/>
  <c r="N1131" i="2"/>
  <c r="J1131" i="2"/>
  <c r="K1131" i="2" s="1"/>
  <c r="N1122" i="2"/>
  <c r="J1122" i="2"/>
  <c r="K1122" i="2" s="1"/>
  <c r="N1113" i="2"/>
  <c r="J1113" i="2"/>
  <c r="K1113" i="2" s="1"/>
  <c r="N1096" i="2"/>
  <c r="J1096" i="2"/>
  <c r="K1096" i="2" s="1"/>
  <c r="N1119" i="2"/>
  <c r="J1119" i="2"/>
  <c r="K1119" i="2" s="1"/>
  <c r="N1110" i="2"/>
  <c r="J1110" i="2"/>
  <c r="K1110" i="2" s="1"/>
  <c r="N1102" i="2"/>
  <c r="J1102" i="2"/>
  <c r="K1102" i="2" s="1"/>
  <c r="N1124" i="2"/>
  <c r="J1124" i="2"/>
  <c r="K1124" i="2" s="1"/>
  <c r="N1103" i="2"/>
  <c r="J1103" i="2"/>
  <c r="K1103" i="2" s="1"/>
  <c r="N1130" i="2"/>
  <c r="J1130" i="2"/>
  <c r="K1130" i="2" s="1"/>
  <c r="N1121" i="2"/>
  <c r="J1121" i="2"/>
  <c r="K1121" i="2" s="1"/>
  <c r="N1108" i="2"/>
  <c r="J1108" i="2"/>
  <c r="K1108" i="2" s="1"/>
  <c r="N1127" i="2"/>
  <c r="J1127" i="2"/>
  <c r="K1127" i="2" s="1"/>
  <c r="N1118" i="2"/>
  <c r="J1118" i="2"/>
  <c r="K1118" i="2" s="1"/>
  <c r="N1109" i="2"/>
  <c r="J1109" i="2"/>
  <c r="K1109" i="2" s="1"/>
  <c r="N1101" i="2"/>
  <c r="J1101" i="2"/>
  <c r="K1101" i="2" s="1"/>
  <c r="N1128" i="2"/>
  <c r="J1128" i="2"/>
  <c r="K1128" i="2" s="1"/>
  <c r="F1160" i="2"/>
  <c r="M1121" i="2"/>
  <c r="F1159" i="2"/>
  <c r="M1120" i="2"/>
  <c r="F1168" i="2"/>
  <c r="M1129" i="2"/>
  <c r="F1144" i="2"/>
  <c r="M1105" i="2"/>
  <c r="F1141" i="2"/>
  <c r="M1102" i="2"/>
  <c r="F1134" i="2"/>
  <c r="M1095" i="2"/>
  <c r="F1169" i="2"/>
  <c r="M1130" i="2"/>
  <c r="F1171" i="2"/>
  <c r="M1132" i="2"/>
  <c r="F1138" i="2"/>
  <c r="M1099" i="2"/>
  <c r="F1155" i="2"/>
  <c r="M1116" i="2"/>
  <c r="F1146" i="2"/>
  <c r="M1107" i="2"/>
  <c r="F1170" i="2"/>
  <c r="M1131" i="2"/>
  <c r="F1151" i="2"/>
  <c r="M1112" i="2"/>
  <c r="F1156" i="2"/>
  <c r="M1117" i="2"/>
  <c r="F1162" i="2"/>
  <c r="M1123" i="2"/>
  <c r="F1158" i="2"/>
  <c r="M1119" i="2"/>
  <c r="F1135" i="2"/>
  <c r="M1096" i="2"/>
  <c r="F1153" i="2"/>
  <c r="M1114" i="2"/>
  <c r="F1152" i="2"/>
  <c r="M1113" i="2"/>
  <c r="F1150" i="2"/>
  <c r="M1111" i="2"/>
  <c r="N1132" i="2"/>
  <c r="J1132" i="2"/>
  <c r="K1132" i="2" s="1"/>
  <c r="N1099" i="2"/>
  <c r="J1099" i="2"/>
  <c r="K1099" i="2" s="1"/>
  <c r="N1129" i="2"/>
  <c r="J1129" i="2"/>
  <c r="K1129" i="2" s="1"/>
  <c r="N1115" i="2"/>
  <c r="J1115" i="2"/>
  <c r="K1115" i="2" s="1"/>
  <c r="N1104" i="2"/>
  <c r="J1104" i="2"/>
  <c r="K1104" i="2" s="1"/>
  <c r="N1126" i="2"/>
  <c r="J1126" i="2"/>
  <c r="K1126" i="2" s="1"/>
  <c r="N1117" i="2"/>
  <c r="J1117" i="2"/>
  <c r="K1117" i="2" s="1"/>
  <c r="N1106" i="2"/>
  <c r="J1106" i="2"/>
  <c r="K1106" i="2" s="1"/>
  <c r="N1098" i="2"/>
  <c r="J1098" i="2"/>
  <c r="K1098" i="2" s="1"/>
  <c r="N1120" i="2"/>
  <c r="J1120" i="2"/>
  <c r="K1120" i="2" s="1"/>
  <c r="N1116" i="2"/>
  <c r="J1116" i="2"/>
  <c r="K1116" i="2" s="1"/>
  <c r="N1095" i="2"/>
  <c r="J1095" i="2"/>
  <c r="K1095" i="2" s="1"/>
  <c r="N1123" i="2"/>
  <c r="J1123" i="2"/>
  <c r="K1123" i="2" s="1"/>
  <c r="N1114" i="2"/>
  <c r="J1114" i="2"/>
  <c r="K1114" i="2" s="1"/>
  <c r="N1100" i="2"/>
  <c r="J1100" i="2"/>
  <c r="K1100" i="2" s="1"/>
  <c r="N1125" i="2"/>
  <c r="J1125" i="2"/>
  <c r="K1125" i="2" s="1"/>
  <c r="N1111" i="2"/>
  <c r="J1111" i="2"/>
  <c r="K1111" i="2" s="1"/>
  <c r="N1105" i="2"/>
  <c r="J1105" i="2"/>
  <c r="K1105" i="2" s="1"/>
  <c r="N1097" i="2"/>
  <c r="J1097" i="2"/>
  <c r="K1097" i="2" s="1"/>
  <c r="N1112" i="2"/>
  <c r="J1112" i="2"/>
  <c r="K1112" i="2" s="1"/>
  <c r="F1166" i="2"/>
  <c r="M1127" i="2"/>
  <c r="F1136" i="2"/>
  <c r="M1097" i="2"/>
  <c r="F1149" i="2"/>
  <c r="M1110" i="2"/>
  <c r="F1163" i="2"/>
  <c r="M1124" i="2"/>
  <c r="F1167" i="2"/>
  <c r="M1128" i="2"/>
  <c r="F1145" i="2"/>
  <c r="M1106" i="2"/>
  <c r="F1137" i="2"/>
  <c r="M1098" i="2"/>
  <c r="F1139" i="2"/>
  <c r="M1100" i="2"/>
  <c r="F1140" i="2"/>
  <c r="M1101" i="2"/>
  <c r="F1164" i="2"/>
  <c r="M1125" i="2"/>
  <c r="F1142" i="2"/>
  <c r="M1103" i="2"/>
  <c r="F1154" i="2"/>
  <c r="M1115" i="2"/>
  <c r="F1157" i="2"/>
  <c r="M1118" i="2"/>
  <c r="F1143" i="2"/>
  <c r="M1104" i="2"/>
  <c r="F1148" i="2"/>
  <c r="M1109" i="2"/>
  <c r="F1147" i="2"/>
  <c r="M1108" i="2"/>
  <c r="F1165" i="2"/>
  <c r="M1126" i="2"/>
  <c r="F1161" i="2"/>
  <c r="M1122" i="2"/>
  <c r="F1133" i="2"/>
  <c r="M1094" i="2"/>
  <c r="J1094" i="2"/>
  <c r="K1094" i="2" s="1"/>
  <c r="G1171" i="2"/>
  <c r="G1155" i="2"/>
  <c r="G1146" i="2"/>
  <c r="G1142" i="2"/>
  <c r="G1138" i="2"/>
  <c r="G1134" i="2"/>
  <c r="G1170" i="2"/>
  <c r="G1169" i="2"/>
  <c r="G1168" i="2"/>
  <c r="G1162" i="2"/>
  <c r="G1161" i="2"/>
  <c r="G1160" i="2"/>
  <c r="G1154" i="2"/>
  <c r="G1153" i="2"/>
  <c r="G1152" i="2"/>
  <c r="G1147" i="2"/>
  <c r="G1143" i="2"/>
  <c r="G1139" i="2"/>
  <c r="G1135" i="2"/>
  <c r="G1166" i="2"/>
  <c r="G1165" i="2"/>
  <c r="G1164" i="2"/>
  <c r="G1158" i="2"/>
  <c r="G1157" i="2"/>
  <c r="G1156" i="2"/>
  <c r="G1150" i="2"/>
  <c r="G1149" i="2"/>
  <c r="G1148" i="2"/>
  <c r="G1145" i="2"/>
  <c r="G1144" i="2"/>
  <c r="G1141" i="2"/>
  <c r="G1140" i="2"/>
  <c r="G1137" i="2"/>
  <c r="G1136" i="2"/>
  <c r="G1133" i="2"/>
  <c r="N1133" i="2" s="1"/>
  <c r="G1167" i="2"/>
  <c r="G1159" i="2"/>
  <c r="G1151" i="2"/>
  <c r="G1163" i="2"/>
  <c r="E1217" i="2"/>
  <c r="C1178" i="2"/>
  <c r="D1178" i="2"/>
  <c r="D1180" i="2"/>
  <c r="E1219" i="2"/>
  <c r="C1180" i="2"/>
  <c r="D1187" i="2"/>
  <c r="E1226" i="2"/>
  <c r="C1187" i="2"/>
  <c r="E1202" i="2"/>
  <c r="C1163" i="2"/>
  <c r="D1163" i="2"/>
  <c r="C1162" i="2"/>
  <c r="D1162" i="2"/>
  <c r="E1201" i="2"/>
  <c r="C1164" i="2"/>
  <c r="D1164" i="2"/>
  <c r="E1203" i="2"/>
  <c r="E1230" i="2"/>
  <c r="C1191" i="2"/>
  <c r="D1191" i="2"/>
  <c r="E1212" i="2"/>
  <c r="C1173" i="2"/>
  <c r="D1173" i="2"/>
  <c r="E1194" i="2"/>
  <c r="C1155" i="2"/>
  <c r="D1155" i="2"/>
  <c r="C1172" i="2"/>
  <c r="D1172" i="2"/>
  <c r="E1211" i="2"/>
  <c r="E1205" i="2"/>
  <c r="C1166" i="2"/>
  <c r="D1166" i="2"/>
  <c r="C1154" i="2"/>
  <c r="D1154" i="2"/>
  <c r="E1193" i="2"/>
  <c r="E1197" i="2"/>
  <c r="C1158" i="2"/>
  <c r="D1158" i="2"/>
  <c r="D1176" i="2"/>
  <c r="E1215" i="2"/>
  <c r="C1176" i="2"/>
  <c r="C1184" i="2"/>
  <c r="D1184" i="2"/>
  <c r="E1223" i="2"/>
  <c r="E1198" i="2"/>
  <c r="C1159" i="2"/>
  <c r="D1159" i="2"/>
  <c r="E1221" i="2"/>
  <c r="C1182" i="2"/>
  <c r="D1182" i="2"/>
  <c r="D1161" i="2"/>
  <c r="E1200" i="2"/>
  <c r="C1161" i="2"/>
  <c r="D1169" i="2"/>
  <c r="E1208" i="2"/>
  <c r="C1169" i="2"/>
  <c r="E1216" i="2"/>
  <c r="C1177" i="2"/>
  <c r="D1177" i="2"/>
  <c r="E1188" i="2"/>
  <c r="C1149" i="2"/>
  <c r="D1149" i="2"/>
  <c r="E1228" i="2"/>
  <c r="C1189" i="2"/>
  <c r="D1189" i="2"/>
  <c r="D1179" i="2"/>
  <c r="E1218" i="2"/>
  <c r="C1179" i="2"/>
  <c r="C1160" i="2"/>
  <c r="D1160" i="2"/>
  <c r="E1199" i="2"/>
  <c r="E1196" i="2"/>
  <c r="C1157" i="2"/>
  <c r="D1157" i="2"/>
  <c r="E1192" i="2"/>
  <c r="C1153" i="2"/>
  <c r="D1153" i="2"/>
  <c r="D1167" i="2"/>
  <c r="E1206" i="2"/>
  <c r="C1167" i="2"/>
  <c r="E1222" i="2"/>
  <c r="C1183" i="2"/>
  <c r="D1183" i="2"/>
  <c r="C1151" i="2"/>
  <c r="D1151" i="2"/>
  <c r="E1190" i="2"/>
  <c r="D1181" i="2"/>
  <c r="E1220" i="2"/>
  <c r="C1181" i="2"/>
  <c r="D1174" i="2"/>
  <c r="E1213" i="2"/>
  <c r="C1174" i="2"/>
  <c r="C1170" i="2"/>
  <c r="D1170" i="2"/>
  <c r="E1209" i="2"/>
  <c r="C1156" i="2"/>
  <c r="D1156" i="2"/>
  <c r="E1195" i="2"/>
  <c r="E1210" i="2"/>
  <c r="C1171" i="2"/>
  <c r="D1171" i="2"/>
  <c r="E1204" i="2"/>
  <c r="C1165" i="2"/>
  <c r="D1165" i="2"/>
  <c r="E1207" i="2"/>
  <c r="C1168" i="2"/>
  <c r="D1168" i="2"/>
  <c r="A1146" i="2" l="1"/>
  <c r="B1146" i="2"/>
  <c r="L1146" i="2" s="1"/>
  <c r="E1185" i="2"/>
  <c r="C1146" i="2"/>
  <c r="D1146" i="2"/>
  <c r="AK29" i="3"/>
  <c r="A1210" i="2"/>
  <c r="B1210" i="2"/>
  <c r="L1210" i="2" s="1"/>
  <c r="A1209" i="2"/>
  <c r="B1209" i="2"/>
  <c r="L1209" i="2" s="1"/>
  <c r="A1213" i="2"/>
  <c r="B1213" i="2"/>
  <c r="L1213" i="2" s="1"/>
  <c r="A1206" i="2"/>
  <c r="B1206" i="2"/>
  <c r="L1206" i="2" s="1"/>
  <c r="A1192" i="2"/>
  <c r="B1192" i="2"/>
  <c r="L1192" i="2" s="1"/>
  <c r="A1199" i="2"/>
  <c r="B1199" i="2"/>
  <c r="L1199" i="2" s="1"/>
  <c r="A1218" i="2"/>
  <c r="B1218" i="2"/>
  <c r="L1218" i="2" s="1"/>
  <c r="A1228" i="2"/>
  <c r="B1228" i="2"/>
  <c r="L1228" i="2" s="1"/>
  <c r="A1208" i="2"/>
  <c r="B1208" i="2"/>
  <c r="A1193" i="2"/>
  <c r="B1193" i="2"/>
  <c r="L1193" i="2" s="1"/>
  <c r="A1230" i="2"/>
  <c r="B1230" i="2"/>
  <c r="L1230" i="2" s="1"/>
  <c r="A1201" i="2"/>
  <c r="B1201" i="2"/>
  <c r="L1201" i="2" s="1"/>
  <c r="O1146" i="2"/>
  <c r="A1136" i="2"/>
  <c r="B1136" i="2"/>
  <c r="A1195" i="2"/>
  <c r="B1195" i="2"/>
  <c r="L1195" i="2" s="1"/>
  <c r="A1190" i="2"/>
  <c r="B1190" i="2"/>
  <c r="A1205" i="2"/>
  <c r="B1205" i="2"/>
  <c r="L1205" i="2" s="1"/>
  <c r="A1212" i="2"/>
  <c r="B1212" i="2"/>
  <c r="L1212" i="2" s="1"/>
  <c r="A1203" i="2"/>
  <c r="B1203" i="2"/>
  <c r="L1203" i="2" s="1"/>
  <c r="A1202" i="2"/>
  <c r="B1202" i="2"/>
  <c r="L1202" i="2" s="1"/>
  <c r="A1198" i="2"/>
  <c r="B1198" i="2"/>
  <c r="L1198" i="2" s="1"/>
  <c r="A1211" i="2"/>
  <c r="B1211" i="2"/>
  <c r="A1219" i="2"/>
  <c r="B1219" i="2"/>
  <c r="L1219" i="2" s="1"/>
  <c r="A1217" i="2"/>
  <c r="B1217" i="2"/>
  <c r="L1217" i="2" s="1"/>
  <c r="A1204" i="2"/>
  <c r="B1204" i="2"/>
  <c r="L1204" i="2" s="1"/>
  <c r="A1207" i="2"/>
  <c r="B1207" i="2"/>
  <c r="L1207" i="2" s="1"/>
  <c r="A1222" i="2"/>
  <c r="B1222" i="2"/>
  <c r="L1222" i="2" s="1"/>
  <c r="A1216" i="2"/>
  <c r="B1216" i="2"/>
  <c r="L1216" i="2" s="1"/>
  <c r="A1220" i="2"/>
  <c r="B1220" i="2"/>
  <c r="L1220" i="2" s="1"/>
  <c r="A1196" i="2"/>
  <c r="B1196" i="2"/>
  <c r="A1188" i="2"/>
  <c r="B1188" i="2"/>
  <c r="L1188" i="2" s="1"/>
  <c r="A1200" i="2"/>
  <c r="B1200" i="2"/>
  <c r="A1221" i="2"/>
  <c r="B1221" i="2"/>
  <c r="L1221" i="2" s="1"/>
  <c r="A1223" i="2"/>
  <c r="B1223" i="2"/>
  <c r="L1223" i="2" s="1"/>
  <c r="A1215" i="2"/>
  <c r="B1215" i="2"/>
  <c r="A1197" i="2"/>
  <c r="B1197" i="2"/>
  <c r="L1197" i="2" s="1"/>
  <c r="A1194" i="2"/>
  <c r="B1194" i="2"/>
  <c r="L1194" i="2" s="1"/>
  <c r="A1226" i="2"/>
  <c r="B1226" i="2"/>
  <c r="L1226" i="2" s="1"/>
  <c r="A1147" i="2"/>
  <c r="B1147" i="2"/>
  <c r="L1147" i="2" s="1"/>
  <c r="H1195" i="2"/>
  <c r="O1156" i="2"/>
  <c r="H1190" i="2"/>
  <c r="O1151" i="2"/>
  <c r="H1178" i="2"/>
  <c r="O1139" i="2"/>
  <c r="H1183" i="2"/>
  <c r="O1144" i="2"/>
  <c r="L1208" i="2"/>
  <c r="C1147" i="2"/>
  <c r="E1186" i="2"/>
  <c r="D1147" i="2"/>
  <c r="H1193" i="2"/>
  <c r="O1154" i="2"/>
  <c r="H1175" i="2"/>
  <c r="O1136" i="2"/>
  <c r="H1207" i="2"/>
  <c r="O1168" i="2"/>
  <c r="H1202" i="2"/>
  <c r="O1163" i="2"/>
  <c r="H1199" i="2"/>
  <c r="O1160" i="2"/>
  <c r="H1189" i="2"/>
  <c r="O1150" i="2"/>
  <c r="L1200" i="2"/>
  <c r="L1215" i="2"/>
  <c r="H1192" i="2"/>
  <c r="O1153" i="2"/>
  <c r="H1181" i="2"/>
  <c r="O1142" i="2"/>
  <c r="H1191" i="2"/>
  <c r="O1152" i="2"/>
  <c r="H1201" i="2"/>
  <c r="O1162" i="2"/>
  <c r="L1190" i="2"/>
  <c r="L1211" i="2"/>
  <c r="H1179" i="2"/>
  <c r="O1140" i="2"/>
  <c r="H1186" i="2"/>
  <c r="O1147" i="2"/>
  <c r="H1180" i="2"/>
  <c r="O1141" i="2"/>
  <c r="H1194" i="2"/>
  <c r="O1155" i="2"/>
  <c r="H1182" i="2"/>
  <c r="O1143" i="2"/>
  <c r="H1208" i="2"/>
  <c r="O1169" i="2"/>
  <c r="H1204" i="2"/>
  <c r="O1165" i="2"/>
  <c r="H1177" i="2"/>
  <c r="O1138" i="2"/>
  <c r="H1203" i="2"/>
  <c r="O1164" i="2"/>
  <c r="H1176" i="2"/>
  <c r="O1137" i="2"/>
  <c r="H1196" i="2"/>
  <c r="O1157" i="2"/>
  <c r="L1196" i="2"/>
  <c r="H1173" i="2"/>
  <c r="O1134" i="2"/>
  <c r="H1209" i="2"/>
  <c r="O1170" i="2"/>
  <c r="H1206" i="2"/>
  <c r="O1167" i="2"/>
  <c r="H1205" i="2"/>
  <c r="O1166" i="2"/>
  <c r="H1210" i="2"/>
  <c r="O1171" i="2"/>
  <c r="L1136" i="2"/>
  <c r="E1175" i="2"/>
  <c r="D1136" i="2"/>
  <c r="C1136" i="2"/>
  <c r="H1174" i="2"/>
  <c r="O1135" i="2"/>
  <c r="H1197" i="2"/>
  <c r="O1158" i="2"/>
  <c r="H1198" i="2"/>
  <c r="O1159" i="2"/>
  <c r="H1200" i="2"/>
  <c r="O1161" i="2"/>
  <c r="H1184" i="2"/>
  <c r="O1145" i="2"/>
  <c r="H1187" i="2"/>
  <c r="O1148" i="2"/>
  <c r="H1188" i="2"/>
  <c r="O1149" i="2"/>
  <c r="O1133" i="2"/>
  <c r="N1159" i="2"/>
  <c r="J1159" i="2"/>
  <c r="K1159" i="2" s="1"/>
  <c r="N1137" i="2"/>
  <c r="J1137" i="2"/>
  <c r="K1137" i="2" s="1"/>
  <c r="N1145" i="2"/>
  <c r="J1145" i="2"/>
  <c r="K1145" i="2" s="1"/>
  <c r="N1156" i="2"/>
  <c r="J1156" i="2"/>
  <c r="K1156" i="2" s="1"/>
  <c r="N1165" i="2"/>
  <c r="J1165" i="2"/>
  <c r="K1165" i="2" s="1"/>
  <c r="N1143" i="2"/>
  <c r="J1143" i="2"/>
  <c r="K1143" i="2" s="1"/>
  <c r="N1154" i="2"/>
  <c r="J1154" i="2"/>
  <c r="K1154" i="2" s="1"/>
  <c r="N1168" i="2"/>
  <c r="J1168" i="2"/>
  <c r="K1168" i="2" s="1"/>
  <c r="N1138" i="2"/>
  <c r="J1138" i="2"/>
  <c r="K1138" i="2" s="1"/>
  <c r="N1171" i="2"/>
  <c r="J1171" i="2"/>
  <c r="K1171" i="2" s="1"/>
  <c r="N1167" i="2"/>
  <c r="J1167" i="2"/>
  <c r="K1167" i="2" s="1"/>
  <c r="N1140" i="2"/>
  <c r="J1140" i="2"/>
  <c r="K1140" i="2" s="1"/>
  <c r="N1148" i="2"/>
  <c r="J1148" i="2"/>
  <c r="K1148" i="2" s="1"/>
  <c r="N1157" i="2"/>
  <c r="J1157" i="2"/>
  <c r="K1157" i="2" s="1"/>
  <c r="N1166" i="2"/>
  <c r="J1166" i="2"/>
  <c r="K1166" i="2" s="1"/>
  <c r="N1147" i="2"/>
  <c r="J1147" i="2"/>
  <c r="K1147" i="2" s="1"/>
  <c r="N1160" i="2"/>
  <c r="J1160" i="2"/>
  <c r="K1160" i="2" s="1"/>
  <c r="N1169" i="2"/>
  <c r="J1169" i="2"/>
  <c r="K1169" i="2" s="1"/>
  <c r="N1142" i="2"/>
  <c r="J1142" i="2"/>
  <c r="K1142" i="2" s="1"/>
  <c r="F1200" i="2"/>
  <c r="M1161" i="2"/>
  <c r="F1186" i="2"/>
  <c r="M1147" i="2"/>
  <c r="F1182" i="2"/>
  <c r="M1143" i="2"/>
  <c r="F1193" i="2"/>
  <c r="M1154" i="2"/>
  <c r="F1203" i="2"/>
  <c r="M1164" i="2"/>
  <c r="F1178" i="2"/>
  <c r="M1139" i="2"/>
  <c r="F1184" i="2"/>
  <c r="M1145" i="2"/>
  <c r="F1202" i="2"/>
  <c r="M1163" i="2"/>
  <c r="F1175" i="2"/>
  <c r="M1136" i="2"/>
  <c r="F1189" i="2"/>
  <c r="M1150" i="2"/>
  <c r="F1192" i="2"/>
  <c r="M1153" i="2"/>
  <c r="F1197" i="2"/>
  <c r="M1158" i="2"/>
  <c r="F1195" i="2"/>
  <c r="M1156" i="2"/>
  <c r="F1209" i="2"/>
  <c r="M1170" i="2"/>
  <c r="F1194" i="2"/>
  <c r="M1155" i="2"/>
  <c r="F1210" i="2"/>
  <c r="M1171" i="2"/>
  <c r="F1173" i="2"/>
  <c r="M1134" i="2"/>
  <c r="F1183" i="2"/>
  <c r="M1144" i="2"/>
  <c r="F1198" i="2"/>
  <c r="M1159" i="2"/>
  <c r="N1163" i="2"/>
  <c r="J1163" i="2"/>
  <c r="K1163" i="2" s="1"/>
  <c r="N1141" i="2"/>
  <c r="J1141" i="2"/>
  <c r="K1141" i="2" s="1"/>
  <c r="N1149" i="2"/>
  <c r="J1149" i="2"/>
  <c r="K1149" i="2" s="1"/>
  <c r="N1158" i="2"/>
  <c r="J1158" i="2"/>
  <c r="K1158" i="2" s="1"/>
  <c r="N1135" i="2"/>
  <c r="J1135" i="2"/>
  <c r="K1135" i="2" s="1"/>
  <c r="N1152" i="2"/>
  <c r="J1152" i="2"/>
  <c r="K1152" i="2" s="1"/>
  <c r="N1161" i="2"/>
  <c r="J1161" i="2"/>
  <c r="K1161" i="2" s="1"/>
  <c r="N1170" i="2"/>
  <c r="J1170" i="2"/>
  <c r="K1170" i="2" s="1"/>
  <c r="N1146" i="2"/>
  <c r="J1146" i="2"/>
  <c r="K1146" i="2" s="1"/>
  <c r="N1151" i="2"/>
  <c r="J1151" i="2"/>
  <c r="K1151" i="2" s="1"/>
  <c r="N1136" i="2"/>
  <c r="J1136" i="2"/>
  <c r="K1136" i="2" s="1"/>
  <c r="N1144" i="2"/>
  <c r="J1144" i="2"/>
  <c r="K1144" i="2" s="1"/>
  <c r="N1150" i="2"/>
  <c r="J1150" i="2"/>
  <c r="K1150" i="2" s="1"/>
  <c r="N1164" i="2"/>
  <c r="J1164" i="2"/>
  <c r="K1164" i="2" s="1"/>
  <c r="N1139" i="2"/>
  <c r="J1139" i="2"/>
  <c r="K1139" i="2" s="1"/>
  <c r="N1153" i="2"/>
  <c r="J1153" i="2"/>
  <c r="K1153" i="2" s="1"/>
  <c r="N1162" i="2"/>
  <c r="J1162" i="2"/>
  <c r="K1162" i="2" s="1"/>
  <c r="N1134" i="2"/>
  <c r="J1134" i="2"/>
  <c r="K1134" i="2" s="1"/>
  <c r="N1155" i="2"/>
  <c r="J1155" i="2"/>
  <c r="K1155" i="2" s="1"/>
  <c r="F1204" i="2"/>
  <c r="M1165" i="2"/>
  <c r="F1187" i="2"/>
  <c r="M1148" i="2"/>
  <c r="F1196" i="2"/>
  <c r="M1157" i="2"/>
  <c r="F1181" i="2"/>
  <c r="M1142" i="2"/>
  <c r="F1179" i="2"/>
  <c r="M1140" i="2"/>
  <c r="F1176" i="2"/>
  <c r="M1137" i="2"/>
  <c r="F1206" i="2"/>
  <c r="M1167" i="2"/>
  <c r="F1188" i="2"/>
  <c r="M1149" i="2"/>
  <c r="F1205" i="2"/>
  <c r="M1166" i="2"/>
  <c r="F1191" i="2"/>
  <c r="M1152" i="2"/>
  <c r="F1174" i="2"/>
  <c r="M1135" i="2"/>
  <c r="F1201" i="2"/>
  <c r="M1162" i="2"/>
  <c r="F1190" i="2"/>
  <c r="M1151" i="2"/>
  <c r="F1185" i="2"/>
  <c r="O1185" i="2" s="1"/>
  <c r="M1146" i="2"/>
  <c r="F1177" i="2"/>
  <c r="M1138" i="2"/>
  <c r="F1208" i="2"/>
  <c r="M1169" i="2"/>
  <c r="F1180" i="2"/>
  <c r="M1141" i="2"/>
  <c r="F1207" i="2"/>
  <c r="M1168" i="2"/>
  <c r="F1199" i="2"/>
  <c r="M1160" i="2"/>
  <c r="F1172" i="2"/>
  <c r="M1133" i="2"/>
  <c r="J1133" i="2"/>
  <c r="K1133" i="2" s="1"/>
  <c r="G1202" i="2"/>
  <c r="G1190" i="2"/>
  <c r="G1198" i="2"/>
  <c r="G1206" i="2"/>
  <c r="G1172" i="2"/>
  <c r="N1172" i="2" s="1"/>
  <c r="G1175" i="2"/>
  <c r="G1176" i="2"/>
  <c r="G1179" i="2"/>
  <c r="G1180" i="2"/>
  <c r="G1183" i="2"/>
  <c r="G1184" i="2"/>
  <c r="G1187" i="2"/>
  <c r="G1188" i="2"/>
  <c r="G1189" i="2"/>
  <c r="G1195" i="2"/>
  <c r="G1196" i="2"/>
  <c r="G1197" i="2"/>
  <c r="G1203" i="2"/>
  <c r="G1204" i="2"/>
  <c r="G1205" i="2"/>
  <c r="G1174" i="2"/>
  <c r="G1178" i="2"/>
  <c r="G1182" i="2"/>
  <c r="G1186" i="2"/>
  <c r="G1191" i="2"/>
  <c r="G1192" i="2"/>
  <c r="G1193" i="2"/>
  <c r="G1199" i="2"/>
  <c r="G1200" i="2"/>
  <c r="G1201" i="2"/>
  <c r="G1207" i="2"/>
  <c r="G1208" i="2"/>
  <c r="G1209" i="2"/>
  <c r="G1173" i="2"/>
  <c r="G1177" i="2"/>
  <c r="G1181" i="2"/>
  <c r="G1185" i="2"/>
  <c r="G1194" i="2"/>
  <c r="G1210" i="2"/>
  <c r="E1246" i="2"/>
  <c r="C1207" i="2"/>
  <c r="D1207" i="2"/>
  <c r="D1210" i="2"/>
  <c r="E1249" i="2"/>
  <c r="C1210" i="2"/>
  <c r="C1213" i="2"/>
  <c r="D1213" i="2"/>
  <c r="E1252" i="2"/>
  <c r="E1259" i="2"/>
  <c r="C1220" i="2"/>
  <c r="D1220" i="2"/>
  <c r="D1222" i="2"/>
  <c r="E1261" i="2"/>
  <c r="C1222" i="2"/>
  <c r="D1206" i="2"/>
  <c r="E1245" i="2"/>
  <c r="C1206" i="2"/>
  <c r="E1231" i="2"/>
  <c r="C1192" i="2"/>
  <c r="D1192" i="2"/>
  <c r="E1267" i="2"/>
  <c r="D1228" i="2"/>
  <c r="C1228" i="2"/>
  <c r="D1204" i="2"/>
  <c r="E1243" i="2"/>
  <c r="C1204" i="2"/>
  <c r="E1234" i="2"/>
  <c r="C1195" i="2"/>
  <c r="D1195" i="2"/>
  <c r="D1209" i="2"/>
  <c r="E1248" i="2"/>
  <c r="C1209" i="2"/>
  <c r="D1190" i="2"/>
  <c r="E1229" i="2"/>
  <c r="C1190" i="2"/>
  <c r="D1196" i="2"/>
  <c r="E1235" i="2"/>
  <c r="C1196" i="2"/>
  <c r="D1199" i="2"/>
  <c r="E1238" i="2"/>
  <c r="C1199" i="2"/>
  <c r="E1257" i="2"/>
  <c r="C1218" i="2"/>
  <c r="D1218" i="2"/>
  <c r="E1227" i="2"/>
  <c r="C1188" i="2"/>
  <c r="D1188" i="2"/>
  <c r="E1239" i="2"/>
  <c r="C1200" i="2"/>
  <c r="D1200" i="2"/>
  <c r="E1262" i="2"/>
  <c r="C1223" i="2"/>
  <c r="D1223" i="2"/>
  <c r="D1197" i="2"/>
  <c r="E1236" i="2"/>
  <c r="C1197" i="2"/>
  <c r="E1244" i="2"/>
  <c r="C1205" i="2"/>
  <c r="D1205" i="2"/>
  <c r="E1233" i="2"/>
  <c r="C1194" i="2"/>
  <c r="D1194" i="2"/>
  <c r="E1251" i="2"/>
  <c r="C1212" i="2"/>
  <c r="D1212" i="2"/>
  <c r="D1201" i="2"/>
  <c r="E1240" i="2"/>
  <c r="C1201" i="2"/>
  <c r="D1202" i="2"/>
  <c r="E1241" i="2"/>
  <c r="C1202" i="2"/>
  <c r="E1258" i="2"/>
  <c r="C1219" i="2"/>
  <c r="D1219" i="2"/>
  <c r="E1256" i="2"/>
  <c r="C1217" i="2"/>
  <c r="D1217" i="2"/>
  <c r="E1255" i="2"/>
  <c r="C1216" i="2"/>
  <c r="D1216" i="2"/>
  <c r="D1208" i="2"/>
  <c r="E1247" i="2"/>
  <c r="C1208" i="2"/>
  <c r="E1260" i="2"/>
  <c r="C1221" i="2"/>
  <c r="D1221" i="2"/>
  <c r="E1237" i="2"/>
  <c r="C1198" i="2"/>
  <c r="D1198" i="2"/>
  <c r="E1254" i="2"/>
  <c r="C1215" i="2"/>
  <c r="D1215" i="2"/>
  <c r="E1232" i="2"/>
  <c r="C1193" i="2"/>
  <c r="D1193" i="2"/>
  <c r="E1250" i="2"/>
  <c r="C1211" i="2"/>
  <c r="D1211" i="2"/>
  <c r="C1230" i="2"/>
  <c r="E1269" i="2"/>
  <c r="D1230" i="2"/>
  <c r="E1242" i="2"/>
  <c r="C1203" i="2"/>
  <c r="D1203" i="2"/>
  <c r="E1265" i="2"/>
  <c r="C1226" i="2"/>
  <c r="D1226" i="2"/>
  <c r="A1185" i="2" l="1"/>
  <c r="C1185" i="2"/>
  <c r="B1185" i="2"/>
  <c r="L1185" i="2" s="1"/>
  <c r="D1185" i="2"/>
  <c r="E1224" i="2"/>
  <c r="AL29" i="3"/>
  <c r="A1255" i="2"/>
  <c r="B1255" i="2"/>
  <c r="A1257" i="2"/>
  <c r="B1257" i="2"/>
  <c r="L1257" i="2" s="1"/>
  <c r="A1229" i="2"/>
  <c r="B1229" i="2"/>
  <c r="L1229" i="2" s="1"/>
  <c r="A1254" i="2"/>
  <c r="B1254" i="2"/>
  <c r="L1254" i="2" s="1"/>
  <c r="A1247" i="2"/>
  <c r="B1247" i="2"/>
  <c r="L1247" i="2" s="1"/>
  <c r="A1241" i="2"/>
  <c r="B1241" i="2"/>
  <c r="A1231" i="2"/>
  <c r="B1231" i="2"/>
  <c r="L1231" i="2" s="1"/>
  <c r="A1242" i="2"/>
  <c r="B1242" i="2"/>
  <c r="L1242" i="2" s="1"/>
  <c r="A1232" i="2"/>
  <c r="B1232" i="2"/>
  <c r="L1232" i="2" s="1"/>
  <c r="A1244" i="2"/>
  <c r="B1244" i="2"/>
  <c r="L1244" i="2" s="1"/>
  <c r="A1227" i="2"/>
  <c r="B1227" i="2"/>
  <c r="L1227" i="2" s="1"/>
  <c r="A1235" i="2"/>
  <c r="B1235" i="2"/>
  <c r="A1243" i="2"/>
  <c r="B1243" i="2"/>
  <c r="L1243" i="2" s="1"/>
  <c r="A1267" i="2"/>
  <c r="B1267" i="2"/>
  <c r="L1267" i="2" s="1"/>
  <c r="A1261" i="2"/>
  <c r="B1261" i="2"/>
  <c r="A1259" i="2"/>
  <c r="B1259" i="2"/>
  <c r="L1259" i="2" s="1"/>
  <c r="A1186" i="2"/>
  <c r="B1186" i="2"/>
  <c r="L1186" i="2" s="1"/>
  <c r="A1250" i="2"/>
  <c r="B1250" i="2"/>
  <c r="L1250" i="2" s="1"/>
  <c r="A1258" i="2"/>
  <c r="B1258" i="2"/>
  <c r="L1258" i="2" s="1"/>
  <c r="A1239" i="2"/>
  <c r="B1239" i="2"/>
  <c r="L1239" i="2" s="1"/>
  <c r="A1238" i="2"/>
  <c r="B1238" i="2"/>
  <c r="L1238" i="2" s="1"/>
  <c r="A1249" i="2"/>
  <c r="B1249" i="2"/>
  <c r="L1249" i="2" s="1"/>
  <c r="A1265" i="2"/>
  <c r="B1265" i="2"/>
  <c r="L1265" i="2" s="1"/>
  <c r="A1260" i="2"/>
  <c r="B1260" i="2"/>
  <c r="L1260" i="2" s="1"/>
  <c r="A1233" i="2"/>
  <c r="B1233" i="2"/>
  <c r="L1233" i="2" s="1"/>
  <c r="A1245" i="2"/>
  <c r="B1245" i="2"/>
  <c r="A1252" i="2"/>
  <c r="B1252" i="2"/>
  <c r="L1252" i="2" s="1"/>
  <c r="A1246" i="2"/>
  <c r="B1246" i="2"/>
  <c r="L1246" i="2" s="1"/>
  <c r="A1175" i="2"/>
  <c r="B1175" i="2"/>
  <c r="L1175" i="2" s="1"/>
  <c r="A1269" i="2"/>
  <c r="B1269" i="2"/>
  <c r="L1269" i="2" s="1"/>
  <c r="A1237" i="2"/>
  <c r="B1237" i="2"/>
  <c r="L1237" i="2" s="1"/>
  <c r="A1256" i="2"/>
  <c r="B1256" i="2"/>
  <c r="A1240" i="2"/>
  <c r="B1240" i="2"/>
  <c r="A1251" i="2"/>
  <c r="B1251" i="2"/>
  <c r="L1251" i="2" s="1"/>
  <c r="A1236" i="2"/>
  <c r="B1236" i="2"/>
  <c r="L1236" i="2" s="1"/>
  <c r="A1262" i="2"/>
  <c r="B1262" i="2"/>
  <c r="A1248" i="2"/>
  <c r="B1248" i="2"/>
  <c r="A1234" i="2"/>
  <c r="B1234" i="2"/>
  <c r="L1234" i="2" s="1"/>
  <c r="H1244" i="2"/>
  <c r="O1205" i="2"/>
  <c r="H1248" i="2"/>
  <c r="O1209" i="2"/>
  <c r="H1235" i="2"/>
  <c r="O1196" i="2"/>
  <c r="H1219" i="2"/>
  <c r="O1180" i="2"/>
  <c r="H1231" i="2"/>
  <c r="O1192" i="2"/>
  <c r="H1246" i="2"/>
  <c r="O1207" i="2"/>
  <c r="L1235" i="2"/>
  <c r="L1261" i="2"/>
  <c r="H1226" i="2"/>
  <c r="O1187" i="2"/>
  <c r="H1239" i="2"/>
  <c r="O1200" i="2"/>
  <c r="H1236" i="2"/>
  <c r="O1197" i="2"/>
  <c r="H1222" i="2"/>
  <c r="O1183" i="2"/>
  <c r="H1229" i="2"/>
  <c r="O1190" i="2"/>
  <c r="H1243" i="2"/>
  <c r="O1204" i="2"/>
  <c r="H1230" i="2"/>
  <c r="O1191" i="2"/>
  <c r="H1238" i="2"/>
  <c r="O1199" i="2"/>
  <c r="H1232" i="2"/>
  <c r="O1193" i="2"/>
  <c r="L1255" i="2"/>
  <c r="L1241" i="2"/>
  <c r="L1245" i="2"/>
  <c r="C1175" i="2"/>
  <c r="E1214" i="2"/>
  <c r="D1175" i="2"/>
  <c r="H1249" i="2"/>
  <c r="O1210" i="2"/>
  <c r="H1245" i="2"/>
  <c r="O1206" i="2"/>
  <c r="H1212" i="2"/>
  <c r="O1173" i="2"/>
  <c r="H1215" i="2"/>
  <c r="O1176" i="2"/>
  <c r="H1216" i="2"/>
  <c r="O1177" i="2"/>
  <c r="H1247" i="2"/>
  <c r="O1208" i="2"/>
  <c r="H1233" i="2"/>
  <c r="O1194" i="2"/>
  <c r="H1225" i="2"/>
  <c r="O1186" i="2"/>
  <c r="H1240" i="2"/>
  <c r="O1201" i="2"/>
  <c r="H1220" i="2"/>
  <c r="O1181" i="2"/>
  <c r="H1228" i="2"/>
  <c r="O1189" i="2"/>
  <c r="H1241" i="2"/>
  <c r="O1202" i="2"/>
  <c r="H1214" i="2"/>
  <c r="O1175" i="2"/>
  <c r="D1186" i="2"/>
  <c r="E1225" i="2"/>
  <c r="C1186" i="2"/>
  <c r="L1256" i="2"/>
  <c r="L1240" i="2"/>
  <c r="H1242" i="2"/>
  <c r="O1203" i="2"/>
  <c r="H1221" i="2"/>
  <c r="O1182" i="2"/>
  <c r="H1218" i="2"/>
  <c r="O1179" i="2"/>
  <c r="L1262" i="2"/>
  <c r="L1248" i="2"/>
  <c r="H1227" i="2"/>
  <c r="O1188" i="2"/>
  <c r="H1223" i="2"/>
  <c r="O1184" i="2"/>
  <c r="H1237" i="2"/>
  <c r="O1198" i="2"/>
  <c r="H1213" i="2"/>
  <c r="O1174" i="2"/>
  <c r="H1217" i="2"/>
  <c r="O1178" i="2"/>
  <c r="H1234" i="2"/>
  <c r="O1195" i="2"/>
  <c r="O1172" i="2"/>
  <c r="N1185" i="2"/>
  <c r="J1185" i="2"/>
  <c r="K1185" i="2" s="1"/>
  <c r="N1209" i="2"/>
  <c r="J1209" i="2"/>
  <c r="K1209" i="2" s="1"/>
  <c r="N1200" i="2"/>
  <c r="J1200" i="2"/>
  <c r="K1200" i="2" s="1"/>
  <c r="N1191" i="2"/>
  <c r="J1191" i="2"/>
  <c r="K1191" i="2" s="1"/>
  <c r="N1174" i="2"/>
  <c r="J1174" i="2"/>
  <c r="K1174" i="2" s="1"/>
  <c r="N1197" i="2"/>
  <c r="J1197" i="2"/>
  <c r="K1197" i="2" s="1"/>
  <c r="N1188" i="2"/>
  <c r="J1188" i="2"/>
  <c r="K1188" i="2" s="1"/>
  <c r="N1180" i="2"/>
  <c r="J1180" i="2"/>
  <c r="K1180" i="2" s="1"/>
  <c r="N1202" i="2"/>
  <c r="J1202" i="2"/>
  <c r="K1202" i="2" s="1"/>
  <c r="N1181" i="2"/>
  <c r="J1181" i="2"/>
  <c r="K1181" i="2" s="1"/>
  <c r="N1208" i="2"/>
  <c r="J1208" i="2"/>
  <c r="K1208" i="2" s="1"/>
  <c r="N1199" i="2"/>
  <c r="J1199" i="2"/>
  <c r="K1199" i="2" s="1"/>
  <c r="N1186" i="2"/>
  <c r="J1186" i="2"/>
  <c r="K1186" i="2" s="1"/>
  <c r="N1205" i="2"/>
  <c r="J1205" i="2"/>
  <c r="K1205" i="2" s="1"/>
  <c r="N1196" i="2"/>
  <c r="J1196" i="2"/>
  <c r="K1196" i="2" s="1"/>
  <c r="N1187" i="2"/>
  <c r="J1187" i="2"/>
  <c r="K1187" i="2" s="1"/>
  <c r="N1179" i="2"/>
  <c r="J1179" i="2"/>
  <c r="K1179" i="2" s="1"/>
  <c r="N1206" i="2"/>
  <c r="J1206" i="2"/>
  <c r="K1206" i="2" s="1"/>
  <c r="F1238" i="2"/>
  <c r="M1199" i="2"/>
  <c r="F1219" i="2"/>
  <c r="M1180" i="2"/>
  <c r="F1216" i="2"/>
  <c r="M1177" i="2"/>
  <c r="F1229" i="2"/>
  <c r="M1190" i="2"/>
  <c r="F1213" i="2"/>
  <c r="M1174" i="2"/>
  <c r="F1244" i="2"/>
  <c r="M1205" i="2"/>
  <c r="F1245" i="2"/>
  <c r="M1206" i="2"/>
  <c r="F1218" i="2"/>
  <c r="M1179" i="2"/>
  <c r="F1235" i="2"/>
  <c r="M1196" i="2"/>
  <c r="F1243" i="2"/>
  <c r="M1204" i="2"/>
  <c r="F1237" i="2"/>
  <c r="M1198" i="2"/>
  <c r="F1212" i="2"/>
  <c r="M1173" i="2"/>
  <c r="F1233" i="2"/>
  <c r="M1194" i="2"/>
  <c r="F1234" i="2"/>
  <c r="M1195" i="2"/>
  <c r="F1231" i="2"/>
  <c r="M1192" i="2"/>
  <c r="F1214" i="2"/>
  <c r="M1175" i="2"/>
  <c r="F1223" i="2"/>
  <c r="M1184" i="2"/>
  <c r="F1242" i="2"/>
  <c r="M1203" i="2"/>
  <c r="F1221" i="2"/>
  <c r="M1182" i="2"/>
  <c r="F1239" i="2"/>
  <c r="M1200" i="2"/>
  <c r="N1210" i="2"/>
  <c r="J1210" i="2"/>
  <c r="K1210" i="2" s="1"/>
  <c r="N1177" i="2"/>
  <c r="J1177" i="2"/>
  <c r="K1177" i="2" s="1"/>
  <c r="N1207" i="2"/>
  <c r="J1207" i="2"/>
  <c r="K1207" i="2" s="1"/>
  <c r="N1193" i="2"/>
  <c r="J1193" i="2"/>
  <c r="K1193" i="2" s="1"/>
  <c r="N1182" i="2"/>
  <c r="J1182" i="2"/>
  <c r="K1182" i="2" s="1"/>
  <c r="N1204" i="2"/>
  <c r="J1204" i="2"/>
  <c r="K1204" i="2" s="1"/>
  <c r="N1195" i="2"/>
  <c r="J1195" i="2"/>
  <c r="K1195" i="2" s="1"/>
  <c r="N1184" i="2"/>
  <c r="J1184" i="2"/>
  <c r="K1184" i="2" s="1"/>
  <c r="N1176" i="2"/>
  <c r="J1176" i="2"/>
  <c r="K1176" i="2" s="1"/>
  <c r="N1198" i="2"/>
  <c r="J1198" i="2"/>
  <c r="K1198" i="2" s="1"/>
  <c r="N1194" i="2"/>
  <c r="J1194" i="2"/>
  <c r="K1194" i="2" s="1"/>
  <c r="N1173" i="2"/>
  <c r="J1173" i="2"/>
  <c r="K1173" i="2" s="1"/>
  <c r="N1201" i="2"/>
  <c r="J1201" i="2"/>
  <c r="K1201" i="2" s="1"/>
  <c r="N1192" i="2"/>
  <c r="J1192" i="2"/>
  <c r="K1192" i="2" s="1"/>
  <c r="N1178" i="2"/>
  <c r="J1178" i="2"/>
  <c r="K1178" i="2" s="1"/>
  <c r="N1203" i="2"/>
  <c r="J1203" i="2"/>
  <c r="K1203" i="2" s="1"/>
  <c r="N1189" i="2"/>
  <c r="J1189" i="2"/>
  <c r="K1189" i="2" s="1"/>
  <c r="N1183" i="2"/>
  <c r="J1183" i="2"/>
  <c r="K1183" i="2" s="1"/>
  <c r="N1175" i="2"/>
  <c r="J1175" i="2"/>
  <c r="K1175" i="2" s="1"/>
  <c r="N1190" i="2"/>
  <c r="J1190" i="2"/>
  <c r="K1190" i="2" s="1"/>
  <c r="F1246" i="2"/>
  <c r="M1207" i="2"/>
  <c r="F1247" i="2"/>
  <c r="M1208" i="2"/>
  <c r="F1224" i="2"/>
  <c r="M1185" i="2"/>
  <c r="F1240" i="2"/>
  <c r="M1201" i="2"/>
  <c r="F1230" i="2"/>
  <c r="M1191" i="2"/>
  <c r="F1227" i="2"/>
  <c r="M1188" i="2"/>
  <c r="F1215" i="2"/>
  <c r="M1176" i="2"/>
  <c r="F1220" i="2"/>
  <c r="M1181" i="2"/>
  <c r="F1226" i="2"/>
  <c r="M1187" i="2"/>
  <c r="F1222" i="2"/>
  <c r="M1183" i="2"/>
  <c r="F1249" i="2"/>
  <c r="M1210" i="2"/>
  <c r="F1248" i="2"/>
  <c r="M1209" i="2"/>
  <c r="F1236" i="2"/>
  <c r="M1197" i="2"/>
  <c r="F1228" i="2"/>
  <c r="M1189" i="2"/>
  <c r="F1241" i="2"/>
  <c r="M1202" i="2"/>
  <c r="F1217" i="2"/>
  <c r="M1178" i="2"/>
  <c r="F1232" i="2"/>
  <c r="M1193" i="2"/>
  <c r="F1225" i="2"/>
  <c r="M1186" i="2"/>
  <c r="F1211" i="2"/>
  <c r="M1172" i="2"/>
  <c r="J1172" i="2"/>
  <c r="K1172" i="2" s="1"/>
  <c r="G1249" i="2"/>
  <c r="G1233" i="2"/>
  <c r="G1224" i="2"/>
  <c r="G1220" i="2"/>
  <c r="G1216" i="2"/>
  <c r="G1212" i="2"/>
  <c r="G1248" i="2"/>
  <c r="G1247" i="2"/>
  <c r="G1246" i="2"/>
  <c r="G1240" i="2"/>
  <c r="G1239" i="2"/>
  <c r="G1238" i="2"/>
  <c r="G1232" i="2"/>
  <c r="G1231" i="2"/>
  <c r="G1230" i="2"/>
  <c r="G1225" i="2"/>
  <c r="G1221" i="2"/>
  <c r="G1217" i="2"/>
  <c r="G1213" i="2"/>
  <c r="G1244" i="2"/>
  <c r="G1243" i="2"/>
  <c r="G1242" i="2"/>
  <c r="G1236" i="2"/>
  <c r="G1235" i="2"/>
  <c r="G1234" i="2"/>
  <c r="G1228" i="2"/>
  <c r="G1227" i="2"/>
  <c r="G1226" i="2"/>
  <c r="G1223" i="2"/>
  <c r="G1222" i="2"/>
  <c r="G1219" i="2"/>
  <c r="G1218" i="2"/>
  <c r="G1215" i="2"/>
  <c r="G1214" i="2"/>
  <c r="G1211" i="2"/>
  <c r="N1211" i="2" s="1"/>
  <c r="G1245" i="2"/>
  <c r="G1237" i="2"/>
  <c r="G1229" i="2"/>
  <c r="G1241" i="2"/>
  <c r="C1265" i="2"/>
  <c r="E1304" i="2"/>
  <c r="D1265" i="2"/>
  <c r="E1289" i="2"/>
  <c r="D1250" i="2"/>
  <c r="C1250" i="2"/>
  <c r="C1232" i="2"/>
  <c r="E1271" i="2"/>
  <c r="D1232" i="2"/>
  <c r="C1237" i="2"/>
  <c r="E1276" i="2"/>
  <c r="D1237" i="2"/>
  <c r="C1247" i="2"/>
  <c r="E1286" i="2"/>
  <c r="D1247" i="2"/>
  <c r="C1256" i="2"/>
  <c r="E1295" i="2"/>
  <c r="D1256" i="2"/>
  <c r="C1241" i="2"/>
  <c r="E1280" i="2"/>
  <c r="D1241" i="2"/>
  <c r="C1251" i="2"/>
  <c r="E1290" i="2"/>
  <c r="D1251" i="2"/>
  <c r="C1236" i="2"/>
  <c r="E1275" i="2"/>
  <c r="D1236" i="2"/>
  <c r="C1239" i="2"/>
  <c r="E1278" i="2"/>
  <c r="D1239" i="2"/>
  <c r="C1257" i="2"/>
  <c r="E1296" i="2"/>
  <c r="D1257" i="2"/>
  <c r="E1274" i="2"/>
  <c r="D1235" i="2"/>
  <c r="C1235" i="2"/>
  <c r="C1248" i="2"/>
  <c r="E1287" i="2"/>
  <c r="D1248" i="2"/>
  <c r="C1243" i="2"/>
  <c r="E1282" i="2"/>
  <c r="D1243" i="2"/>
  <c r="C1231" i="2"/>
  <c r="E1270" i="2"/>
  <c r="D1231" i="2"/>
  <c r="E1285" i="2"/>
  <c r="D1246" i="2"/>
  <c r="C1246" i="2"/>
  <c r="E1281" i="2"/>
  <c r="D1242" i="2"/>
  <c r="C1242" i="2"/>
  <c r="E1308" i="2"/>
  <c r="D1269" i="2"/>
  <c r="C1269" i="2"/>
  <c r="E1293" i="2"/>
  <c r="D1254" i="2"/>
  <c r="C1254" i="2"/>
  <c r="C1260" i="2"/>
  <c r="E1299" i="2"/>
  <c r="D1260" i="2"/>
  <c r="E1294" i="2"/>
  <c r="D1255" i="2"/>
  <c r="C1255" i="2"/>
  <c r="E1297" i="2"/>
  <c r="D1258" i="2"/>
  <c r="C1258" i="2"/>
  <c r="E1279" i="2"/>
  <c r="D1240" i="2"/>
  <c r="C1240" i="2"/>
  <c r="C1233" i="2"/>
  <c r="E1272" i="2"/>
  <c r="D1233" i="2"/>
  <c r="C1244" i="2"/>
  <c r="E1283" i="2"/>
  <c r="D1244" i="2"/>
  <c r="C1262" i="2"/>
  <c r="E1301" i="2"/>
  <c r="D1262" i="2"/>
  <c r="E1266" i="2"/>
  <c r="D1227" i="2"/>
  <c r="C1227" i="2"/>
  <c r="E1277" i="2"/>
  <c r="D1238" i="2"/>
  <c r="C1238" i="2"/>
  <c r="E1268" i="2"/>
  <c r="D1229" i="2"/>
  <c r="C1229" i="2"/>
  <c r="C1234" i="2"/>
  <c r="E1273" i="2"/>
  <c r="D1234" i="2"/>
  <c r="C1267" i="2"/>
  <c r="E1306" i="2"/>
  <c r="D1267" i="2"/>
  <c r="C1245" i="2"/>
  <c r="E1284" i="2"/>
  <c r="D1245" i="2"/>
  <c r="E1300" i="2"/>
  <c r="D1261" i="2"/>
  <c r="C1261" i="2"/>
  <c r="C1259" i="2"/>
  <c r="E1298" i="2"/>
  <c r="D1259" i="2"/>
  <c r="C1252" i="2"/>
  <c r="E1291" i="2"/>
  <c r="D1252" i="2"/>
  <c r="C1249" i="2"/>
  <c r="E1288" i="2"/>
  <c r="D1249" i="2"/>
  <c r="B1224" i="2" l="1"/>
  <c r="L1224" i="2" s="1"/>
  <c r="E1263" i="2"/>
  <c r="C1224" i="2"/>
  <c r="A1224" i="2"/>
  <c r="D1224" i="2"/>
  <c r="AM29" i="3"/>
  <c r="A1298" i="2"/>
  <c r="B1298" i="2"/>
  <c r="A1300" i="2"/>
  <c r="B1300" i="2"/>
  <c r="L1300" i="2" s="1"/>
  <c r="A1273" i="2"/>
  <c r="B1273" i="2"/>
  <c r="L1273" i="2" s="1"/>
  <c r="A1268" i="2"/>
  <c r="B1268" i="2"/>
  <c r="L1268" i="2" s="1"/>
  <c r="A1301" i="2"/>
  <c r="B1301" i="2"/>
  <c r="L1301" i="2" s="1"/>
  <c r="A1278" i="2"/>
  <c r="B1278" i="2"/>
  <c r="L1278" i="2" s="1"/>
  <c r="A1294" i="2"/>
  <c r="B1294" i="2"/>
  <c r="L1294" i="2" s="1"/>
  <c r="A1281" i="2"/>
  <c r="B1281" i="2"/>
  <c r="A1282" i="2"/>
  <c r="B1282" i="2"/>
  <c r="A1295" i="2"/>
  <c r="B1295" i="2"/>
  <c r="L1295" i="2" s="1"/>
  <c r="A1291" i="2"/>
  <c r="B1291" i="2"/>
  <c r="L1291" i="2" s="1"/>
  <c r="A1306" i="2"/>
  <c r="B1306" i="2"/>
  <c r="A1297" i="2"/>
  <c r="B1297" i="2"/>
  <c r="L1297" i="2" s="1"/>
  <c r="A1308" i="2"/>
  <c r="B1308" i="2"/>
  <c r="L1308" i="2" s="1"/>
  <c r="A1270" i="2"/>
  <c r="B1270" i="2"/>
  <c r="L1270" i="2" s="1"/>
  <c r="A1296" i="2"/>
  <c r="B1296" i="2"/>
  <c r="L1296" i="2" s="1"/>
  <c r="A1280" i="2"/>
  <c r="B1280" i="2"/>
  <c r="L1280" i="2" s="1"/>
  <c r="A1271" i="2"/>
  <c r="B1271" i="2"/>
  <c r="A1289" i="2"/>
  <c r="B1289" i="2"/>
  <c r="L1289" i="2" s="1"/>
  <c r="O1224" i="2"/>
  <c r="A1225" i="2"/>
  <c r="B1225" i="2"/>
  <c r="A1284" i="2"/>
  <c r="B1284" i="2"/>
  <c r="L1284" i="2" s="1"/>
  <c r="A1266" i="2"/>
  <c r="B1266" i="2"/>
  <c r="A1290" i="2"/>
  <c r="B1290" i="2"/>
  <c r="L1290" i="2" s="1"/>
  <c r="A1304" i="2"/>
  <c r="B1304" i="2"/>
  <c r="L1304" i="2" s="1"/>
  <c r="A1288" i="2"/>
  <c r="B1288" i="2"/>
  <c r="L1288" i="2" s="1"/>
  <c r="A1272" i="2"/>
  <c r="B1272" i="2"/>
  <c r="A1279" i="2"/>
  <c r="B1279" i="2"/>
  <c r="L1279" i="2" s="1"/>
  <c r="A1299" i="2"/>
  <c r="B1299" i="2"/>
  <c r="A1293" i="2"/>
  <c r="B1293" i="2"/>
  <c r="L1293" i="2" s="1"/>
  <c r="A1276" i="2"/>
  <c r="B1276" i="2"/>
  <c r="A1277" i="2"/>
  <c r="B1277" i="2"/>
  <c r="L1277" i="2" s="1"/>
  <c r="A1283" i="2"/>
  <c r="B1283" i="2"/>
  <c r="L1283" i="2" s="1"/>
  <c r="A1285" i="2"/>
  <c r="B1285" i="2"/>
  <c r="L1285" i="2" s="1"/>
  <c r="A1287" i="2"/>
  <c r="B1287" i="2"/>
  <c r="A1274" i="2"/>
  <c r="B1274" i="2"/>
  <c r="L1274" i="2" s="1"/>
  <c r="A1275" i="2"/>
  <c r="B1275" i="2"/>
  <c r="A1286" i="2"/>
  <c r="B1286" i="2"/>
  <c r="A1214" i="2"/>
  <c r="B1214" i="2"/>
  <c r="L1214" i="2" s="1"/>
  <c r="H1267" i="2"/>
  <c r="O1228" i="2"/>
  <c r="H1255" i="2"/>
  <c r="O1216" i="2"/>
  <c r="H1288" i="2"/>
  <c r="O1249" i="2"/>
  <c r="L1298" i="2"/>
  <c r="L1281" i="2"/>
  <c r="L1282" i="2"/>
  <c r="L1271" i="2"/>
  <c r="H1256" i="2"/>
  <c r="O1217" i="2"/>
  <c r="H1276" i="2"/>
  <c r="O1237" i="2"/>
  <c r="H1266" i="2"/>
  <c r="O1227" i="2"/>
  <c r="H1260" i="2"/>
  <c r="O1221" i="2"/>
  <c r="H1271" i="2"/>
  <c r="O1232" i="2"/>
  <c r="H1269" i="2"/>
  <c r="O1230" i="2"/>
  <c r="H1261" i="2"/>
  <c r="O1222" i="2"/>
  <c r="H1278" i="2"/>
  <c r="O1239" i="2"/>
  <c r="H1285" i="2"/>
  <c r="O1246" i="2"/>
  <c r="H1258" i="2"/>
  <c r="O1219" i="2"/>
  <c r="H1287" i="2"/>
  <c r="O1248" i="2"/>
  <c r="H1279" i="2"/>
  <c r="O1240" i="2"/>
  <c r="L1306" i="2"/>
  <c r="H1280" i="2"/>
  <c r="O1241" i="2"/>
  <c r="H1259" i="2"/>
  <c r="O1220" i="2"/>
  <c r="H1264" i="2"/>
  <c r="O1225" i="2"/>
  <c r="H1286" i="2"/>
  <c r="O1247" i="2"/>
  <c r="H1254" i="2"/>
  <c r="O1215" i="2"/>
  <c r="H1284" i="2"/>
  <c r="O1245" i="2"/>
  <c r="D1214" i="2"/>
  <c r="E1253" i="2"/>
  <c r="C1214" i="2"/>
  <c r="L1287" i="2"/>
  <c r="L1275" i="2"/>
  <c r="H1253" i="2"/>
  <c r="O1214" i="2"/>
  <c r="H1272" i="2"/>
  <c r="O1233" i="2"/>
  <c r="H1251" i="2"/>
  <c r="O1212" i="2"/>
  <c r="L1276" i="2"/>
  <c r="L1266" i="2"/>
  <c r="L1272" i="2"/>
  <c r="L1299" i="2"/>
  <c r="L1286" i="2"/>
  <c r="H1273" i="2"/>
  <c r="O1234" i="2"/>
  <c r="H1252" i="2"/>
  <c r="O1213" i="2"/>
  <c r="H1262" i="2"/>
  <c r="O1223" i="2"/>
  <c r="H1257" i="2"/>
  <c r="O1218" i="2"/>
  <c r="H1281" i="2"/>
  <c r="O1242" i="2"/>
  <c r="L1225" i="2"/>
  <c r="E1264" i="2"/>
  <c r="C1225" i="2"/>
  <c r="D1225" i="2"/>
  <c r="H1277" i="2"/>
  <c r="O1238" i="2"/>
  <c r="H1282" i="2"/>
  <c r="O1243" i="2"/>
  <c r="H1268" i="2"/>
  <c r="O1229" i="2"/>
  <c r="H1275" i="2"/>
  <c r="O1236" i="2"/>
  <c r="H1265" i="2"/>
  <c r="O1226" i="2"/>
  <c r="H1270" i="2"/>
  <c r="O1231" i="2"/>
  <c r="H1274" i="2"/>
  <c r="O1235" i="2"/>
  <c r="H1283" i="2"/>
  <c r="O1244" i="2"/>
  <c r="O1211" i="2"/>
  <c r="N1237" i="2"/>
  <c r="J1237" i="2"/>
  <c r="K1237" i="2" s="1"/>
  <c r="N1215" i="2"/>
  <c r="J1215" i="2"/>
  <c r="K1215" i="2" s="1"/>
  <c r="N1223" i="2"/>
  <c r="J1223" i="2"/>
  <c r="K1223" i="2" s="1"/>
  <c r="N1234" i="2"/>
  <c r="J1234" i="2"/>
  <c r="K1234" i="2" s="1"/>
  <c r="N1243" i="2"/>
  <c r="J1243" i="2"/>
  <c r="K1243" i="2" s="1"/>
  <c r="N1221" i="2"/>
  <c r="J1221" i="2"/>
  <c r="K1221" i="2" s="1"/>
  <c r="N1232" i="2"/>
  <c r="J1232" i="2"/>
  <c r="K1232" i="2" s="1"/>
  <c r="N1246" i="2"/>
  <c r="J1246" i="2"/>
  <c r="K1246" i="2" s="1"/>
  <c r="N1216" i="2"/>
  <c r="J1216" i="2"/>
  <c r="K1216" i="2" s="1"/>
  <c r="N1249" i="2"/>
  <c r="J1249" i="2"/>
  <c r="K1249" i="2" s="1"/>
  <c r="N1245" i="2"/>
  <c r="J1245" i="2"/>
  <c r="K1245" i="2" s="1"/>
  <c r="N1218" i="2"/>
  <c r="J1218" i="2"/>
  <c r="K1218" i="2" s="1"/>
  <c r="N1226" i="2"/>
  <c r="J1226" i="2"/>
  <c r="K1226" i="2" s="1"/>
  <c r="N1235" i="2"/>
  <c r="J1235" i="2"/>
  <c r="K1235" i="2" s="1"/>
  <c r="J1244" i="2"/>
  <c r="K1244" i="2" s="1"/>
  <c r="N1244" i="2"/>
  <c r="N1225" i="2"/>
  <c r="J1225" i="2"/>
  <c r="K1225" i="2" s="1"/>
  <c r="N1238" i="2"/>
  <c r="J1238" i="2"/>
  <c r="K1238" i="2" s="1"/>
  <c r="N1247" i="2"/>
  <c r="J1247" i="2"/>
  <c r="K1247" i="2" s="1"/>
  <c r="N1220" i="2"/>
  <c r="J1220" i="2"/>
  <c r="K1220" i="2" s="1"/>
  <c r="F1264" i="2"/>
  <c r="M1225" i="2"/>
  <c r="F1256" i="2"/>
  <c r="M1217" i="2"/>
  <c r="F1267" i="2"/>
  <c r="M1228" i="2"/>
  <c r="F1287" i="2"/>
  <c r="M1287" i="2" s="1"/>
  <c r="M1248" i="2"/>
  <c r="F1261" i="2"/>
  <c r="M1222" i="2"/>
  <c r="F1259" i="2"/>
  <c r="M1220" i="2"/>
  <c r="F1266" i="2"/>
  <c r="M1227" i="2"/>
  <c r="F1279" i="2"/>
  <c r="M1240" i="2"/>
  <c r="F1286" i="2"/>
  <c r="M1286" i="2" s="1"/>
  <c r="M1247" i="2"/>
  <c r="F1278" i="2"/>
  <c r="M1239" i="2"/>
  <c r="F1281" i="2"/>
  <c r="M1281" i="2" s="1"/>
  <c r="M1242" i="2"/>
  <c r="F1253" i="2"/>
  <c r="M1214" i="2"/>
  <c r="F1273" i="2"/>
  <c r="M1234" i="2"/>
  <c r="F1251" i="2"/>
  <c r="M1212" i="2"/>
  <c r="F1282" i="2"/>
  <c r="M1282" i="2" s="1"/>
  <c r="M1243" i="2"/>
  <c r="F1257" i="2"/>
  <c r="M1218" i="2"/>
  <c r="F1283" i="2"/>
  <c r="M1283" i="2" s="1"/>
  <c r="M1244" i="2"/>
  <c r="F1268" i="2"/>
  <c r="M1229" i="2"/>
  <c r="F1258" i="2"/>
  <c r="M1219" i="2"/>
  <c r="N1241" i="2"/>
  <c r="J1241" i="2"/>
  <c r="K1241" i="2" s="1"/>
  <c r="N1219" i="2"/>
  <c r="J1219" i="2"/>
  <c r="K1219" i="2" s="1"/>
  <c r="N1227" i="2"/>
  <c r="J1227" i="2"/>
  <c r="K1227" i="2" s="1"/>
  <c r="N1236" i="2"/>
  <c r="J1236" i="2"/>
  <c r="K1236" i="2" s="1"/>
  <c r="N1213" i="2"/>
  <c r="J1213" i="2"/>
  <c r="K1213" i="2" s="1"/>
  <c r="N1230" i="2"/>
  <c r="J1230" i="2"/>
  <c r="K1230" i="2" s="1"/>
  <c r="N1239" i="2"/>
  <c r="J1239" i="2"/>
  <c r="K1239" i="2" s="1"/>
  <c r="N1248" i="2"/>
  <c r="J1248" i="2"/>
  <c r="K1248" i="2" s="1"/>
  <c r="N1224" i="2"/>
  <c r="J1224" i="2"/>
  <c r="K1224" i="2" s="1"/>
  <c r="N1229" i="2"/>
  <c r="J1229" i="2"/>
  <c r="K1229" i="2" s="1"/>
  <c r="N1214" i="2"/>
  <c r="J1214" i="2"/>
  <c r="K1214" i="2" s="1"/>
  <c r="N1222" i="2"/>
  <c r="J1222" i="2"/>
  <c r="K1222" i="2" s="1"/>
  <c r="N1228" i="2"/>
  <c r="J1228" i="2"/>
  <c r="K1228" i="2" s="1"/>
  <c r="N1242" i="2"/>
  <c r="J1242" i="2"/>
  <c r="K1242" i="2" s="1"/>
  <c r="N1217" i="2"/>
  <c r="J1217" i="2"/>
  <c r="K1217" i="2" s="1"/>
  <c r="N1231" i="2"/>
  <c r="J1231" i="2"/>
  <c r="K1231" i="2" s="1"/>
  <c r="N1240" i="2"/>
  <c r="J1240" i="2"/>
  <c r="K1240" i="2" s="1"/>
  <c r="N1212" i="2"/>
  <c r="J1212" i="2"/>
  <c r="K1212" i="2" s="1"/>
  <c r="N1233" i="2"/>
  <c r="J1233" i="2"/>
  <c r="K1233" i="2" s="1"/>
  <c r="F1271" i="2"/>
  <c r="M1232" i="2"/>
  <c r="F1280" i="2"/>
  <c r="M1280" i="2" s="1"/>
  <c r="M1241" i="2"/>
  <c r="F1275" i="2"/>
  <c r="M1236" i="2"/>
  <c r="F1288" i="2"/>
  <c r="M1288" i="2" s="1"/>
  <c r="M1249" i="2"/>
  <c r="F1265" i="2"/>
  <c r="M1226" i="2"/>
  <c r="F1254" i="2"/>
  <c r="M1215" i="2"/>
  <c r="F1269" i="2"/>
  <c r="M1230" i="2"/>
  <c r="F1263" i="2"/>
  <c r="M1224" i="2"/>
  <c r="F1285" i="2"/>
  <c r="M1285" i="2" s="1"/>
  <c r="M1246" i="2"/>
  <c r="F1260" i="2"/>
  <c r="M1221" i="2"/>
  <c r="F1262" i="2"/>
  <c r="M1223" i="2"/>
  <c r="F1270" i="2"/>
  <c r="M1231" i="2"/>
  <c r="F1272" i="2"/>
  <c r="M1233" i="2"/>
  <c r="F1276" i="2"/>
  <c r="M1237" i="2"/>
  <c r="F1274" i="2"/>
  <c r="M1235" i="2"/>
  <c r="F1284" i="2"/>
  <c r="M1284" i="2" s="1"/>
  <c r="M1245" i="2"/>
  <c r="F1252" i="2"/>
  <c r="M1213" i="2"/>
  <c r="F1255" i="2"/>
  <c r="M1216" i="2"/>
  <c r="F1277" i="2"/>
  <c r="M1238" i="2"/>
  <c r="F1250" i="2"/>
  <c r="J1211" i="2"/>
  <c r="K1211" i="2" s="1"/>
  <c r="M1211" i="2"/>
  <c r="G1280" i="2"/>
  <c r="G1268" i="2"/>
  <c r="G1276" i="2"/>
  <c r="G1284" i="2"/>
  <c r="G1250" i="2"/>
  <c r="N1250" i="2" s="1"/>
  <c r="G1253" i="2"/>
  <c r="G1254" i="2"/>
  <c r="G1257" i="2"/>
  <c r="G1258" i="2"/>
  <c r="G1261" i="2"/>
  <c r="G1262" i="2"/>
  <c r="G1265" i="2"/>
  <c r="G1266" i="2"/>
  <c r="G1267" i="2"/>
  <c r="G1273" i="2"/>
  <c r="G1274" i="2"/>
  <c r="G1275" i="2"/>
  <c r="G1281" i="2"/>
  <c r="G1282" i="2"/>
  <c r="G1283" i="2"/>
  <c r="G1252" i="2"/>
  <c r="G1256" i="2"/>
  <c r="G1260" i="2"/>
  <c r="G1264" i="2"/>
  <c r="G1269" i="2"/>
  <c r="G1270" i="2"/>
  <c r="G1271" i="2"/>
  <c r="G1277" i="2"/>
  <c r="G1278" i="2"/>
  <c r="G1279" i="2"/>
  <c r="G1285" i="2"/>
  <c r="G1286" i="2"/>
  <c r="G1287" i="2"/>
  <c r="G1251" i="2"/>
  <c r="G1255" i="2"/>
  <c r="G1259" i="2"/>
  <c r="G1263" i="2"/>
  <c r="G1272" i="2"/>
  <c r="G1288" i="2"/>
  <c r="D1291" i="2"/>
  <c r="C1291" i="2"/>
  <c r="D1306" i="2"/>
  <c r="C1306" i="2"/>
  <c r="C1277" i="2"/>
  <c r="D1277" i="2"/>
  <c r="E1316" i="2"/>
  <c r="D1283" i="2"/>
  <c r="C1283" i="2"/>
  <c r="D1297" i="2"/>
  <c r="C1297" i="2"/>
  <c r="D1308" i="2"/>
  <c r="C1308" i="2"/>
  <c r="C1285" i="2"/>
  <c r="D1285" i="2"/>
  <c r="E1309" i="2"/>
  <c r="C1270" i="2"/>
  <c r="D1270" i="2"/>
  <c r="D1287" i="2"/>
  <c r="C1287" i="2"/>
  <c r="E1313" i="2"/>
  <c r="D1274" i="2"/>
  <c r="C1274" i="2"/>
  <c r="D1296" i="2"/>
  <c r="C1296" i="2"/>
  <c r="E1314" i="2"/>
  <c r="D1275" i="2"/>
  <c r="C1275" i="2"/>
  <c r="C1290" i="2"/>
  <c r="D1290" i="2"/>
  <c r="D1295" i="2"/>
  <c r="C1295" i="2"/>
  <c r="C1276" i="2"/>
  <c r="E1315" i="2"/>
  <c r="D1276" i="2"/>
  <c r="D1289" i="2"/>
  <c r="C1289" i="2"/>
  <c r="D1288" i="2"/>
  <c r="C1288" i="2"/>
  <c r="D1298" i="2"/>
  <c r="C1298" i="2"/>
  <c r="D1300" i="2"/>
  <c r="C1300" i="2"/>
  <c r="D1284" i="2"/>
  <c r="C1284" i="2"/>
  <c r="C1273" i="2"/>
  <c r="E1312" i="2"/>
  <c r="D1273" i="2"/>
  <c r="E1307" i="2"/>
  <c r="D1268" i="2"/>
  <c r="C1268" i="2"/>
  <c r="C1266" i="2"/>
  <c r="E1305" i="2"/>
  <c r="D1266" i="2"/>
  <c r="D1301" i="2"/>
  <c r="C1301" i="2"/>
  <c r="E1311" i="2"/>
  <c r="D1272" i="2"/>
  <c r="C1272" i="2"/>
  <c r="C1279" i="2"/>
  <c r="D1279" i="2"/>
  <c r="E1318" i="2"/>
  <c r="D1294" i="2"/>
  <c r="C1294" i="2"/>
  <c r="D1299" i="2"/>
  <c r="C1299" i="2"/>
  <c r="D1293" i="2"/>
  <c r="C1293" i="2"/>
  <c r="C1281" i="2"/>
  <c r="D1281" i="2"/>
  <c r="C1282" i="2"/>
  <c r="D1282" i="2"/>
  <c r="C1278" i="2"/>
  <c r="D1278" i="2"/>
  <c r="E1317" i="2"/>
  <c r="C1280" i="2"/>
  <c r="D1280" i="2"/>
  <c r="D1286" i="2"/>
  <c r="C1286" i="2"/>
  <c r="C1271" i="2"/>
  <c r="E1310" i="2"/>
  <c r="D1271" i="2"/>
  <c r="D1304" i="2"/>
  <c r="C1304" i="2"/>
  <c r="A1263" i="2" l="1"/>
  <c r="C1263" i="2"/>
  <c r="E1302" i="2"/>
  <c r="B1263" i="2"/>
  <c r="L1263" i="2" s="1"/>
  <c r="D1263" i="2"/>
  <c r="AN29" i="3"/>
  <c r="A1310" i="2"/>
  <c r="B1310" i="2"/>
  <c r="L1310" i="2" s="1"/>
  <c r="A1311" i="2"/>
  <c r="B1311" i="2"/>
  <c r="L1311" i="2" s="1"/>
  <c r="A1305" i="2"/>
  <c r="B1305" i="2"/>
  <c r="L1305" i="2" s="1"/>
  <c r="A1307" i="2"/>
  <c r="B1307" i="2"/>
  <c r="L1307" i="2" s="1"/>
  <c r="A1316" i="2"/>
  <c r="B1316" i="2"/>
  <c r="O1263" i="2"/>
  <c r="A1264" i="2"/>
  <c r="B1264" i="2"/>
  <c r="L1264" i="2" s="1"/>
  <c r="A1315" i="2"/>
  <c r="B1315" i="2"/>
  <c r="L1315" i="2" s="1"/>
  <c r="A1314" i="2"/>
  <c r="B1314" i="2"/>
  <c r="L1314" i="2" s="1"/>
  <c r="A1317" i="2"/>
  <c r="B1317" i="2"/>
  <c r="L1317" i="2" s="1"/>
  <c r="A1312" i="2"/>
  <c r="B1312" i="2"/>
  <c r="L1312" i="2" s="1"/>
  <c r="A1313" i="2"/>
  <c r="B1313" i="2"/>
  <c r="L1313" i="2" s="1"/>
  <c r="A1318" i="2"/>
  <c r="B1318" i="2"/>
  <c r="L1318" i="2" s="1"/>
  <c r="A1309" i="2"/>
  <c r="B1309" i="2"/>
  <c r="L1309" i="2" s="1"/>
  <c r="A1253" i="2"/>
  <c r="B1253" i="2"/>
  <c r="L1253" i="2" s="1"/>
  <c r="L1316" i="2"/>
  <c r="C1253" i="2"/>
  <c r="E1292" i="2"/>
  <c r="D1253" i="2"/>
  <c r="H1313" i="2"/>
  <c r="O1274" i="2"/>
  <c r="H1304" i="2"/>
  <c r="O1265" i="2"/>
  <c r="H1307" i="2"/>
  <c r="O1268" i="2"/>
  <c r="H1316" i="2"/>
  <c r="O1277" i="2"/>
  <c r="O1284" i="2"/>
  <c r="O1286" i="2"/>
  <c r="H1298" i="2"/>
  <c r="O1259" i="2"/>
  <c r="O1287" i="2"/>
  <c r="O1285" i="2"/>
  <c r="H1300" i="2"/>
  <c r="O1261" i="2"/>
  <c r="H1310" i="2"/>
  <c r="O1271" i="2"/>
  <c r="H1305" i="2"/>
  <c r="O1266" i="2"/>
  <c r="H1295" i="2"/>
  <c r="O1256" i="2"/>
  <c r="H1294" i="2"/>
  <c r="O1255" i="2"/>
  <c r="O1281" i="2"/>
  <c r="H1296" i="2"/>
  <c r="O1257" i="2"/>
  <c r="H1291" i="2"/>
  <c r="AM34" i="3" s="1"/>
  <c r="O1252" i="2"/>
  <c r="H1290" i="2"/>
  <c r="O1251" i="2"/>
  <c r="H1292" i="2"/>
  <c r="O1253" i="2"/>
  <c r="D1264" i="2"/>
  <c r="C1264" i="2"/>
  <c r="E1303" i="2"/>
  <c r="H1301" i="2"/>
  <c r="O1262" i="2"/>
  <c r="H1312" i="2"/>
  <c r="O1273" i="2"/>
  <c r="H1311" i="2"/>
  <c r="O1272" i="2"/>
  <c r="O1283" i="2"/>
  <c r="H1309" i="2"/>
  <c r="O1270" i="2"/>
  <c r="H1314" i="2"/>
  <c r="O1275" i="2"/>
  <c r="O1282" i="2"/>
  <c r="H1293" i="2"/>
  <c r="O1254" i="2"/>
  <c r="H1303" i="2"/>
  <c r="O1264" i="2"/>
  <c r="O1280" i="2"/>
  <c r="H1318" i="2"/>
  <c r="O1279" i="2"/>
  <c r="H1297" i="2"/>
  <c r="O1258" i="2"/>
  <c r="H1317" i="2"/>
  <c r="O1278" i="2"/>
  <c r="H1308" i="2"/>
  <c r="O1269" i="2"/>
  <c r="H1299" i="2"/>
  <c r="O1260" i="2"/>
  <c r="H1315" i="2"/>
  <c r="O1276" i="2"/>
  <c r="O1288" i="2"/>
  <c r="H1306" i="2"/>
  <c r="O1267" i="2"/>
  <c r="O1250" i="2"/>
  <c r="N1263" i="2"/>
  <c r="J1263" i="2"/>
  <c r="K1263" i="2" s="1"/>
  <c r="N1287" i="2"/>
  <c r="J1287" i="2"/>
  <c r="K1287" i="2" s="1"/>
  <c r="N1278" i="2"/>
  <c r="J1278" i="2"/>
  <c r="K1278" i="2" s="1"/>
  <c r="N1269" i="2"/>
  <c r="J1269" i="2"/>
  <c r="K1269" i="2" s="1"/>
  <c r="N1252" i="2"/>
  <c r="J1252" i="2"/>
  <c r="K1252" i="2" s="1"/>
  <c r="N1275" i="2"/>
  <c r="J1275" i="2"/>
  <c r="K1275" i="2" s="1"/>
  <c r="N1266" i="2"/>
  <c r="J1266" i="2"/>
  <c r="K1266" i="2" s="1"/>
  <c r="N1258" i="2"/>
  <c r="J1258" i="2"/>
  <c r="K1258" i="2" s="1"/>
  <c r="N1280" i="2"/>
  <c r="J1280" i="2"/>
  <c r="K1280" i="2" s="1"/>
  <c r="N1259" i="2"/>
  <c r="J1259" i="2"/>
  <c r="K1259" i="2" s="1"/>
  <c r="N1286" i="2"/>
  <c r="J1286" i="2"/>
  <c r="K1286" i="2" s="1"/>
  <c r="N1277" i="2"/>
  <c r="J1277" i="2"/>
  <c r="K1277" i="2" s="1"/>
  <c r="N1264" i="2"/>
  <c r="J1264" i="2"/>
  <c r="K1264" i="2" s="1"/>
  <c r="N1283" i="2"/>
  <c r="J1283" i="2"/>
  <c r="K1283" i="2" s="1"/>
  <c r="N1274" i="2"/>
  <c r="J1274" i="2"/>
  <c r="K1274" i="2" s="1"/>
  <c r="N1265" i="2"/>
  <c r="J1265" i="2"/>
  <c r="K1265" i="2" s="1"/>
  <c r="N1257" i="2"/>
  <c r="J1257" i="2"/>
  <c r="K1257" i="2" s="1"/>
  <c r="N1284" i="2"/>
  <c r="J1284" i="2"/>
  <c r="K1284" i="2" s="1"/>
  <c r="F1316" i="2"/>
  <c r="M1316" i="2" s="1"/>
  <c r="M1277" i="2"/>
  <c r="F1291" i="2"/>
  <c r="M1291" i="2" s="1"/>
  <c r="M1252" i="2"/>
  <c r="F1313" i="2"/>
  <c r="M1313" i="2" s="1"/>
  <c r="M1274" i="2"/>
  <c r="F1311" i="2"/>
  <c r="M1311" i="2" s="1"/>
  <c r="M1272" i="2"/>
  <c r="F1301" i="2"/>
  <c r="M1301" i="2" s="1"/>
  <c r="M1262" i="2"/>
  <c r="F1308" i="2"/>
  <c r="M1308" i="2" s="1"/>
  <c r="M1269" i="2"/>
  <c r="F1304" i="2"/>
  <c r="M1304" i="2" s="1"/>
  <c r="M1265" i="2"/>
  <c r="F1314" i="2"/>
  <c r="M1314" i="2" s="1"/>
  <c r="M1275" i="2"/>
  <c r="F1310" i="2"/>
  <c r="M1310" i="2" s="1"/>
  <c r="M1271" i="2"/>
  <c r="F1297" i="2"/>
  <c r="M1297" i="2" s="1"/>
  <c r="M1258" i="2"/>
  <c r="F1312" i="2"/>
  <c r="M1312" i="2" s="1"/>
  <c r="M1273" i="2"/>
  <c r="F1305" i="2"/>
  <c r="M1305" i="2" s="1"/>
  <c r="M1266" i="2"/>
  <c r="F1300" i="2"/>
  <c r="M1300" i="2" s="1"/>
  <c r="M1261" i="2"/>
  <c r="F1306" i="2"/>
  <c r="M1306" i="2" s="1"/>
  <c r="M1267" i="2"/>
  <c r="F1303" i="2"/>
  <c r="M1303" i="2" s="1"/>
  <c r="M1264" i="2"/>
  <c r="N1288" i="2"/>
  <c r="J1288" i="2"/>
  <c r="K1288" i="2" s="1"/>
  <c r="N1255" i="2"/>
  <c r="J1255" i="2"/>
  <c r="K1255" i="2" s="1"/>
  <c r="N1285" i="2"/>
  <c r="J1285" i="2"/>
  <c r="K1285" i="2" s="1"/>
  <c r="N1271" i="2"/>
  <c r="J1271" i="2"/>
  <c r="K1271" i="2" s="1"/>
  <c r="N1260" i="2"/>
  <c r="J1260" i="2"/>
  <c r="K1260" i="2" s="1"/>
  <c r="N1282" i="2"/>
  <c r="J1282" i="2"/>
  <c r="K1282" i="2" s="1"/>
  <c r="N1273" i="2"/>
  <c r="J1273" i="2"/>
  <c r="K1273" i="2" s="1"/>
  <c r="N1262" i="2"/>
  <c r="J1262" i="2"/>
  <c r="K1262" i="2" s="1"/>
  <c r="N1254" i="2"/>
  <c r="J1254" i="2"/>
  <c r="K1254" i="2" s="1"/>
  <c r="N1276" i="2"/>
  <c r="J1276" i="2"/>
  <c r="K1276" i="2" s="1"/>
  <c r="N1272" i="2"/>
  <c r="J1272" i="2"/>
  <c r="K1272" i="2" s="1"/>
  <c r="N1251" i="2"/>
  <c r="J1251" i="2"/>
  <c r="K1251" i="2" s="1"/>
  <c r="N1279" i="2"/>
  <c r="J1279" i="2"/>
  <c r="K1279" i="2" s="1"/>
  <c r="N1270" i="2"/>
  <c r="J1270" i="2"/>
  <c r="K1270" i="2" s="1"/>
  <c r="N1256" i="2"/>
  <c r="J1256" i="2"/>
  <c r="K1256" i="2" s="1"/>
  <c r="N1281" i="2"/>
  <c r="J1281" i="2"/>
  <c r="K1281" i="2" s="1"/>
  <c r="N1267" i="2"/>
  <c r="J1267" i="2"/>
  <c r="K1267" i="2" s="1"/>
  <c r="N1261" i="2"/>
  <c r="J1261" i="2"/>
  <c r="K1261" i="2" s="1"/>
  <c r="N1253" i="2"/>
  <c r="J1253" i="2"/>
  <c r="K1253" i="2" s="1"/>
  <c r="N1268" i="2"/>
  <c r="J1268" i="2"/>
  <c r="K1268" i="2" s="1"/>
  <c r="F1294" i="2"/>
  <c r="M1294" i="2" s="1"/>
  <c r="M1255" i="2"/>
  <c r="F1315" i="2"/>
  <c r="M1315" i="2" s="1"/>
  <c r="M1276" i="2"/>
  <c r="F1309" i="2"/>
  <c r="M1309" i="2" s="1"/>
  <c r="M1270" i="2"/>
  <c r="F1299" i="2"/>
  <c r="M1299" i="2" s="1"/>
  <c r="M1260" i="2"/>
  <c r="F1302" i="2"/>
  <c r="M1263" i="2"/>
  <c r="F1293" i="2"/>
  <c r="M1293" i="2" s="1"/>
  <c r="M1254" i="2"/>
  <c r="F1307" i="2"/>
  <c r="M1307" i="2" s="1"/>
  <c r="M1268" i="2"/>
  <c r="F1296" i="2"/>
  <c r="M1296" i="2" s="1"/>
  <c r="M1257" i="2"/>
  <c r="F1290" i="2"/>
  <c r="M1290" i="2" s="1"/>
  <c r="M1251" i="2"/>
  <c r="F1292" i="2"/>
  <c r="M1292" i="2" s="1"/>
  <c r="M1253" i="2"/>
  <c r="F1317" i="2"/>
  <c r="M1317" i="2" s="1"/>
  <c r="M1278" i="2"/>
  <c r="F1318" i="2"/>
  <c r="M1279" i="2"/>
  <c r="F1298" i="2"/>
  <c r="M1298" i="2" s="1"/>
  <c r="M1259" i="2"/>
  <c r="F1295" i="2"/>
  <c r="M1295" i="2" s="1"/>
  <c r="M1256" i="2"/>
  <c r="F1289" i="2"/>
  <c r="J1250" i="2"/>
  <c r="K1250" i="2" s="1"/>
  <c r="M1250" i="2"/>
  <c r="G1311" i="2"/>
  <c r="G1302" i="2"/>
  <c r="G1298" i="2"/>
  <c r="G1294" i="2"/>
  <c r="G1290" i="2"/>
  <c r="G1318" i="2"/>
  <c r="G1317" i="2"/>
  <c r="G1316" i="2"/>
  <c r="G1310" i="2"/>
  <c r="G1309" i="2"/>
  <c r="G1308" i="2"/>
  <c r="G1303" i="2"/>
  <c r="G1299" i="2"/>
  <c r="G1295" i="2"/>
  <c r="G1291" i="2"/>
  <c r="G1314" i="2"/>
  <c r="G1313" i="2"/>
  <c r="G1312" i="2"/>
  <c r="G1306" i="2"/>
  <c r="G1305" i="2"/>
  <c r="G1304" i="2"/>
  <c r="G1301" i="2"/>
  <c r="G1300" i="2"/>
  <c r="G1297" i="2"/>
  <c r="G1296" i="2"/>
  <c r="G1293" i="2"/>
  <c r="G1292" i="2"/>
  <c r="G1289" i="2"/>
  <c r="N1289" i="2" s="1"/>
  <c r="G1315" i="2"/>
  <c r="G1307" i="2"/>
  <c r="D1310" i="2"/>
  <c r="C1310" i="2"/>
  <c r="D1318" i="2"/>
  <c r="C1318" i="2"/>
  <c r="D1311" i="2"/>
  <c r="C1311" i="2"/>
  <c r="D1305" i="2"/>
  <c r="C1305" i="2"/>
  <c r="D1307" i="2"/>
  <c r="C1307" i="2"/>
  <c r="D1312" i="2"/>
  <c r="C1312" i="2"/>
  <c r="D1313" i="2"/>
  <c r="C1313" i="2"/>
  <c r="D1317" i="2"/>
  <c r="C1317" i="2"/>
  <c r="D1315" i="2"/>
  <c r="C1315" i="2"/>
  <c r="D1314" i="2"/>
  <c r="C1314" i="2"/>
  <c r="D1309" i="2"/>
  <c r="C1309" i="2"/>
  <c r="D1316" i="2"/>
  <c r="C1316" i="2"/>
  <c r="C1302" i="2" l="1"/>
  <c r="A1302" i="2"/>
  <c r="D1302" i="2"/>
  <c r="B1302" i="2"/>
  <c r="L1302" i="2" s="1"/>
  <c r="AH42" i="3"/>
  <c r="AL34" i="3"/>
  <c r="AM40" i="3"/>
  <c r="AM41" i="3"/>
  <c r="AM43" i="3"/>
  <c r="AI36" i="3"/>
  <c r="AH38" i="3"/>
  <c r="AH35" i="3"/>
  <c r="AJ45" i="3"/>
  <c r="AL30" i="3"/>
  <c r="AJ41" i="3"/>
  <c r="AJ43" i="3"/>
  <c r="AH44" i="3"/>
  <c r="AL35" i="3"/>
  <c r="AI37" i="3"/>
  <c r="AJ35" i="3"/>
  <c r="AH36" i="3"/>
  <c r="AK32" i="3"/>
  <c r="AK41" i="3"/>
  <c r="AJ32" i="3"/>
  <c r="AL40" i="3"/>
  <c r="F10" i="3"/>
  <c r="G41" i="3"/>
  <c r="H19" i="3"/>
  <c r="G44" i="3"/>
  <c r="G15" i="3"/>
  <c r="B17" i="3"/>
  <c r="E21" i="3"/>
  <c r="B36" i="3"/>
  <c r="D16" i="3"/>
  <c r="G34" i="3"/>
  <c r="D15" i="3"/>
  <c r="D40" i="3"/>
  <c r="C17" i="3"/>
  <c r="F21" i="3"/>
  <c r="E39" i="3"/>
  <c r="C15" i="3"/>
  <c r="B44" i="3"/>
  <c r="E34" i="3"/>
  <c r="G6" i="3"/>
  <c r="B10" i="3"/>
  <c r="G17" i="3"/>
  <c r="C39" i="3"/>
  <c r="G37" i="3"/>
  <c r="C34" i="3"/>
  <c r="H17" i="3"/>
  <c r="B34" i="3"/>
  <c r="C18" i="3"/>
  <c r="D18" i="3"/>
  <c r="F11" i="3"/>
  <c r="B16" i="3"/>
  <c r="B39" i="3"/>
  <c r="H10" i="3"/>
  <c r="H6" i="3"/>
  <c r="D44" i="3"/>
  <c r="C6" i="3"/>
  <c r="E41" i="3"/>
  <c r="C10" i="3"/>
  <c r="E17" i="3"/>
  <c r="E37" i="3"/>
  <c r="D34" i="3"/>
  <c r="G30" i="3"/>
  <c r="B15" i="3"/>
  <c r="D41" i="3"/>
  <c r="D39" i="3"/>
  <c r="H13" i="3"/>
  <c r="B45" i="3"/>
  <c r="D17" i="3"/>
  <c r="B30" i="3"/>
  <c r="D13" i="3"/>
  <c r="B41" i="3"/>
  <c r="C41" i="3"/>
  <c r="B37" i="3"/>
  <c r="G12" i="3"/>
  <c r="B21" i="3"/>
  <c r="H16" i="3"/>
  <c r="F16" i="3"/>
  <c r="C16" i="3"/>
  <c r="B11" i="3"/>
  <c r="G10" i="3"/>
  <c r="D21" i="3"/>
  <c r="C30" i="3"/>
  <c r="H20" i="3"/>
  <c r="E11" i="3"/>
  <c r="G20" i="3"/>
  <c r="D45" i="3"/>
  <c r="D36" i="3"/>
  <c r="F35" i="3"/>
  <c r="D37" i="3"/>
  <c r="H18" i="3"/>
  <c r="H30" i="3"/>
  <c r="E12" i="3"/>
  <c r="E20" i="3"/>
  <c r="F44" i="3"/>
  <c r="C37" i="3"/>
  <c r="F30" i="3"/>
  <c r="G16" i="3"/>
  <c r="F40" i="3"/>
  <c r="G40" i="3"/>
  <c r="D11" i="3"/>
  <c r="F20" i="3"/>
  <c r="F42" i="3"/>
  <c r="B12" i="3"/>
  <c r="G42" i="3"/>
  <c r="B20" i="3"/>
  <c r="H12" i="3"/>
  <c r="B6" i="3"/>
  <c r="D12" i="3"/>
  <c r="H39" i="3"/>
  <c r="G45" i="3"/>
  <c r="H15" i="3"/>
  <c r="F18" i="3"/>
  <c r="F37" i="3"/>
  <c r="C36" i="3"/>
  <c r="B42" i="3"/>
  <c r="F41" i="3"/>
  <c r="F17" i="3"/>
  <c r="E40" i="3"/>
  <c r="E16" i="3"/>
  <c r="B40" i="3"/>
  <c r="E30" i="3"/>
  <c r="E42" i="3"/>
  <c r="E15" i="3"/>
  <c r="C42" i="3"/>
  <c r="F34" i="3"/>
  <c r="H21" i="3"/>
  <c r="E6" i="3"/>
  <c r="B18" i="3"/>
  <c r="D20" i="3"/>
  <c r="C13" i="3"/>
  <c r="G21" i="3"/>
  <c r="E36" i="3"/>
  <c r="D35" i="3"/>
  <c r="G13" i="3"/>
  <c r="H11" i="3"/>
  <c r="C44" i="3"/>
  <c r="G11" i="3"/>
  <c r="G39" i="3"/>
  <c r="B35" i="3"/>
  <c r="F13" i="3"/>
  <c r="C11" i="3"/>
  <c r="C40" i="3"/>
  <c r="C45" i="3"/>
  <c r="C21" i="3"/>
  <c r="C20" i="3"/>
  <c r="E35" i="3"/>
  <c r="B13" i="3"/>
  <c r="E45" i="3"/>
  <c r="G35" i="3"/>
  <c r="E44" i="3"/>
  <c r="D6" i="3"/>
  <c r="G18" i="3"/>
  <c r="E18" i="3"/>
  <c r="C35" i="3"/>
  <c r="E13" i="3"/>
  <c r="F6" i="3"/>
  <c r="F36" i="3"/>
  <c r="I35" i="3"/>
  <c r="H45" i="3"/>
  <c r="F12" i="3"/>
  <c r="H36" i="3"/>
  <c r="H40" i="3"/>
  <c r="H35" i="3"/>
  <c r="C12" i="3"/>
  <c r="I44" i="3"/>
  <c r="I40" i="3"/>
  <c r="F39" i="3"/>
  <c r="H44" i="3"/>
  <c r="H41" i="3"/>
  <c r="H42" i="3"/>
  <c r="I42" i="3"/>
  <c r="H37" i="3"/>
  <c r="J37" i="3"/>
  <c r="J36" i="3"/>
  <c r="I39" i="3"/>
  <c r="I41" i="3"/>
  <c r="I30" i="3"/>
  <c r="I36" i="3"/>
  <c r="J30" i="3"/>
  <c r="I37" i="3"/>
  <c r="J41" i="3"/>
  <c r="K41" i="3"/>
  <c r="K37" i="3"/>
  <c r="AM30" i="3"/>
  <c r="AM35" i="3"/>
  <c r="AM38" i="3"/>
  <c r="AM44" i="3"/>
  <c r="AH34" i="3"/>
  <c r="AI35" i="3"/>
  <c r="AI34" i="3"/>
  <c r="AL43" i="3"/>
  <c r="AK36" i="3"/>
  <c r="AJ42" i="3"/>
  <c r="AI45" i="3"/>
  <c r="AJ36" i="3"/>
  <c r="AL39" i="3"/>
  <c r="AK39" i="3"/>
  <c r="AK45" i="3"/>
  <c r="AJ44" i="3"/>
  <c r="AH45" i="3"/>
  <c r="AL45" i="3"/>
  <c r="AJ30" i="3"/>
  <c r="AK38" i="3"/>
  <c r="AL44" i="3"/>
  <c r="AK35" i="3"/>
  <c r="F15" i="3"/>
  <c r="G43" i="3"/>
  <c r="B14" i="3"/>
  <c r="E19" i="3"/>
  <c r="D19" i="3"/>
  <c r="F19" i="3"/>
  <c r="D42" i="3"/>
  <c r="B19" i="3"/>
  <c r="H43" i="3"/>
  <c r="G38" i="3"/>
  <c r="G19" i="3"/>
  <c r="B38" i="3"/>
  <c r="E43" i="3"/>
  <c r="B43" i="3"/>
  <c r="G36" i="3"/>
  <c r="E10" i="3"/>
  <c r="D10" i="3"/>
  <c r="F45" i="3"/>
  <c r="D30" i="3"/>
  <c r="C38" i="3"/>
  <c r="D43" i="3"/>
  <c r="G8" i="3"/>
  <c r="D38" i="3"/>
  <c r="D32" i="3"/>
  <c r="G32" i="3"/>
  <c r="B8" i="3"/>
  <c r="E32" i="3"/>
  <c r="C14" i="3"/>
  <c r="E14" i="3"/>
  <c r="H8" i="3"/>
  <c r="C19" i="3"/>
  <c r="D14" i="3"/>
  <c r="E38" i="3"/>
  <c r="G14" i="3"/>
  <c r="F43" i="3"/>
  <c r="C32" i="3"/>
  <c r="H14" i="3"/>
  <c r="C43" i="3"/>
  <c r="F8" i="3"/>
  <c r="D8" i="3"/>
  <c r="E8" i="3"/>
  <c r="H32" i="3"/>
  <c r="F38" i="3"/>
  <c r="C8" i="3"/>
  <c r="F14" i="3"/>
  <c r="B32" i="3"/>
  <c r="F32" i="3"/>
  <c r="H38" i="3"/>
  <c r="H34" i="3"/>
  <c r="J44" i="3"/>
  <c r="I34" i="3"/>
  <c r="I32" i="3"/>
  <c r="I45" i="3"/>
  <c r="I38" i="3"/>
  <c r="I43" i="3"/>
  <c r="K39" i="3"/>
  <c r="J45" i="3"/>
  <c r="K30" i="3"/>
  <c r="K36" i="3"/>
  <c r="J42" i="3"/>
  <c r="J32" i="3"/>
  <c r="L44" i="3"/>
  <c r="J34" i="3"/>
  <c r="J39" i="3"/>
  <c r="J38" i="3"/>
  <c r="K45" i="3"/>
  <c r="K42" i="3"/>
  <c r="J35" i="3"/>
  <c r="K35" i="3"/>
  <c r="J43" i="3"/>
  <c r="K32" i="3"/>
  <c r="J40" i="3"/>
  <c r="L41" i="3"/>
  <c r="K44" i="3"/>
  <c r="L35" i="3"/>
  <c r="L36" i="3"/>
  <c r="L34" i="3"/>
  <c r="K43" i="3"/>
  <c r="M40" i="3"/>
  <c r="M41" i="3"/>
  <c r="K34" i="3"/>
  <c r="K40" i="3"/>
  <c r="K38" i="3"/>
  <c r="L32" i="3"/>
  <c r="L38" i="3"/>
  <c r="L39" i="3"/>
  <c r="L30" i="3"/>
  <c r="L43" i="3"/>
  <c r="L37" i="3"/>
  <c r="L40" i="3"/>
  <c r="L42" i="3"/>
  <c r="L45" i="3"/>
  <c r="M37" i="3"/>
  <c r="O38" i="3"/>
  <c r="N30" i="3"/>
  <c r="M45" i="3"/>
  <c r="M38" i="3"/>
  <c r="M30" i="3"/>
  <c r="N37" i="3"/>
  <c r="M44" i="3"/>
  <c r="M43" i="3"/>
  <c r="M34" i="3"/>
  <c r="M35" i="3"/>
  <c r="M42" i="3"/>
  <c r="M32" i="3"/>
  <c r="M36" i="3"/>
  <c r="M39" i="3"/>
  <c r="N42" i="3"/>
  <c r="N35" i="3"/>
  <c r="N41" i="3"/>
  <c r="N45" i="3"/>
  <c r="N39" i="3"/>
  <c r="N40" i="3"/>
  <c r="N38" i="3"/>
  <c r="N34" i="3"/>
  <c r="N44" i="3"/>
  <c r="N36" i="3"/>
  <c r="N43" i="3"/>
  <c r="N32" i="3"/>
  <c r="O39" i="3"/>
  <c r="O44" i="3"/>
  <c r="O41" i="3"/>
  <c r="O45" i="3"/>
  <c r="O32" i="3"/>
  <c r="O36" i="3"/>
  <c r="O40" i="3"/>
  <c r="O43" i="3"/>
  <c r="O42" i="3"/>
  <c r="O30" i="3"/>
  <c r="O35" i="3"/>
  <c r="O34" i="3"/>
  <c r="O37" i="3"/>
  <c r="P39" i="3"/>
  <c r="P30" i="3"/>
  <c r="P34" i="3"/>
  <c r="Q37" i="3"/>
  <c r="P38" i="3"/>
  <c r="P44" i="3"/>
  <c r="P41" i="3"/>
  <c r="P35" i="3"/>
  <c r="P36" i="3"/>
  <c r="P32" i="3"/>
  <c r="P40" i="3"/>
  <c r="P42" i="3"/>
  <c r="P37" i="3"/>
  <c r="P45" i="3"/>
  <c r="P43" i="3"/>
  <c r="Q39" i="3"/>
  <c r="Q36" i="3"/>
  <c r="Q35" i="3"/>
  <c r="Q44" i="3"/>
  <c r="Q40" i="3"/>
  <c r="Q30" i="3"/>
  <c r="Q41" i="3"/>
  <c r="Q43" i="3"/>
  <c r="Q32" i="3"/>
  <c r="Q34" i="3"/>
  <c r="Q45" i="3"/>
  <c r="S35" i="3"/>
  <c r="Q42" i="3"/>
  <c r="Q38" i="3"/>
  <c r="R32" i="3"/>
  <c r="R37" i="3"/>
  <c r="R35" i="3"/>
  <c r="R43" i="3"/>
  <c r="R34" i="3"/>
  <c r="R44" i="3"/>
  <c r="R45" i="3"/>
  <c r="R38" i="3"/>
  <c r="R40" i="3"/>
  <c r="R42" i="3"/>
  <c r="R30" i="3"/>
  <c r="R41" i="3"/>
  <c r="R36" i="3"/>
  <c r="R39" i="3"/>
  <c r="S30" i="3"/>
  <c r="S43" i="3"/>
  <c r="S34" i="3"/>
  <c r="S44" i="3"/>
  <c r="S41" i="3"/>
  <c r="S37" i="3"/>
  <c r="S38" i="3"/>
  <c r="S32" i="3"/>
  <c r="S40" i="3"/>
  <c r="S42" i="3"/>
  <c r="S45" i="3"/>
  <c r="S36" i="3"/>
  <c r="S39" i="3"/>
  <c r="T30" i="3"/>
  <c r="T42" i="3"/>
  <c r="T35" i="3"/>
  <c r="T37" i="3"/>
  <c r="U36" i="3"/>
  <c r="T40" i="3"/>
  <c r="T41" i="3"/>
  <c r="T44" i="3"/>
  <c r="T34" i="3"/>
  <c r="T36" i="3"/>
  <c r="T43" i="3"/>
  <c r="U30" i="3"/>
  <c r="T45" i="3"/>
  <c r="T32" i="3"/>
  <c r="U45" i="3"/>
  <c r="U43" i="3"/>
  <c r="U42" i="3"/>
  <c r="U38" i="3"/>
  <c r="U41" i="3"/>
  <c r="T39" i="3"/>
  <c r="U39" i="3"/>
  <c r="W34" i="3"/>
  <c r="U35" i="3"/>
  <c r="U40" i="3"/>
  <c r="U34" i="3"/>
  <c r="T38" i="3"/>
  <c r="U44" i="3"/>
  <c r="V36" i="3"/>
  <c r="U37" i="3"/>
  <c r="U32" i="3"/>
  <c r="W37" i="3"/>
  <c r="V32" i="3"/>
  <c r="V37" i="3"/>
  <c r="V40" i="3"/>
  <c r="V34" i="3"/>
  <c r="V30" i="3"/>
  <c r="V45" i="3"/>
  <c r="V44" i="3"/>
  <c r="V43" i="3"/>
  <c r="V42" i="3"/>
  <c r="V41" i="3"/>
  <c r="V38" i="3"/>
  <c r="V35" i="3"/>
  <c r="V39" i="3"/>
  <c r="W38" i="3"/>
  <c r="W44" i="3"/>
  <c r="W36" i="3"/>
  <c r="W35" i="3"/>
  <c r="W45" i="3"/>
  <c r="W30" i="3"/>
  <c r="W43" i="3"/>
  <c r="W32" i="3"/>
  <c r="W39" i="3"/>
  <c r="W42" i="3"/>
  <c r="W41" i="3"/>
  <c r="W40" i="3"/>
  <c r="X43" i="3"/>
  <c r="X38" i="3"/>
  <c r="Y36" i="3"/>
  <c r="X37" i="3"/>
  <c r="X32" i="3"/>
  <c r="X45" i="3"/>
  <c r="Z43" i="3"/>
  <c r="X35" i="3"/>
  <c r="X42" i="3"/>
  <c r="X30" i="3"/>
  <c r="X36" i="3"/>
  <c r="X44" i="3"/>
  <c r="X41" i="3"/>
  <c r="X39" i="3"/>
  <c r="X34" i="3"/>
  <c r="X40" i="3"/>
  <c r="Y40" i="3"/>
  <c r="Y39" i="3"/>
  <c r="Y38" i="3"/>
  <c r="Y43" i="3"/>
  <c r="Y35" i="3"/>
  <c r="Y37" i="3"/>
  <c r="Y42" i="3"/>
  <c r="Y34" i="3"/>
  <c r="Y45" i="3"/>
  <c r="Y32" i="3"/>
  <c r="Y41" i="3"/>
  <c r="Y44" i="3"/>
  <c r="Y30" i="3"/>
  <c r="Z41" i="3"/>
  <c r="Z39" i="3"/>
  <c r="Z38" i="3"/>
  <c r="Z36" i="3"/>
  <c r="Z34" i="3"/>
  <c r="AA37" i="3"/>
  <c r="Z32" i="3"/>
  <c r="Z40" i="3"/>
  <c r="Z37" i="3"/>
  <c r="Z45" i="3"/>
  <c r="Z44" i="3"/>
  <c r="AA36" i="3"/>
  <c r="AA44" i="3"/>
  <c r="AA41" i="3"/>
  <c r="AA40" i="3"/>
  <c r="AA42" i="3"/>
  <c r="Z30" i="3"/>
  <c r="AB35" i="3"/>
  <c r="AA45" i="3"/>
  <c r="AA38" i="3"/>
  <c r="AA30" i="3"/>
  <c r="Z42" i="3"/>
  <c r="AA32" i="3"/>
  <c r="AA43" i="3"/>
  <c r="AA39" i="3"/>
  <c r="AA35" i="3"/>
  <c r="Z35" i="3"/>
  <c r="AA34" i="3"/>
  <c r="AB38" i="3"/>
  <c r="AB41" i="3"/>
  <c r="AB32" i="3"/>
  <c r="AB45" i="3"/>
  <c r="AB30" i="3"/>
  <c r="AB43" i="3"/>
  <c r="AB44" i="3"/>
  <c r="AB34" i="3"/>
  <c r="AB42" i="3"/>
  <c r="AC41" i="3"/>
  <c r="AB37" i="3"/>
  <c r="AB36" i="3"/>
  <c r="AB40" i="3"/>
  <c r="AB39" i="3"/>
  <c r="AC34" i="3"/>
  <c r="AC43" i="3"/>
  <c r="AC37" i="3"/>
  <c r="AC32" i="3"/>
  <c r="AC35" i="3"/>
  <c r="AC36" i="3"/>
  <c r="AC38" i="3"/>
  <c r="AC45" i="3"/>
  <c r="AC44" i="3"/>
  <c r="AC40" i="3"/>
  <c r="AC30" i="3"/>
  <c r="AC42" i="3"/>
  <c r="AC39" i="3"/>
  <c r="AD34" i="3"/>
  <c r="AD32" i="3"/>
  <c r="AD45" i="3"/>
  <c r="AD44" i="3"/>
  <c r="AD36" i="3"/>
  <c r="AD39" i="3"/>
  <c r="AD42" i="3"/>
  <c r="AD30" i="3"/>
  <c r="AD41" i="3"/>
  <c r="AE34" i="3"/>
  <c r="AD37" i="3"/>
  <c r="AE37" i="3"/>
  <c r="AD43" i="3"/>
  <c r="AE38" i="3"/>
  <c r="AD38" i="3"/>
  <c r="AE32" i="3"/>
  <c r="AE39" i="3"/>
  <c r="AE42" i="3"/>
  <c r="AF41" i="3"/>
  <c r="AE40" i="3"/>
  <c r="AE44" i="3"/>
  <c r="AE45" i="3"/>
  <c r="AE41" i="3"/>
  <c r="AD40" i="3"/>
  <c r="AD35" i="3"/>
  <c r="AE35" i="3"/>
  <c r="AE43" i="3"/>
  <c r="AE30" i="3"/>
  <c r="AE36" i="3"/>
  <c r="AF30" i="3"/>
  <c r="AF38" i="3"/>
  <c r="AF45" i="3"/>
  <c r="AF36" i="3"/>
  <c r="AF37" i="3"/>
  <c r="AF44" i="3"/>
  <c r="AF40" i="3"/>
  <c r="AF43" i="3"/>
  <c r="AH39" i="3"/>
  <c r="AF42" i="3"/>
  <c r="AG32" i="3"/>
  <c r="AF34" i="3"/>
  <c r="AG37" i="3"/>
  <c r="AF39" i="3"/>
  <c r="AG42" i="3"/>
  <c r="AF32" i="3"/>
  <c r="AG38" i="3"/>
  <c r="AG35" i="3"/>
  <c r="AG30" i="3"/>
  <c r="AG40" i="3"/>
  <c r="AG39" i="3"/>
  <c r="AG41" i="3"/>
  <c r="AG44" i="3"/>
  <c r="AG45" i="3"/>
  <c r="AG34" i="3"/>
  <c r="AG43" i="3"/>
  <c r="AF35" i="3"/>
  <c r="AG36" i="3"/>
  <c r="AM32" i="3"/>
  <c r="AM36" i="3"/>
  <c r="AM45" i="3"/>
  <c r="AH32" i="3"/>
  <c r="AI39" i="3"/>
  <c r="AK40" i="3"/>
  <c r="AL37" i="3"/>
  <c r="AI40" i="3"/>
  <c r="AK43" i="3"/>
  <c r="AK34" i="3"/>
  <c r="AH43" i="3"/>
  <c r="AL36" i="3"/>
  <c r="AI41" i="3"/>
  <c r="AI42" i="3"/>
  <c r="AK42" i="3"/>
  <c r="AH37" i="3"/>
  <c r="AL42" i="3"/>
  <c r="AK44" i="3"/>
  <c r="AI44" i="3"/>
  <c r="AL38" i="3"/>
  <c r="AM39" i="3"/>
  <c r="AM37" i="3"/>
  <c r="AM42" i="3"/>
  <c r="AI30" i="3"/>
  <c r="AK37" i="3"/>
  <c r="AK30" i="3"/>
  <c r="AJ40" i="3"/>
  <c r="AL32" i="3"/>
  <c r="AI43" i="3"/>
  <c r="AJ34" i="3"/>
  <c r="AH30" i="3"/>
  <c r="AI38" i="3"/>
  <c r="AI32" i="3"/>
  <c r="AH41" i="3"/>
  <c r="AH40" i="3"/>
  <c r="AL41" i="3"/>
  <c r="AJ37" i="3"/>
  <c r="AJ39" i="3"/>
  <c r="AJ38" i="3"/>
  <c r="AO29" i="3"/>
  <c r="AN45" i="3"/>
  <c r="AN41" i="3"/>
  <c r="AN37" i="3"/>
  <c r="AN43" i="3"/>
  <c r="AN42" i="3"/>
  <c r="AN44" i="3"/>
  <c r="AN40" i="3"/>
  <c r="AN34" i="3"/>
  <c r="AN39" i="3"/>
  <c r="AN30" i="3"/>
  <c r="AN36" i="3"/>
  <c r="AN35" i="3"/>
  <c r="AN32" i="3"/>
  <c r="AN38" i="3"/>
  <c r="M1318" i="2"/>
  <c r="O1312" i="2"/>
  <c r="O1293" i="2"/>
  <c r="A1303" i="2"/>
  <c r="B1303" i="2"/>
  <c r="L1303" i="2" s="1"/>
  <c r="O1295" i="2"/>
  <c r="O1310" i="2"/>
  <c r="O1307" i="2"/>
  <c r="O1313" i="2"/>
  <c r="A1292" i="2"/>
  <c r="B1292" i="2"/>
  <c r="O1289" i="2"/>
  <c r="O1315" i="2"/>
  <c r="O1308" i="2"/>
  <c r="O1297" i="2"/>
  <c r="O1309" i="2"/>
  <c r="O1292" i="2"/>
  <c r="O1291" i="2"/>
  <c r="O1306" i="2"/>
  <c r="O1303" i="2"/>
  <c r="O1311" i="2"/>
  <c r="O1301" i="2"/>
  <c r="O1294" i="2"/>
  <c r="O1305" i="2"/>
  <c r="O1300" i="2"/>
  <c r="O1298" i="2"/>
  <c r="O1316" i="2"/>
  <c r="O1304" i="2"/>
  <c r="C1292" i="2"/>
  <c r="D1292" i="2"/>
  <c r="AM33" i="3" s="1"/>
  <c r="O1299" i="2"/>
  <c r="O1317" i="2"/>
  <c r="O1318" i="2"/>
  <c r="O1314" i="2"/>
  <c r="D1303" i="2"/>
  <c r="C1303" i="2"/>
  <c r="O1290" i="2"/>
  <c r="O1296" i="2"/>
  <c r="M1302" i="2"/>
  <c r="O1302" i="2"/>
  <c r="N1297" i="2"/>
  <c r="J1297" i="2"/>
  <c r="K1297" i="2" s="1"/>
  <c r="N1314" i="2"/>
  <c r="J1314" i="2"/>
  <c r="K1314" i="2" s="1"/>
  <c r="N1303" i="2"/>
  <c r="J1303" i="2"/>
  <c r="K1303" i="2" s="1"/>
  <c r="N1294" i="2"/>
  <c r="J1294" i="2"/>
  <c r="K1294" i="2" s="1"/>
  <c r="N1292" i="2"/>
  <c r="J1292" i="2"/>
  <c r="K1292" i="2" s="1"/>
  <c r="N1300" i="2"/>
  <c r="J1300" i="2"/>
  <c r="K1300" i="2" s="1"/>
  <c r="N1306" i="2"/>
  <c r="J1306" i="2"/>
  <c r="K1306" i="2" s="1"/>
  <c r="N1291" i="2"/>
  <c r="J1291" i="2"/>
  <c r="K1291" i="2" s="1"/>
  <c r="N1308" i="2"/>
  <c r="J1308" i="2"/>
  <c r="K1308" i="2" s="1"/>
  <c r="N1317" i="2"/>
  <c r="J1317" i="2"/>
  <c r="K1317" i="2" s="1"/>
  <c r="N1298" i="2"/>
  <c r="J1298" i="2"/>
  <c r="K1298" i="2" s="1"/>
  <c r="N1301" i="2"/>
  <c r="J1301" i="2"/>
  <c r="K1301" i="2" s="1"/>
  <c r="N1295" i="2"/>
  <c r="J1295" i="2"/>
  <c r="K1295" i="2" s="1"/>
  <c r="N1318" i="2"/>
  <c r="J1318" i="2"/>
  <c r="K1318" i="2" s="1"/>
  <c r="N1307" i="2"/>
  <c r="J1307" i="2"/>
  <c r="K1307" i="2" s="1"/>
  <c r="N1293" i="2"/>
  <c r="J1293" i="2"/>
  <c r="K1293" i="2" s="1"/>
  <c r="N1312" i="2"/>
  <c r="J1312" i="2"/>
  <c r="K1312" i="2" s="1"/>
  <c r="N1309" i="2"/>
  <c r="J1309" i="2"/>
  <c r="K1309" i="2" s="1"/>
  <c r="N1302" i="2"/>
  <c r="J1302" i="2"/>
  <c r="K1302" i="2" s="1"/>
  <c r="N1315" i="2"/>
  <c r="J1315" i="2"/>
  <c r="K1315" i="2" s="1"/>
  <c r="N1296" i="2"/>
  <c r="J1296" i="2"/>
  <c r="K1296" i="2" s="1"/>
  <c r="N1304" i="2"/>
  <c r="J1304" i="2"/>
  <c r="K1304" i="2" s="1"/>
  <c r="N1313" i="2"/>
  <c r="J1313" i="2"/>
  <c r="K1313" i="2" s="1"/>
  <c r="N1299" i="2"/>
  <c r="J1299" i="2"/>
  <c r="K1299" i="2" s="1"/>
  <c r="N1310" i="2"/>
  <c r="J1310" i="2"/>
  <c r="K1310" i="2" s="1"/>
  <c r="N1290" i="2"/>
  <c r="J1290" i="2"/>
  <c r="K1290" i="2" s="1"/>
  <c r="N1311" i="2"/>
  <c r="J1311" i="2"/>
  <c r="K1311" i="2" s="1"/>
  <c r="N1305" i="2"/>
  <c r="J1305" i="2"/>
  <c r="K1305" i="2" s="1"/>
  <c r="N1316" i="2"/>
  <c r="J1316" i="2"/>
  <c r="K1316" i="2" s="1"/>
  <c r="M1289" i="2"/>
  <c r="J1289" i="2"/>
  <c r="K1289" i="2" s="1"/>
  <c r="AJ33" i="3" l="1"/>
  <c r="AK33" i="3"/>
  <c r="G7" i="3"/>
  <c r="B31" i="3"/>
  <c r="AG33" i="3"/>
  <c r="AF33" i="3"/>
  <c r="AE31" i="3"/>
  <c r="AA33" i="3"/>
  <c r="Z33" i="3"/>
  <c r="Y33" i="3"/>
  <c r="V31" i="3"/>
  <c r="U33" i="3"/>
  <c r="R33" i="3"/>
  <c r="P31" i="3"/>
  <c r="N31" i="3"/>
  <c r="M33" i="3"/>
  <c r="L31" i="3"/>
  <c r="K31" i="3"/>
  <c r="J33" i="3"/>
  <c r="H33" i="3"/>
  <c r="I31" i="3"/>
  <c r="F33" i="3"/>
  <c r="J6" i="3"/>
  <c r="J12" i="3"/>
  <c r="B7" i="3"/>
  <c r="E33" i="3"/>
  <c r="J16" i="3"/>
  <c r="H7" i="3"/>
  <c r="H23" i="3" s="1"/>
  <c r="F9" i="3"/>
  <c r="F31" i="3"/>
  <c r="AL31" i="3"/>
  <c r="AJ31" i="3"/>
  <c r="AJ47" i="3" s="1"/>
  <c r="AM31" i="3"/>
  <c r="AM47" i="3" s="1"/>
  <c r="J19" i="3"/>
  <c r="AH31" i="3"/>
  <c r="AF31" i="3"/>
  <c r="AD33" i="3"/>
  <c r="AC33" i="3"/>
  <c r="Y31" i="3"/>
  <c r="W31" i="3"/>
  <c r="U31" i="3"/>
  <c r="S33" i="3"/>
  <c r="Q31" i="3"/>
  <c r="Q33" i="3"/>
  <c r="Q47" i="3" s="1"/>
  <c r="N33" i="3"/>
  <c r="N47" i="3" s="1"/>
  <c r="I33" i="3"/>
  <c r="J18" i="3"/>
  <c r="J11" i="3"/>
  <c r="G31" i="3"/>
  <c r="D7" i="3"/>
  <c r="J15" i="3"/>
  <c r="G33" i="3"/>
  <c r="J10" i="3"/>
  <c r="H9" i="3"/>
  <c r="J17" i="3"/>
  <c r="C31" i="3"/>
  <c r="C9" i="3"/>
  <c r="AI33" i="3"/>
  <c r="AN31" i="3"/>
  <c r="AF47" i="3"/>
  <c r="J8" i="3"/>
  <c r="J14" i="3"/>
  <c r="AG31" i="3"/>
  <c r="AC31" i="3"/>
  <c r="AC47" i="3" s="1"/>
  <c r="AD31" i="3"/>
  <c r="AD47" i="3" s="1"/>
  <c r="AB33" i="3"/>
  <c r="Z31" i="3"/>
  <c r="X33" i="3"/>
  <c r="V33" i="3"/>
  <c r="S31" i="3"/>
  <c r="S47" i="3" s="1"/>
  <c r="P33" i="3"/>
  <c r="P47" i="3" s="1"/>
  <c r="O33" i="3"/>
  <c r="L33" i="3"/>
  <c r="L47" i="3" s="1"/>
  <c r="J31" i="3"/>
  <c r="J47" i="3" s="1"/>
  <c r="K33" i="3"/>
  <c r="K47" i="3" s="1"/>
  <c r="H31" i="3"/>
  <c r="H47" i="3" s="1"/>
  <c r="J13" i="3"/>
  <c r="E9" i="3"/>
  <c r="J20" i="3"/>
  <c r="J21" i="3"/>
  <c r="D31" i="3"/>
  <c r="C33" i="3"/>
  <c r="E7" i="3"/>
  <c r="D33" i="3"/>
  <c r="AK31" i="3"/>
  <c r="AK47" i="3" s="1"/>
  <c r="AN33" i="3"/>
  <c r="AN47" i="3" s="1"/>
  <c r="AL33" i="3"/>
  <c r="AL47" i="3" s="1"/>
  <c r="AI31" i="3"/>
  <c r="AI47" i="3" s="1"/>
  <c r="Y47" i="3"/>
  <c r="AH33" i="3"/>
  <c r="AE33" i="3"/>
  <c r="AA31" i="3"/>
  <c r="AA47" i="3" s="1"/>
  <c r="AB31" i="3"/>
  <c r="AB47" i="3" s="1"/>
  <c r="W33" i="3"/>
  <c r="X31" i="3"/>
  <c r="T33" i="3"/>
  <c r="T31" i="3"/>
  <c r="R31" i="3"/>
  <c r="R47" i="3" s="1"/>
  <c r="O31" i="3"/>
  <c r="M31" i="3"/>
  <c r="M47" i="3" s="1"/>
  <c r="I47" i="3"/>
  <c r="F47" i="3"/>
  <c r="G9" i="3"/>
  <c r="G23" i="3" s="1"/>
  <c r="B33" i="3"/>
  <c r="B47" i="3" s="1"/>
  <c r="F7" i="3"/>
  <c r="F23" i="3" s="1"/>
  <c r="C7" i="3"/>
  <c r="B9" i="3"/>
  <c r="D9" i="3"/>
  <c r="D23" i="3" s="1"/>
  <c r="E31" i="3"/>
  <c r="E47" i="3" s="1"/>
  <c r="AP29" i="3"/>
  <c r="AO45" i="3"/>
  <c r="AO44" i="3"/>
  <c r="AO40" i="3"/>
  <c r="AO43" i="3"/>
  <c r="AO42" i="3"/>
  <c r="AO41" i="3"/>
  <c r="AO39" i="3"/>
  <c r="AO38" i="3"/>
  <c r="AO33" i="3"/>
  <c r="AO36" i="3"/>
  <c r="AO35" i="3"/>
  <c r="AO32" i="3"/>
  <c r="AO37" i="3"/>
  <c r="AO34" i="3"/>
  <c r="AO31" i="3"/>
  <c r="AO30" i="3"/>
  <c r="L1292" i="2"/>
  <c r="O47" i="3" l="1"/>
  <c r="X47" i="3"/>
  <c r="G47" i="3"/>
  <c r="U47" i="3"/>
  <c r="W47" i="3"/>
  <c r="E23" i="3"/>
  <c r="T47" i="3"/>
  <c r="B23" i="3"/>
  <c r="C47" i="3"/>
  <c r="C23" i="3"/>
  <c r="Z47" i="3"/>
  <c r="AG47" i="3"/>
  <c r="AH47" i="3"/>
  <c r="V47" i="3"/>
  <c r="AE47" i="3"/>
  <c r="D47" i="3"/>
  <c r="J9" i="3"/>
  <c r="J7" i="3"/>
  <c r="AO47" i="3"/>
  <c r="AQ29" i="3"/>
  <c r="AP45" i="3"/>
  <c r="AP44" i="3"/>
  <c r="AP43" i="3"/>
  <c r="AP41" i="3"/>
  <c r="AP40" i="3"/>
  <c r="AP39" i="3"/>
  <c r="AP42" i="3"/>
  <c r="AP38" i="3"/>
  <c r="AP36" i="3"/>
  <c r="AP37" i="3"/>
  <c r="AP35" i="3"/>
  <c r="AP32" i="3"/>
  <c r="AP34" i="3"/>
  <c r="AP31" i="3"/>
  <c r="AP30" i="3"/>
  <c r="AP33" i="3"/>
  <c r="J23" i="3" l="1"/>
  <c r="AP47" i="3"/>
  <c r="AR29" i="3"/>
  <c r="AQ44" i="3"/>
  <c r="AQ43" i="3"/>
  <c r="AQ42" i="3"/>
  <c r="AQ38" i="3"/>
  <c r="AQ40" i="3"/>
  <c r="AQ39" i="3"/>
  <c r="AQ36" i="3"/>
  <c r="AQ41" i="3"/>
  <c r="AQ37" i="3"/>
  <c r="AQ35" i="3"/>
  <c r="AQ45" i="3"/>
  <c r="AQ34" i="3"/>
  <c r="AQ31" i="3"/>
  <c r="AQ30" i="3"/>
  <c r="AQ33" i="3"/>
  <c r="AQ32" i="3"/>
  <c r="AQ47" i="3" l="1"/>
  <c r="AS29" i="3"/>
  <c r="AR45" i="3"/>
  <c r="AR41" i="3"/>
  <c r="AR37" i="3"/>
  <c r="AR44" i="3"/>
  <c r="AR42" i="3"/>
  <c r="AR38" i="3"/>
  <c r="AR34" i="3"/>
  <c r="AR36" i="3"/>
  <c r="AR30" i="3"/>
  <c r="AR40" i="3"/>
  <c r="AR33" i="3"/>
  <c r="AR43" i="3"/>
  <c r="AR32" i="3"/>
  <c r="AR39" i="3"/>
  <c r="AR35" i="3"/>
  <c r="AR31" i="3"/>
  <c r="AR47" i="3" l="1"/>
  <c r="AT29" i="3"/>
  <c r="AS45" i="3"/>
  <c r="AS44" i="3"/>
  <c r="AS40" i="3"/>
  <c r="AS42" i="3"/>
  <c r="AS43" i="3"/>
  <c r="AS41" i="3"/>
  <c r="AS37" i="3"/>
  <c r="AS39" i="3"/>
  <c r="AS33" i="3"/>
  <c r="AS32" i="3"/>
  <c r="AS34" i="3"/>
  <c r="AS38" i="3"/>
  <c r="AS35" i="3"/>
  <c r="AS31" i="3"/>
  <c r="AS36" i="3"/>
  <c r="AS30" i="3"/>
  <c r="AS47" i="3" l="1"/>
  <c r="AU29" i="3"/>
  <c r="AT45" i="3"/>
  <c r="AT44" i="3"/>
  <c r="AT43" i="3"/>
  <c r="AT42" i="3"/>
  <c r="AT39" i="3"/>
  <c r="AT41" i="3"/>
  <c r="AT36" i="3"/>
  <c r="AT40" i="3"/>
  <c r="AT38" i="3"/>
  <c r="AT32" i="3"/>
  <c r="AT33" i="3"/>
  <c r="AT37" i="3"/>
  <c r="AT35" i="3"/>
  <c r="AT31" i="3"/>
  <c r="AT34" i="3"/>
  <c r="AT30" i="3"/>
  <c r="AT47" i="3" l="1"/>
  <c r="AV29" i="3"/>
  <c r="AU44" i="3"/>
  <c r="AU43" i="3"/>
  <c r="AU42" i="3"/>
  <c r="AU41" i="3"/>
  <c r="AU40" i="3"/>
  <c r="AU38" i="3"/>
  <c r="AU45" i="3"/>
  <c r="AU36" i="3"/>
  <c r="AU39" i="3"/>
  <c r="AU35" i="3"/>
  <c r="AU37" i="3"/>
  <c r="AU31" i="3"/>
  <c r="AU30" i="3"/>
  <c r="AU34" i="3"/>
  <c r="AU33" i="3"/>
  <c r="AU32" i="3"/>
  <c r="AU47" i="3" l="1"/>
  <c r="AW29" i="3"/>
  <c r="AV45" i="3"/>
  <c r="AV41" i="3"/>
  <c r="AV44" i="3"/>
  <c r="AV37" i="3"/>
  <c r="AV43" i="3"/>
  <c r="AV42" i="3"/>
  <c r="AV39" i="3"/>
  <c r="AV40" i="3"/>
  <c r="AV38" i="3"/>
  <c r="AV34" i="3"/>
  <c r="AV35" i="3"/>
  <c r="AV30" i="3"/>
  <c r="AV33" i="3"/>
  <c r="AV36" i="3"/>
  <c r="AV32" i="3"/>
  <c r="AV31" i="3"/>
  <c r="AV47" i="3" l="1"/>
  <c r="AX29" i="3"/>
  <c r="AW45" i="3"/>
  <c r="AW44" i="3"/>
  <c r="AW40" i="3"/>
  <c r="AW43" i="3"/>
  <c r="AW42" i="3"/>
  <c r="AW41" i="3"/>
  <c r="AW38" i="3"/>
  <c r="AW37" i="3"/>
  <c r="AW34" i="3"/>
  <c r="AW33" i="3"/>
  <c r="AW36" i="3"/>
  <c r="AW32" i="3"/>
  <c r="AW39" i="3"/>
  <c r="AW31" i="3"/>
  <c r="AW35" i="3"/>
  <c r="AW30" i="3"/>
  <c r="AW47" i="3" l="1"/>
  <c r="AY29" i="3"/>
  <c r="AX45" i="3"/>
  <c r="AX44" i="3"/>
  <c r="AX43" i="3"/>
  <c r="AX39" i="3"/>
  <c r="AX42" i="3"/>
  <c r="AX41" i="3"/>
  <c r="AX40" i="3"/>
  <c r="AX37" i="3"/>
  <c r="AX36" i="3"/>
  <c r="AX32" i="3"/>
  <c r="AX38" i="3"/>
  <c r="AX31" i="3"/>
  <c r="AX34" i="3"/>
  <c r="AX35" i="3"/>
  <c r="AX30" i="3"/>
  <c r="AX33" i="3"/>
  <c r="AZ29" i="3" l="1"/>
  <c r="AY44" i="3"/>
  <c r="AY43" i="3"/>
  <c r="AY42" i="3"/>
  <c r="AY38" i="3"/>
  <c r="AY45" i="3"/>
  <c r="AY41" i="3"/>
  <c r="AY40" i="3"/>
  <c r="AY36" i="3"/>
  <c r="AY35" i="3"/>
  <c r="AY39" i="3"/>
  <c r="AY37" i="3"/>
  <c r="AY31" i="3"/>
  <c r="AY30" i="3"/>
  <c r="AY34" i="3"/>
  <c r="AY33" i="3"/>
  <c r="AY32" i="3"/>
  <c r="AX47" i="3"/>
  <c r="AY47" i="3" l="1"/>
  <c r="BA29" i="3"/>
  <c r="AZ45" i="3"/>
  <c r="AZ41" i="3"/>
  <c r="AZ42" i="3"/>
  <c r="AZ40" i="3"/>
  <c r="AZ37" i="3"/>
  <c r="AZ44" i="3"/>
  <c r="AZ39" i="3"/>
  <c r="AZ34" i="3"/>
  <c r="AZ43" i="3"/>
  <c r="AZ38" i="3"/>
  <c r="AZ36" i="3"/>
  <c r="AZ30" i="3"/>
  <c r="AZ35" i="3"/>
  <c r="AZ33" i="3"/>
  <c r="AZ32" i="3"/>
  <c r="AZ31" i="3"/>
  <c r="AZ47" i="3" l="1"/>
  <c r="BB29" i="3"/>
  <c r="BA45" i="3"/>
  <c r="BA44" i="3"/>
  <c r="BA40" i="3"/>
  <c r="BA41" i="3"/>
  <c r="BA43" i="3"/>
  <c r="BA39" i="3"/>
  <c r="BA38" i="3"/>
  <c r="BA33" i="3"/>
  <c r="BA37" i="3"/>
  <c r="BA35" i="3"/>
  <c r="BA34" i="3"/>
  <c r="BA32" i="3"/>
  <c r="BA42" i="3"/>
  <c r="BA31" i="3"/>
  <c r="BA36" i="3"/>
  <c r="BA30" i="3"/>
  <c r="BA47" i="3" s="1"/>
  <c r="BB45" i="3" l="1"/>
  <c r="BB44" i="3"/>
  <c r="BB43" i="3"/>
  <c r="BB39" i="3"/>
  <c r="BB42" i="3"/>
  <c r="BB38" i="3"/>
  <c r="BB37" i="3"/>
  <c r="BB36" i="3"/>
  <c r="BB40" i="3"/>
  <c r="BB34" i="3"/>
  <c r="BB33" i="3"/>
  <c r="BB32" i="3"/>
  <c r="BB31" i="3"/>
  <c r="BB30" i="3"/>
  <c r="BB41" i="3"/>
  <c r="BB35" i="3"/>
  <c r="BB47" i="3" l="1"/>
</calcChain>
</file>

<file path=xl/comments1.xml><?xml version="1.0" encoding="utf-8"?>
<comments xmlns="http://schemas.openxmlformats.org/spreadsheetml/2006/main">
  <authors>
    <author>bernard esnault</author>
  </authors>
  <commentList>
    <comment ref="M1" authorId="0" shapeId="0">
      <text>
        <r>
          <rPr>
            <sz val="9"/>
            <color indexed="81"/>
            <rFont val="Tahoma"/>
            <family val="2"/>
          </rPr>
          <t xml:space="preserve">=(heure+NuméroLignepremièreHeure-heureOuverture)/Intervalle
multiplier heure, HeureOuverture et Intervalle par 60*24 pour ttransformation en décimal
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 xml:space="preserve">Idem Lignedebut -1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<sst xmlns="http://schemas.openxmlformats.org/spreadsheetml/2006/main" count="157" uniqueCount="80">
  <si>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</si>
  <si>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</si>
  <si>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</si>
  <si>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</si>
  <si>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</si>
  <si>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</si>
  <si>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</si>
  <si>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</si>
  <si>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Date</t>
  </si>
  <si>
    <t>HeureDébut</t>
  </si>
  <si>
    <t>HeureFin</t>
  </si>
  <si>
    <t>Fréquent.</t>
  </si>
  <si>
    <t>Organisme</t>
  </si>
  <si>
    <t>Lycée</t>
  </si>
  <si>
    <t>Gym Volontaire</t>
  </si>
  <si>
    <t>Collège A</t>
  </si>
  <si>
    <t>Collège B</t>
  </si>
  <si>
    <t>CNT</t>
  </si>
  <si>
    <t>SDIS et/OU PSIG</t>
  </si>
  <si>
    <t>Collège C</t>
  </si>
  <si>
    <t>Maison Des Cèdres</t>
  </si>
  <si>
    <t>Public</t>
  </si>
  <si>
    <t>Année</t>
  </si>
  <si>
    <t>Mois</t>
  </si>
  <si>
    <t>Sem.</t>
  </si>
  <si>
    <t>Inss</t>
  </si>
  <si>
    <t>Ecole Primaire A</t>
  </si>
  <si>
    <t>Jour</t>
  </si>
  <si>
    <t>Ecole Primaire B</t>
  </si>
  <si>
    <t>TVSV</t>
  </si>
  <si>
    <t>Val Horizon</t>
  </si>
  <si>
    <t>Public + SDIS ET/OU PSIG</t>
  </si>
  <si>
    <t>Plongeurs masqués</t>
  </si>
  <si>
    <t>Durée</t>
  </si>
  <si>
    <t>Colonne</t>
  </si>
  <si>
    <t>Lignedebut</t>
  </si>
  <si>
    <t>Lignefin</t>
  </si>
  <si>
    <t>Libellé</t>
  </si>
  <si>
    <t>Semaine</t>
  </si>
  <si>
    <t>Organismes</t>
  </si>
  <si>
    <t>DuréeFr&amp;qEnHeures</t>
  </si>
  <si>
    <t>Tot.</t>
  </si>
  <si>
    <t>CNT
 de 7h 30 à 10h 00
 32 participants</t>
  </si>
  <si>
    <t>Public
 de 10h 00 à 13h 30
 27 participants</t>
  </si>
  <si>
    <t>Lycée
 de 9h 00 à 10h 45
 45 participants</t>
  </si>
  <si>
    <t>Gym Volontaire
 de 12h 00 à 13h 30
 18 participants</t>
  </si>
  <si>
    <t>Collège A
 de 14h 00 à 15h 30
 19 participants</t>
  </si>
  <si>
    <t>Collège B
 de 15h 30 à 17h 00
 22 participants</t>
  </si>
  <si>
    <t>Gym Volontaire
 de 17h 00 à 18h 00
 37 participants</t>
  </si>
  <si>
    <t>CNT
 de 18h 00 à 22h 30
 38 participants</t>
  </si>
  <si>
    <t>SDIS et/OU PSIG
 de 7h 30 à 8h 15
 12 participants</t>
  </si>
  <si>
    <t>Collège C
 de 8h 30 à 12h 00
 45 participants</t>
  </si>
  <si>
    <t>Maison Des Cèdres
 de 12h 30 à 13h 30
 10 participants</t>
  </si>
  <si>
    <t>Lycée
 de 14h 00 à 18h 00
 50 participants</t>
  </si>
  <si>
    <t>Public
 de 18h 00 à 20h 00
 25 participants</t>
  </si>
  <si>
    <t>CNT
 de 20h 00 à 22h 30
 15 participants</t>
  </si>
  <si>
    <t>Lycée
 de 8h 00 à 10h 00
 50 participants</t>
  </si>
  <si>
    <t>Lycée
 de 10h 00 à 12h 00
 55 participants</t>
  </si>
  <si>
    <t>CNT
 de 12h 30 à 14h 30
 15 participants</t>
  </si>
  <si>
    <t>Public
 de 14h 30 à 19h 00
 60 participants</t>
  </si>
  <si>
    <t>CNT
 de 19h 00 à 20h 00
 12 participants</t>
  </si>
  <si>
    <t>Plongeurs masqués
 de 20h 00 à 22h 30
 10 participants</t>
  </si>
  <si>
    <t>Collège B
 de 8h 30 à 10h 00
 52 participants</t>
  </si>
  <si>
    <t>Inss
 de 12h 30 à 13h 30
 52 participants</t>
  </si>
  <si>
    <t>Ecole Primaire A
 de 14h 00 à 14h 40
 32 participants</t>
  </si>
  <si>
    <t>Ecole Primaire A
 de 14h 45 à 15h 25
 32 participants</t>
  </si>
  <si>
    <t>Lycée
 de 16h 00 à 18h 00
 52 participants</t>
  </si>
  <si>
    <t>Public
 de 18h 00 à 20h 00
 60 participants</t>
  </si>
  <si>
    <t>Ecole Primaire B
 de 9h 00 à 11h 30
 25 participants</t>
  </si>
  <si>
    <t>Maison Des Cèdres
 de 12h 30 à 13h 30
 15 participants</t>
  </si>
  <si>
    <t>Lycée
 de 14h 00 à 16h 00
 35 participants</t>
  </si>
  <si>
    <t>Lycée
 de 16h 00 à 18h 00
 35 participants</t>
  </si>
  <si>
    <t>Public
 de 18h 00 à 20h 00
 45 participants</t>
  </si>
  <si>
    <t>CNT
 de 20h 00 à 21h 00
 53 participants</t>
  </si>
  <si>
    <t>TVSV
 de 21h 00 à 22h 30
 27 participants</t>
  </si>
  <si>
    <t>Gym Volontaire
 de 8h 00 à 9h 00
 12 participants</t>
  </si>
  <si>
    <t>Val Horizon
 de 9h 00 à 11h 00
 15 participants</t>
  </si>
  <si>
    <t>CNT
 de 11h 00 à 14h 30
 15 participants</t>
  </si>
  <si>
    <t>Public + SDIS ET/OU PSIG
 de 14h 30 à 19h 00
 15 participants</t>
  </si>
  <si>
    <t>Plongeurs masqués
 de 19h 00 à 20h 15
 10 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</si>
</sst>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 mmmm\ yyyy"/>
    <numFmt numFmtId="165" formatCode="dddd"/>
    <numFmt numFmtId="166" formatCode="mmm"/>
    <numFmt numFmtId="167" formatCode="ddd"/>
    <numFmt numFmtId="168" formatCode="\ 0;;;@"/>
  </numFmts>
  <fonts count="12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26"/>
      <color theme="1"/>
      <name val="Calibri"/>
      <family val="2"/>
      <scheme val="minor"/>
    </font>
    <font>
      <sz val="2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theme="0" tint="-0.149967955565050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5" borderId="0" applyNumberFormat="0" applyBorder="0" applyAlignment="0" applyProtection="0"/>
  </cellStyleXfs>
  <cellXfs count="67">
    <xf numFmtId="0" fontId="0" fillId="0" borderId="0" xfId="0"/>
    <xf numFmtId="20" fontId="0" fillId="0" borderId="0" xfId="0" applyNumberFormat="1"/>
    <xf numFmtId="1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1" xfId="0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9" xfId="0" applyBorder="1" applyAlignment="1">
      <alignment horizontal="center"/>
    </xf>
    <xf numFmtId="20" fontId="1" fillId="0" borderId="12" xfId="0" applyNumberFormat="1" applyFont="1" applyBorder="1" applyAlignment="1"/>
    <xf numFmtId="0" fontId="4" fillId="0" borderId="9" xfId="0" applyFont="1" applyBorder="1"/>
    <xf numFmtId="0" fontId="4" fillId="4" borderId="10" xfId="0" applyFont="1" applyFill="1" applyBorder="1" applyAlignment="1">
      <alignment horizontal="center"/>
    </xf>
    <xf numFmtId="20" fontId="1" fillId="2" borderId="13" xfId="0" applyNumberFormat="1" applyFont="1" applyFill="1" applyBorder="1" applyAlignment="1"/>
    <xf numFmtId="0" fontId="0" fillId="2" borderId="9" xfId="0" applyFill="1" applyBorder="1"/>
    <xf numFmtId="20" fontId="1" fillId="0" borderId="13" xfId="0" applyNumberFormat="1" applyFont="1" applyBorder="1" applyAlignment="1"/>
    <xf numFmtId="20" fontId="1" fillId="0" borderId="13" xfId="0" applyNumberFormat="1" applyFont="1" applyBorder="1"/>
    <xf numFmtId="0" fontId="1" fillId="0" borderId="13" xfId="0" applyFont="1" applyBorder="1"/>
    <xf numFmtId="0" fontId="0" fillId="2" borderId="11" xfId="0" applyFill="1" applyBorder="1"/>
    <xf numFmtId="164" fontId="7" fillId="0" borderId="1" xfId="0" applyNumberFormat="1" applyFont="1" applyBorder="1"/>
    <xf numFmtId="0" fontId="7" fillId="0" borderId="1" xfId="0" applyFont="1" applyBorder="1"/>
    <xf numFmtId="1" fontId="8" fillId="0" borderId="1" xfId="0" applyNumberFormat="1" applyFont="1" applyBorder="1"/>
    <xf numFmtId="20" fontId="7" fillId="0" borderId="1" xfId="0" applyNumberFormat="1" applyFont="1" applyBorder="1"/>
    <xf numFmtId="164" fontId="7" fillId="0" borderId="2" xfId="0" applyNumberFormat="1" applyFont="1" applyBorder="1"/>
    <xf numFmtId="20" fontId="7" fillId="0" borderId="2" xfId="0" applyNumberFormat="1" applyFont="1" applyBorder="1"/>
    <xf numFmtId="1" fontId="8" fillId="0" borderId="2" xfId="0" applyNumberFormat="1" applyFont="1" applyBorder="1"/>
    <xf numFmtId="0" fontId="0" fillId="0" borderId="15" xfId="0" applyBorder="1"/>
    <xf numFmtId="165" fontId="0" fillId="0" borderId="15" xfId="0" applyNumberFormat="1" applyBorder="1"/>
    <xf numFmtId="166" fontId="0" fillId="0" borderId="15" xfId="0" applyNumberFormat="1" applyBorder="1"/>
    <xf numFmtId="164" fontId="7" fillId="0" borderId="16" xfId="0" applyNumberFormat="1" applyFont="1" applyBorder="1"/>
    <xf numFmtId="20" fontId="7" fillId="0" borderId="16" xfId="0" applyNumberFormat="1" applyFont="1" applyBorder="1"/>
    <xf numFmtId="1" fontId="8" fillId="0" borderId="16" xfId="0" applyNumberFormat="1" applyFont="1" applyBorder="1"/>
    <xf numFmtId="20" fontId="0" fillId="0" borderId="15" xfId="0" applyNumberFormat="1" applyBorder="1"/>
    <xf numFmtId="1" fontId="0" fillId="0" borderId="15" xfId="0" applyNumberFormat="1" applyBorder="1"/>
    <xf numFmtId="0" fontId="0" fillId="0" borderId="15" xfId="0" applyBorder="1" applyAlignment="1">
      <alignment horizontal="center"/>
    </xf>
    <xf numFmtId="20" fontId="0" fillId="4" borderId="1" xfId="0" applyNumberFormat="1" applyFill="1" applyBorder="1"/>
    <xf numFmtId="0" fontId="0" fillId="4" borderId="1" xfId="0" applyFill="1" applyBorder="1"/>
    <xf numFmtId="0" fontId="6" fillId="4" borderId="1" xfId="0" applyFont="1" applyFill="1" applyBorder="1"/>
    <xf numFmtId="0" fontId="1" fillId="0" borderId="12" xfId="0" applyFont="1" applyBorder="1"/>
    <xf numFmtId="0" fontId="0" fillId="0" borderId="13" xfId="0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right"/>
    </xf>
    <xf numFmtId="1" fontId="0" fillId="4" borderId="1" xfId="0" applyNumberFormat="1" applyFill="1" applyBorder="1" applyAlignment="1">
      <alignment horizontal="center"/>
    </xf>
    <xf numFmtId="167" fontId="0" fillId="4" borderId="1" xfId="0" applyNumberFormat="1" applyFill="1" applyBorder="1" applyAlignment="1">
      <alignment horizontal="center"/>
    </xf>
    <xf numFmtId="168" fontId="0" fillId="0" borderId="1" xfId="0" applyNumberFormat="1" applyBorder="1"/>
    <xf numFmtId="168" fontId="0" fillId="0" borderId="0" xfId="0" applyNumberFormat="1"/>
    <xf numFmtId="168" fontId="7" fillId="0" borderId="1" xfId="0" applyNumberFormat="1" applyFont="1" applyBorder="1"/>
    <xf numFmtId="168" fontId="7" fillId="3" borderId="1" xfId="0" applyNumberFormat="1" applyFont="1" applyFill="1" applyBorder="1"/>
    <xf numFmtId="168" fontId="9" fillId="3" borderId="1" xfId="1" applyNumberFormat="1" applyFont="1" applyFill="1" applyBorder="1"/>
    <xf numFmtId="168" fontId="8" fillId="0" borderId="1" xfId="0" applyNumberFormat="1" applyFont="1" applyBorder="1"/>
    <xf numFmtId="0" fontId="0" fillId="6" borderId="1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0" fillId="0" borderId="6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14" xfId="0" applyFont="1" applyBorder="1" applyAlignment="1">
      <alignment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1266825</xdr:colOff>
          <xdr:row>0</xdr:row>
          <xdr:rowOff>95250</xdr:rowOff>
        </xdr:from>
        <xdr:to>
          <xdr:col>4</xdr:col>
          <xdr:colOff>876300</xdr:colOff>
          <xdr:row>1</xdr:row>
          <xdr:rowOff>238125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318"/>
  <sheetViews>
    <sheetView tabSelected="1" workbookViewId="0">
      <selection activeCell="E10" sqref="E10"/>
    </sheetView>
    <sheetView tabSelected="1" zoomScale="89" zoomScaleNormal="89" workbookViewId="1">
      <selection activeCell="O2" sqref="O2"/>
    </sheetView>
  </sheetViews>
  <sheetFormatPr baseColWidth="10" defaultRowHeight="15" x14ac:dyDescent="0.25"/>
  <cols>
    <col min="1" max="1" width="5.42578125" bestFit="1" customWidth="1"/>
    <col min="2" max="2" width="9.7109375" style="3" customWidth="1"/>
    <col min="3" max="3" width="5.28515625" style="4" customWidth="1"/>
    <col min="4" max="4" width="6.85546875" bestFit="1" customWidth="1"/>
    <col min="5" max="5" width="23" style="22" bestFit="1" customWidth="1"/>
    <col min="6" max="6" width="12" style="23" bestFit="1" customWidth="1"/>
    <col min="7" max="7" width="9.140625" style="23" bestFit="1" customWidth="1"/>
    <col min="8" max="8" width="23.140625" style="23" bestFit="1" customWidth="1"/>
    <col min="9" max="9" width="9.7109375" style="24" bestFit="1" customWidth="1"/>
    <col min="10" max="10" width="6.42578125" bestFit="1" customWidth="1"/>
    <col min="11" max="11" width="17.7109375" customWidth="1"/>
    <col min="12" max="12" width="8.42578125" style="2" customWidth="1"/>
    <col min="13" max="13" width="11" style="2" bestFit="1" customWidth="1"/>
    <col min="14" max="14" width="8.140625" bestFit="1" customWidth="1"/>
    <col min="15" max="15" width="50.28515625" style="7" bestFit="1" customWidth="1"/>
  </cols>
  <sheetData>
    <row r="1" spans="1:16" x14ac:dyDescent="0.25">
      <c r="A1" t="s">
        <v>24</v>
      </c>
      <c r="B1" s="3" t="s">
        <v>27</v>
      </c>
      <c r="C1" s="4" t="s">
        <v>23</v>
      </c>
      <c r="D1" t="s">
        <v>22</v>
      </c>
      <c r="E1" s="22" t="s">
        <v>8</v>
      </c>
      <c r="F1" s="23" t="s">
        <v>9</v>
      </c>
      <c r="G1" s="23" t="s">
        <v>10</v>
      </c>
      <c r="H1" s="23" t="s">
        <v>12</v>
      </c>
      <c r="I1" s="24" t="s">
        <v>11</v>
      </c>
      <c r="J1" t="s">
        <v>33</v>
      </c>
      <c r="K1" t="s">
        <v>40</v>
      </c>
      <c r="L1" s="2" t="s">
        <v>34</v>
      </c>
      <c r="M1" s="2" t="s">
        <v>35</v>
      </c>
      <c r="N1" s="2" t="s">
        <v>36</v>
      </c>
      <c r="O1" s="6" t="s">
        <v>37</v>
      </c>
      <c r="P1" s="7"/>
    </row>
    <row r="2" spans="1:16" x14ac:dyDescent="0.25">
      <c r="A2">
        <f>WEEKNUM(E2)</f>
        <v>36</v>
      </c>
      <c r="B2" s="3">
        <f>WEEKDAY(E2)</f>
        <v>2</v>
      </c>
      <c r="C2" s="4">
        <f>MONTH(E2)</f>
        <v>9</v>
      </c>
      <c r="D2">
        <f>YEAR(E2)</f>
        <v>2017</v>
      </c>
      <c r="E2" s="22">
        <v>42982</v>
      </c>
      <c r="F2" s="25">
        <v>0.375</v>
      </c>
      <c r="G2" s="25">
        <v>0.44791666666666669</v>
      </c>
      <c r="H2" s="25" t="s">
        <v>13</v>
      </c>
      <c r="I2" s="24">
        <v>40</v>
      </c>
      <c r="J2" s="1">
        <f t="shared" ref="J2:J65" si="0">G2-F2</f>
        <v>7.2916666666666685E-2</v>
      </c>
      <c r="K2" s="2">
        <f t="shared" ref="K2:K65" si="1">I2*J2*24</f>
        <v>70.000000000000014</v>
      </c>
      <c r="L2" s="2">
        <f t="shared" ref="L2:L65" si="2">B2+1</f>
        <v>3</v>
      </c>
      <c r="M2" s="2">
        <f t="shared" ref="M2:M65" si="3">288*F2-86</f>
        <v>22</v>
      </c>
      <c r="N2" s="2">
        <f t="shared" ref="N2:N65" si="4">288*G2-87</f>
        <v>42</v>
      </c>
      <c r="O2" s="7" t="str">
        <f t="shared" ref="O2:O65" si="5">H2&amp;CHAR(10)&amp;" de "&amp;HOUR(F2)&amp;"h "&amp;IF(MINUTE(F2)=0,"00",MINUTE(F2))&amp;" à "&amp;HOUR(G2)&amp;"h "&amp;IF(MINUTE(G2)=0,"00",MINUTE(G2))&amp;IF(I2&lt;1,"",CHAR(10)&amp;" "&amp;I2&amp;" participants")</f>
        <v>Lycée
 de 9h 00 à 10h 45
 40 participants</v>
      </c>
    </row>
    <row r="3" spans="1:16" x14ac:dyDescent="0.25">
      <c r="A3">
        <f t="shared" ref="A3:A66" si="6">WEEKNUM(E3)</f>
        <v>36</v>
      </c>
      <c r="B3" s="3">
        <f t="shared" ref="B3:B66" si="7">WEEKDAY(E3)</f>
        <v>2</v>
      </c>
      <c r="C3" s="4">
        <f t="shared" ref="C3:C27" si="8">MONTH(E3)</f>
        <v>9</v>
      </c>
      <c r="D3">
        <f>YEAR(E3)</f>
        <v>2017</v>
      </c>
      <c r="E3" s="22">
        <v>42982</v>
      </c>
      <c r="F3" s="25">
        <v>0.5</v>
      </c>
      <c r="G3" s="25">
        <v>0.5625</v>
      </c>
      <c r="H3" s="23" t="s">
        <v>14</v>
      </c>
      <c r="I3" s="24">
        <v>25</v>
      </c>
      <c r="J3" s="1">
        <f t="shared" si="0"/>
        <v>6.25E-2</v>
      </c>
      <c r="K3" s="2">
        <f t="shared" si="1"/>
        <v>37.5</v>
      </c>
      <c r="L3" s="2">
        <f t="shared" si="2"/>
        <v>3</v>
      </c>
      <c r="M3" s="2">
        <f t="shared" si="3"/>
        <v>58</v>
      </c>
      <c r="N3" s="2">
        <f t="shared" si="4"/>
        <v>75</v>
      </c>
      <c r="O3" s="7" t="str">
        <f t="shared" si="5"/>
        <v>Gym Volontaire
 de 12h 00 à 13h 30
 25 participants</v>
      </c>
    </row>
    <row r="4" spans="1:16" x14ac:dyDescent="0.25">
      <c r="A4">
        <f t="shared" si="6"/>
        <v>36</v>
      </c>
      <c r="B4" s="3">
        <f t="shared" si="7"/>
        <v>2</v>
      </c>
      <c r="C4" s="4">
        <f t="shared" si="8"/>
        <v>9</v>
      </c>
      <c r="D4" s="8">
        <f>YEAR(E4)</f>
        <v>2017</v>
      </c>
      <c r="E4" s="22">
        <v>42982</v>
      </c>
      <c r="F4" s="25">
        <v>0.58333333333333337</v>
      </c>
      <c r="G4" s="25">
        <v>0.64583333333333337</v>
      </c>
      <c r="H4" s="23" t="s">
        <v>15</v>
      </c>
      <c r="I4" s="24">
        <v>46</v>
      </c>
      <c r="J4" s="1">
        <f t="shared" si="0"/>
        <v>6.25E-2</v>
      </c>
      <c r="K4" s="2">
        <f t="shared" si="1"/>
        <v>69</v>
      </c>
      <c r="L4" s="2">
        <f t="shared" si="2"/>
        <v>3</v>
      </c>
      <c r="M4" s="2">
        <f t="shared" si="3"/>
        <v>82</v>
      </c>
      <c r="N4" s="2">
        <f t="shared" si="4"/>
        <v>99</v>
      </c>
      <c r="O4" s="7" t="str">
        <f t="shared" si="5"/>
        <v>Collège A
 de 14h 00 à 15h 30
 46 participants</v>
      </c>
    </row>
    <row r="5" spans="1:16" x14ac:dyDescent="0.25">
      <c r="A5">
        <f t="shared" si="6"/>
        <v>36</v>
      </c>
      <c r="B5" s="3">
        <f t="shared" si="7"/>
        <v>2</v>
      </c>
      <c r="C5" s="4">
        <f t="shared" si="8"/>
        <v>9</v>
      </c>
      <c r="D5" s="8">
        <f t="shared" ref="D5:D12" si="9">YEAR(E5)</f>
        <v>2017</v>
      </c>
      <c r="E5" s="22">
        <v>42982</v>
      </c>
      <c r="F5" s="25">
        <v>0.64583333333333337</v>
      </c>
      <c r="G5" s="25">
        <v>0.70833333333333337</v>
      </c>
      <c r="H5" s="23" t="s">
        <v>16</v>
      </c>
      <c r="I5" s="24">
        <v>52</v>
      </c>
      <c r="J5" s="1">
        <f t="shared" si="0"/>
        <v>6.25E-2</v>
      </c>
      <c r="K5" s="2">
        <f t="shared" si="1"/>
        <v>78</v>
      </c>
      <c r="L5" s="2">
        <f t="shared" si="2"/>
        <v>3</v>
      </c>
      <c r="M5" s="2">
        <f t="shared" si="3"/>
        <v>100</v>
      </c>
      <c r="N5" s="2">
        <f t="shared" si="4"/>
        <v>117</v>
      </c>
      <c r="O5" s="7" t="str">
        <f t="shared" si="5"/>
        <v>Collège B
 de 15h 30 à 17h 00
 52 participants</v>
      </c>
    </row>
    <row r="6" spans="1:16" x14ac:dyDescent="0.25">
      <c r="A6">
        <f t="shared" si="6"/>
        <v>36</v>
      </c>
      <c r="B6" s="3">
        <f t="shared" si="7"/>
        <v>2</v>
      </c>
      <c r="C6" s="4">
        <f t="shared" si="8"/>
        <v>9</v>
      </c>
      <c r="D6" s="8">
        <f t="shared" si="9"/>
        <v>2017</v>
      </c>
      <c r="E6" s="22">
        <v>42982</v>
      </c>
      <c r="F6" s="25">
        <v>0.70833333333333337</v>
      </c>
      <c r="G6" s="25">
        <v>0.75</v>
      </c>
      <c r="H6" s="23" t="s">
        <v>14</v>
      </c>
      <c r="I6" s="24">
        <v>25</v>
      </c>
      <c r="J6" s="1">
        <f t="shared" si="0"/>
        <v>4.166666666666663E-2</v>
      </c>
      <c r="K6" s="2">
        <f t="shared" si="1"/>
        <v>24.999999999999975</v>
      </c>
      <c r="L6" s="2">
        <f t="shared" si="2"/>
        <v>3</v>
      </c>
      <c r="M6" s="2">
        <f t="shared" si="3"/>
        <v>118</v>
      </c>
      <c r="N6" s="2">
        <f t="shared" si="4"/>
        <v>129</v>
      </c>
      <c r="O6" s="7" t="str">
        <f t="shared" si="5"/>
        <v>Gym Volontaire
 de 17h 00 à 18h 00
 25 participants</v>
      </c>
    </row>
    <row r="7" spans="1:16" x14ac:dyDescent="0.25">
      <c r="A7">
        <f t="shared" si="6"/>
        <v>36</v>
      </c>
      <c r="B7" s="3">
        <f t="shared" si="7"/>
        <v>2</v>
      </c>
      <c r="C7" s="4">
        <f t="shared" si="8"/>
        <v>9</v>
      </c>
      <c r="D7" s="8">
        <f t="shared" si="9"/>
        <v>2017</v>
      </c>
      <c r="E7" s="22">
        <v>42982</v>
      </c>
      <c r="F7" s="25">
        <v>0.75</v>
      </c>
      <c r="G7" s="25">
        <v>0.9375</v>
      </c>
      <c r="H7" s="23" t="s">
        <v>17</v>
      </c>
      <c r="I7" s="24">
        <v>115</v>
      </c>
      <c r="J7" s="1">
        <f t="shared" si="0"/>
        <v>0.1875</v>
      </c>
      <c r="K7" s="2">
        <f t="shared" si="1"/>
        <v>517.5</v>
      </c>
      <c r="L7" s="2">
        <f t="shared" si="2"/>
        <v>3</v>
      </c>
      <c r="M7" s="2">
        <f t="shared" si="3"/>
        <v>130</v>
      </c>
      <c r="N7" s="2">
        <f t="shared" si="4"/>
        <v>183</v>
      </c>
      <c r="O7" s="7" t="str">
        <f t="shared" si="5"/>
        <v>CNT
 de 18h 00 à 22h 30
 115 participants</v>
      </c>
    </row>
    <row r="8" spans="1:16" x14ac:dyDescent="0.25">
      <c r="A8">
        <f t="shared" si="6"/>
        <v>36</v>
      </c>
      <c r="B8" s="3">
        <f t="shared" si="7"/>
        <v>3</v>
      </c>
      <c r="C8" s="4">
        <f t="shared" si="8"/>
        <v>9</v>
      </c>
      <c r="D8" s="8">
        <f t="shared" si="9"/>
        <v>2017</v>
      </c>
      <c r="E8" s="22">
        <v>42983</v>
      </c>
      <c r="F8" s="25">
        <v>0.3125</v>
      </c>
      <c r="G8" s="25">
        <v>0.34375</v>
      </c>
      <c r="H8" s="23" t="s">
        <v>18</v>
      </c>
      <c r="I8" s="24">
        <v>10</v>
      </c>
      <c r="J8" s="1">
        <f t="shared" si="0"/>
        <v>3.125E-2</v>
      </c>
      <c r="K8" s="2">
        <f t="shared" si="1"/>
        <v>7.5</v>
      </c>
      <c r="L8" s="2">
        <f t="shared" si="2"/>
        <v>4</v>
      </c>
      <c r="M8" s="2">
        <f t="shared" si="3"/>
        <v>4</v>
      </c>
      <c r="N8" s="2">
        <f t="shared" si="4"/>
        <v>12</v>
      </c>
      <c r="O8" s="7" t="str">
        <f t="shared" si="5"/>
        <v>SDIS et/OU PSIG
 de 7h 30 à 8h 15
 10 participants</v>
      </c>
    </row>
    <row r="9" spans="1:16" x14ac:dyDescent="0.25">
      <c r="A9">
        <f t="shared" si="6"/>
        <v>36</v>
      </c>
      <c r="B9" s="3">
        <f t="shared" si="7"/>
        <v>3</v>
      </c>
      <c r="C9" s="4">
        <f t="shared" si="8"/>
        <v>9</v>
      </c>
      <c r="D9" s="8">
        <f t="shared" si="9"/>
        <v>2017</v>
      </c>
      <c r="E9" s="22">
        <v>42983</v>
      </c>
      <c r="F9" s="25">
        <v>0.35416666666666669</v>
      </c>
      <c r="G9" s="25">
        <v>0.5</v>
      </c>
      <c r="H9" s="23" t="s">
        <v>19</v>
      </c>
      <c r="I9" s="24">
        <v>90</v>
      </c>
      <c r="J9" s="1">
        <f t="shared" si="0"/>
        <v>0.14583333333333331</v>
      </c>
      <c r="K9" s="2">
        <f t="shared" si="1"/>
        <v>314.99999999999994</v>
      </c>
      <c r="L9" s="2">
        <f t="shared" si="2"/>
        <v>4</v>
      </c>
      <c r="M9" s="2">
        <f t="shared" si="3"/>
        <v>16</v>
      </c>
      <c r="N9" s="2">
        <f t="shared" si="4"/>
        <v>57</v>
      </c>
      <c r="O9" s="7" t="str">
        <f t="shared" si="5"/>
        <v>Collège C
 de 8h 30 à 12h 00
 90 participants</v>
      </c>
    </row>
    <row r="10" spans="1:16" x14ac:dyDescent="0.25">
      <c r="A10">
        <f t="shared" ref="A10" si="10">WEEKNUM(E10)</f>
        <v>36</v>
      </c>
      <c r="B10" s="3">
        <f t="shared" ref="B10" si="11">WEEKDAY(E10)</f>
        <v>3</v>
      </c>
      <c r="C10" s="4">
        <f t="shared" ref="C10" si="12">MONTH(E10)</f>
        <v>9</v>
      </c>
      <c r="D10" s="8">
        <f t="shared" ref="D10" si="13">YEAR(E10)</f>
        <v>2017</v>
      </c>
      <c r="E10" s="22">
        <v>42983</v>
      </c>
      <c r="F10" s="25">
        <v>0.52083333333333337</v>
      </c>
      <c r="G10" s="25">
        <v>0.5625</v>
      </c>
      <c r="H10" s="23" t="s">
        <v>20</v>
      </c>
      <c r="I10" s="24">
        <v>26</v>
      </c>
      <c r="J10" s="1">
        <f t="shared" si="0"/>
        <v>4.166666666666663E-2</v>
      </c>
      <c r="K10" s="2">
        <f t="shared" si="1"/>
        <v>25.999999999999979</v>
      </c>
      <c r="L10" s="2">
        <f t="shared" si="2"/>
        <v>4</v>
      </c>
      <c r="M10" s="2">
        <f t="shared" si="3"/>
        <v>64</v>
      </c>
      <c r="N10" s="2">
        <f t="shared" si="4"/>
        <v>75</v>
      </c>
      <c r="O10" s="7" t="str">
        <f t="shared" si="5"/>
        <v>Maison Des Cèdres
 de 12h 30 à 13h 30
 26 participants</v>
      </c>
    </row>
    <row r="11" spans="1:16" x14ac:dyDescent="0.25">
      <c r="A11">
        <f t="shared" si="6"/>
        <v>36</v>
      </c>
      <c r="B11" s="3">
        <f t="shared" si="7"/>
        <v>3</v>
      </c>
      <c r="C11" s="4">
        <f t="shared" si="8"/>
        <v>9</v>
      </c>
      <c r="D11" s="8">
        <f t="shared" si="9"/>
        <v>2017</v>
      </c>
      <c r="E11" s="22">
        <v>42983</v>
      </c>
      <c r="F11" s="25">
        <v>0.58333333333333337</v>
      </c>
      <c r="G11" s="25">
        <v>0.75</v>
      </c>
      <c r="H11" s="23" t="s">
        <v>13</v>
      </c>
      <c r="I11" s="24">
        <v>104</v>
      </c>
      <c r="J11" s="1">
        <f t="shared" si="0"/>
        <v>0.16666666666666663</v>
      </c>
      <c r="K11" s="2">
        <f t="shared" si="1"/>
        <v>415.99999999999989</v>
      </c>
      <c r="L11" s="2">
        <f t="shared" si="2"/>
        <v>4</v>
      </c>
      <c r="M11" s="2">
        <f t="shared" si="3"/>
        <v>82</v>
      </c>
      <c r="N11" s="2">
        <f t="shared" si="4"/>
        <v>129</v>
      </c>
      <c r="O11" s="7" t="str">
        <f t="shared" si="5"/>
        <v>Lycée
 de 14h 00 à 18h 00
 104 participants</v>
      </c>
    </row>
    <row r="12" spans="1:16" x14ac:dyDescent="0.25">
      <c r="A12">
        <f t="shared" si="6"/>
        <v>36</v>
      </c>
      <c r="B12" s="3">
        <f t="shared" si="7"/>
        <v>3</v>
      </c>
      <c r="C12" s="4">
        <f t="shared" si="8"/>
        <v>9</v>
      </c>
      <c r="D12" s="8">
        <f t="shared" si="9"/>
        <v>2017</v>
      </c>
      <c r="E12" s="22">
        <v>42983</v>
      </c>
      <c r="F12" s="25">
        <v>0.75</v>
      </c>
      <c r="G12" s="25">
        <v>0.83333333333333337</v>
      </c>
      <c r="H12" s="23" t="s">
        <v>21</v>
      </c>
      <c r="I12" s="24">
        <v>32</v>
      </c>
      <c r="J12" s="1">
        <f t="shared" si="0"/>
        <v>8.333333333333337E-2</v>
      </c>
      <c r="K12" s="2">
        <f t="shared" si="1"/>
        <v>64.000000000000028</v>
      </c>
      <c r="L12" s="2">
        <f t="shared" si="2"/>
        <v>4</v>
      </c>
      <c r="M12" s="2">
        <f t="shared" si="3"/>
        <v>130</v>
      </c>
      <c r="N12" s="2">
        <f t="shared" si="4"/>
        <v>153</v>
      </c>
      <c r="O12" s="7" t="str">
        <f t="shared" si="5"/>
        <v>Public
 de 18h 00 à 20h 00
 32 participants</v>
      </c>
    </row>
    <row r="13" spans="1:16" x14ac:dyDescent="0.25">
      <c r="A13">
        <f t="shared" si="6"/>
        <v>36</v>
      </c>
      <c r="B13" s="3">
        <f t="shared" si="7"/>
        <v>3</v>
      </c>
      <c r="C13" s="4">
        <f t="shared" si="8"/>
        <v>9</v>
      </c>
      <c r="D13">
        <f t="shared" ref="D13:D68" si="14">YEAR(E13)</f>
        <v>2017</v>
      </c>
      <c r="E13" s="22">
        <v>42983</v>
      </c>
      <c r="F13" s="25">
        <v>0.83333333333333337</v>
      </c>
      <c r="G13" s="25">
        <v>0.9375</v>
      </c>
      <c r="H13" s="23" t="s">
        <v>17</v>
      </c>
      <c r="I13" s="24">
        <v>55</v>
      </c>
      <c r="J13" s="1">
        <f t="shared" si="0"/>
        <v>0.10416666666666663</v>
      </c>
      <c r="K13" s="2">
        <f t="shared" si="1"/>
        <v>137.49999999999994</v>
      </c>
      <c r="L13" s="2">
        <f t="shared" si="2"/>
        <v>4</v>
      </c>
      <c r="M13" s="2">
        <f t="shared" si="3"/>
        <v>154</v>
      </c>
      <c r="N13" s="2">
        <f t="shared" si="4"/>
        <v>183</v>
      </c>
      <c r="O13" s="7" t="str">
        <f t="shared" si="5"/>
        <v>CNT
 de 20h 00 à 22h 30
 55 participants</v>
      </c>
    </row>
    <row r="14" spans="1:16" x14ac:dyDescent="0.25">
      <c r="A14">
        <f t="shared" si="6"/>
        <v>36</v>
      </c>
      <c r="B14" s="3">
        <f t="shared" si="7"/>
        <v>4</v>
      </c>
      <c r="C14" s="4">
        <f t="shared" si="8"/>
        <v>9</v>
      </c>
      <c r="D14">
        <f t="shared" si="14"/>
        <v>2017</v>
      </c>
      <c r="E14" s="22">
        <v>42984</v>
      </c>
      <c r="F14" s="25">
        <v>0.33333333333333331</v>
      </c>
      <c r="G14" s="25">
        <v>0.41666666666666669</v>
      </c>
      <c r="H14" s="23" t="s">
        <v>13</v>
      </c>
      <c r="I14" s="24">
        <v>35</v>
      </c>
      <c r="J14" s="1">
        <f t="shared" si="0"/>
        <v>8.333333333333337E-2</v>
      </c>
      <c r="K14" s="2">
        <f t="shared" si="1"/>
        <v>70.000000000000028</v>
      </c>
      <c r="L14" s="2">
        <f t="shared" si="2"/>
        <v>5</v>
      </c>
      <c r="M14" s="2">
        <f t="shared" si="3"/>
        <v>10</v>
      </c>
      <c r="N14" s="2">
        <f t="shared" si="4"/>
        <v>33</v>
      </c>
      <c r="O14" s="7" t="str">
        <f t="shared" si="5"/>
        <v>Lycée
 de 8h 00 à 10h 00
 35 participants</v>
      </c>
    </row>
    <row r="15" spans="1:16" x14ac:dyDescent="0.25">
      <c r="A15">
        <f t="shared" si="6"/>
        <v>36</v>
      </c>
      <c r="B15" s="3">
        <f t="shared" si="7"/>
        <v>4</v>
      </c>
      <c r="C15" s="4">
        <f t="shared" si="8"/>
        <v>9</v>
      </c>
      <c r="D15">
        <f t="shared" si="14"/>
        <v>2017</v>
      </c>
      <c r="E15" s="22">
        <v>42984</v>
      </c>
      <c r="F15" s="25">
        <v>0.41666666666666669</v>
      </c>
      <c r="G15" s="25">
        <v>0.5</v>
      </c>
      <c r="H15" s="23" t="s">
        <v>13</v>
      </c>
      <c r="I15" s="24">
        <v>25</v>
      </c>
      <c r="J15" s="1">
        <f t="shared" si="0"/>
        <v>8.3333333333333315E-2</v>
      </c>
      <c r="K15" s="2">
        <f t="shared" si="1"/>
        <v>49.999999999999993</v>
      </c>
      <c r="L15" s="2">
        <f t="shared" si="2"/>
        <v>5</v>
      </c>
      <c r="M15" s="2">
        <f t="shared" si="3"/>
        <v>34</v>
      </c>
      <c r="N15" s="2">
        <f t="shared" si="4"/>
        <v>57</v>
      </c>
      <c r="O15" s="7" t="str">
        <f t="shared" si="5"/>
        <v>Lycée
 de 10h 00 à 12h 00
 25 participants</v>
      </c>
    </row>
    <row r="16" spans="1:16" x14ac:dyDescent="0.25">
      <c r="A16">
        <f t="shared" si="6"/>
        <v>36</v>
      </c>
      <c r="B16" s="3">
        <f t="shared" si="7"/>
        <v>4</v>
      </c>
      <c r="C16" s="4">
        <f t="shared" si="8"/>
        <v>9</v>
      </c>
      <c r="D16">
        <f t="shared" si="14"/>
        <v>2017</v>
      </c>
      <c r="E16" s="22">
        <v>42984</v>
      </c>
      <c r="F16" s="25">
        <v>0.52083333333333337</v>
      </c>
      <c r="G16" s="25">
        <v>0.60416666666666663</v>
      </c>
      <c r="H16" s="23" t="s">
        <v>17</v>
      </c>
      <c r="I16" s="24">
        <v>20</v>
      </c>
      <c r="J16" s="1">
        <f t="shared" si="0"/>
        <v>8.3333333333333259E-2</v>
      </c>
      <c r="K16" s="2">
        <f t="shared" si="1"/>
        <v>39.999999999999964</v>
      </c>
      <c r="L16" s="2">
        <f t="shared" si="2"/>
        <v>5</v>
      </c>
      <c r="M16" s="2">
        <f t="shared" si="3"/>
        <v>64</v>
      </c>
      <c r="N16" s="2">
        <f t="shared" si="4"/>
        <v>87</v>
      </c>
      <c r="O16" s="7" t="str">
        <f t="shared" si="5"/>
        <v>CNT
 de 12h 30 à 14h 30
 20 participants</v>
      </c>
    </row>
    <row r="17" spans="1:15" x14ac:dyDescent="0.25">
      <c r="A17">
        <f t="shared" si="6"/>
        <v>36</v>
      </c>
      <c r="B17" s="3">
        <f t="shared" si="7"/>
        <v>4</v>
      </c>
      <c r="C17" s="4">
        <f t="shared" si="8"/>
        <v>9</v>
      </c>
      <c r="D17">
        <f t="shared" si="14"/>
        <v>2017</v>
      </c>
      <c r="E17" s="22">
        <v>42984</v>
      </c>
      <c r="F17" s="25">
        <v>0.60416666666666663</v>
      </c>
      <c r="G17" s="25">
        <v>0.79166666666666663</v>
      </c>
      <c r="H17" s="23" t="s">
        <v>21</v>
      </c>
      <c r="I17" s="24">
        <v>32</v>
      </c>
      <c r="J17" s="1">
        <f t="shared" si="0"/>
        <v>0.1875</v>
      </c>
      <c r="K17" s="2">
        <f t="shared" si="1"/>
        <v>144</v>
      </c>
      <c r="L17" s="2">
        <f t="shared" si="2"/>
        <v>5</v>
      </c>
      <c r="M17" s="2">
        <f t="shared" si="3"/>
        <v>88</v>
      </c>
      <c r="N17" s="2">
        <f t="shared" si="4"/>
        <v>141</v>
      </c>
      <c r="O17" s="7" t="str">
        <f t="shared" si="5"/>
        <v>Public
 de 14h 30 à 19h 00
 32 participants</v>
      </c>
    </row>
    <row r="18" spans="1:15" x14ac:dyDescent="0.25">
      <c r="A18">
        <f t="shared" si="6"/>
        <v>36</v>
      </c>
      <c r="B18" s="3">
        <f t="shared" si="7"/>
        <v>4</v>
      </c>
      <c r="C18" s="4">
        <f t="shared" si="8"/>
        <v>9</v>
      </c>
      <c r="D18">
        <f t="shared" si="14"/>
        <v>2017</v>
      </c>
      <c r="E18" s="22">
        <v>42984</v>
      </c>
      <c r="F18" s="25">
        <v>0.79166666666666663</v>
      </c>
      <c r="G18" s="25">
        <v>0.83333333333333337</v>
      </c>
      <c r="H18" s="23" t="s">
        <v>17</v>
      </c>
      <c r="J18" s="1">
        <f t="shared" si="0"/>
        <v>4.1666666666666741E-2</v>
      </c>
      <c r="K18" s="2">
        <f t="shared" si="1"/>
        <v>0</v>
      </c>
      <c r="L18" s="2">
        <f t="shared" si="2"/>
        <v>5</v>
      </c>
      <c r="M18" s="2">
        <f t="shared" si="3"/>
        <v>142</v>
      </c>
      <c r="N18" s="2">
        <f t="shared" si="4"/>
        <v>153</v>
      </c>
      <c r="O18" s="7" t="str">
        <f t="shared" si="5"/>
        <v>CNT
 de 19h 00 à 20h 00</v>
      </c>
    </row>
    <row r="19" spans="1:15" x14ac:dyDescent="0.25">
      <c r="A19">
        <f t="shared" si="6"/>
        <v>36</v>
      </c>
      <c r="B19" s="3">
        <f t="shared" si="7"/>
        <v>4</v>
      </c>
      <c r="C19" s="4">
        <f t="shared" si="8"/>
        <v>9</v>
      </c>
      <c r="D19">
        <f t="shared" si="14"/>
        <v>2017</v>
      </c>
      <c r="E19" s="22">
        <v>42984</v>
      </c>
      <c r="F19" s="25">
        <v>0.83333333333333337</v>
      </c>
      <c r="G19" s="25">
        <v>0.9375</v>
      </c>
      <c r="H19" s="23" t="s">
        <v>32</v>
      </c>
      <c r="J19" s="1">
        <f t="shared" si="0"/>
        <v>0.10416666666666663</v>
      </c>
      <c r="K19" s="2">
        <f t="shared" si="1"/>
        <v>0</v>
      </c>
      <c r="L19" s="2">
        <f t="shared" si="2"/>
        <v>5</v>
      </c>
      <c r="M19" s="2">
        <f t="shared" si="3"/>
        <v>154</v>
      </c>
      <c r="N19" s="2">
        <f t="shared" si="4"/>
        <v>183</v>
      </c>
      <c r="O19" s="7" t="str">
        <f t="shared" si="5"/>
        <v>Plongeurs masqués
 de 20h 00 à 22h 30</v>
      </c>
    </row>
    <row r="20" spans="1:15" x14ac:dyDescent="0.25">
      <c r="A20">
        <f t="shared" si="6"/>
        <v>36</v>
      </c>
      <c r="B20" s="3">
        <f t="shared" si="7"/>
        <v>5</v>
      </c>
      <c r="C20" s="4">
        <f t="shared" si="8"/>
        <v>9</v>
      </c>
      <c r="D20">
        <f t="shared" si="14"/>
        <v>2017</v>
      </c>
      <c r="E20" s="22">
        <v>42985</v>
      </c>
      <c r="F20" s="25">
        <v>0.35416666666666669</v>
      </c>
      <c r="G20" s="25">
        <v>0.41666666666666669</v>
      </c>
      <c r="H20" s="23" t="s">
        <v>16</v>
      </c>
      <c r="J20" s="1">
        <f t="shared" si="0"/>
        <v>6.25E-2</v>
      </c>
      <c r="K20" s="2">
        <f t="shared" si="1"/>
        <v>0</v>
      </c>
      <c r="L20" s="2">
        <f t="shared" si="2"/>
        <v>6</v>
      </c>
      <c r="M20" s="2">
        <f t="shared" si="3"/>
        <v>16</v>
      </c>
      <c r="N20" s="2">
        <f t="shared" si="4"/>
        <v>33</v>
      </c>
      <c r="O20" s="7" t="str">
        <f t="shared" si="5"/>
        <v>Collège B
 de 8h 30 à 10h 00</v>
      </c>
    </row>
    <row r="21" spans="1:15" x14ac:dyDescent="0.25">
      <c r="A21">
        <f t="shared" si="6"/>
        <v>36</v>
      </c>
      <c r="B21" s="3">
        <f t="shared" si="7"/>
        <v>5</v>
      </c>
      <c r="C21" s="4">
        <f t="shared" si="8"/>
        <v>9</v>
      </c>
      <c r="D21">
        <f t="shared" si="14"/>
        <v>2017</v>
      </c>
      <c r="E21" s="22">
        <v>42985</v>
      </c>
      <c r="F21" s="25">
        <v>0.52083333333333337</v>
      </c>
      <c r="G21" s="25">
        <v>0.5625</v>
      </c>
      <c r="H21" s="23" t="s">
        <v>25</v>
      </c>
      <c r="J21" s="1">
        <f t="shared" si="0"/>
        <v>4.166666666666663E-2</v>
      </c>
      <c r="K21" s="2">
        <f t="shared" si="1"/>
        <v>0</v>
      </c>
      <c r="L21" s="2">
        <f t="shared" si="2"/>
        <v>6</v>
      </c>
      <c r="M21" s="2">
        <f t="shared" si="3"/>
        <v>64</v>
      </c>
      <c r="N21" s="2">
        <f t="shared" si="4"/>
        <v>75</v>
      </c>
      <c r="O21" s="7" t="str">
        <f t="shared" si="5"/>
        <v>Inss
 de 12h 30 à 13h 30</v>
      </c>
    </row>
    <row r="22" spans="1:15" x14ac:dyDescent="0.25">
      <c r="A22">
        <f t="shared" si="6"/>
        <v>36</v>
      </c>
      <c r="B22" s="3">
        <f t="shared" si="7"/>
        <v>5</v>
      </c>
      <c r="C22" s="4">
        <f t="shared" si="8"/>
        <v>9</v>
      </c>
      <c r="D22">
        <f t="shared" si="14"/>
        <v>2017</v>
      </c>
      <c r="E22" s="22">
        <v>42985</v>
      </c>
      <c r="F22" s="25">
        <v>0.58333333333333337</v>
      </c>
      <c r="G22" s="25">
        <v>0.61111111111111105</v>
      </c>
      <c r="H22" s="23" t="s">
        <v>26</v>
      </c>
      <c r="J22" s="1">
        <f t="shared" si="0"/>
        <v>2.7777777777777679E-2</v>
      </c>
      <c r="K22" s="2">
        <f t="shared" si="1"/>
        <v>0</v>
      </c>
      <c r="L22" s="2">
        <f t="shared" si="2"/>
        <v>6</v>
      </c>
      <c r="M22" s="2">
        <f t="shared" si="3"/>
        <v>82</v>
      </c>
      <c r="N22" s="2">
        <f t="shared" si="4"/>
        <v>88.999999999999972</v>
      </c>
      <c r="O22" s="7" t="str">
        <f t="shared" si="5"/>
        <v>Ecole Primaire A
 de 14h 00 à 14h 40</v>
      </c>
    </row>
    <row r="23" spans="1:15" x14ac:dyDescent="0.25">
      <c r="A23">
        <f t="shared" si="6"/>
        <v>36</v>
      </c>
      <c r="B23" s="3">
        <f t="shared" si="7"/>
        <v>5</v>
      </c>
      <c r="C23" s="4">
        <f t="shared" si="8"/>
        <v>9</v>
      </c>
      <c r="D23">
        <f t="shared" si="14"/>
        <v>2017</v>
      </c>
      <c r="E23" s="22">
        <v>42985</v>
      </c>
      <c r="F23" s="25">
        <v>0.61458333333333337</v>
      </c>
      <c r="G23" s="25">
        <v>0.64236111111111105</v>
      </c>
      <c r="H23" s="23" t="s">
        <v>26</v>
      </c>
      <c r="J23" s="1">
        <f t="shared" si="0"/>
        <v>2.7777777777777679E-2</v>
      </c>
      <c r="K23" s="2">
        <f t="shared" si="1"/>
        <v>0</v>
      </c>
      <c r="L23" s="2">
        <f t="shared" si="2"/>
        <v>6</v>
      </c>
      <c r="M23" s="2">
        <f t="shared" si="3"/>
        <v>91</v>
      </c>
      <c r="N23" s="2">
        <f t="shared" si="4"/>
        <v>97.999999999999972</v>
      </c>
      <c r="O23" s="7" t="str">
        <f t="shared" si="5"/>
        <v>Ecole Primaire A
 de 14h 45 à 15h 25</v>
      </c>
    </row>
    <row r="24" spans="1:15" x14ac:dyDescent="0.25">
      <c r="A24">
        <f t="shared" si="6"/>
        <v>36</v>
      </c>
      <c r="B24" s="3">
        <f t="shared" si="7"/>
        <v>5</v>
      </c>
      <c r="C24" s="4">
        <f t="shared" si="8"/>
        <v>9</v>
      </c>
      <c r="D24">
        <f t="shared" si="14"/>
        <v>2017</v>
      </c>
      <c r="E24" s="22">
        <v>42985</v>
      </c>
      <c r="F24" s="25">
        <v>0.66666666666666663</v>
      </c>
      <c r="G24" s="25">
        <v>0.75</v>
      </c>
      <c r="H24" s="23" t="s">
        <v>13</v>
      </c>
      <c r="J24" s="1">
        <f t="shared" si="0"/>
        <v>8.333333333333337E-2</v>
      </c>
      <c r="K24" s="2">
        <f t="shared" si="1"/>
        <v>0</v>
      </c>
      <c r="L24" s="2">
        <f t="shared" si="2"/>
        <v>6</v>
      </c>
      <c r="M24" s="2">
        <f t="shared" si="3"/>
        <v>106</v>
      </c>
      <c r="N24" s="2">
        <f t="shared" si="4"/>
        <v>129</v>
      </c>
      <c r="O24" s="7" t="str">
        <f t="shared" si="5"/>
        <v>Lycée
 de 16h 00 à 18h 00</v>
      </c>
    </row>
    <row r="25" spans="1:15" x14ac:dyDescent="0.25">
      <c r="A25">
        <f t="shared" si="6"/>
        <v>36</v>
      </c>
      <c r="B25" s="3">
        <f t="shared" si="7"/>
        <v>5</v>
      </c>
      <c r="C25" s="4">
        <f t="shared" si="8"/>
        <v>9</v>
      </c>
      <c r="D25">
        <f t="shared" si="14"/>
        <v>2017</v>
      </c>
      <c r="E25" s="22">
        <v>42985</v>
      </c>
      <c r="F25" s="25">
        <v>0.75</v>
      </c>
      <c r="G25" s="25">
        <v>0.83333333333333337</v>
      </c>
      <c r="H25" s="23" t="s">
        <v>21</v>
      </c>
      <c r="J25" s="1">
        <f t="shared" si="0"/>
        <v>8.333333333333337E-2</v>
      </c>
      <c r="K25" s="2">
        <f t="shared" si="1"/>
        <v>0</v>
      </c>
      <c r="L25" s="2">
        <f t="shared" si="2"/>
        <v>6</v>
      </c>
      <c r="M25" s="2">
        <f t="shared" si="3"/>
        <v>130</v>
      </c>
      <c r="N25" s="2">
        <f t="shared" si="4"/>
        <v>153</v>
      </c>
      <c r="O25" s="7" t="str">
        <f t="shared" si="5"/>
        <v>Public
 de 18h 00 à 20h 00</v>
      </c>
    </row>
    <row r="26" spans="1:15" x14ac:dyDescent="0.25">
      <c r="A26">
        <f t="shared" si="6"/>
        <v>36</v>
      </c>
      <c r="B26" s="3">
        <f t="shared" si="7"/>
        <v>5</v>
      </c>
      <c r="C26" s="4">
        <f t="shared" si="8"/>
        <v>9</v>
      </c>
      <c r="D26">
        <f t="shared" si="14"/>
        <v>2017</v>
      </c>
      <c r="E26" s="22">
        <v>42985</v>
      </c>
      <c r="F26" s="25">
        <v>0.83333333333333337</v>
      </c>
      <c r="G26" s="25">
        <v>0.9375</v>
      </c>
      <c r="H26" s="23" t="s">
        <v>17</v>
      </c>
      <c r="J26" s="1">
        <f t="shared" si="0"/>
        <v>0.10416666666666663</v>
      </c>
      <c r="K26" s="2">
        <f t="shared" si="1"/>
        <v>0</v>
      </c>
      <c r="L26" s="2">
        <f t="shared" si="2"/>
        <v>6</v>
      </c>
      <c r="M26" s="2">
        <f t="shared" si="3"/>
        <v>154</v>
      </c>
      <c r="N26" s="2">
        <f t="shared" si="4"/>
        <v>183</v>
      </c>
      <c r="O26" s="7" t="str">
        <f t="shared" si="5"/>
        <v>CNT
 de 20h 00 à 22h 30</v>
      </c>
    </row>
    <row r="27" spans="1:15" x14ac:dyDescent="0.25">
      <c r="A27">
        <f t="shared" si="6"/>
        <v>36</v>
      </c>
      <c r="B27" s="3">
        <f t="shared" si="7"/>
        <v>6</v>
      </c>
      <c r="C27" s="4">
        <f t="shared" si="8"/>
        <v>9</v>
      </c>
      <c r="D27">
        <f t="shared" si="14"/>
        <v>2017</v>
      </c>
      <c r="E27" s="22">
        <v>42986</v>
      </c>
      <c r="F27" s="25">
        <v>0.375</v>
      </c>
      <c r="G27" s="25">
        <v>0.47916666666666669</v>
      </c>
      <c r="H27" s="23" t="s">
        <v>28</v>
      </c>
      <c r="J27" s="1">
        <f t="shared" si="0"/>
        <v>0.10416666666666669</v>
      </c>
      <c r="K27" s="2">
        <f t="shared" si="1"/>
        <v>0</v>
      </c>
      <c r="L27" s="2">
        <f t="shared" si="2"/>
        <v>7</v>
      </c>
      <c r="M27" s="2">
        <f t="shared" si="3"/>
        <v>22</v>
      </c>
      <c r="N27" s="2">
        <f t="shared" si="4"/>
        <v>51</v>
      </c>
      <c r="O27" s="7" t="str">
        <f t="shared" si="5"/>
        <v>Ecole Primaire B
 de 9h 00 à 11h 30</v>
      </c>
    </row>
    <row r="28" spans="1:15" x14ac:dyDescent="0.25">
      <c r="A28">
        <f t="shared" si="6"/>
        <v>36</v>
      </c>
      <c r="B28" s="3">
        <f t="shared" si="7"/>
        <v>6</v>
      </c>
      <c r="C28" s="4">
        <f t="shared" ref="C28:C55" si="15">MONTH(E28)</f>
        <v>9</v>
      </c>
      <c r="D28">
        <f t="shared" si="14"/>
        <v>2017</v>
      </c>
      <c r="E28" s="22">
        <v>42986</v>
      </c>
      <c r="F28" s="25">
        <v>0.52083333333333337</v>
      </c>
      <c r="G28" s="25">
        <v>0.5625</v>
      </c>
      <c r="H28" s="23" t="s">
        <v>20</v>
      </c>
      <c r="J28" s="1">
        <f t="shared" si="0"/>
        <v>4.166666666666663E-2</v>
      </c>
      <c r="K28" s="2">
        <f t="shared" si="1"/>
        <v>0</v>
      </c>
      <c r="L28" s="2">
        <f t="shared" si="2"/>
        <v>7</v>
      </c>
      <c r="M28" s="2">
        <f t="shared" si="3"/>
        <v>64</v>
      </c>
      <c r="N28" s="2">
        <f t="shared" si="4"/>
        <v>75</v>
      </c>
      <c r="O28" s="7" t="str">
        <f t="shared" si="5"/>
        <v>Maison Des Cèdres
 de 12h 30 à 13h 30</v>
      </c>
    </row>
    <row r="29" spans="1:15" x14ac:dyDescent="0.25">
      <c r="A29">
        <f t="shared" si="6"/>
        <v>36</v>
      </c>
      <c r="B29" s="3">
        <f t="shared" si="7"/>
        <v>6</v>
      </c>
      <c r="C29" s="4">
        <f t="shared" si="15"/>
        <v>9</v>
      </c>
      <c r="D29">
        <f t="shared" si="14"/>
        <v>2017</v>
      </c>
      <c r="E29" s="22">
        <v>42986</v>
      </c>
      <c r="F29" s="25">
        <v>0.58333333333333337</v>
      </c>
      <c r="G29" s="25">
        <v>0.66666666666666663</v>
      </c>
      <c r="H29" s="23" t="s">
        <v>13</v>
      </c>
      <c r="J29" s="1">
        <f t="shared" si="0"/>
        <v>8.3333333333333259E-2</v>
      </c>
      <c r="K29" s="2">
        <f t="shared" si="1"/>
        <v>0</v>
      </c>
      <c r="L29" s="2">
        <f t="shared" si="2"/>
        <v>7</v>
      </c>
      <c r="M29" s="2">
        <f t="shared" si="3"/>
        <v>82</v>
      </c>
      <c r="N29" s="2">
        <f t="shared" si="4"/>
        <v>105</v>
      </c>
      <c r="O29" s="7" t="str">
        <f t="shared" si="5"/>
        <v>Lycée
 de 14h 00 à 16h 00</v>
      </c>
    </row>
    <row r="30" spans="1:15" x14ac:dyDescent="0.25">
      <c r="A30">
        <f t="shared" si="6"/>
        <v>36</v>
      </c>
      <c r="B30" s="3">
        <f t="shared" si="7"/>
        <v>6</v>
      </c>
      <c r="C30" s="4">
        <f t="shared" si="15"/>
        <v>9</v>
      </c>
      <c r="D30">
        <f t="shared" si="14"/>
        <v>2017</v>
      </c>
      <c r="E30" s="22">
        <v>42986</v>
      </c>
      <c r="F30" s="25">
        <v>0.66666666666666663</v>
      </c>
      <c r="G30" s="25">
        <v>0.75</v>
      </c>
      <c r="H30" s="23" t="s">
        <v>13</v>
      </c>
      <c r="J30" s="1">
        <f t="shared" si="0"/>
        <v>8.333333333333337E-2</v>
      </c>
      <c r="K30" s="2">
        <f t="shared" si="1"/>
        <v>0</v>
      </c>
      <c r="L30" s="2">
        <f t="shared" si="2"/>
        <v>7</v>
      </c>
      <c r="M30" s="2">
        <f t="shared" si="3"/>
        <v>106</v>
      </c>
      <c r="N30" s="2">
        <f t="shared" si="4"/>
        <v>129</v>
      </c>
      <c r="O30" s="7" t="str">
        <f t="shared" si="5"/>
        <v>Lycée
 de 16h 00 à 18h 00</v>
      </c>
    </row>
    <row r="31" spans="1:15" x14ac:dyDescent="0.25">
      <c r="A31">
        <f t="shared" si="6"/>
        <v>36</v>
      </c>
      <c r="B31" s="3">
        <f t="shared" si="7"/>
        <v>6</v>
      </c>
      <c r="C31" s="4">
        <f t="shared" si="15"/>
        <v>9</v>
      </c>
      <c r="D31">
        <f t="shared" si="14"/>
        <v>2017</v>
      </c>
      <c r="E31" s="22">
        <v>42986</v>
      </c>
      <c r="F31" s="25">
        <v>0.75</v>
      </c>
      <c r="G31" s="25">
        <v>0.83333333333333337</v>
      </c>
      <c r="H31" s="23" t="s">
        <v>21</v>
      </c>
      <c r="J31" s="1">
        <f t="shared" si="0"/>
        <v>8.333333333333337E-2</v>
      </c>
      <c r="K31" s="2">
        <f t="shared" si="1"/>
        <v>0</v>
      </c>
      <c r="L31" s="2">
        <f t="shared" si="2"/>
        <v>7</v>
      </c>
      <c r="M31" s="2">
        <f t="shared" si="3"/>
        <v>130</v>
      </c>
      <c r="N31" s="2">
        <f t="shared" si="4"/>
        <v>153</v>
      </c>
      <c r="O31" s="7" t="str">
        <f t="shared" si="5"/>
        <v>Public
 de 18h 00 à 20h 00</v>
      </c>
    </row>
    <row r="32" spans="1:15" x14ac:dyDescent="0.25">
      <c r="A32">
        <f t="shared" si="6"/>
        <v>36</v>
      </c>
      <c r="B32" s="3">
        <f t="shared" si="7"/>
        <v>6</v>
      </c>
      <c r="C32" s="4">
        <f t="shared" si="15"/>
        <v>9</v>
      </c>
      <c r="D32">
        <f t="shared" si="14"/>
        <v>2017</v>
      </c>
      <c r="E32" s="22">
        <v>42986</v>
      </c>
      <c r="F32" s="25">
        <v>0.83333333333333337</v>
      </c>
      <c r="G32" s="25">
        <v>0.875</v>
      </c>
      <c r="H32" s="23" t="s">
        <v>17</v>
      </c>
      <c r="J32" s="1">
        <f t="shared" si="0"/>
        <v>4.166666666666663E-2</v>
      </c>
      <c r="K32" s="2">
        <f t="shared" si="1"/>
        <v>0</v>
      </c>
      <c r="L32" s="2">
        <f t="shared" si="2"/>
        <v>7</v>
      </c>
      <c r="M32" s="2">
        <f t="shared" si="3"/>
        <v>154</v>
      </c>
      <c r="N32" s="2">
        <f t="shared" si="4"/>
        <v>165</v>
      </c>
      <c r="O32" s="7" t="str">
        <f t="shared" si="5"/>
        <v>CNT
 de 20h 00 à 21h 00</v>
      </c>
    </row>
    <row r="33" spans="1:15" x14ac:dyDescent="0.25">
      <c r="A33">
        <f t="shared" si="6"/>
        <v>36</v>
      </c>
      <c r="B33" s="3">
        <f t="shared" si="7"/>
        <v>6</v>
      </c>
      <c r="C33" s="4">
        <f t="shared" si="15"/>
        <v>9</v>
      </c>
      <c r="D33">
        <f t="shared" si="14"/>
        <v>2017</v>
      </c>
      <c r="E33" s="22">
        <v>42986</v>
      </c>
      <c r="F33" s="25">
        <v>0.875</v>
      </c>
      <c r="G33" s="25">
        <v>0.9375</v>
      </c>
      <c r="H33" s="23" t="s">
        <v>29</v>
      </c>
      <c r="J33" s="1">
        <f t="shared" si="0"/>
        <v>6.25E-2</v>
      </c>
      <c r="K33" s="2">
        <f t="shared" si="1"/>
        <v>0</v>
      </c>
      <c r="L33" s="2">
        <f t="shared" si="2"/>
        <v>7</v>
      </c>
      <c r="M33" s="2">
        <f t="shared" si="3"/>
        <v>166</v>
      </c>
      <c r="N33" s="2">
        <f t="shared" si="4"/>
        <v>183</v>
      </c>
      <c r="O33" s="7" t="str">
        <f t="shared" si="5"/>
        <v>TVSV
 de 21h 00 à 22h 30</v>
      </c>
    </row>
    <row r="34" spans="1:15" x14ac:dyDescent="0.25">
      <c r="A34">
        <f t="shared" si="6"/>
        <v>36</v>
      </c>
      <c r="B34" s="3">
        <f t="shared" si="7"/>
        <v>7</v>
      </c>
      <c r="C34" s="4">
        <f t="shared" si="15"/>
        <v>9</v>
      </c>
      <c r="D34">
        <f t="shared" si="14"/>
        <v>2017</v>
      </c>
      <c r="E34" s="22">
        <v>42987</v>
      </c>
      <c r="F34" s="25">
        <v>0.33333333333333331</v>
      </c>
      <c r="G34" s="25">
        <v>0.375</v>
      </c>
      <c r="H34" s="23" t="s">
        <v>14</v>
      </c>
      <c r="J34" s="1">
        <f t="shared" si="0"/>
        <v>4.1666666666666685E-2</v>
      </c>
      <c r="K34" s="2">
        <f t="shared" si="1"/>
        <v>0</v>
      </c>
      <c r="L34" s="2">
        <f t="shared" si="2"/>
        <v>8</v>
      </c>
      <c r="M34" s="2">
        <f t="shared" si="3"/>
        <v>10</v>
      </c>
      <c r="N34" s="2">
        <f t="shared" si="4"/>
        <v>21</v>
      </c>
      <c r="O34" s="7" t="str">
        <f t="shared" si="5"/>
        <v>Gym Volontaire
 de 8h 00 à 9h 00</v>
      </c>
    </row>
    <row r="35" spans="1:15" x14ac:dyDescent="0.25">
      <c r="A35">
        <f t="shared" si="6"/>
        <v>36</v>
      </c>
      <c r="B35" s="3">
        <f t="shared" si="7"/>
        <v>7</v>
      </c>
      <c r="C35" s="4">
        <f t="shared" si="15"/>
        <v>9</v>
      </c>
      <c r="D35">
        <f t="shared" si="14"/>
        <v>2017</v>
      </c>
      <c r="E35" s="22">
        <v>42987</v>
      </c>
      <c r="F35" s="25">
        <v>0.375</v>
      </c>
      <c r="G35" s="25">
        <v>0.45833333333333331</v>
      </c>
      <c r="H35" s="23" t="s">
        <v>30</v>
      </c>
      <c r="J35" s="1">
        <f t="shared" si="0"/>
        <v>8.3333333333333315E-2</v>
      </c>
      <c r="K35" s="2">
        <f t="shared" si="1"/>
        <v>0</v>
      </c>
      <c r="L35" s="2">
        <f t="shared" si="2"/>
        <v>8</v>
      </c>
      <c r="M35" s="2">
        <f t="shared" si="3"/>
        <v>22</v>
      </c>
      <c r="N35" s="2">
        <f t="shared" si="4"/>
        <v>45</v>
      </c>
      <c r="O35" s="7" t="str">
        <f t="shared" si="5"/>
        <v>Val Horizon
 de 9h 00 à 11h 00</v>
      </c>
    </row>
    <row r="36" spans="1:15" x14ac:dyDescent="0.25">
      <c r="A36">
        <f t="shared" si="6"/>
        <v>36</v>
      </c>
      <c r="B36" s="3">
        <f t="shared" si="7"/>
        <v>7</v>
      </c>
      <c r="C36" s="4">
        <f t="shared" si="15"/>
        <v>9</v>
      </c>
      <c r="D36">
        <f t="shared" si="14"/>
        <v>2017</v>
      </c>
      <c r="E36" s="22">
        <v>42987</v>
      </c>
      <c r="F36" s="25">
        <v>0.45833333333333331</v>
      </c>
      <c r="G36" s="25">
        <v>0.60416666666666663</v>
      </c>
      <c r="H36" s="23" t="s">
        <v>17</v>
      </c>
      <c r="J36" s="1">
        <f t="shared" si="0"/>
        <v>0.14583333333333331</v>
      </c>
      <c r="K36" s="2">
        <f t="shared" si="1"/>
        <v>0</v>
      </c>
      <c r="L36" s="2">
        <f t="shared" si="2"/>
        <v>8</v>
      </c>
      <c r="M36" s="2">
        <f t="shared" si="3"/>
        <v>46</v>
      </c>
      <c r="N36" s="2">
        <f t="shared" si="4"/>
        <v>87</v>
      </c>
      <c r="O36" s="7" t="str">
        <f t="shared" si="5"/>
        <v>CNT
 de 11h 00 à 14h 30</v>
      </c>
    </row>
    <row r="37" spans="1:15" x14ac:dyDescent="0.25">
      <c r="A37">
        <f t="shared" si="6"/>
        <v>36</v>
      </c>
      <c r="B37" s="3">
        <f t="shared" si="7"/>
        <v>7</v>
      </c>
      <c r="C37" s="4">
        <f t="shared" si="15"/>
        <v>9</v>
      </c>
      <c r="D37">
        <f t="shared" si="14"/>
        <v>2017</v>
      </c>
      <c r="E37" s="22">
        <v>42987</v>
      </c>
      <c r="F37" s="25">
        <v>0.60416666666666663</v>
      </c>
      <c r="G37" s="25">
        <v>0.79166666666666663</v>
      </c>
      <c r="H37" s="23" t="s">
        <v>31</v>
      </c>
      <c r="J37" s="1">
        <f t="shared" si="0"/>
        <v>0.1875</v>
      </c>
      <c r="K37" s="2">
        <f t="shared" si="1"/>
        <v>0</v>
      </c>
      <c r="L37" s="2">
        <f t="shared" si="2"/>
        <v>8</v>
      </c>
      <c r="M37" s="2">
        <f t="shared" si="3"/>
        <v>88</v>
      </c>
      <c r="N37" s="2">
        <f t="shared" si="4"/>
        <v>141</v>
      </c>
      <c r="O37" s="7" t="str">
        <f t="shared" si="5"/>
        <v>Public + SDIS ET/OU PSIG
 de 14h 30 à 19h 00</v>
      </c>
    </row>
    <row r="38" spans="1:15" x14ac:dyDescent="0.25">
      <c r="A38">
        <f t="shared" si="6"/>
        <v>36</v>
      </c>
      <c r="B38" s="3">
        <f t="shared" si="7"/>
        <v>7</v>
      </c>
      <c r="C38" s="4">
        <f t="shared" si="15"/>
        <v>9</v>
      </c>
      <c r="D38">
        <f t="shared" si="14"/>
        <v>2017</v>
      </c>
      <c r="E38" s="22">
        <v>42987</v>
      </c>
      <c r="F38" s="25">
        <v>0.79166666666666663</v>
      </c>
      <c r="G38" s="25">
        <v>0.84375</v>
      </c>
      <c r="H38" s="23" t="s">
        <v>32</v>
      </c>
      <c r="J38" s="1">
        <f t="shared" si="0"/>
        <v>5.208333333333337E-2</v>
      </c>
      <c r="K38" s="2">
        <f t="shared" si="1"/>
        <v>0</v>
      </c>
      <c r="L38" s="2">
        <f t="shared" si="2"/>
        <v>8</v>
      </c>
      <c r="M38" s="2">
        <f t="shared" si="3"/>
        <v>142</v>
      </c>
      <c r="N38" s="2">
        <f t="shared" si="4"/>
        <v>156</v>
      </c>
      <c r="O38" s="7" t="str">
        <f t="shared" si="5"/>
        <v>Plongeurs masqués
 de 19h 00 à 20h 15</v>
      </c>
    </row>
    <row r="39" spans="1:15" x14ac:dyDescent="0.25">
      <c r="A39">
        <f t="shared" si="6"/>
        <v>37</v>
      </c>
      <c r="B39" s="3">
        <f t="shared" si="7"/>
        <v>1</v>
      </c>
      <c r="C39" s="4">
        <f t="shared" si="15"/>
        <v>9</v>
      </c>
      <c r="D39">
        <f t="shared" si="14"/>
        <v>2017</v>
      </c>
      <c r="E39" s="22">
        <v>42988</v>
      </c>
      <c r="F39" s="25">
        <v>0.3125</v>
      </c>
      <c r="G39" s="25">
        <v>0.41666666666666669</v>
      </c>
      <c r="H39" s="23" t="s">
        <v>17</v>
      </c>
      <c r="J39" s="1">
        <f t="shared" si="0"/>
        <v>0.10416666666666669</v>
      </c>
      <c r="K39" s="2">
        <f t="shared" si="1"/>
        <v>0</v>
      </c>
      <c r="L39" s="2">
        <f t="shared" si="2"/>
        <v>2</v>
      </c>
      <c r="M39" s="2">
        <f t="shared" si="3"/>
        <v>4</v>
      </c>
      <c r="N39" s="2">
        <f t="shared" si="4"/>
        <v>33</v>
      </c>
      <c r="O39" s="7" t="str">
        <f t="shared" si="5"/>
        <v>CNT
 de 7h 30 à 10h 00</v>
      </c>
    </row>
    <row r="40" spans="1:15" x14ac:dyDescent="0.25">
      <c r="A40">
        <f t="shared" si="6"/>
        <v>37</v>
      </c>
      <c r="B40" s="3">
        <f t="shared" si="7"/>
        <v>1</v>
      </c>
      <c r="C40" s="4">
        <f t="shared" si="15"/>
        <v>9</v>
      </c>
      <c r="D40">
        <f t="shared" si="14"/>
        <v>2017</v>
      </c>
      <c r="E40" s="22">
        <v>42988</v>
      </c>
      <c r="F40" s="25">
        <v>0.41666666666666669</v>
      </c>
      <c r="G40" s="25">
        <v>0.5625</v>
      </c>
      <c r="H40" s="23" t="s">
        <v>21</v>
      </c>
      <c r="J40" s="1">
        <f t="shared" si="0"/>
        <v>0.14583333333333331</v>
      </c>
      <c r="K40" s="2">
        <f t="shared" si="1"/>
        <v>0</v>
      </c>
      <c r="L40" s="2">
        <f t="shared" si="2"/>
        <v>2</v>
      </c>
      <c r="M40" s="2">
        <f t="shared" si="3"/>
        <v>34</v>
      </c>
      <c r="N40" s="2">
        <f t="shared" si="4"/>
        <v>75</v>
      </c>
      <c r="O40" s="7" t="str">
        <f t="shared" si="5"/>
        <v>Public
 de 10h 00 à 13h 30</v>
      </c>
    </row>
    <row r="41" spans="1:15" x14ac:dyDescent="0.25">
      <c r="A41">
        <f t="shared" si="6"/>
        <v>37</v>
      </c>
      <c r="B41" s="3">
        <f t="shared" si="7"/>
        <v>2</v>
      </c>
      <c r="C41" s="4">
        <f t="shared" si="15"/>
        <v>9</v>
      </c>
      <c r="D41">
        <f t="shared" si="14"/>
        <v>2017</v>
      </c>
      <c r="E41" s="22">
        <f>E2+7</f>
        <v>42989</v>
      </c>
      <c r="F41" s="25">
        <f>F2</f>
        <v>0.375</v>
      </c>
      <c r="G41" s="25">
        <f t="shared" ref="G41:H41" si="16">G2</f>
        <v>0.44791666666666669</v>
      </c>
      <c r="H41" s="25" t="str">
        <f t="shared" si="16"/>
        <v>Lycée</v>
      </c>
      <c r="J41" s="1">
        <f t="shared" si="0"/>
        <v>7.2916666666666685E-2</v>
      </c>
      <c r="K41" s="2">
        <f t="shared" si="1"/>
        <v>0</v>
      </c>
      <c r="L41" s="2">
        <f t="shared" si="2"/>
        <v>3</v>
      </c>
      <c r="M41" s="2">
        <f t="shared" si="3"/>
        <v>22</v>
      </c>
      <c r="N41" s="2">
        <f t="shared" si="4"/>
        <v>42</v>
      </c>
      <c r="O41" s="7" t="str">
        <f t="shared" si="5"/>
        <v>Lycée
 de 9h 00 à 10h 45</v>
      </c>
    </row>
    <row r="42" spans="1:15" x14ac:dyDescent="0.25">
      <c r="A42">
        <f t="shared" si="6"/>
        <v>37</v>
      </c>
      <c r="B42" s="3">
        <f t="shared" si="7"/>
        <v>2</v>
      </c>
      <c r="C42" s="4">
        <f t="shared" si="15"/>
        <v>9</v>
      </c>
      <c r="D42">
        <f t="shared" si="14"/>
        <v>2017</v>
      </c>
      <c r="E42" s="22">
        <f t="shared" ref="E42:E105" si="17">E3+7</f>
        <v>42989</v>
      </c>
      <c r="F42" s="25">
        <f t="shared" ref="F42:H42" si="18">F3</f>
        <v>0.5</v>
      </c>
      <c r="G42" s="25">
        <f t="shared" si="18"/>
        <v>0.5625</v>
      </c>
      <c r="H42" s="25" t="str">
        <f t="shared" si="18"/>
        <v>Gym Volontaire</v>
      </c>
      <c r="J42" s="1">
        <f t="shared" si="0"/>
        <v>6.25E-2</v>
      </c>
      <c r="K42" s="2">
        <f t="shared" si="1"/>
        <v>0</v>
      </c>
      <c r="L42" s="2">
        <f t="shared" si="2"/>
        <v>3</v>
      </c>
      <c r="M42" s="2">
        <f t="shared" si="3"/>
        <v>58</v>
      </c>
      <c r="N42" s="2">
        <f t="shared" si="4"/>
        <v>75</v>
      </c>
      <c r="O42" s="7" t="str">
        <f t="shared" si="5"/>
        <v>Gym Volontaire
 de 12h 00 à 13h 30</v>
      </c>
    </row>
    <row r="43" spans="1:15" x14ac:dyDescent="0.25">
      <c r="A43">
        <f t="shared" si="6"/>
        <v>37</v>
      </c>
      <c r="B43" s="3">
        <f t="shared" si="7"/>
        <v>2</v>
      </c>
      <c r="C43" s="4">
        <f t="shared" si="15"/>
        <v>9</v>
      </c>
      <c r="D43">
        <f t="shared" si="14"/>
        <v>2017</v>
      </c>
      <c r="E43" s="22">
        <f t="shared" si="17"/>
        <v>42989</v>
      </c>
      <c r="F43" s="25">
        <f t="shared" ref="F43:H43" si="19">F4</f>
        <v>0.58333333333333337</v>
      </c>
      <c r="G43" s="25">
        <f t="shared" si="19"/>
        <v>0.64583333333333337</v>
      </c>
      <c r="H43" s="25" t="str">
        <f t="shared" si="19"/>
        <v>Collège A</v>
      </c>
      <c r="J43" s="1">
        <f t="shared" si="0"/>
        <v>6.25E-2</v>
      </c>
      <c r="K43" s="2">
        <f t="shared" si="1"/>
        <v>0</v>
      </c>
      <c r="L43" s="2">
        <f t="shared" si="2"/>
        <v>3</v>
      </c>
      <c r="M43" s="2">
        <f t="shared" si="3"/>
        <v>82</v>
      </c>
      <c r="N43" s="2">
        <f t="shared" si="4"/>
        <v>99</v>
      </c>
      <c r="O43" s="7" t="str">
        <f t="shared" si="5"/>
        <v>Collège A
 de 14h 00 à 15h 30</v>
      </c>
    </row>
    <row r="44" spans="1:15" x14ac:dyDescent="0.25">
      <c r="A44">
        <f t="shared" si="6"/>
        <v>37</v>
      </c>
      <c r="B44" s="3">
        <f t="shared" si="7"/>
        <v>2</v>
      </c>
      <c r="C44" s="4">
        <f t="shared" si="15"/>
        <v>9</v>
      </c>
      <c r="D44">
        <f t="shared" si="14"/>
        <v>2017</v>
      </c>
      <c r="E44" s="22">
        <f t="shared" si="17"/>
        <v>42989</v>
      </c>
      <c r="F44" s="25">
        <f t="shared" ref="F44:H44" si="20">F5</f>
        <v>0.64583333333333337</v>
      </c>
      <c r="G44" s="25">
        <f t="shared" si="20"/>
        <v>0.70833333333333337</v>
      </c>
      <c r="H44" s="25" t="str">
        <f t="shared" si="20"/>
        <v>Collège B</v>
      </c>
      <c r="J44" s="1">
        <f t="shared" si="0"/>
        <v>6.25E-2</v>
      </c>
      <c r="K44" s="2">
        <f t="shared" si="1"/>
        <v>0</v>
      </c>
      <c r="L44" s="2">
        <f t="shared" si="2"/>
        <v>3</v>
      </c>
      <c r="M44" s="2">
        <f t="shared" si="3"/>
        <v>100</v>
      </c>
      <c r="N44" s="2">
        <f t="shared" si="4"/>
        <v>117</v>
      </c>
      <c r="O44" s="7" t="str">
        <f t="shared" si="5"/>
        <v>Collège B
 de 15h 30 à 17h 00</v>
      </c>
    </row>
    <row r="45" spans="1:15" x14ac:dyDescent="0.25">
      <c r="A45">
        <f t="shared" si="6"/>
        <v>37</v>
      </c>
      <c r="B45" s="3">
        <f t="shared" si="7"/>
        <v>2</v>
      </c>
      <c r="C45" s="4">
        <f t="shared" si="15"/>
        <v>9</v>
      </c>
      <c r="D45">
        <f t="shared" si="14"/>
        <v>2017</v>
      </c>
      <c r="E45" s="22">
        <f t="shared" si="17"/>
        <v>42989</v>
      </c>
      <c r="F45" s="25">
        <f t="shared" ref="F45:H45" si="21">F6</f>
        <v>0.70833333333333337</v>
      </c>
      <c r="G45" s="25">
        <f t="shared" si="21"/>
        <v>0.75</v>
      </c>
      <c r="H45" s="25" t="str">
        <f t="shared" si="21"/>
        <v>Gym Volontaire</v>
      </c>
      <c r="J45" s="1">
        <f t="shared" si="0"/>
        <v>4.166666666666663E-2</v>
      </c>
      <c r="K45" s="2">
        <f t="shared" si="1"/>
        <v>0</v>
      </c>
      <c r="L45" s="2">
        <f t="shared" si="2"/>
        <v>3</v>
      </c>
      <c r="M45" s="2">
        <f t="shared" si="3"/>
        <v>118</v>
      </c>
      <c r="N45" s="2">
        <f t="shared" si="4"/>
        <v>129</v>
      </c>
      <c r="O45" s="7" t="str">
        <f t="shared" si="5"/>
        <v>Gym Volontaire
 de 17h 00 à 18h 00</v>
      </c>
    </row>
    <row r="46" spans="1:15" x14ac:dyDescent="0.25">
      <c r="A46">
        <f t="shared" si="6"/>
        <v>37</v>
      </c>
      <c r="B46" s="3">
        <f t="shared" si="7"/>
        <v>2</v>
      </c>
      <c r="C46" s="4">
        <f t="shared" si="15"/>
        <v>9</v>
      </c>
      <c r="D46">
        <f t="shared" si="14"/>
        <v>2017</v>
      </c>
      <c r="E46" s="22">
        <f t="shared" si="17"/>
        <v>42989</v>
      </c>
      <c r="F46" s="25">
        <f t="shared" ref="F46:H46" si="22">F7</f>
        <v>0.75</v>
      </c>
      <c r="G46" s="25">
        <f t="shared" si="22"/>
        <v>0.9375</v>
      </c>
      <c r="H46" s="25" t="str">
        <f t="shared" si="22"/>
        <v>CNT</v>
      </c>
      <c r="J46" s="1">
        <f t="shared" si="0"/>
        <v>0.1875</v>
      </c>
      <c r="K46" s="2">
        <f t="shared" si="1"/>
        <v>0</v>
      </c>
      <c r="L46" s="2">
        <f t="shared" si="2"/>
        <v>3</v>
      </c>
      <c r="M46" s="2">
        <f t="shared" si="3"/>
        <v>130</v>
      </c>
      <c r="N46" s="2">
        <f t="shared" si="4"/>
        <v>183</v>
      </c>
      <c r="O46" s="7" t="str">
        <f t="shared" si="5"/>
        <v>CNT
 de 18h 00 à 22h 30</v>
      </c>
    </row>
    <row r="47" spans="1:15" x14ac:dyDescent="0.25">
      <c r="A47">
        <f t="shared" si="6"/>
        <v>37</v>
      </c>
      <c r="B47" s="3">
        <f t="shared" si="7"/>
        <v>3</v>
      </c>
      <c r="C47" s="4">
        <f t="shared" si="15"/>
        <v>9</v>
      </c>
      <c r="D47">
        <f t="shared" si="14"/>
        <v>2017</v>
      </c>
      <c r="E47" s="22">
        <f t="shared" si="17"/>
        <v>42990</v>
      </c>
      <c r="F47" s="25">
        <f t="shared" ref="F47:H47" si="23">F8</f>
        <v>0.3125</v>
      </c>
      <c r="G47" s="25">
        <f t="shared" si="23"/>
        <v>0.34375</v>
      </c>
      <c r="H47" s="25" t="str">
        <f t="shared" si="23"/>
        <v>SDIS et/OU PSIG</v>
      </c>
      <c r="J47" s="1">
        <f t="shared" si="0"/>
        <v>3.125E-2</v>
      </c>
      <c r="K47" s="2">
        <f t="shared" si="1"/>
        <v>0</v>
      </c>
      <c r="L47" s="2">
        <f t="shared" si="2"/>
        <v>4</v>
      </c>
      <c r="M47" s="2">
        <f t="shared" si="3"/>
        <v>4</v>
      </c>
      <c r="N47" s="2">
        <f t="shared" si="4"/>
        <v>12</v>
      </c>
      <c r="O47" s="7" t="str">
        <f t="shared" si="5"/>
        <v>SDIS et/OU PSIG
 de 7h 30 à 8h 15</v>
      </c>
    </row>
    <row r="48" spans="1:15" x14ac:dyDescent="0.25">
      <c r="A48">
        <f t="shared" si="6"/>
        <v>37</v>
      </c>
      <c r="B48" s="3">
        <f t="shared" si="7"/>
        <v>3</v>
      </c>
      <c r="C48" s="4">
        <f t="shared" si="15"/>
        <v>9</v>
      </c>
      <c r="D48">
        <f t="shared" si="14"/>
        <v>2017</v>
      </c>
      <c r="E48" s="22">
        <f t="shared" si="17"/>
        <v>42990</v>
      </c>
      <c r="F48" s="25">
        <f t="shared" ref="F48:H48" si="24">F9</f>
        <v>0.35416666666666669</v>
      </c>
      <c r="G48" s="25">
        <f t="shared" si="24"/>
        <v>0.5</v>
      </c>
      <c r="H48" s="25" t="str">
        <f t="shared" si="24"/>
        <v>Collège C</v>
      </c>
      <c r="J48" s="1">
        <f t="shared" si="0"/>
        <v>0.14583333333333331</v>
      </c>
      <c r="K48" s="2">
        <f t="shared" si="1"/>
        <v>0</v>
      </c>
      <c r="L48" s="2">
        <f t="shared" si="2"/>
        <v>4</v>
      </c>
      <c r="M48" s="2">
        <f t="shared" si="3"/>
        <v>16</v>
      </c>
      <c r="N48" s="2">
        <f t="shared" si="4"/>
        <v>57</v>
      </c>
      <c r="O48" s="7" t="str">
        <f t="shared" si="5"/>
        <v>Collège C
 de 8h 30 à 12h 00</v>
      </c>
    </row>
    <row r="49" spans="1:15" x14ac:dyDescent="0.25">
      <c r="A49">
        <f t="shared" si="6"/>
        <v>37</v>
      </c>
      <c r="B49" s="3">
        <f t="shared" si="7"/>
        <v>3</v>
      </c>
      <c r="C49" s="4">
        <f t="shared" si="15"/>
        <v>9</v>
      </c>
      <c r="D49">
        <f t="shared" si="14"/>
        <v>2017</v>
      </c>
      <c r="E49" s="22">
        <f t="shared" si="17"/>
        <v>42990</v>
      </c>
      <c r="F49" s="25">
        <f t="shared" ref="F49:H49" si="25">F10</f>
        <v>0.52083333333333337</v>
      </c>
      <c r="G49" s="25">
        <f t="shared" si="25"/>
        <v>0.5625</v>
      </c>
      <c r="H49" s="25" t="str">
        <f t="shared" si="25"/>
        <v>Maison Des Cèdres</v>
      </c>
      <c r="J49" s="1">
        <f t="shared" si="0"/>
        <v>4.166666666666663E-2</v>
      </c>
      <c r="K49" s="2">
        <f t="shared" si="1"/>
        <v>0</v>
      </c>
      <c r="L49" s="2">
        <f t="shared" si="2"/>
        <v>4</v>
      </c>
      <c r="M49" s="2">
        <f t="shared" si="3"/>
        <v>64</v>
      </c>
      <c r="N49" s="2">
        <f t="shared" si="4"/>
        <v>75</v>
      </c>
      <c r="O49" s="7" t="str">
        <f t="shared" si="5"/>
        <v>Maison Des Cèdres
 de 12h 30 à 13h 30</v>
      </c>
    </row>
    <row r="50" spans="1:15" x14ac:dyDescent="0.25">
      <c r="A50">
        <f t="shared" si="6"/>
        <v>37</v>
      </c>
      <c r="B50" s="3">
        <f t="shared" si="7"/>
        <v>3</v>
      </c>
      <c r="C50" s="4">
        <f t="shared" si="15"/>
        <v>9</v>
      </c>
      <c r="D50">
        <f t="shared" si="14"/>
        <v>2017</v>
      </c>
      <c r="E50" s="22">
        <f t="shared" si="17"/>
        <v>42990</v>
      </c>
      <c r="F50" s="25">
        <f t="shared" ref="F50:H50" si="26">F11</f>
        <v>0.58333333333333337</v>
      </c>
      <c r="G50" s="25">
        <f t="shared" si="26"/>
        <v>0.75</v>
      </c>
      <c r="H50" s="25" t="str">
        <f t="shared" si="26"/>
        <v>Lycée</v>
      </c>
      <c r="J50" s="1">
        <f t="shared" si="0"/>
        <v>0.16666666666666663</v>
      </c>
      <c r="K50" s="2">
        <f t="shared" si="1"/>
        <v>0</v>
      </c>
      <c r="L50" s="2">
        <f t="shared" si="2"/>
        <v>4</v>
      </c>
      <c r="M50" s="2">
        <f t="shared" si="3"/>
        <v>82</v>
      </c>
      <c r="N50" s="2">
        <f t="shared" si="4"/>
        <v>129</v>
      </c>
      <c r="O50" s="7" t="str">
        <f t="shared" si="5"/>
        <v>Lycée
 de 14h 00 à 18h 00</v>
      </c>
    </row>
    <row r="51" spans="1:15" x14ac:dyDescent="0.25">
      <c r="A51">
        <f t="shared" si="6"/>
        <v>37</v>
      </c>
      <c r="B51" s="3">
        <f t="shared" si="7"/>
        <v>3</v>
      </c>
      <c r="C51" s="4">
        <f t="shared" si="15"/>
        <v>9</v>
      </c>
      <c r="D51">
        <f t="shared" si="14"/>
        <v>2017</v>
      </c>
      <c r="E51" s="22">
        <f t="shared" si="17"/>
        <v>42990</v>
      </c>
      <c r="F51" s="25">
        <f t="shared" ref="F51:H51" si="27">F12</f>
        <v>0.75</v>
      </c>
      <c r="G51" s="25">
        <f t="shared" si="27"/>
        <v>0.83333333333333337</v>
      </c>
      <c r="H51" s="25" t="str">
        <f t="shared" si="27"/>
        <v>Public</v>
      </c>
      <c r="J51" s="1">
        <f t="shared" si="0"/>
        <v>8.333333333333337E-2</v>
      </c>
      <c r="K51" s="2">
        <f t="shared" si="1"/>
        <v>0</v>
      </c>
      <c r="L51" s="2">
        <f t="shared" si="2"/>
        <v>4</v>
      </c>
      <c r="M51" s="2">
        <f t="shared" si="3"/>
        <v>130</v>
      </c>
      <c r="N51" s="2">
        <f t="shared" si="4"/>
        <v>153</v>
      </c>
      <c r="O51" s="7" t="str">
        <f t="shared" si="5"/>
        <v>Public
 de 18h 00 à 20h 00</v>
      </c>
    </row>
    <row r="52" spans="1:15" x14ac:dyDescent="0.25">
      <c r="A52">
        <f t="shared" si="6"/>
        <v>37</v>
      </c>
      <c r="B52" s="3">
        <f t="shared" si="7"/>
        <v>3</v>
      </c>
      <c r="C52" s="4">
        <f t="shared" si="15"/>
        <v>9</v>
      </c>
      <c r="D52">
        <f t="shared" si="14"/>
        <v>2017</v>
      </c>
      <c r="E52" s="22">
        <f t="shared" si="17"/>
        <v>42990</v>
      </c>
      <c r="F52" s="25">
        <f t="shared" ref="F52:H52" si="28">F13</f>
        <v>0.83333333333333337</v>
      </c>
      <c r="G52" s="25">
        <f t="shared" si="28"/>
        <v>0.9375</v>
      </c>
      <c r="H52" s="25" t="str">
        <f t="shared" si="28"/>
        <v>CNT</v>
      </c>
      <c r="J52" s="1">
        <f t="shared" si="0"/>
        <v>0.10416666666666663</v>
      </c>
      <c r="K52" s="2">
        <f t="shared" si="1"/>
        <v>0</v>
      </c>
      <c r="L52" s="2">
        <f t="shared" si="2"/>
        <v>4</v>
      </c>
      <c r="M52" s="2">
        <f t="shared" si="3"/>
        <v>154</v>
      </c>
      <c r="N52" s="2">
        <f t="shared" si="4"/>
        <v>183</v>
      </c>
      <c r="O52" s="7" t="str">
        <f t="shared" si="5"/>
        <v>CNT
 de 20h 00 à 22h 30</v>
      </c>
    </row>
    <row r="53" spans="1:15" x14ac:dyDescent="0.25">
      <c r="A53">
        <f t="shared" si="6"/>
        <v>37</v>
      </c>
      <c r="B53" s="3">
        <f t="shared" si="7"/>
        <v>4</v>
      </c>
      <c r="C53" s="4">
        <f t="shared" si="15"/>
        <v>9</v>
      </c>
      <c r="D53">
        <f t="shared" si="14"/>
        <v>2017</v>
      </c>
      <c r="E53" s="22">
        <f t="shared" si="17"/>
        <v>42991</v>
      </c>
      <c r="F53" s="25">
        <f t="shared" ref="F53:H53" si="29">F14</f>
        <v>0.33333333333333331</v>
      </c>
      <c r="G53" s="25">
        <f t="shared" si="29"/>
        <v>0.41666666666666669</v>
      </c>
      <c r="H53" s="25" t="str">
        <f t="shared" si="29"/>
        <v>Lycée</v>
      </c>
      <c r="J53" s="1">
        <f t="shared" si="0"/>
        <v>8.333333333333337E-2</v>
      </c>
      <c r="K53" s="2">
        <f t="shared" si="1"/>
        <v>0</v>
      </c>
      <c r="L53" s="2">
        <f t="shared" si="2"/>
        <v>5</v>
      </c>
      <c r="M53" s="2">
        <f t="shared" si="3"/>
        <v>10</v>
      </c>
      <c r="N53" s="2">
        <f t="shared" si="4"/>
        <v>33</v>
      </c>
      <c r="O53" s="7" t="str">
        <f t="shared" si="5"/>
        <v>Lycée
 de 8h 00 à 10h 00</v>
      </c>
    </row>
    <row r="54" spans="1:15" x14ac:dyDescent="0.25">
      <c r="A54">
        <f t="shared" si="6"/>
        <v>37</v>
      </c>
      <c r="B54" s="3">
        <f t="shared" si="7"/>
        <v>4</v>
      </c>
      <c r="C54" s="4">
        <f t="shared" si="15"/>
        <v>9</v>
      </c>
      <c r="D54">
        <f t="shared" si="14"/>
        <v>2017</v>
      </c>
      <c r="E54" s="22">
        <f t="shared" si="17"/>
        <v>42991</v>
      </c>
      <c r="F54" s="25">
        <f t="shared" ref="F54:H54" si="30">F15</f>
        <v>0.41666666666666669</v>
      </c>
      <c r="G54" s="25">
        <f t="shared" si="30"/>
        <v>0.5</v>
      </c>
      <c r="H54" s="25" t="str">
        <f t="shared" si="30"/>
        <v>Lycée</v>
      </c>
      <c r="J54" s="1">
        <f t="shared" si="0"/>
        <v>8.3333333333333315E-2</v>
      </c>
      <c r="K54" s="2">
        <f t="shared" si="1"/>
        <v>0</v>
      </c>
      <c r="L54" s="2">
        <f t="shared" si="2"/>
        <v>5</v>
      </c>
      <c r="M54" s="2">
        <f t="shared" si="3"/>
        <v>34</v>
      </c>
      <c r="N54" s="2">
        <f t="shared" si="4"/>
        <v>57</v>
      </c>
      <c r="O54" s="7" t="str">
        <f t="shared" si="5"/>
        <v>Lycée
 de 10h 00 à 12h 00</v>
      </c>
    </row>
    <row r="55" spans="1:15" x14ac:dyDescent="0.25">
      <c r="A55">
        <f t="shared" si="6"/>
        <v>37</v>
      </c>
      <c r="B55" s="3">
        <f t="shared" si="7"/>
        <v>4</v>
      </c>
      <c r="C55" s="4">
        <f t="shared" si="15"/>
        <v>9</v>
      </c>
      <c r="D55">
        <f t="shared" si="14"/>
        <v>2017</v>
      </c>
      <c r="E55" s="22">
        <f t="shared" si="17"/>
        <v>42991</v>
      </c>
      <c r="F55" s="25">
        <f t="shared" ref="F55:H55" si="31">F16</f>
        <v>0.52083333333333337</v>
      </c>
      <c r="G55" s="25">
        <f t="shared" si="31"/>
        <v>0.60416666666666663</v>
      </c>
      <c r="H55" s="25" t="str">
        <f t="shared" si="31"/>
        <v>CNT</v>
      </c>
      <c r="J55" s="1">
        <f t="shared" si="0"/>
        <v>8.3333333333333259E-2</v>
      </c>
      <c r="K55" s="2">
        <f t="shared" si="1"/>
        <v>0</v>
      </c>
      <c r="L55" s="2">
        <f t="shared" si="2"/>
        <v>5</v>
      </c>
      <c r="M55" s="2">
        <f t="shared" si="3"/>
        <v>64</v>
      </c>
      <c r="N55" s="2">
        <f t="shared" si="4"/>
        <v>87</v>
      </c>
      <c r="O55" s="7" t="str">
        <f t="shared" si="5"/>
        <v>CNT
 de 12h 30 à 14h 30</v>
      </c>
    </row>
    <row r="56" spans="1:15" x14ac:dyDescent="0.25">
      <c r="A56">
        <f t="shared" si="6"/>
        <v>37</v>
      </c>
      <c r="B56" s="3">
        <f t="shared" si="7"/>
        <v>4</v>
      </c>
      <c r="C56" s="4">
        <f t="shared" ref="C56:C119" si="32">MONTH(E56)</f>
        <v>9</v>
      </c>
      <c r="D56">
        <f t="shared" si="14"/>
        <v>2017</v>
      </c>
      <c r="E56" s="22">
        <f t="shared" si="17"/>
        <v>42991</v>
      </c>
      <c r="F56" s="25">
        <f t="shared" ref="F56:H56" si="33">F17</f>
        <v>0.60416666666666663</v>
      </c>
      <c r="G56" s="25">
        <f t="shared" si="33"/>
        <v>0.79166666666666663</v>
      </c>
      <c r="H56" s="25" t="str">
        <f t="shared" si="33"/>
        <v>Public</v>
      </c>
      <c r="J56" s="1">
        <f t="shared" si="0"/>
        <v>0.1875</v>
      </c>
      <c r="K56" s="2">
        <f t="shared" si="1"/>
        <v>0</v>
      </c>
      <c r="L56" s="2">
        <f t="shared" si="2"/>
        <v>5</v>
      </c>
      <c r="M56" s="2">
        <f t="shared" si="3"/>
        <v>88</v>
      </c>
      <c r="N56" s="2">
        <f t="shared" si="4"/>
        <v>141</v>
      </c>
      <c r="O56" s="7" t="str">
        <f t="shared" si="5"/>
        <v>Public
 de 14h 30 à 19h 00</v>
      </c>
    </row>
    <row r="57" spans="1:15" x14ac:dyDescent="0.25">
      <c r="A57">
        <f t="shared" si="6"/>
        <v>37</v>
      </c>
      <c r="B57" s="3">
        <f t="shared" si="7"/>
        <v>4</v>
      </c>
      <c r="C57" s="4">
        <f t="shared" si="32"/>
        <v>9</v>
      </c>
      <c r="D57">
        <f t="shared" si="14"/>
        <v>2017</v>
      </c>
      <c r="E57" s="22">
        <f t="shared" si="17"/>
        <v>42991</v>
      </c>
      <c r="F57" s="25">
        <f t="shared" ref="F57:H57" si="34">F18</f>
        <v>0.79166666666666663</v>
      </c>
      <c r="G57" s="25">
        <f t="shared" si="34"/>
        <v>0.83333333333333337</v>
      </c>
      <c r="H57" s="25" t="str">
        <f t="shared" si="34"/>
        <v>CNT</v>
      </c>
      <c r="J57" s="1">
        <f t="shared" si="0"/>
        <v>4.1666666666666741E-2</v>
      </c>
      <c r="K57" s="2">
        <f t="shared" si="1"/>
        <v>0</v>
      </c>
      <c r="L57" s="2">
        <f t="shared" si="2"/>
        <v>5</v>
      </c>
      <c r="M57" s="2">
        <f t="shared" si="3"/>
        <v>142</v>
      </c>
      <c r="N57" s="2">
        <f t="shared" si="4"/>
        <v>153</v>
      </c>
      <c r="O57" s="7" t="str">
        <f t="shared" si="5"/>
        <v>CNT
 de 19h 00 à 20h 00</v>
      </c>
    </row>
    <row r="58" spans="1:15" x14ac:dyDescent="0.25">
      <c r="A58">
        <f t="shared" si="6"/>
        <v>37</v>
      </c>
      <c r="B58" s="3">
        <f t="shared" si="7"/>
        <v>4</v>
      </c>
      <c r="C58" s="4">
        <f t="shared" si="32"/>
        <v>9</v>
      </c>
      <c r="D58">
        <f t="shared" si="14"/>
        <v>2017</v>
      </c>
      <c r="E58" s="22">
        <f t="shared" si="17"/>
        <v>42991</v>
      </c>
      <c r="F58" s="25">
        <f t="shared" ref="F58:H58" si="35">F19</f>
        <v>0.83333333333333337</v>
      </c>
      <c r="G58" s="25">
        <f t="shared" si="35"/>
        <v>0.9375</v>
      </c>
      <c r="H58" s="25" t="str">
        <f t="shared" si="35"/>
        <v>Plongeurs masqués</v>
      </c>
      <c r="J58" s="1">
        <f t="shared" si="0"/>
        <v>0.10416666666666663</v>
      </c>
      <c r="K58" s="2">
        <f t="shared" si="1"/>
        <v>0</v>
      </c>
      <c r="L58" s="2">
        <f t="shared" si="2"/>
        <v>5</v>
      </c>
      <c r="M58" s="2">
        <f t="shared" si="3"/>
        <v>154</v>
      </c>
      <c r="N58" s="2">
        <f t="shared" si="4"/>
        <v>183</v>
      </c>
      <c r="O58" s="7" t="str">
        <f t="shared" si="5"/>
        <v>Plongeurs masqués
 de 20h 00 à 22h 30</v>
      </c>
    </row>
    <row r="59" spans="1:15" x14ac:dyDescent="0.25">
      <c r="A59">
        <f t="shared" si="6"/>
        <v>37</v>
      </c>
      <c r="B59" s="3">
        <f t="shared" si="7"/>
        <v>5</v>
      </c>
      <c r="C59" s="4">
        <f t="shared" si="32"/>
        <v>9</v>
      </c>
      <c r="D59">
        <f t="shared" si="14"/>
        <v>2017</v>
      </c>
      <c r="E59" s="22">
        <f t="shared" si="17"/>
        <v>42992</v>
      </c>
      <c r="F59" s="25">
        <f t="shared" ref="F59:H59" si="36">F20</f>
        <v>0.35416666666666669</v>
      </c>
      <c r="G59" s="25">
        <f t="shared" si="36"/>
        <v>0.41666666666666669</v>
      </c>
      <c r="H59" s="25" t="str">
        <f t="shared" si="36"/>
        <v>Collège B</v>
      </c>
      <c r="J59" s="1">
        <f t="shared" si="0"/>
        <v>6.25E-2</v>
      </c>
      <c r="K59" s="2">
        <f t="shared" si="1"/>
        <v>0</v>
      </c>
      <c r="L59" s="2">
        <f t="shared" si="2"/>
        <v>6</v>
      </c>
      <c r="M59" s="2">
        <f t="shared" si="3"/>
        <v>16</v>
      </c>
      <c r="N59" s="2">
        <f t="shared" si="4"/>
        <v>33</v>
      </c>
      <c r="O59" s="7" t="str">
        <f t="shared" si="5"/>
        <v>Collège B
 de 8h 30 à 10h 00</v>
      </c>
    </row>
    <row r="60" spans="1:15" x14ac:dyDescent="0.25">
      <c r="A60">
        <f t="shared" si="6"/>
        <v>37</v>
      </c>
      <c r="B60" s="3">
        <f t="shared" si="7"/>
        <v>5</v>
      </c>
      <c r="C60" s="4">
        <f t="shared" si="32"/>
        <v>9</v>
      </c>
      <c r="D60">
        <f t="shared" si="14"/>
        <v>2017</v>
      </c>
      <c r="E60" s="22">
        <f t="shared" si="17"/>
        <v>42992</v>
      </c>
      <c r="F60" s="25">
        <f t="shared" ref="F60:H60" si="37">F21</f>
        <v>0.52083333333333337</v>
      </c>
      <c r="G60" s="25">
        <f t="shared" si="37"/>
        <v>0.5625</v>
      </c>
      <c r="H60" s="25" t="str">
        <f t="shared" si="37"/>
        <v>Inss</v>
      </c>
      <c r="J60" s="1">
        <f t="shared" si="0"/>
        <v>4.166666666666663E-2</v>
      </c>
      <c r="K60" s="2">
        <f t="shared" si="1"/>
        <v>0</v>
      </c>
      <c r="L60" s="2">
        <f t="shared" si="2"/>
        <v>6</v>
      </c>
      <c r="M60" s="2">
        <f t="shared" si="3"/>
        <v>64</v>
      </c>
      <c r="N60" s="2">
        <f t="shared" si="4"/>
        <v>75</v>
      </c>
      <c r="O60" s="7" t="str">
        <f t="shared" si="5"/>
        <v>Inss
 de 12h 30 à 13h 30</v>
      </c>
    </row>
    <row r="61" spans="1:15" x14ac:dyDescent="0.25">
      <c r="A61">
        <f t="shared" si="6"/>
        <v>37</v>
      </c>
      <c r="B61" s="3">
        <f t="shared" si="7"/>
        <v>5</v>
      </c>
      <c r="C61" s="4">
        <f t="shared" si="32"/>
        <v>9</v>
      </c>
      <c r="D61">
        <f t="shared" si="14"/>
        <v>2017</v>
      </c>
      <c r="E61" s="22">
        <f t="shared" si="17"/>
        <v>42992</v>
      </c>
      <c r="F61" s="25">
        <f t="shared" ref="F61:H61" si="38">F22</f>
        <v>0.58333333333333337</v>
      </c>
      <c r="G61" s="25">
        <f t="shared" si="38"/>
        <v>0.61111111111111105</v>
      </c>
      <c r="H61" s="25" t="str">
        <f t="shared" si="38"/>
        <v>Ecole Primaire A</v>
      </c>
      <c r="J61" s="1">
        <f t="shared" si="0"/>
        <v>2.7777777777777679E-2</v>
      </c>
      <c r="K61" s="2">
        <f t="shared" si="1"/>
        <v>0</v>
      </c>
      <c r="L61" s="2">
        <f t="shared" si="2"/>
        <v>6</v>
      </c>
      <c r="M61" s="2">
        <f t="shared" si="3"/>
        <v>82</v>
      </c>
      <c r="N61" s="2">
        <f t="shared" si="4"/>
        <v>88.999999999999972</v>
      </c>
      <c r="O61" s="7" t="str">
        <f t="shared" si="5"/>
        <v>Ecole Primaire A
 de 14h 00 à 14h 40</v>
      </c>
    </row>
    <row r="62" spans="1:15" x14ac:dyDescent="0.25">
      <c r="A62">
        <f t="shared" si="6"/>
        <v>37</v>
      </c>
      <c r="B62" s="3">
        <f t="shared" si="7"/>
        <v>5</v>
      </c>
      <c r="C62" s="4">
        <f t="shared" si="32"/>
        <v>9</v>
      </c>
      <c r="D62">
        <f t="shared" si="14"/>
        <v>2017</v>
      </c>
      <c r="E62" s="22">
        <f t="shared" si="17"/>
        <v>42992</v>
      </c>
      <c r="F62" s="25">
        <f t="shared" ref="F62:H62" si="39">F23</f>
        <v>0.61458333333333337</v>
      </c>
      <c r="G62" s="25">
        <f t="shared" si="39"/>
        <v>0.64236111111111105</v>
      </c>
      <c r="H62" s="25" t="str">
        <f t="shared" si="39"/>
        <v>Ecole Primaire A</v>
      </c>
      <c r="J62" s="1">
        <f t="shared" si="0"/>
        <v>2.7777777777777679E-2</v>
      </c>
      <c r="K62" s="2">
        <f t="shared" si="1"/>
        <v>0</v>
      </c>
      <c r="L62" s="2">
        <f t="shared" si="2"/>
        <v>6</v>
      </c>
      <c r="M62" s="2">
        <f t="shared" si="3"/>
        <v>91</v>
      </c>
      <c r="N62" s="2">
        <f t="shared" si="4"/>
        <v>97.999999999999972</v>
      </c>
      <c r="O62" s="7" t="str">
        <f t="shared" si="5"/>
        <v>Ecole Primaire A
 de 14h 45 à 15h 25</v>
      </c>
    </row>
    <row r="63" spans="1:15" x14ac:dyDescent="0.25">
      <c r="A63">
        <f t="shared" si="6"/>
        <v>37</v>
      </c>
      <c r="B63" s="3">
        <f t="shared" si="7"/>
        <v>5</v>
      </c>
      <c r="C63" s="4">
        <f t="shared" si="32"/>
        <v>9</v>
      </c>
      <c r="D63">
        <f t="shared" si="14"/>
        <v>2017</v>
      </c>
      <c r="E63" s="22">
        <f t="shared" si="17"/>
        <v>42992</v>
      </c>
      <c r="F63" s="25">
        <f t="shared" ref="F63:H63" si="40">F24</f>
        <v>0.66666666666666663</v>
      </c>
      <c r="G63" s="25">
        <f t="shared" si="40"/>
        <v>0.75</v>
      </c>
      <c r="H63" s="25" t="str">
        <f t="shared" si="40"/>
        <v>Lycée</v>
      </c>
      <c r="J63" s="1">
        <f t="shared" si="0"/>
        <v>8.333333333333337E-2</v>
      </c>
      <c r="K63" s="2">
        <f t="shared" si="1"/>
        <v>0</v>
      </c>
      <c r="L63" s="2">
        <f t="shared" si="2"/>
        <v>6</v>
      </c>
      <c r="M63" s="2">
        <f t="shared" si="3"/>
        <v>106</v>
      </c>
      <c r="N63" s="2">
        <f t="shared" si="4"/>
        <v>129</v>
      </c>
      <c r="O63" s="7" t="str">
        <f t="shared" si="5"/>
        <v>Lycée
 de 16h 00 à 18h 00</v>
      </c>
    </row>
    <row r="64" spans="1:15" x14ac:dyDescent="0.25">
      <c r="A64">
        <f t="shared" si="6"/>
        <v>37</v>
      </c>
      <c r="B64" s="3">
        <f t="shared" si="7"/>
        <v>5</v>
      </c>
      <c r="C64" s="4">
        <f t="shared" si="32"/>
        <v>9</v>
      </c>
      <c r="D64">
        <f t="shared" si="14"/>
        <v>2017</v>
      </c>
      <c r="E64" s="22">
        <f t="shared" si="17"/>
        <v>42992</v>
      </c>
      <c r="F64" s="25">
        <f t="shared" ref="F64:H64" si="41">F25</f>
        <v>0.75</v>
      </c>
      <c r="G64" s="25">
        <f t="shared" si="41"/>
        <v>0.83333333333333337</v>
      </c>
      <c r="H64" s="25" t="str">
        <f t="shared" si="41"/>
        <v>Public</v>
      </c>
      <c r="J64" s="1">
        <f t="shared" si="0"/>
        <v>8.333333333333337E-2</v>
      </c>
      <c r="K64" s="2">
        <f t="shared" si="1"/>
        <v>0</v>
      </c>
      <c r="L64" s="2">
        <f t="shared" si="2"/>
        <v>6</v>
      </c>
      <c r="M64" s="2">
        <f t="shared" si="3"/>
        <v>130</v>
      </c>
      <c r="N64" s="2">
        <f t="shared" si="4"/>
        <v>153</v>
      </c>
      <c r="O64" s="7" t="str">
        <f t="shared" si="5"/>
        <v>Public
 de 18h 00 à 20h 00</v>
      </c>
    </row>
    <row r="65" spans="1:15" x14ac:dyDescent="0.25">
      <c r="A65">
        <f t="shared" si="6"/>
        <v>37</v>
      </c>
      <c r="B65" s="3">
        <f t="shared" si="7"/>
        <v>5</v>
      </c>
      <c r="C65" s="4">
        <f t="shared" si="32"/>
        <v>9</v>
      </c>
      <c r="D65">
        <f t="shared" si="14"/>
        <v>2017</v>
      </c>
      <c r="E65" s="22">
        <f t="shared" si="17"/>
        <v>42992</v>
      </c>
      <c r="F65" s="25">
        <f t="shared" ref="F65:H65" si="42">F26</f>
        <v>0.83333333333333337</v>
      </c>
      <c r="G65" s="25">
        <f t="shared" si="42"/>
        <v>0.9375</v>
      </c>
      <c r="H65" s="25" t="str">
        <f t="shared" si="42"/>
        <v>CNT</v>
      </c>
      <c r="J65" s="1">
        <f t="shared" si="0"/>
        <v>0.10416666666666663</v>
      </c>
      <c r="K65" s="2">
        <f t="shared" si="1"/>
        <v>0</v>
      </c>
      <c r="L65" s="2">
        <f t="shared" si="2"/>
        <v>6</v>
      </c>
      <c r="M65" s="2">
        <f t="shared" si="3"/>
        <v>154</v>
      </c>
      <c r="N65" s="2">
        <f t="shared" si="4"/>
        <v>183</v>
      </c>
      <c r="O65" s="7" t="str">
        <f t="shared" si="5"/>
        <v>CNT
 de 20h 00 à 22h 30</v>
      </c>
    </row>
    <row r="66" spans="1:15" x14ac:dyDescent="0.25">
      <c r="A66">
        <f t="shared" si="6"/>
        <v>37</v>
      </c>
      <c r="B66" s="3">
        <f t="shared" si="7"/>
        <v>6</v>
      </c>
      <c r="C66" s="4">
        <f t="shared" si="32"/>
        <v>9</v>
      </c>
      <c r="D66">
        <f t="shared" si="14"/>
        <v>2017</v>
      </c>
      <c r="E66" s="22">
        <f t="shared" si="17"/>
        <v>42993</v>
      </c>
      <c r="F66" s="25">
        <f t="shared" ref="F66:H66" si="43">F27</f>
        <v>0.375</v>
      </c>
      <c r="G66" s="25">
        <f t="shared" si="43"/>
        <v>0.47916666666666669</v>
      </c>
      <c r="H66" s="25" t="str">
        <f t="shared" si="43"/>
        <v>Ecole Primaire B</v>
      </c>
      <c r="J66" s="1">
        <f t="shared" ref="J66:J129" si="44">G66-F66</f>
        <v>0.10416666666666669</v>
      </c>
      <c r="K66" s="2">
        <f t="shared" ref="K66:K129" si="45">I66*J66*24</f>
        <v>0</v>
      </c>
      <c r="L66" s="2">
        <f t="shared" ref="L66:L129" si="46">B66+1</f>
        <v>7</v>
      </c>
      <c r="M66" s="2">
        <f t="shared" ref="M66:M129" si="47">288*F66-86</f>
        <v>22</v>
      </c>
      <c r="N66" s="2">
        <f t="shared" ref="N66:N129" si="48">288*G66-87</f>
        <v>51</v>
      </c>
      <c r="O66" s="7" t="str">
        <f t="shared" ref="O66:O129" si="49">H66&amp;CHAR(10)&amp;" de "&amp;HOUR(F66)&amp;"h "&amp;IF(MINUTE(F66)=0,"00",MINUTE(F66))&amp;" à "&amp;HOUR(G66)&amp;"h "&amp;IF(MINUTE(G66)=0,"00",MINUTE(G66))&amp;IF(I66&lt;1,"",CHAR(10)&amp;" "&amp;I66&amp;" participants")</f>
        <v>Ecole Primaire B
 de 9h 00 à 11h 30</v>
      </c>
    </row>
    <row r="67" spans="1:15" x14ac:dyDescent="0.25">
      <c r="A67">
        <f t="shared" ref="A67:A130" si="50">WEEKNUM(E67)</f>
        <v>37</v>
      </c>
      <c r="B67" s="3">
        <f t="shared" ref="B67:B130" si="51">WEEKDAY(E67)</f>
        <v>6</v>
      </c>
      <c r="C67" s="4">
        <f t="shared" si="32"/>
        <v>9</v>
      </c>
      <c r="D67">
        <f t="shared" si="14"/>
        <v>2017</v>
      </c>
      <c r="E67" s="22">
        <f t="shared" si="17"/>
        <v>42993</v>
      </c>
      <c r="F67" s="25">
        <f t="shared" ref="F67:H67" si="52">F28</f>
        <v>0.52083333333333337</v>
      </c>
      <c r="G67" s="25">
        <f t="shared" si="52"/>
        <v>0.5625</v>
      </c>
      <c r="H67" s="25" t="str">
        <f t="shared" si="52"/>
        <v>Maison Des Cèdres</v>
      </c>
      <c r="J67" s="1">
        <f t="shared" si="44"/>
        <v>4.166666666666663E-2</v>
      </c>
      <c r="K67" s="2">
        <f t="shared" si="45"/>
        <v>0</v>
      </c>
      <c r="L67" s="2">
        <f t="shared" si="46"/>
        <v>7</v>
      </c>
      <c r="M67" s="2">
        <f t="shared" si="47"/>
        <v>64</v>
      </c>
      <c r="N67" s="2">
        <f t="shared" si="48"/>
        <v>75</v>
      </c>
      <c r="O67" s="7" t="str">
        <f t="shared" si="49"/>
        <v>Maison Des Cèdres
 de 12h 30 à 13h 30</v>
      </c>
    </row>
    <row r="68" spans="1:15" x14ac:dyDescent="0.25">
      <c r="A68">
        <f t="shared" si="50"/>
        <v>37</v>
      </c>
      <c r="B68" s="3">
        <f t="shared" si="51"/>
        <v>6</v>
      </c>
      <c r="C68" s="4">
        <f t="shared" si="32"/>
        <v>9</v>
      </c>
      <c r="D68">
        <f t="shared" si="14"/>
        <v>2017</v>
      </c>
      <c r="E68" s="22">
        <f t="shared" si="17"/>
        <v>42993</v>
      </c>
      <c r="F68" s="25">
        <f t="shared" ref="F68:H68" si="53">F29</f>
        <v>0.58333333333333337</v>
      </c>
      <c r="G68" s="25">
        <f t="shared" si="53"/>
        <v>0.66666666666666663</v>
      </c>
      <c r="H68" s="25" t="str">
        <f t="shared" si="53"/>
        <v>Lycée</v>
      </c>
      <c r="J68" s="1">
        <f t="shared" si="44"/>
        <v>8.3333333333333259E-2</v>
      </c>
      <c r="K68" s="2">
        <f t="shared" si="45"/>
        <v>0</v>
      </c>
      <c r="L68" s="2">
        <f t="shared" si="46"/>
        <v>7</v>
      </c>
      <c r="M68" s="2">
        <f t="shared" si="47"/>
        <v>82</v>
      </c>
      <c r="N68" s="2">
        <f t="shared" si="48"/>
        <v>105</v>
      </c>
      <c r="O68" s="7" t="str">
        <f t="shared" si="49"/>
        <v>Lycée
 de 14h 00 à 16h 00</v>
      </c>
    </row>
    <row r="69" spans="1:15" x14ac:dyDescent="0.25">
      <c r="A69">
        <f t="shared" si="50"/>
        <v>37</v>
      </c>
      <c r="B69" s="3">
        <f t="shared" si="51"/>
        <v>6</v>
      </c>
      <c r="C69" s="4">
        <f t="shared" si="32"/>
        <v>9</v>
      </c>
      <c r="D69">
        <f t="shared" ref="D69:D132" si="54">YEAR(E69)</f>
        <v>2017</v>
      </c>
      <c r="E69" s="22">
        <f t="shared" si="17"/>
        <v>42993</v>
      </c>
      <c r="F69" s="25">
        <f t="shared" ref="F69:H69" si="55">F30</f>
        <v>0.66666666666666663</v>
      </c>
      <c r="G69" s="25">
        <f t="shared" si="55"/>
        <v>0.75</v>
      </c>
      <c r="H69" s="25" t="str">
        <f t="shared" si="55"/>
        <v>Lycée</v>
      </c>
      <c r="J69" s="1">
        <f t="shared" si="44"/>
        <v>8.333333333333337E-2</v>
      </c>
      <c r="K69" s="2">
        <f t="shared" si="45"/>
        <v>0</v>
      </c>
      <c r="L69" s="2">
        <f t="shared" si="46"/>
        <v>7</v>
      </c>
      <c r="M69" s="2">
        <f t="shared" si="47"/>
        <v>106</v>
      </c>
      <c r="N69" s="2">
        <f t="shared" si="48"/>
        <v>129</v>
      </c>
      <c r="O69" s="7" t="str">
        <f t="shared" si="49"/>
        <v>Lycée
 de 16h 00 à 18h 00</v>
      </c>
    </row>
    <row r="70" spans="1:15" x14ac:dyDescent="0.25">
      <c r="A70">
        <f t="shared" si="50"/>
        <v>37</v>
      </c>
      <c r="B70" s="3">
        <f t="shared" si="51"/>
        <v>6</v>
      </c>
      <c r="C70" s="4">
        <f t="shared" si="32"/>
        <v>9</v>
      </c>
      <c r="D70">
        <f t="shared" si="54"/>
        <v>2017</v>
      </c>
      <c r="E70" s="22">
        <f t="shared" si="17"/>
        <v>42993</v>
      </c>
      <c r="F70" s="25">
        <f t="shared" ref="F70:H70" si="56">F31</f>
        <v>0.75</v>
      </c>
      <c r="G70" s="25">
        <f t="shared" si="56"/>
        <v>0.83333333333333337</v>
      </c>
      <c r="H70" s="25" t="str">
        <f t="shared" si="56"/>
        <v>Public</v>
      </c>
      <c r="J70" s="1">
        <f t="shared" si="44"/>
        <v>8.333333333333337E-2</v>
      </c>
      <c r="K70" s="2">
        <f t="shared" si="45"/>
        <v>0</v>
      </c>
      <c r="L70" s="2">
        <f t="shared" si="46"/>
        <v>7</v>
      </c>
      <c r="M70" s="2">
        <f t="shared" si="47"/>
        <v>130</v>
      </c>
      <c r="N70" s="2">
        <f t="shared" si="48"/>
        <v>153</v>
      </c>
      <c r="O70" s="7" t="str">
        <f t="shared" si="49"/>
        <v>Public
 de 18h 00 à 20h 00</v>
      </c>
    </row>
    <row r="71" spans="1:15" x14ac:dyDescent="0.25">
      <c r="A71">
        <f t="shared" si="50"/>
        <v>37</v>
      </c>
      <c r="B71" s="3">
        <f t="shared" si="51"/>
        <v>6</v>
      </c>
      <c r="C71" s="4">
        <f t="shared" si="32"/>
        <v>9</v>
      </c>
      <c r="D71">
        <f t="shared" si="54"/>
        <v>2017</v>
      </c>
      <c r="E71" s="22">
        <f t="shared" si="17"/>
        <v>42993</v>
      </c>
      <c r="F71" s="25">
        <f t="shared" ref="F71:H71" si="57">F32</f>
        <v>0.83333333333333337</v>
      </c>
      <c r="G71" s="25">
        <f t="shared" si="57"/>
        <v>0.875</v>
      </c>
      <c r="H71" s="25" t="str">
        <f t="shared" si="57"/>
        <v>CNT</v>
      </c>
      <c r="J71" s="1">
        <f t="shared" si="44"/>
        <v>4.166666666666663E-2</v>
      </c>
      <c r="K71" s="2">
        <f t="shared" si="45"/>
        <v>0</v>
      </c>
      <c r="L71" s="2">
        <f t="shared" si="46"/>
        <v>7</v>
      </c>
      <c r="M71" s="2">
        <f t="shared" si="47"/>
        <v>154</v>
      </c>
      <c r="N71" s="2">
        <f t="shared" si="48"/>
        <v>165</v>
      </c>
      <c r="O71" s="7" t="str">
        <f t="shared" si="49"/>
        <v>CNT
 de 20h 00 à 21h 00</v>
      </c>
    </row>
    <row r="72" spans="1:15" x14ac:dyDescent="0.25">
      <c r="A72">
        <f t="shared" si="50"/>
        <v>37</v>
      </c>
      <c r="B72" s="3">
        <f t="shared" si="51"/>
        <v>6</v>
      </c>
      <c r="C72" s="4">
        <f t="shared" si="32"/>
        <v>9</v>
      </c>
      <c r="D72">
        <f t="shared" si="54"/>
        <v>2017</v>
      </c>
      <c r="E72" s="22">
        <f t="shared" si="17"/>
        <v>42993</v>
      </c>
      <c r="F72" s="25">
        <f t="shared" ref="F72:H72" si="58">F33</f>
        <v>0.875</v>
      </c>
      <c r="G72" s="25">
        <f t="shared" si="58"/>
        <v>0.9375</v>
      </c>
      <c r="H72" s="25" t="str">
        <f t="shared" si="58"/>
        <v>TVSV</v>
      </c>
      <c r="J72" s="1">
        <f t="shared" si="44"/>
        <v>6.25E-2</v>
      </c>
      <c r="K72" s="2">
        <f t="shared" si="45"/>
        <v>0</v>
      </c>
      <c r="L72" s="2">
        <f t="shared" si="46"/>
        <v>7</v>
      </c>
      <c r="M72" s="2">
        <f t="shared" si="47"/>
        <v>166</v>
      </c>
      <c r="N72" s="2">
        <f t="shared" si="48"/>
        <v>183</v>
      </c>
      <c r="O72" s="7" t="str">
        <f t="shared" si="49"/>
        <v>TVSV
 de 21h 00 à 22h 30</v>
      </c>
    </row>
    <row r="73" spans="1:15" x14ac:dyDescent="0.25">
      <c r="A73">
        <f t="shared" si="50"/>
        <v>37</v>
      </c>
      <c r="B73" s="3">
        <f t="shared" si="51"/>
        <v>7</v>
      </c>
      <c r="C73" s="4">
        <f t="shared" si="32"/>
        <v>9</v>
      </c>
      <c r="D73">
        <f t="shared" si="54"/>
        <v>2017</v>
      </c>
      <c r="E73" s="22">
        <f t="shared" si="17"/>
        <v>42994</v>
      </c>
      <c r="F73" s="25">
        <f t="shared" ref="F73:H73" si="59">F34</f>
        <v>0.33333333333333331</v>
      </c>
      <c r="G73" s="25">
        <f t="shared" si="59"/>
        <v>0.375</v>
      </c>
      <c r="H73" s="25" t="str">
        <f t="shared" si="59"/>
        <v>Gym Volontaire</v>
      </c>
      <c r="J73" s="1">
        <f t="shared" si="44"/>
        <v>4.1666666666666685E-2</v>
      </c>
      <c r="K73" s="2">
        <f t="shared" si="45"/>
        <v>0</v>
      </c>
      <c r="L73" s="2">
        <f t="shared" si="46"/>
        <v>8</v>
      </c>
      <c r="M73" s="2">
        <f t="shared" si="47"/>
        <v>10</v>
      </c>
      <c r="N73" s="2">
        <f t="shared" si="48"/>
        <v>21</v>
      </c>
      <c r="O73" s="7" t="str">
        <f t="shared" si="49"/>
        <v>Gym Volontaire
 de 8h 00 à 9h 00</v>
      </c>
    </row>
    <row r="74" spans="1:15" x14ac:dyDescent="0.25">
      <c r="A74">
        <f t="shared" si="50"/>
        <v>37</v>
      </c>
      <c r="B74" s="3">
        <f t="shared" si="51"/>
        <v>7</v>
      </c>
      <c r="C74" s="4">
        <f t="shared" si="32"/>
        <v>9</v>
      </c>
      <c r="D74">
        <f t="shared" si="54"/>
        <v>2017</v>
      </c>
      <c r="E74" s="22">
        <f t="shared" si="17"/>
        <v>42994</v>
      </c>
      <c r="F74" s="25">
        <f t="shared" ref="F74:H74" si="60">F35</f>
        <v>0.375</v>
      </c>
      <c r="G74" s="25">
        <f t="shared" si="60"/>
        <v>0.45833333333333331</v>
      </c>
      <c r="H74" s="25" t="str">
        <f t="shared" si="60"/>
        <v>Val Horizon</v>
      </c>
      <c r="J74" s="1">
        <f t="shared" si="44"/>
        <v>8.3333333333333315E-2</v>
      </c>
      <c r="K74" s="2">
        <f t="shared" si="45"/>
        <v>0</v>
      </c>
      <c r="L74" s="2">
        <f t="shared" si="46"/>
        <v>8</v>
      </c>
      <c r="M74" s="2">
        <f t="shared" si="47"/>
        <v>22</v>
      </c>
      <c r="N74" s="2">
        <f t="shared" si="48"/>
        <v>45</v>
      </c>
      <c r="O74" s="7" t="str">
        <f t="shared" si="49"/>
        <v>Val Horizon
 de 9h 00 à 11h 00</v>
      </c>
    </row>
    <row r="75" spans="1:15" x14ac:dyDescent="0.25">
      <c r="A75">
        <f t="shared" si="50"/>
        <v>37</v>
      </c>
      <c r="B75" s="3">
        <f t="shared" si="51"/>
        <v>7</v>
      </c>
      <c r="C75" s="4">
        <f t="shared" si="32"/>
        <v>9</v>
      </c>
      <c r="D75">
        <f t="shared" si="54"/>
        <v>2017</v>
      </c>
      <c r="E75" s="22">
        <f t="shared" si="17"/>
        <v>42994</v>
      </c>
      <c r="F75" s="25">
        <f t="shared" ref="F75:H75" si="61">F36</f>
        <v>0.45833333333333331</v>
      </c>
      <c r="G75" s="25">
        <f t="shared" si="61"/>
        <v>0.60416666666666663</v>
      </c>
      <c r="H75" s="25" t="str">
        <f t="shared" si="61"/>
        <v>CNT</v>
      </c>
      <c r="J75" s="1">
        <f t="shared" si="44"/>
        <v>0.14583333333333331</v>
      </c>
      <c r="K75" s="2">
        <f t="shared" si="45"/>
        <v>0</v>
      </c>
      <c r="L75" s="2">
        <f t="shared" si="46"/>
        <v>8</v>
      </c>
      <c r="M75" s="2">
        <f t="shared" si="47"/>
        <v>46</v>
      </c>
      <c r="N75" s="2">
        <f t="shared" si="48"/>
        <v>87</v>
      </c>
      <c r="O75" s="7" t="str">
        <f t="shared" si="49"/>
        <v>CNT
 de 11h 00 à 14h 30</v>
      </c>
    </row>
    <row r="76" spans="1:15" x14ac:dyDescent="0.25">
      <c r="A76">
        <f t="shared" si="50"/>
        <v>37</v>
      </c>
      <c r="B76" s="3">
        <f t="shared" si="51"/>
        <v>7</v>
      </c>
      <c r="C76" s="4">
        <f t="shared" si="32"/>
        <v>9</v>
      </c>
      <c r="D76">
        <f t="shared" si="54"/>
        <v>2017</v>
      </c>
      <c r="E76" s="22">
        <f t="shared" si="17"/>
        <v>42994</v>
      </c>
      <c r="F76" s="25">
        <f t="shared" ref="F76:H76" si="62">F37</f>
        <v>0.60416666666666663</v>
      </c>
      <c r="G76" s="25">
        <f t="shared" si="62"/>
        <v>0.79166666666666663</v>
      </c>
      <c r="H76" s="25" t="str">
        <f t="shared" si="62"/>
        <v>Public + SDIS ET/OU PSIG</v>
      </c>
      <c r="J76" s="1">
        <f t="shared" si="44"/>
        <v>0.1875</v>
      </c>
      <c r="K76" s="2">
        <f t="shared" si="45"/>
        <v>0</v>
      </c>
      <c r="L76" s="2">
        <f t="shared" si="46"/>
        <v>8</v>
      </c>
      <c r="M76" s="2">
        <f t="shared" si="47"/>
        <v>88</v>
      </c>
      <c r="N76" s="2">
        <f t="shared" si="48"/>
        <v>141</v>
      </c>
      <c r="O76" s="7" t="str">
        <f t="shared" si="49"/>
        <v>Public + SDIS ET/OU PSIG
 de 14h 30 à 19h 00</v>
      </c>
    </row>
    <row r="77" spans="1:15" x14ac:dyDescent="0.25">
      <c r="A77">
        <f t="shared" si="50"/>
        <v>37</v>
      </c>
      <c r="B77" s="3">
        <f t="shared" si="51"/>
        <v>7</v>
      </c>
      <c r="C77" s="4">
        <f t="shared" si="32"/>
        <v>9</v>
      </c>
      <c r="D77">
        <f t="shared" si="54"/>
        <v>2017</v>
      </c>
      <c r="E77" s="22">
        <f t="shared" si="17"/>
        <v>42994</v>
      </c>
      <c r="F77" s="25">
        <f t="shared" ref="F77:H77" si="63">F38</f>
        <v>0.79166666666666663</v>
      </c>
      <c r="G77" s="25">
        <f t="shared" si="63"/>
        <v>0.84375</v>
      </c>
      <c r="H77" s="25" t="str">
        <f t="shared" si="63"/>
        <v>Plongeurs masqués</v>
      </c>
      <c r="J77" s="1">
        <f t="shared" si="44"/>
        <v>5.208333333333337E-2</v>
      </c>
      <c r="K77" s="2">
        <f t="shared" si="45"/>
        <v>0</v>
      </c>
      <c r="L77" s="2">
        <f t="shared" si="46"/>
        <v>8</v>
      </c>
      <c r="M77" s="2">
        <f t="shared" si="47"/>
        <v>142</v>
      </c>
      <c r="N77" s="2">
        <f t="shared" si="48"/>
        <v>156</v>
      </c>
      <c r="O77" s="7" t="str">
        <f t="shared" si="49"/>
        <v>Plongeurs masqués
 de 19h 00 à 20h 15</v>
      </c>
    </row>
    <row r="78" spans="1:15" x14ac:dyDescent="0.25">
      <c r="A78">
        <f t="shared" si="50"/>
        <v>38</v>
      </c>
      <c r="B78" s="3">
        <f t="shared" si="51"/>
        <v>1</v>
      </c>
      <c r="C78" s="4">
        <f t="shared" si="32"/>
        <v>9</v>
      </c>
      <c r="D78">
        <f t="shared" si="54"/>
        <v>2017</v>
      </c>
      <c r="E78" s="22">
        <f t="shared" si="17"/>
        <v>42995</v>
      </c>
      <c r="F78" s="25">
        <f t="shared" ref="F78:H78" si="64">F39</f>
        <v>0.3125</v>
      </c>
      <c r="G78" s="25">
        <f t="shared" si="64"/>
        <v>0.41666666666666669</v>
      </c>
      <c r="H78" s="25" t="str">
        <f t="shared" si="64"/>
        <v>CNT</v>
      </c>
      <c r="J78" s="1">
        <f t="shared" si="44"/>
        <v>0.10416666666666669</v>
      </c>
      <c r="K78" s="2">
        <f t="shared" si="45"/>
        <v>0</v>
      </c>
      <c r="L78" s="2">
        <f t="shared" si="46"/>
        <v>2</v>
      </c>
      <c r="M78" s="2">
        <f t="shared" si="47"/>
        <v>4</v>
      </c>
      <c r="N78" s="2">
        <f t="shared" si="48"/>
        <v>33</v>
      </c>
      <c r="O78" s="7" t="str">
        <f t="shared" si="49"/>
        <v>CNT
 de 7h 30 à 10h 00</v>
      </c>
    </row>
    <row r="79" spans="1:15" x14ac:dyDescent="0.25">
      <c r="A79">
        <f t="shared" si="50"/>
        <v>38</v>
      </c>
      <c r="B79" s="3">
        <f t="shared" si="51"/>
        <v>1</v>
      </c>
      <c r="C79" s="4">
        <f t="shared" si="32"/>
        <v>9</v>
      </c>
      <c r="D79">
        <f t="shared" si="54"/>
        <v>2017</v>
      </c>
      <c r="E79" s="22">
        <f t="shared" si="17"/>
        <v>42995</v>
      </c>
      <c r="F79" s="25">
        <f t="shared" ref="F79:H79" si="65">F40</f>
        <v>0.41666666666666669</v>
      </c>
      <c r="G79" s="25">
        <f t="shared" si="65"/>
        <v>0.5625</v>
      </c>
      <c r="H79" s="25" t="str">
        <f t="shared" si="65"/>
        <v>Public</v>
      </c>
      <c r="J79" s="1">
        <f t="shared" si="44"/>
        <v>0.14583333333333331</v>
      </c>
      <c r="K79" s="2">
        <f t="shared" si="45"/>
        <v>0</v>
      </c>
      <c r="L79" s="2">
        <f t="shared" si="46"/>
        <v>2</v>
      </c>
      <c r="M79" s="2">
        <f t="shared" si="47"/>
        <v>34</v>
      </c>
      <c r="N79" s="2">
        <f t="shared" si="48"/>
        <v>75</v>
      </c>
      <c r="O79" s="7" t="str">
        <f t="shared" si="49"/>
        <v>Public
 de 10h 00 à 13h 30</v>
      </c>
    </row>
    <row r="80" spans="1:15" x14ac:dyDescent="0.25">
      <c r="A80">
        <f t="shared" si="50"/>
        <v>38</v>
      </c>
      <c r="B80" s="3">
        <f t="shared" si="51"/>
        <v>2</v>
      </c>
      <c r="C80" s="4">
        <f t="shared" si="32"/>
        <v>9</v>
      </c>
      <c r="D80">
        <f t="shared" si="54"/>
        <v>2017</v>
      </c>
      <c r="E80" s="22">
        <f t="shared" si="17"/>
        <v>42996</v>
      </c>
      <c r="F80" s="25">
        <f t="shared" ref="F80:H80" si="66">F41</f>
        <v>0.375</v>
      </c>
      <c r="G80" s="25">
        <f t="shared" si="66"/>
        <v>0.44791666666666669</v>
      </c>
      <c r="H80" s="25" t="str">
        <f t="shared" si="66"/>
        <v>Lycée</v>
      </c>
      <c r="J80" s="1">
        <f t="shared" si="44"/>
        <v>7.2916666666666685E-2</v>
      </c>
      <c r="K80" s="2">
        <f t="shared" si="45"/>
        <v>0</v>
      </c>
      <c r="L80" s="2">
        <f t="shared" si="46"/>
        <v>3</v>
      </c>
      <c r="M80" s="2">
        <f t="shared" si="47"/>
        <v>22</v>
      </c>
      <c r="N80" s="2">
        <f t="shared" si="48"/>
        <v>42</v>
      </c>
      <c r="O80" s="7" t="str">
        <f t="shared" si="49"/>
        <v>Lycée
 de 9h 00 à 10h 45</v>
      </c>
    </row>
    <row r="81" spans="1:15" x14ac:dyDescent="0.25">
      <c r="A81">
        <f t="shared" si="50"/>
        <v>38</v>
      </c>
      <c r="B81" s="3">
        <f t="shared" si="51"/>
        <v>2</v>
      </c>
      <c r="C81" s="4">
        <f t="shared" si="32"/>
        <v>9</v>
      </c>
      <c r="D81">
        <f t="shared" si="54"/>
        <v>2017</v>
      </c>
      <c r="E81" s="22">
        <f t="shared" si="17"/>
        <v>42996</v>
      </c>
      <c r="F81" s="25">
        <f t="shared" ref="F81:H81" si="67">F42</f>
        <v>0.5</v>
      </c>
      <c r="G81" s="25">
        <f t="shared" si="67"/>
        <v>0.5625</v>
      </c>
      <c r="H81" s="25" t="str">
        <f t="shared" si="67"/>
        <v>Gym Volontaire</v>
      </c>
      <c r="J81" s="1">
        <f t="shared" si="44"/>
        <v>6.25E-2</v>
      </c>
      <c r="K81" s="2">
        <f t="shared" si="45"/>
        <v>0</v>
      </c>
      <c r="L81" s="2">
        <f t="shared" si="46"/>
        <v>3</v>
      </c>
      <c r="M81" s="2">
        <f t="shared" si="47"/>
        <v>58</v>
      </c>
      <c r="N81" s="2">
        <f t="shared" si="48"/>
        <v>75</v>
      </c>
      <c r="O81" s="7" t="str">
        <f t="shared" si="49"/>
        <v>Gym Volontaire
 de 12h 00 à 13h 30</v>
      </c>
    </row>
    <row r="82" spans="1:15" x14ac:dyDescent="0.25">
      <c r="A82">
        <f t="shared" si="50"/>
        <v>38</v>
      </c>
      <c r="B82" s="3">
        <f t="shared" si="51"/>
        <v>2</v>
      </c>
      <c r="C82" s="4">
        <f t="shared" si="32"/>
        <v>9</v>
      </c>
      <c r="D82">
        <f t="shared" si="54"/>
        <v>2017</v>
      </c>
      <c r="E82" s="22">
        <f t="shared" si="17"/>
        <v>42996</v>
      </c>
      <c r="F82" s="25">
        <f t="shared" ref="F82:H82" si="68">F43</f>
        <v>0.58333333333333337</v>
      </c>
      <c r="G82" s="25">
        <f t="shared" si="68"/>
        <v>0.64583333333333337</v>
      </c>
      <c r="H82" s="25" t="str">
        <f t="shared" si="68"/>
        <v>Collège A</v>
      </c>
      <c r="J82" s="1">
        <f t="shared" si="44"/>
        <v>6.25E-2</v>
      </c>
      <c r="K82" s="2">
        <f t="shared" si="45"/>
        <v>0</v>
      </c>
      <c r="L82" s="2">
        <f t="shared" si="46"/>
        <v>3</v>
      </c>
      <c r="M82" s="2">
        <f t="shared" si="47"/>
        <v>82</v>
      </c>
      <c r="N82" s="2">
        <f t="shared" si="48"/>
        <v>99</v>
      </c>
      <c r="O82" s="7" t="str">
        <f t="shared" si="49"/>
        <v>Collège A
 de 14h 00 à 15h 30</v>
      </c>
    </row>
    <row r="83" spans="1:15" x14ac:dyDescent="0.25">
      <c r="A83">
        <f t="shared" si="50"/>
        <v>38</v>
      </c>
      <c r="B83" s="3">
        <f t="shared" si="51"/>
        <v>2</v>
      </c>
      <c r="C83" s="4">
        <f t="shared" si="32"/>
        <v>9</v>
      </c>
      <c r="D83">
        <f t="shared" si="54"/>
        <v>2017</v>
      </c>
      <c r="E83" s="22">
        <f t="shared" si="17"/>
        <v>42996</v>
      </c>
      <c r="F83" s="25">
        <f t="shared" ref="F83:H83" si="69">F44</f>
        <v>0.64583333333333337</v>
      </c>
      <c r="G83" s="25">
        <f t="shared" si="69"/>
        <v>0.70833333333333337</v>
      </c>
      <c r="H83" s="25" t="str">
        <f t="shared" si="69"/>
        <v>Collège B</v>
      </c>
      <c r="J83" s="1">
        <f t="shared" si="44"/>
        <v>6.25E-2</v>
      </c>
      <c r="K83" s="2">
        <f t="shared" si="45"/>
        <v>0</v>
      </c>
      <c r="L83" s="2">
        <f t="shared" si="46"/>
        <v>3</v>
      </c>
      <c r="M83" s="2">
        <f t="shared" si="47"/>
        <v>100</v>
      </c>
      <c r="N83" s="2">
        <f t="shared" si="48"/>
        <v>117</v>
      </c>
      <c r="O83" s="7" t="str">
        <f t="shared" si="49"/>
        <v>Collège B
 de 15h 30 à 17h 00</v>
      </c>
    </row>
    <row r="84" spans="1:15" x14ac:dyDescent="0.25">
      <c r="A84">
        <f t="shared" si="50"/>
        <v>38</v>
      </c>
      <c r="B84" s="3">
        <f t="shared" si="51"/>
        <v>2</v>
      </c>
      <c r="C84" s="4">
        <f t="shared" si="32"/>
        <v>9</v>
      </c>
      <c r="D84">
        <f t="shared" si="54"/>
        <v>2017</v>
      </c>
      <c r="E84" s="22">
        <f t="shared" si="17"/>
        <v>42996</v>
      </c>
      <c r="F84" s="25">
        <f t="shared" ref="F84:H84" si="70">F45</f>
        <v>0.70833333333333337</v>
      </c>
      <c r="G84" s="25">
        <f t="shared" si="70"/>
        <v>0.75</v>
      </c>
      <c r="H84" s="25" t="str">
        <f t="shared" si="70"/>
        <v>Gym Volontaire</v>
      </c>
      <c r="J84" s="1">
        <f t="shared" si="44"/>
        <v>4.166666666666663E-2</v>
      </c>
      <c r="K84" s="2">
        <f t="shared" si="45"/>
        <v>0</v>
      </c>
      <c r="L84" s="2">
        <f t="shared" si="46"/>
        <v>3</v>
      </c>
      <c r="M84" s="2">
        <f t="shared" si="47"/>
        <v>118</v>
      </c>
      <c r="N84" s="2">
        <f t="shared" si="48"/>
        <v>129</v>
      </c>
      <c r="O84" s="7" t="str">
        <f t="shared" si="49"/>
        <v>Gym Volontaire
 de 17h 00 à 18h 00</v>
      </c>
    </row>
    <row r="85" spans="1:15" x14ac:dyDescent="0.25">
      <c r="A85">
        <f t="shared" si="50"/>
        <v>38</v>
      </c>
      <c r="B85" s="3">
        <f t="shared" si="51"/>
        <v>2</v>
      </c>
      <c r="C85" s="4">
        <f t="shared" si="32"/>
        <v>9</v>
      </c>
      <c r="D85">
        <f t="shared" si="54"/>
        <v>2017</v>
      </c>
      <c r="E85" s="22">
        <f t="shared" si="17"/>
        <v>42996</v>
      </c>
      <c r="F85" s="25">
        <f t="shared" ref="F85:H85" si="71">F46</f>
        <v>0.75</v>
      </c>
      <c r="G85" s="25">
        <f t="shared" si="71"/>
        <v>0.9375</v>
      </c>
      <c r="H85" s="25" t="str">
        <f t="shared" si="71"/>
        <v>CNT</v>
      </c>
      <c r="J85" s="1">
        <f t="shared" si="44"/>
        <v>0.1875</v>
      </c>
      <c r="K85" s="2">
        <f t="shared" si="45"/>
        <v>0</v>
      </c>
      <c r="L85" s="2">
        <f t="shared" si="46"/>
        <v>3</v>
      </c>
      <c r="M85" s="2">
        <f t="shared" si="47"/>
        <v>130</v>
      </c>
      <c r="N85" s="2">
        <f t="shared" si="48"/>
        <v>183</v>
      </c>
      <c r="O85" s="7" t="str">
        <f t="shared" si="49"/>
        <v>CNT
 de 18h 00 à 22h 30</v>
      </c>
    </row>
    <row r="86" spans="1:15" x14ac:dyDescent="0.25">
      <c r="A86">
        <f t="shared" si="50"/>
        <v>38</v>
      </c>
      <c r="B86" s="3">
        <f t="shared" si="51"/>
        <v>3</v>
      </c>
      <c r="C86" s="4">
        <f t="shared" si="32"/>
        <v>9</v>
      </c>
      <c r="D86">
        <f t="shared" si="54"/>
        <v>2017</v>
      </c>
      <c r="E86" s="22">
        <f t="shared" si="17"/>
        <v>42997</v>
      </c>
      <c r="F86" s="25">
        <f t="shared" ref="F86:H86" si="72">F47</f>
        <v>0.3125</v>
      </c>
      <c r="G86" s="25">
        <f t="shared" si="72"/>
        <v>0.34375</v>
      </c>
      <c r="H86" s="25" t="str">
        <f t="shared" si="72"/>
        <v>SDIS et/OU PSIG</v>
      </c>
      <c r="J86" s="1">
        <f t="shared" si="44"/>
        <v>3.125E-2</v>
      </c>
      <c r="K86" s="2">
        <f t="shared" si="45"/>
        <v>0</v>
      </c>
      <c r="L86" s="2">
        <f t="shared" si="46"/>
        <v>4</v>
      </c>
      <c r="M86" s="2">
        <f t="shared" si="47"/>
        <v>4</v>
      </c>
      <c r="N86" s="2">
        <f t="shared" si="48"/>
        <v>12</v>
      </c>
      <c r="O86" s="7" t="str">
        <f t="shared" si="49"/>
        <v>SDIS et/OU PSIG
 de 7h 30 à 8h 15</v>
      </c>
    </row>
    <row r="87" spans="1:15" x14ac:dyDescent="0.25">
      <c r="A87">
        <f t="shared" si="50"/>
        <v>38</v>
      </c>
      <c r="B87" s="3">
        <f t="shared" si="51"/>
        <v>3</v>
      </c>
      <c r="C87" s="4">
        <f t="shared" si="32"/>
        <v>9</v>
      </c>
      <c r="D87">
        <f t="shared" si="54"/>
        <v>2017</v>
      </c>
      <c r="E87" s="22">
        <f t="shared" si="17"/>
        <v>42997</v>
      </c>
      <c r="F87" s="25">
        <f t="shared" ref="F87:H87" si="73">F48</f>
        <v>0.35416666666666669</v>
      </c>
      <c r="G87" s="25">
        <f t="shared" si="73"/>
        <v>0.5</v>
      </c>
      <c r="H87" s="25" t="str">
        <f t="shared" si="73"/>
        <v>Collège C</v>
      </c>
      <c r="J87" s="1">
        <f t="shared" si="44"/>
        <v>0.14583333333333331</v>
      </c>
      <c r="K87" s="2">
        <f t="shared" si="45"/>
        <v>0</v>
      </c>
      <c r="L87" s="2">
        <f t="shared" si="46"/>
        <v>4</v>
      </c>
      <c r="M87" s="2">
        <f t="shared" si="47"/>
        <v>16</v>
      </c>
      <c r="N87" s="2">
        <f t="shared" si="48"/>
        <v>57</v>
      </c>
      <c r="O87" s="7" t="str">
        <f t="shared" si="49"/>
        <v>Collège C
 de 8h 30 à 12h 00</v>
      </c>
    </row>
    <row r="88" spans="1:15" x14ac:dyDescent="0.25">
      <c r="A88">
        <f t="shared" si="50"/>
        <v>38</v>
      </c>
      <c r="B88" s="3">
        <f t="shared" si="51"/>
        <v>3</v>
      </c>
      <c r="C88" s="4">
        <f t="shared" si="32"/>
        <v>9</v>
      </c>
      <c r="D88">
        <f t="shared" si="54"/>
        <v>2017</v>
      </c>
      <c r="E88" s="22">
        <f t="shared" si="17"/>
        <v>42997</v>
      </c>
      <c r="F88" s="25">
        <f t="shared" ref="F88:H88" si="74">F49</f>
        <v>0.52083333333333337</v>
      </c>
      <c r="G88" s="25">
        <f t="shared" si="74"/>
        <v>0.5625</v>
      </c>
      <c r="H88" s="25" t="str">
        <f t="shared" si="74"/>
        <v>Maison Des Cèdres</v>
      </c>
      <c r="J88" s="1">
        <f t="shared" si="44"/>
        <v>4.166666666666663E-2</v>
      </c>
      <c r="K88" s="2">
        <f t="shared" si="45"/>
        <v>0</v>
      </c>
      <c r="L88" s="2">
        <f t="shared" si="46"/>
        <v>4</v>
      </c>
      <c r="M88" s="2">
        <f t="shared" si="47"/>
        <v>64</v>
      </c>
      <c r="N88" s="2">
        <f t="shared" si="48"/>
        <v>75</v>
      </c>
      <c r="O88" s="7" t="str">
        <f t="shared" si="49"/>
        <v>Maison Des Cèdres
 de 12h 30 à 13h 30</v>
      </c>
    </row>
    <row r="89" spans="1:15" x14ac:dyDescent="0.25">
      <c r="A89">
        <f t="shared" si="50"/>
        <v>38</v>
      </c>
      <c r="B89" s="3">
        <f t="shared" si="51"/>
        <v>3</v>
      </c>
      <c r="C89" s="4">
        <f t="shared" si="32"/>
        <v>9</v>
      </c>
      <c r="D89">
        <f t="shared" si="54"/>
        <v>2017</v>
      </c>
      <c r="E89" s="22">
        <f t="shared" si="17"/>
        <v>42997</v>
      </c>
      <c r="F89" s="25">
        <f t="shared" ref="F89:H89" si="75">F50</f>
        <v>0.58333333333333337</v>
      </c>
      <c r="G89" s="25">
        <f t="shared" si="75"/>
        <v>0.75</v>
      </c>
      <c r="H89" s="25" t="str">
        <f t="shared" si="75"/>
        <v>Lycée</v>
      </c>
      <c r="J89" s="1">
        <f t="shared" si="44"/>
        <v>0.16666666666666663</v>
      </c>
      <c r="K89" s="2">
        <f t="shared" si="45"/>
        <v>0</v>
      </c>
      <c r="L89" s="2">
        <f t="shared" si="46"/>
        <v>4</v>
      </c>
      <c r="M89" s="2">
        <f t="shared" si="47"/>
        <v>82</v>
      </c>
      <c r="N89" s="2">
        <f t="shared" si="48"/>
        <v>129</v>
      </c>
      <c r="O89" s="7" t="str">
        <f t="shared" si="49"/>
        <v>Lycée
 de 14h 00 à 18h 00</v>
      </c>
    </row>
    <row r="90" spans="1:15" x14ac:dyDescent="0.25">
      <c r="A90">
        <f t="shared" si="50"/>
        <v>38</v>
      </c>
      <c r="B90" s="3">
        <f t="shared" si="51"/>
        <v>3</v>
      </c>
      <c r="C90" s="4">
        <f t="shared" si="32"/>
        <v>9</v>
      </c>
      <c r="D90">
        <f t="shared" si="54"/>
        <v>2017</v>
      </c>
      <c r="E90" s="22">
        <f t="shared" si="17"/>
        <v>42997</v>
      </c>
      <c r="F90" s="25">
        <f t="shared" ref="F90:H90" si="76">F51</f>
        <v>0.75</v>
      </c>
      <c r="G90" s="25">
        <f t="shared" si="76"/>
        <v>0.83333333333333337</v>
      </c>
      <c r="H90" s="25" t="str">
        <f t="shared" si="76"/>
        <v>Public</v>
      </c>
      <c r="J90" s="1">
        <f t="shared" si="44"/>
        <v>8.333333333333337E-2</v>
      </c>
      <c r="K90" s="2">
        <f t="shared" si="45"/>
        <v>0</v>
      </c>
      <c r="L90" s="2">
        <f t="shared" si="46"/>
        <v>4</v>
      </c>
      <c r="M90" s="2">
        <f t="shared" si="47"/>
        <v>130</v>
      </c>
      <c r="N90" s="2">
        <f t="shared" si="48"/>
        <v>153</v>
      </c>
      <c r="O90" s="7" t="str">
        <f t="shared" si="49"/>
        <v>Public
 de 18h 00 à 20h 00</v>
      </c>
    </row>
    <row r="91" spans="1:15" x14ac:dyDescent="0.25">
      <c r="A91">
        <f t="shared" si="50"/>
        <v>38</v>
      </c>
      <c r="B91" s="3">
        <f t="shared" si="51"/>
        <v>3</v>
      </c>
      <c r="C91" s="4">
        <f t="shared" si="32"/>
        <v>9</v>
      </c>
      <c r="D91">
        <f t="shared" si="54"/>
        <v>2017</v>
      </c>
      <c r="E91" s="22">
        <f t="shared" si="17"/>
        <v>42997</v>
      </c>
      <c r="F91" s="25">
        <f t="shared" ref="F91:H91" si="77">F52</f>
        <v>0.83333333333333337</v>
      </c>
      <c r="G91" s="25">
        <f t="shared" si="77"/>
        <v>0.9375</v>
      </c>
      <c r="H91" s="25" t="str">
        <f t="shared" si="77"/>
        <v>CNT</v>
      </c>
      <c r="J91" s="1">
        <f t="shared" si="44"/>
        <v>0.10416666666666663</v>
      </c>
      <c r="K91" s="2">
        <f t="shared" si="45"/>
        <v>0</v>
      </c>
      <c r="L91" s="2">
        <f t="shared" si="46"/>
        <v>4</v>
      </c>
      <c r="M91" s="2">
        <f t="shared" si="47"/>
        <v>154</v>
      </c>
      <c r="N91" s="2">
        <f t="shared" si="48"/>
        <v>183</v>
      </c>
      <c r="O91" s="7" t="str">
        <f t="shared" si="49"/>
        <v>CNT
 de 20h 00 à 22h 30</v>
      </c>
    </row>
    <row r="92" spans="1:15" x14ac:dyDescent="0.25">
      <c r="A92">
        <f t="shared" si="50"/>
        <v>38</v>
      </c>
      <c r="B92" s="3">
        <f t="shared" si="51"/>
        <v>4</v>
      </c>
      <c r="C92" s="4">
        <f t="shared" si="32"/>
        <v>9</v>
      </c>
      <c r="D92">
        <f t="shared" si="54"/>
        <v>2017</v>
      </c>
      <c r="E92" s="22">
        <f t="shared" si="17"/>
        <v>42998</v>
      </c>
      <c r="F92" s="25">
        <f t="shared" ref="F92:H92" si="78">F53</f>
        <v>0.33333333333333331</v>
      </c>
      <c r="G92" s="25">
        <f t="shared" si="78"/>
        <v>0.41666666666666669</v>
      </c>
      <c r="H92" s="25" t="str">
        <f t="shared" si="78"/>
        <v>Lycée</v>
      </c>
      <c r="J92" s="1">
        <f t="shared" si="44"/>
        <v>8.333333333333337E-2</v>
      </c>
      <c r="K92" s="2">
        <f t="shared" si="45"/>
        <v>0</v>
      </c>
      <c r="L92" s="2">
        <f t="shared" si="46"/>
        <v>5</v>
      </c>
      <c r="M92" s="2">
        <f t="shared" si="47"/>
        <v>10</v>
      </c>
      <c r="N92" s="2">
        <f t="shared" si="48"/>
        <v>33</v>
      </c>
      <c r="O92" s="7" t="str">
        <f t="shared" si="49"/>
        <v>Lycée
 de 8h 00 à 10h 00</v>
      </c>
    </row>
    <row r="93" spans="1:15" x14ac:dyDescent="0.25">
      <c r="A93">
        <f t="shared" si="50"/>
        <v>38</v>
      </c>
      <c r="B93" s="3">
        <f t="shared" si="51"/>
        <v>4</v>
      </c>
      <c r="C93" s="4">
        <f t="shared" si="32"/>
        <v>9</v>
      </c>
      <c r="D93">
        <f t="shared" si="54"/>
        <v>2017</v>
      </c>
      <c r="E93" s="22">
        <f t="shared" si="17"/>
        <v>42998</v>
      </c>
      <c r="F93" s="25">
        <f t="shared" ref="F93:H93" si="79">F54</f>
        <v>0.41666666666666669</v>
      </c>
      <c r="G93" s="25">
        <f t="shared" si="79"/>
        <v>0.5</v>
      </c>
      <c r="H93" s="25" t="str">
        <f t="shared" si="79"/>
        <v>Lycée</v>
      </c>
      <c r="J93" s="1">
        <f t="shared" si="44"/>
        <v>8.3333333333333315E-2</v>
      </c>
      <c r="K93" s="2">
        <f t="shared" si="45"/>
        <v>0</v>
      </c>
      <c r="L93" s="2">
        <f t="shared" si="46"/>
        <v>5</v>
      </c>
      <c r="M93" s="2">
        <f t="shared" si="47"/>
        <v>34</v>
      </c>
      <c r="N93" s="2">
        <f t="shared" si="48"/>
        <v>57</v>
      </c>
      <c r="O93" s="7" t="str">
        <f t="shared" si="49"/>
        <v>Lycée
 de 10h 00 à 12h 00</v>
      </c>
    </row>
    <row r="94" spans="1:15" x14ac:dyDescent="0.25">
      <c r="A94">
        <f t="shared" si="50"/>
        <v>38</v>
      </c>
      <c r="B94" s="3">
        <f t="shared" si="51"/>
        <v>4</v>
      </c>
      <c r="C94" s="4">
        <f t="shared" si="32"/>
        <v>9</v>
      </c>
      <c r="D94">
        <f t="shared" si="54"/>
        <v>2017</v>
      </c>
      <c r="E94" s="22">
        <f t="shared" si="17"/>
        <v>42998</v>
      </c>
      <c r="F94" s="25">
        <f t="shared" ref="F94:H94" si="80">F55</f>
        <v>0.52083333333333337</v>
      </c>
      <c r="G94" s="25">
        <f t="shared" si="80"/>
        <v>0.60416666666666663</v>
      </c>
      <c r="H94" s="25" t="str">
        <f t="shared" si="80"/>
        <v>CNT</v>
      </c>
      <c r="J94" s="1">
        <f t="shared" si="44"/>
        <v>8.3333333333333259E-2</v>
      </c>
      <c r="K94" s="2">
        <f t="shared" si="45"/>
        <v>0</v>
      </c>
      <c r="L94" s="2">
        <f t="shared" si="46"/>
        <v>5</v>
      </c>
      <c r="M94" s="2">
        <f t="shared" si="47"/>
        <v>64</v>
      </c>
      <c r="N94" s="2">
        <f t="shared" si="48"/>
        <v>87</v>
      </c>
      <c r="O94" s="7" t="str">
        <f t="shared" si="49"/>
        <v>CNT
 de 12h 30 à 14h 30</v>
      </c>
    </row>
    <row r="95" spans="1:15" x14ac:dyDescent="0.25">
      <c r="A95">
        <f t="shared" si="50"/>
        <v>38</v>
      </c>
      <c r="B95" s="3">
        <f t="shared" si="51"/>
        <v>4</v>
      </c>
      <c r="C95" s="4">
        <f t="shared" si="32"/>
        <v>9</v>
      </c>
      <c r="D95">
        <f t="shared" si="54"/>
        <v>2017</v>
      </c>
      <c r="E95" s="22">
        <f t="shared" si="17"/>
        <v>42998</v>
      </c>
      <c r="F95" s="25">
        <f t="shared" ref="F95:H95" si="81">F56</f>
        <v>0.60416666666666663</v>
      </c>
      <c r="G95" s="25">
        <f t="shared" si="81"/>
        <v>0.79166666666666663</v>
      </c>
      <c r="H95" s="25" t="str">
        <f t="shared" si="81"/>
        <v>Public</v>
      </c>
      <c r="J95" s="1">
        <f t="shared" si="44"/>
        <v>0.1875</v>
      </c>
      <c r="K95" s="2">
        <f t="shared" si="45"/>
        <v>0</v>
      </c>
      <c r="L95" s="2">
        <f t="shared" si="46"/>
        <v>5</v>
      </c>
      <c r="M95" s="2">
        <f t="shared" si="47"/>
        <v>88</v>
      </c>
      <c r="N95" s="2">
        <f t="shared" si="48"/>
        <v>141</v>
      </c>
      <c r="O95" s="7" t="str">
        <f t="shared" si="49"/>
        <v>Public
 de 14h 30 à 19h 00</v>
      </c>
    </row>
    <row r="96" spans="1:15" x14ac:dyDescent="0.25">
      <c r="A96">
        <f t="shared" si="50"/>
        <v>38</v>
      </c>
      <c r="B96" s="3">
        <f t="shared" si="51"/>
        <v>4</v>
      </c>
      <c r="C96" s="4">
        <f t="shared" si="32"/>
        <v>9</v>
      </c>
      <c r="D96">
        <f t="shared" si="54"/>
        <v>2017</v>
      </c>
      <c r="E96" s="22">
        <f t="shared" si="17"/>
        <v>42998</v>
      </c>
      <c r="F96" s="25">
        <f t="shared" ref="F96:H96" si="82">F57</f>
        <v>0.79166666666666663</v>
      </c>
      <c r="G96" s="25">
        <f t="shared" si="82"/>
        <v>0.83333333333333337</v>
      </c>
      <c r="H96" s="25" t="str">
        <f t="shared" si="82"/>
        <v>CNT</v>
      </c>
      <c r="J96" s="1">
        <f t="shared" si="44"/>
        <v>4.1666666666666741E-2</v>
      </c>
      <c r="K96" s="2">
        <f t="shared" si="45"/>
        <v>0</v>
      </c>
      <c r="L96" s="2">
        <f t="shared" si="46"/>
        <v>5</v>
      </c>
      <c r="M96" s="2">
        <f t="shared" si="47"/>
        <v>142</v>
      </c>
      <c r="N96" s="2">
        <f t="shared" si="48"/>
        <v>153</v>
      </c>
      <c r="O96" s="7" t="str">
        <f t="shared" si="49"/>
        <v>CNT
 de 19h 00 à 20h 00</v>
      </c>
    </row>
    <row r="97" spans="1:15" x14ac:dyDescent="0.25">
      <c r="A97">
        <f t="shared" si="50"/>
        <v>38</v>
      </c>
      <c r="B97" s="3">
        <f t="shared" si="51"/>
        <v>4</v>
      </c>
      <c r="C97" s="4">
        <f t="shared" si="32"/>
        <v>9</v>
      </c>
      <c r="D97">
        <f t="shared" si="54"/>
        <v>2017</v>
      </c>
      <c r="E97" s="22">
        <f t="shared" si="17"/>
        <v>42998</v>
      </c>
      <c r="F97" s="25">
        <f t="shared" ref="F97:H97" si="83">F58</f>
        <v>0.83333333333333337</v>
      </c>
      <c r="G97" s="25">
        <f t="shared" si="83"/>
        <v>0.9375</v>
      </c>
      <c r="H97" s="25" t="str">
        <f t="shared" si="83"/>
        <v>Plongeurs masqués</v>
      </c>
      <c r="J97" s="1">
        <f t="shared" si="44"/>
        <v>0.10416666666666663</v>
      </c>
      <c r="K97" s="2">
        <f t="shared" si="45"/>
        <v>0</v>
      </c>
      <c r="L97" s="2">
        <f t="shared" si="46"/>
        <v>5</v>
      </c>
      <c r="M97" s="2">
        <f t="shared" si="47"/>
        <v>154</v>
      </c>
      <c r="N97" s="2">
        <f t="shared" si="48"/>
        <v>183</v>
      </c>
      <c r="O97" s="7" t="str">
        <f t="shared" si="49"/>
        <v>Plongeurs masqués
 de 20h 00 à 22h 30</v>
      </c>
    </row>
    <row r="98" spans="1:15" x14ac:dyDescent="0.25">
      <c r="A98">
        <f t="shared" si="50"/>
        <v>38</v>
      </c>
      <c r="B98" s="3">
        <f t="shared" si="51"/>
        <v>5</v>
      </c>
      <c r="C98" s="4">
        <f t="shared" si="32"/>
        <v>9</v>
      </c>
      <c r="D98">
        <f t="shared" si="54"/>
        <v>2017</v>
      </c>
      <c r="E98" s="22">
        <f t="shared" si="17"/>
        <v>42999</v>
      </c>
      <c r="F98" s="25">
        <f t="shared" ref="F98:H98" si="84">F59</f>
        <v>0.35416666666666669</v>
      </c>
      <c r="G98" s="25">
        <f t="shared" si="84"/>
        <v>0.41666666666666669</v>
      </c>
      <c r="H98" s="25" t="str">
        <f t="shared" si="84"/>
        <v>Collège B</v>
      </c>
      <c r="J98" s="1">
        <f t="shared" si="44"/>
        <v>6.25E-2</v>
      </c>
      <c r="K98" s="2">
        <f t="shared" si="45"/>
        <v>0</v>
      </c>
      <c r="L98" s="2">
        <f t="shared" si="46"/>
        <v>6</v>
      </c>
      <c r="M98" s="2">
        <f t="shared" si="47"/>
        <v>16</v>
      </c>
      <c r="N98" s="2">
        <f t="shared" si="48"/>
        <v>33</v>
      </c>
      <c r="O98" s="7" t="str">
        <f t="shared" si="49"/>
        <v>Collège B
 de 8h 30 à 10h 00</v>
      </c>
    </row>
    <row r="99" spans="1:15" x14ac:dyDescent="0.25">
      <c r="A99">
        <f t="shared" si="50"/>
        <v>38</v>
      </c>
      <c r="B99" s="3">
        <f t="shared" si="51"/>
        <v>5</v>
      </c>
      <c r="C99" s="4">
        <f t="shared" si="32"/>
        <v>9</v>
      </c>
      <c r="D99">
        <f t="shared" si="54"/>
        <v>2017</v>
      </c>
      <c r="E99" s="22">
        <f t="shared" si="17"/>
        <v>42999</v>
      </c>
      <c r="F99" s="25">
        <f t="shared" ref="F99:H99" si="85">F60</f>
        <v>0.52083333333333337</v>
      </c>
      <c r="G99" s="25">
        <f t="shared" si="85"/>
        <v>0.5625</v>
      </c>
      <c r="H99" s="25" t="str">
        <f t="shared" si="85"/>
        <v>Inss</v>
      </c>
      <c r="J99" s="1">
        <f t="shared" si="44"/>
        <v>4.166666666666663E-2</v>
      </c>
      <c r="K99" s="2">
        <f t="shared" si="45"/>
        <v>0</v>
      </c>
      <c r="L99" s="2">
        <f t="shared" si="46"/>
        <v>6</v>
      </c>
      <c r="M99" s="2">
        <f t="shared" si="47"/>
        <v>64</v>
      </c>
      <c r="N99" s="2">
        <f t="shared" si="48"/>
        <v>75</v>
      </c>
      <c r="O99" s="7" t="str">
        <f t="shared" si="49"/>
        <v>Inss
 de 12h 30 à 13h 30</v>
      </c>
    </row>
    <row r="100" spans="1:15" x14ac:dyDescent="0.25">
      <c r="A100">
        <f t="shared" si="50"/>
        <v>38</v>
      </c>
      <c r="B100" s="3">
        <f t="shared" si="51"/>
        <v>5</v>
      </c>
      <c r="C100" s="4">
        <f t="shared" si="32"/>
        <v>9</v>
      </c>
      <c r="D100">
        <f t="shared" si="54"/>
        <v>2017</v>
      </c>
      <c r="E100" s="22">
        <f t="shared" si="17"/>
        <v>42999</v>
      </c>
      <c r="F100" s="25">
        <f t="shared" ref="F100:H100" si="86">F61</f>
        <v>0.58333333333333337</v>
      </c>
      <c r="G100" s="25">
        <f t="shared" si="86"/>
        <v>0.61111111111111105</v>
      </c>
      <c r="H100" s="25" t="str">
        <f t="shared" si="86"/>
        <v>Ecole Primaire A</v>
      </c>
      <c r="J100" s="1">
        <f t="shared" si="44"/>
        <v>2.7777777777777679E-2</v>
      </c>
      <c r="K100" s="2">
        <f t="shared" si="45"/>
        <v>0</v>
      </c>
      <c r="L100" s="2">
        <f t="shared" si="46"/>
        <v>6</v>
      </c>
      <c r="M100" s="2">
        <f t="shared" si="47"/>
        <v>82</v>
      </c>
      <c r="N100" s="2">
        <f t="shared" si="48"/>
        <v>88.999999999999972</v>
      </c>
      <c r="O100" s="7" t="str">
        <f t="shared" si="49"/>
        <v>Ecole Primaire A
 de 14h 00 à 14h 40</v>
      </c>
    </row>
    <row r="101" spans="1:15" x14ac:dyDescent="0.25">
      <c r="A101">
        <f t="shared" si="50"/>
        <v>38</v>
      </c>
      <c r="B101" s="3">
        <f t="shared" si="51"/>
        <v>5</v>
      </c>
      <c r="C101" s="4">
        <f t="shared" si="32"/>
        <v>9</v>
      </c>
      <c r="D101">
        <f t="shared" si="54"/>
        <v>2017</v>
      </c>
      <c r="E101" s="22">
        <f t="shared" si="17"/>
        <v>42999</v>
      </c>
      <c r="F101" s="25">
        <f t="shared" ref="F101:H101" si="87">F62</f>
        <v>0.61458333333333337</v>
      </c>
      <c r="G101" s="25">
        <f t="shared" si="87"/>
        <v>0.64236111111111105</v>
      </c>
      <c r="H101" s="25" t="str">
        <f t="shared" si="87"/>
        <v>Ecole Primaire A</v>
      </c>
      <c r="J101" s="1">
        <f t="shared" si="44"/>
        <v>2.7777777777777679E-2</v>
      </c>
      <c r="K101" s="2">
        <f t="shared" si="45"/>
        <v>0</v>
      </c>
      <c r="L101" s="2">
        <f t="shared" si="46"/>
        <v>6</v>
      </c>
      <c r="M101" s="2">
        <f t="shared" si="47"/>
        <v>91</v>
      </c>
      <c r="N101" s="2">
        <f t="shared" si="48"/>
        <v>97.999999999999972</v>
      </c>
      <c r="O101" s="7" t="str">
        <f t="shared" si="49"/>
        <v>Ecole Primaire A
 de 14h 45 à 15h 25</v>
      </c>
    </row>
    <row r="102" spans="1:15" x14ac:dyDescent="0.25">
      <c r="A102">
        <f t="shared" si="50"/>
        <v>38</v>
      </c>
      <c r="B102" s="3">
        <f t="shared" si="51"/>
        <v>5</v>
      </c>
      <c r="C102" s="4">
        <f t="shared" si="32"/>
        <v>9</v>
      </c>
      <c r="D102">
        <f t="shared" si="54"/>
        <v>2017</v>
      </c>
      <c r="E102" s="22">
        <f t="shared" si="17"/>
        <v>42999</v>
      </c>
      <c r="F102" s="25">
        <f t="shared" ref="F102:H102" si="88">F63</f>
        <v>0.66666666666666663</v>
      </c>
      <c r="G102" s="25">
        <f t="shared" si="88"/>
        <v>0.75</v>
      </c>
      <c r="H102" s="25" t="str">
        <f t="shared" si="88"/>
        <v>Lycée</v>
      </c>
      <c r="J102" s="1">
        <f t="shared" si="44"/>
        <v>8.333333333333337E-2</v>
      </c>
      <c r="K102" s="2">
        <f t="shared" si="45"/>
        <v>0</v>
      </c>
      <c r="L102" s="2">
        <f t="shared" si="46"/>
        <v>6</v>
      </c>
      <c r="M102" s="2">
        <f t="shared" si="47"/>
        <v>106</v>
      </c>
      <c r="N102" s="2">
        <f t="shared" si="48"/>
        <v>129</v>
      </c>
      <c r="O102" s="7" t="str">
        <f t="shared" si="49"/>
        <v>Lycée
 de 16h 00 à 18h 00</v>
      </c>
    </row>
    <row r="103" spans="1:15" x14ac:dyDescent="0.25">
      <c r="A103">
        <f t="shared" si="50"/>
        <v>38</v>
      </c>
      <c r="B103" s="3">
        <f t="shared" si="51"/>
        <v>5</v>
      </c>
      <c r="C103" s="4">
        <f t="shared" si="32"/>
        <v>9</v>
      </c>
      <c r="D103">
        <f t="shared" si="54"/>
        <v>2017</v>
      </c>
      <c r="E103" s="22">
        <f t="shared" si="17"/>
        <v>42999</v>
      </c>
      <c r="F103" s="25">
        <f t="shared" ref="F103:H103" si="89">F64</f>
        <v>0.75</v>
      </c>
      <c r="G103" s="25">
        <f t="shared" si="89"/>
        <v>0.83333333333333337</v>
      </c>
      <c r="H103" s="25" t="str">
        <f t="shared" si="89"/>
        <v>Public</v>
      </c>
      <c r="J103" s="1">
        <f t="shared" si="44"/>
        <v>8.333333333333337E-2</v>
      </c>
      <c r="K103" s="2">
        <f t="shared" si="45"/>
        <v>0</v>
      </c>
      <c r="L103" s="2">
        <f t="shared" si="46"/>
        <v>6</v>
      </c>
      <c r="M103" s="2">
        <f t="shared" si="47"/>
        <v>130</v>
      </c>
      <c r="N103" s="2">
        <f t="shared" si="48"/>
        <v>153</v>
      </c>
      <c r="O103" s="7" t="str">
        <f t="shared" si="49"/>
        <v>Public
 de 18h 00 à 20h 00</v>
      </c>
    </row>
    <row r="104" spans="1:15" x14ac:dyDescent="0.25">
      <c r="A104">
        <f t="shared" si="50"/>
        <v>38</v>
      </c>
      <c r="B104" s="3">
        <f t="shared" si="51"/>
        <v>5</v>
      </c>
      <c r="C104" s="4">
        <f t="shared" si="32"/>
        <v>9</v>
      </c>
      <c r="D104">
        <f t="shared" si="54"/>
        <v>2017</v>
      </c>
      <c r="E104" s="22">
        <f t="shared" si="17"/>
        <v>42999</v>
      </c>
      <c r="F104" s="25">
        <f t="shared" ref="F104:H104" si="90">F65</f>
        <v>0.83333333333333337</v>
      </c>
      <c r="G104" s="25">
        <f t="shared" si="90"/>
        <v>0.9375</v>
      </c>
      <c r="H104" s="25" t="str">
        <f t="shared" si="90"/>
        <v>CNT</v>
      </c>
      <c r="J104" s="1">
        <f t="shared" si="44"/>
        <v>0.10416666666666663</v>
      </c>
      <c r="K104" s="2">
        <f t="shared" si="45"/>
        <v>0</v>
      </c>
      <c r="L104" s="2">
        <f t="shared" si="46"/>
        <v>6</v>
      </c>
      <c r="M104" s="2">
        <f t="shared" si="47"/>
        <v>154</v>
      </c>
      <c r="N104" s="2">
        <f t="shared" si="48"/>
        <v>183</v>
      </c>
      <c r="O104" s="7" t="str">
        <f t="shared" si="49"/>
        <v>CNT
 de 20h 00 à 22h 30</v>
      </c>
    </row>
    <row r="105" spans="1:15" x14ac:dyDescent="0.25">
      <c r="A105">
        <f t="shared" si="50"/>
        <v>38</v>
      </c>
      <c r="B105" s="3">
        <f t="shared" si="51"/>
        <v>6</v>
      </c>
      <c r="C105" s="4">
        <f t="shared" si="32"/>
        <v>9</v>
      </c>
      <c r="D105">
        <f t="shared" si="54"/>
        <v>2017</v>
      </c>
      <c r="E105" s="22">
        <f t="shared" si="17"/>
        <v>43000</v>
      </c>
      <c r="F105" s="25">
        <f t="shared" ref="F105:H105" si="91">F66</f>
        <v>0.375</v>
      </c>
      <c r="G105" s="25">
        <f t="shared" si="91"/>
        <v>0.47916666666666669</v>
      </c>
      <c r="H105" s="25" t="str">
        <f t="shared" si="91"/>
        <v>Ecole Primaire B</v>
      </c>
      <c r="J105" s="1">
        <f t="shared" si="44"/>
        <v>0.10416666666666669</v>
      </c>
      <c r="K105" s="2">
        <f t="shared" si="45"/>
        <v>0</v>
      </c>
      <c r="L105" s="2">
        <f t="shared" si="46"/>
        <v>7</v>
      </c>
      <c r="M105" s="2">
        <f t="shared" si="47"/>
        <v>22</v>
      </c>
      <c r="N105" s="2">
        <f t="shared" si="48"/>
        <v>51</v>
      </c>
      <c r="O105" s="7" t="str">
        <f t="shared" si="49"/>
        <v>Ecole Primaire B
 de 9h 00 à 11h 30</v>
      </c>
    </row>
    <row r="106" spans="1:15" x14ac:dyDescent="0.25">
      <c r="A106">
        <f t="shared" si="50"/>
        <v>38</v>
      </c>
      <c r="B106" s="3">
        <f t="shared" si="51"/>
        <v>6</v>
      </c>
      <c r="C106" s="4">
        <f t="shared" si="32"/>
        <v>9</v>
      </c>
      <c r="D106">
        <f t="shared" si="54"/>
        <v>2017</v>
      </c>
      <c r="E106" s="22">
        <f t="shared" ref="E106:E169" si="92">E67+7</f>
        <v>43000</v>
      </c>
      <c r="F106" s="25">
        <f t="shared" ref="F106:H106" si="93">F67</f>
        <v>0.52083333333333337</v>
      </c>
      <c r="G106" s="25">
        <f t="shared" si="93"/>
        <v>0.5625</v>
      </c>
      <c r="H106" s="25" t="str">
        <f t="shared" si="93"/>
        <v>Maison Des Cèdres</v>
      </c>
      <c r="J106" s="1">
        <f t="shared" si="44"/>
        <v>4.166666666666663E-2</v>
      </c>
      <c r="K106" s="2">
        <f t="shared" si="45"/>
        <v>0</v>
      </c>
      <c r="L106" s="2">
        <f t="shared" si="46"/>
        <v>7</v>
      </c>
      <c r="M106" s="2">
        <f t="shared" si="47"/>
        <v>64</v>
      </c>
      <c r="N106" s="2">
        <f t="shared" si="48"/>
        <v>75</v>
      </c>
      <c r="O106" s="7" t="str">
        <f t="shared" si="49"/>
        <v>Maison Des Cèdres
 de 12h 30 à 13h 30</v>
      </c>
    </row>
    <row r="107" spans="1:15" x14ac:dyDescent="0.25">
      <c r="A107">
        <f t="shared" si="50"/>
        <v>38</v>
      </c>
      <c r="B107" s="3">
        <f t="shared" si="51"/>
        <v>6</v>
      </c>
      <c r="C107" s="4">
        <f t="shared" si="32"/>
        <v>9</v>
      </c>
      <c r="D107">
        <f t="shared" si="54"/>
        <v>2017</v>
      </c>
      <c r="E107" s="22">
        <f t="shared" si="92"/>
        <v>43000</v>
      </c>
      <c r="F107" s="25">
        <f t="shared" ref="F107:H107" si="94">F68</f>
        <v>0.58333333333333337</v>
      </c>
      <c r="G107" s="25">
        <f t="shared" si="94"/>
        <v>0.66666666666666663</v>
      </c>
      <c r="H107" s="25" t="str">
        <f t="shared" si="94"/>
        <v>Lycée</v>
      </c>
      <c r="J107" s="1">
        <f t="shared" si="44"/>
        <v>8.3333333333333259E-2</v>
      </c>
      <c r="K107" s="2">
        <f t="shared" si="45"/>
        <v>0</v>
      </c>
      <c r="L107" s="2">
        <f t="shared" si="46"/>
        <v>7</v>
      </c>
      <c r="M107" s="2">
        <f t="shared" si="47"/>
        <v>82</v>
      </c>
      <c r="N107" s="2">
        <f t="shared" si="48"/>
        <v>105</v>
      </c>
      <c r="O107" s="7" t="str">
        <f t="shared" si="49"/>
        <v>Lycée
 de 14h 00 à 16h 00</v>
      </c>
    </row>
    <row r="108" spans="1:15" x14ac:dyDescent="0.25">
      <c r="A108">
        <f t="shared" si="50"/>
        <v>38</v>
      </c>
      <c r="B108" s="3">
        <f t="shared" si="51"/>
        <v>6</v>
      </c>
      <c r="C108" s="4">
        <f t="shared" si="32"/>
        <v>9</v>
      </c>
      <c r="D108">
        <f t="shared" si="54"/>
        <v>2017</v>
      </c>
      <c r="E108" s="22">
        <f t="shared" si="92"/>
        <v>43000</v>
      </c>
      <c r="F108" s="25">
        <f t="shared" ref="F108:H108" si="95">F69</f>
        <v>0.66666666666666663</v>
      </c>
      <c r="G108" s="25">
        <f t="shared" si="95"/>
        <v>0.75</v>
      </c>
      <c r="H108" s="25" t="str">
        <f t="shared" si="95"/>
        <v>Lycée</v>
      </c>
      <c r="J108" s="1">
        <f t="shared" si="44"/>
        <v>8.333333333333337E-2</v>
      </c>
      <c r="K108" s="2">
        <f t="shared" si="45"/>
        <v>0</v>
      </c>
      <c r="L108" s="2">
        <f t="shared" si="46"/>
        <v>7</v>
      </c>
      <c r="M108" s="2">
        <f t="shared" si="47"/>
        <v>106</v>
      </c>
      <c r="N108" s="2">
        <f t="shared" si="48"/>
        <v>129</v>
      </c>
      <c r="O108" s="7" t="str">
        <f t="shared" si="49"/>
        <v>Lycée
 de 16h 00 à 18h 00</v>
      </c>
    </row>
    <row r="109" spans="1:15" x14ac:dyDescent="0.25">
      <c r="A109">
        <f t="shared" si="50"/>
        <v>38</v>
      </c>
      <c r="B109" s="3">
        <f t="shared" si="51"/>
        <v>6</v>
      </c>
      <c r="C109" s="4">
        <f t="shared" si="32"/>
        <v>9</v>
      </c>
      <c r="D109">
        <f t="shared" si="54"/>
        <v>2017</v>
      </c>
      <c r="E109" s="22">
        <f t="shared" si="92"/>
        <v>43000</v>
      </c>
      <c r="F109" s="25">
        <f t="shared" ref="F109:H109" si="96">F70</f>
        <v>0.75</v>
      </c>
      <c r="G109" s="25">
        <f t="shared" si="96"/>
        <v>0.83333333333333337</v>
      </c>
      <c r="H109" s="25" t="str">
        <f t="shared" si="96"/>
        <v>Public</v>
      </c>
      <c r="J109" s="1">
        <f t="shared" si="44"/>
        <v>8.333333333333337E-2</v>
      </c>
      <c r="K109" s="2">
        <f t="shared" si="45"/>
        <v>0</v>
      </c>
      <c r="L109" s="2">
        <f t="shared" si="46"/>
        <v>7</v>
      </c>
      <c r="M109" s="2">
        <f t="shared" si="47"/>
        <v>130</v>
      </c>
      <c r="N109" s="2">
        <f t="shared" si="48"/>
        <v>153</v>
      </c>
      <c r="O109" s="7" t="str">
        <f t="shared" si="49"/>
        <v>Public
 de 18h 00 à 20h 00</v>
      </c>
    </row>
    <row r="110" spans="1:15" x14ac:dyDescent="0.25">
      <c r="A110">
        <f t="shared" si="50"/>
        <v>38</v>
      </c>
      <c r="B110" s="3">
        <f t="shared" si="51"/>
        <v>6</v>
      </c>
      <c r="C110" s="4">
        <f t="shared" si="32"/>
        <v>9</v>
      </c>
      <c r="D110">
        <f t="shared" si="54"/>
        <v>2017</v>
      </c>
      <c r="E110" s="22">
        <f t="shared" si="92"/>
        <v>43000</v>
      </c>
      <c r="F110" s="25">
        <f t="shared" ref="F110:H110" si="97">F71</f>
        <v>0.83333333333333337</v>
      </c>
      <c r="G110" s="25">
        <f t="shared" si="97"/>
        <v>0.875</v>
      </c>
      <c r="H110" s="25" t="str">
        <f t="shared" si="97"/>
        <v>CNT</v>
      </c>
      <c r="J110" s="1">
        <f t="shared" si="44"/>
        <v>4.166666666666663E-2</v>
      </c>
      <c r="K110" s="2">
        <f t="shared" si="45"/>
        <v>0</v>
      </c>
      <c r="L110" s="2">
        <f t="shared" si="46"/>
        <v>7</v>
      </c>
      <c r="M110" s="2">
        <f t="shared" si="47"/>
        <v>154</v>
      </c>
      <c r="N110" s="2">
        <f t="shared" si="48"/>
        <v>165</v>
      </c>
      <c r="O110" s="7" t="str">
        <f t="shared" si="49"/>
        <v>CNT
 de 20h 00 à 21h 00</v>
      </c>
    </row>
    <row r="111" spans="1:15" x14ac:dyDescent="0.25">
      <c r="A111">
        <f t="shared" si="50"/>
        <v>38</v>
      </c>
      <c r="B111" s="3">
        <f t="shared" si="51"/>
        <v>6</v>
      </c>
      <c r="C111" s="4">
        <f t="shared" si="32"/>
        <v>9</v>
      </c>
      <c r="D111">
        <f t="shared" si="54"/>
        <v>2017</v>
      </c>
      <c r="E111" s="22">
        <f t="shared" si="92"/>
        <v>43000</v>
      </c>
      <c r="F111" s="25">
        <f t="shared" ref="F111:H111" si="98">F72</f>
        <v>0.875</v>
      </c>
      <c r="G111" s="25">
        <f t="shared" si="98"/>
        <v>0.9375</v>
      </c>
      <c r="H111" s="25" t="str">
        <f t="shared" si="98"/>
        <v>TVSV</v>
      </c>
      <c r="J111" s="1">
        <f t="shared" si="44"/>
        <v>6.25E-2</v>
      </c>
      <c r="K111" s="2">
        <f t="shared" si="45"/>
        <v>0</v>
      </c>
      <c r="L111" s="2">
        <f t="shared" si="46"/>
        <v>7</v>
      </c>
      <c r="M111" s="2">
        <f t="shared" si="47"/>
        <v>166</v>
      </c>
      <c r="N111" s="2">
        <f t="shared" si="48"/>
        <v>183</v>
      </c>
      <c r="O111" s="7" t="str">
        <f t="shared" si="49"/>
        <v>TVSV
 de 21h 00 à 22h 30</v>
      </c>
    </row>
    <row r="112" spans="1:15" x14ac:dyDescent="0.25">
      <c r="A112">
        <f t="shared" si="50"/>
        <v>38</v>
      </c>
      <c r="B112" s="3">
        <f t="shared" si="51"/>
        <v>7</v>
      </c>
      <c r="C112" s="4">
        <f t="shared" si="32"/>
        <v>9</v>
      </c>
      <c r="D112">
        <f t="shared" si="54"/>
        <v>2017</v>
      </c>
      <c r="E112" s="22">
        <f t="shared" si="92"/>
        <v>43001</v>
      </c>
      <c r="F112" s="25">
        <f t="shared" ref="F112:H112" si="99">F73</f>
        <v>0.33333333333333331</v>
      </c>
      <c r="G112" s="25">
        <f t="shared" si="99"/>
        <v>0.375</v>
      </c>
      <c r="H112" s="25" t="str">
        <f t="shared" si="99"/>
        <v>Gym Volontaire</v>
      </c>
      <c r="J112" s="1">
        <f t="shared" si="44"/>
        <v>4.1666666666666685E-2</v>
      </c>
      <c r="K112" s="2">
        <f t="shared" si="45"/>
        <v>0</v>
      </c>
      <c r="L112" s="2">
        <f t="shared" si="46"/>
        <v>8</v>
      </c>
      <c r="M112" s="2">
        <f t="shared" si="47"/>
        <v>10</v>
      </c>
      <c r="N112" s="2">
        <f t="shared" si="48"/>
        <v>21</v>
      </c>
      <c r="O112" s="7" t="str">
        <f t="shared" si="49"/>
        <v>Gym Volontaire
 de 8h 00 à 9h 00</v>
      </c>
    </row>
    <row r="113" spans="1:15" x14ac:dyDescent="0.25">
      <c r="A113">
        <f t="shared" si="50"/>
        <v>38</v>
      </c>
      <c r="B113" s="3">
        <f t="shared" si="51"/>
        <v>7</v>
      </c>
      <c r="C113" s="4">
        <f t="shared" si="32"/>
        <v>9</v>
      </c>
      <c r="D113">
        <f t="shared" si="54"/>
        <v>2017</v>
      </c>
      <c r="E113" s="22">
        <f t="shared" si="92"/>
        <v>43001</v>
      </c>
      <c r="F113" s="25">
        <f t="shared" ref="F113:H113" si="100">F74</f>
        <v>0.375</v>
      </c>
      <c r="G113" s="25">
        <f t="shared" si="100"/>
        <v>0.45833333333333331</v>
      </c>
      <c r="H113" s="25" t="str">
        <f t="shared" si="100"/>
        <v>Val Horizon</v>
      </c>
      <c r="J113" s="1">
        <f t="shared" si="44"/>
        <v>8.3333333333333315E-2</v>
      </c>
      <c r="K113" s="2">
        <f t="shared" si="45"/>
        <v>0</v>
      </c>
      <c r="L113" s="2">
        <f t="shared" si="46"/>
        <v>8</v>
      </c>
      <c r="M113" s="2">
        <f t="shared" si="47"/>
        <v>22</v>
      </c>
      <c r="N113" s="2">
        <f t="shared" si="48"/>
        <v>45</v>
      </c>
      <c r="O113" s="7" t="str">
        <f t="shared" si="49"/>
        <v>Val Horizon
 de 9h 00 à 11h 00</v>
      </c>
    </row>
    <row r="114" spans="1:15" x14ac:dyDescent="0.25">
      <c r="A114">
        <f t="shared" si="50"/>
        <v>38</v>
      </c>
      <c r="B114" s="3">
        <f t="shared" si="51"/>
        <v>7</v>
      </c>
      <c r="C114" s="4">
        <f t="shared" si="32"/>
        <v>9</v>
      </c>
      <c r="D114">
        <f t="shared" si="54"/>
        <v>2017</v>
      </c>
      <c r="E114" s="22">
        <f t="shared" si="92"/>
        <v>43001</v>
      </c>
      <c r="F114" s="25">
        <f t="shared" ref="F114:H114" si="101">F75</f>
        <v>0.45833333333333331</v>
      </c>
      <c r="G114" s="25">
        <f t="shared" si="101"/>
        <v>0.60416666666666663</v>
      </c>
      <c r="H114" s="25" t="str">
        <f t="shared" si="101"/>
        <v>CNT</v>
      </c>
      <c r="J114" s="1">
        <f t="shared" si="44"/>
        <v>0.14583333333333331</v>
      </c>
      <c r="K114" s="2">
        <f t="shared" si="45"/>
        <v>0</v>
      </c>
      <c r="L114" s="2">
        <f t="shared" si="46"/>
        <v>8</v>
      </c>
      <c r="M114" s="2">
        <f t="shared" si="47"/>
        <v>46</v>
      </c>
      <c r="N114" s="2">
        <f t="shared" si="48"/>
        <v>87</v>
      </c>
      <c r="O114" s="7" t="str">
        <f t="shared" si="49"/>
        <v>CNT
 de 11h 00 à 14h 30</v>
      </c>
    </row>
    <row r="115" spans="1:15" x14ac:dyDescent="0.25">
      <c r="A115">
        <f t="shared" si="50"/>
        <v>38</v>
      </c>
      <c r="B115" s="3">
        <f t="shared" si="51"/>
        <v>7</v>
      </c>
      <c r="C115" s="4">
        <f t="shared" si="32"/>
        <v>9</v>
      </c>
      <c r="D115">
        <f t="shared" si="54"/>
        <v>2017</v>
      </c>
      <c r="E115" s="22">
        <f t="shared" si="92"/>
        <v>43001</v>
      </c>
      <c r="F115" s="25">
        <f t="shared" ref="F115:H115" si="102">F76</f>
        <v>0.60416666666666663</v>
      </c>
      <c r="G115" s="25">
        <f t="shared" si="102"/>
        <v>0.79166666666666663</v>
      </c>
      <c r="H115" s="25" t="str">
        <f t="shared" si="102"/>
        <v>Public + SDIS ET/OU PSIG</v>
      </c>
      <c r="J115" s="1">
        <f t="shared" si="44"/>
        <v>0.1875</v>
      </c>
      <c r="K115" s="2">
        <f t="shared" si="45"/>
        <v>0</v>
      </c>
      <c r="L115" s="2">
        <f t="shared" si="46"/>
        <v>8</v>
      </c>
      <c r="M115" s="2">
        <f t="shared" si="47"/>
        <v>88</v>
      </c>
      <c r="N115" s="2">
        <f t="shared" si="48"/>
        <v>141</v>
      </c>
      <c r="O115" s="7" t="str">
        <f t="shared" si="49"/>
        <v>Public + SDIS ET/OU PSIG
 de 14h 30 à 19h 00</v>
      </c>
    </row>
    <row r="116" spans="1:15" ht="15.75" thickBot="1" x14ac:dyDescent="0.3">
      <c r="A116">
        <f t="shared" si="50"/>
        <v>38</v>
      </c>
      <c r="B116" s="3">
        <f t="shared" si="51"/>
        <v>7</v>
      </c>
      <c r="C116" s="4">
        <f t="shared" si="32"/>
        <v>9</v>
      </c>
      <c r="D116">
        <f t="shared" si="54"/>
        <v>2017</v>
      </c>
      <c r="E116" s="26">
        <f t="shared" si="92"/>
        <v>43001</v>
      </c>
      <c r="F116" s="27">
        <f t="shared" ref="F116:H116" si="103">F77</f>
        <v>0.79166666666666663</v>
      </c>
      <c r="G116" s="27">
        <f t="shared" si="103"/>
        <v>0.84375</v>
      </c>
      <c r="H116" s="27" t="str">
        <f t="shared" si="103"/>
        <v>Plongeurs masqués</v>
      </c>
      <c r="I116" s="28"/>
      <c r="J116" s="1">
        <f t="shared" si="44"/>
        <v>5.208333333333337E-2</v>
      </c>
      <c r="K116" s="2">
        <f t="shared" si="45"/>
        <v>0</v>
      </c>
      <c r="L116" s="2">
        <f t="shared" si="46"/>
        <v>8</v>
      </c>
      <c r="M116" s="2">
        <f t="shared" si="47"/>
        <v>142</v>
      </c>
      <c r="N116" s="2">
        <f t="shared" si="48"/>
        <v>156</v>
      </c>
      <c r="O116" s="7" t="str">
        <f t="shared" si="49"/>
        <v>Plongeurs masqués
 de 19h 00 à 20h 15</v>
      </c>
    </row>
    <row r="117" spans="1:15" ht="15.75" thickTop="1" x14ac:dyDescent="0.25">
      <c r="A117" s="29">
        <f t="shared" si="50"/>
        <v>39</v>
      </c>
      <c r="B117" s="30">
        <f t="shared" si="51"/>
        <v>1</v>
      </c>
      <c r="C117" s="31">
        <f t="shared" si="32"/>
        <v>9</v>
      </c>
      <c r="D117" s="29">
        <f t="shared" si="54"/>
        <v>2017</v>
      </c>
      <c r="E117" s="32">
        <f t="shared" si="92"/>
        <v>43002</v>
      </c>
      <c r="F117" s="33">
        <f t="shared" ref="F117:H117" si="104">F78</f>
        <v>0.3125</v>
      </c>
      <c r="G117" s="33">
        <f t="shared" si="104"/>
        <v>0.41666666666666669</v>
      </c>
      <c r="H117" s="33" t="str">
        <f t="shared" si="104"/>
        <v>CNT</v>
      </c>
      <c r="I117" s="34"/>
      <c r="J117" s="35">
        <f t="shared" si="44"/>
        <v>0.10416666666666669</v>
      </c>
      <c r="K117" s="36">
        <f t="shared" si="45"/>
        <v>0</v>
      </c>
      <c r="L117" s="36">
        <f t="shared" si="46"/>
        <v>2</v>
      </c>
      <c r="M117" s="36">
        <f t="shared" si="47"/>
        <v>4</v>
      </c>
      <c r="N117" s="36">
        <f t="shared" si="48"/>
        <v>33</v>
      </c>
      <c r="O117" s="37" t="str">
        <f t="shared" si="49"/>
        <v>CNT
 de 7h 30 à 10h 00</v>
      </c>
    </row>
    <row r="118" spans="1:15" x14ac:dyDescent="0.25">
      <c r="A118">
        <f t="shared" si="50"/>
        <v>39</v>
      </c>
      <c r="B118" s="3">
        <f t="shared" si="51"/>
        <v>1</v>
      </c>
      <c r="C118" s="4">
        <f t="shared" si="32"/>
        <v>9</v>
      </c>
      <c r="D118">
        <f t="shared" si="54"/>
        <v>2017</v>
      </c>
      <c r="E118" s="22">
        <f t="shared" si="92"/>
        <v>43002</v>
      </c>
      <c r="F118" s="25">
        <f t="shared" ref="F118:H118" si="105">F79</f>
        <v>0.41666666666666669</v>
      </c>
      <c r="G118" s="25">
        <f t="shared" si="105"/>
        <v>0.5625</v>
      </c>
      <c r="H118" s="25" t="str">
        <f t="shared" si="105"/>
        <v>Public</v>
      </c>
      <c r="J118" s="1">
        <f t="shared" si="44"/>
        <v>0.14583333333333331</v>
      </c>
      <c r="K118" s="2">
        <f t="shared" si="45"/>
        <v>0</v>
      </c>
      <c r="L118" s="2">
        <f t="shared" si="46"/>
        <v>2</v>
      </c>
      <c r="M118" s="2">
        <f t="shared" si="47"/>
        <v>34</v>
      </c>
      <c r="N118" s="2">
        <f t="shared" si="48"/>
        <v>75</v>
      </c>
      <c r="O118" s="7" t="str">
        <f t="shared" si="49"/>
        <v>Public
 de 10h 00 à 13h 30</v>
      </c>
    </row>
    <row r="119" spans="1:15" x14ac:dyDescent="0.25">
      <c r="A119">
        <f t="shared" si="50"/>
        <v>39</v>
      </c>
      <c r="B119" s="3">
        <f t="shared" si="51"/>
        <v>2</v>
      </c>
      <c r="C119" s="4">
        <f t="shared" si="32"/>
        <v>9</v>
      </c>
      <c r="D119">
        <f t="shared" si="54"/>
        <v>2017</v>
      </c>
      <c r="E119" s="22">
        <f t="shared" si="92"/>
        <v>43003</v>
      </c>
      <c r="F119" s="25">
        <f t="shared" ref="F119:H119" si="106">F80</f>
        <v>0.375</v>
      </c>
      <c r="G119" s="25">
        <f t="shared" si="106"/>
        <v>0.44791666666666669</v>
      </c>
      <c r="H119" s="25" t="str">
        <f t="shared" si="106"/>
        <v>Lycée</v>
      </c>
      <c r="J119" s="1">
        <f t="shared" si="44"/>
        <v>7.2916666666666685E-2</v>
      </c>
      <c r="K119" s="2">
        <f t="shared" si="45"/>
        <v>0</v>
      </c>
      <c r="L119" s="2">
        <f t="shared" si="46"/>
        <v>3</v>
      </c>
      <c r="M119" s="2">
        <f t="shared" si="47"/>
        <v>22</v>
      </c>
      <c r="N119" s="2">
        <f t="shared" si="48"/>
        <v>42</v>
      </c>
      <c r="O119" s="7" t="str">
        <f t="shared" si="49"/>
        <v>Lycée
 de 9h 00 à 10h 45</v>
      </c>
    </row>
    <row r="120" spans="1:15" x14ac:dyDescent="0.25">
      <c r="A120">
        <f t="shared" si="50"/>
        <v>39</v>
      </c>
      <c r="B120" s="3">
        <f t="shared" si="51"/>
        <v>2</v>
      </c>
      <c r="C120" s="4">
        <f t="shared" ref="C120:C183" si="107">MONTH(E120)</f>
        <v>9</v>
      </c>
      <c r="D120">
        <f t="shared" si="54"/>
        <v>2017</v>
      </c>
      <c r="E120" s="22">
        <f t="shared" si="92"/>
        <v>43003</v>
      </c>
      <c r="F120" s="25">
        <f t="shared" ref="F120:H120" si="108">F81</f>
        <v>0.5</v>
      </c>
      <c r="G120" s="25">
        <f t="shared" si="108"/>
        <v>0.5625</v>
      </c>
      <c r="H120" s="25" t="str">
        <f t="shared" si="108"/>
        <v>Gym Volontaire</v>
      </c>
      <c r="J120" s="1">
        <f t="shared" si="44"/>
        <v>6.25E-2</v>
      </c>
      <c r="K120" s="2">
        <f t="shared" si="45"/>
        <v>0</v>
      </c>
      <c r="L120" s="2">
        <f t="shared" si="46"/>
        <v>3</v>
      </c>
      <c r="M120" s="2">
        <f t="shared" si="47"/>
        <v>58</v>
      </c>
      <c r="N120" s="2">
        <f t="shared" si="48"/>
        <v>75</v>
      </c>
      <c r="O120" s="7" t="str">
        <f t="shared" si="49"/>
        <v>Gym Volontaire
 de 12h 00 à 13h 30</v>
      </c>
    </row>
    <row r="121" spans="1:15" x14ac:dyDescent="0.25">
      <c r="A121">
        <f t="shared" si="50"/>
        <v>39</v>
      </c>
      <c r="B121" s="3">
        <f t="shared" si="51"/>
        <v>2</v>
      </c>
      <c r="C121" s="4">
        <f t="shared" si="107"/>
        <v>9</v>
      </c>
      <c r="D121">
        <f t="shared" si="54"/>
        <v>2017</v>
      </c>
      <c r="E121" s="22">
        <f t="shared" si="92"/>
        <v>43003</v>
      </c>
      <c r="F121" s="25">
        <f t="shared" ref="F121:H121" si="109">F82</f>
        <v>0.58333333333333337</v>
      </c>
      <c r="G121" s="25">
        <f t="shared" si="109"/>
        <v>0.64583333333333337</v>
      </c>
      <c r="H121" s="25" t="str">
        <f t="shared" si="109"/>
        <v>Collège A</v>
      </c>
      <c r="J121" s="1">
        <f t="shared" si="44"/>
        <v>6.25E-2</v>
      </c>
      <c r="K121" s="2">
        <f t="shared" si="45"/>
        <v>0</v>
      </c>
      <c r="L121" s="2">
        <f t="shared" si="46"/>
        <v>3</v>
      </c>
      <c r="M121" s="2">
        <f t="shared" si="47"/>
        <v>82</v>
      </c>
      <c r="N121" s="2">
        <f t="shared" si="48"/>
        <v>99</v>
      </c>
      <c r="O121" s="7" t="str">
        <f t="shared" si="49"/>
        <v>Collège A
 de 14h 00 à 15h 30</v>
      </c>
    </row>
    <row r="122" spans="1:15" x14ac:dyDescent="0.25">
      <c r="A122">
        <f t="shared" si="50"/>
        <v>39</v>
      </c>
      <c r="B122" s="3">
        <f t="shared" si="51"/>
        <v>2</v>
      </c>
      <c r="C122" s="4">
        <f t="shared" si="107"/>
        <v>9</v>
      </c>
      <c r="D122">
        <f t="shared" si="54"/>
        <v>2017</v>
      </c>
      <c r="E122" s="22">
        <f t="shared" si="92"/>
        <v>43003</v>
      </c>
      <c r="F122" s="25">
        <f t="shared" ref="F122:H122" si="110">F83</f>
        <v>0.64583333333333337</v>
      </c>
      <c r="G122" s="25">
        <f t="shared" si="110"/>
        <v>0.70833333333333337</v>
      </c>
      <c r="H122" s="25" t="str">
        <f t="shared" si="110"/>
        <v>Collège B</v>
      </c>
      <c r="J122" s="1">
        <f t="shared" si="44"/>
        <v>6.25E-2</v>
      </c>
      <c r="K122" s="2">
        <f t="shared" si="45"/>
        <v>0</v>
      </c>
      <c r="L122" s="2">
        <f t="shared" si="46"/>
        <v>3</v>
      </c>
      <c r="M122" s="2">
        <f t="shared" si="47"/>
        <v>100</v>
      </c>
      <c r="N122" s="2">
        <f t="shared" si="48"/>
        <v>117</v>
      </c>
      <c r="O122" s="7" t="str">
        <f t="shared" si="49"/>
        <v>Collège B
 de 15h 30 à 17h 00</v>
      </c>
    </row>
    <row r="123" spans="1:15" x14ac:dyDescent="0.25">
      <c r="A123">
        <f t="shared" si="50"/>
        <v>39</v>
      </c>
      <c r="B123" s="3">
        <f t="shared" si="51"/>
        <v>2</v>
      </c>
      <c r="C123" s="4">
        <f t="shared" si="107"/>
        <v>9</v>
      </c>
      <c r="D123">
        <f t="shared" si="54"/>
        <v>2017</v>
      </c>
      <c r="E123" s="22">
        <f t="shared" si="92"/>
        <v>43003</v>
      </c>
      <c r="F123" s="25">
        <f t="shared" ref="F123:H123" si="111">F84</f>
        <v>0.70833333333333337</v>
      </c>
      <c r="G123" s="25">
        <f t="shared" si="111"/>
        <v>0.75</v>
      </c>
      <c r="H123" s="25" t="str">
        <f t="shared" si="111"/>
        <v>Gym Volontaire</v>
      </c>
      <c r="J123" s="1">
        <f t="shared" si="44"/>
        <v>4.166666666666663E-2</v>
      </c>
      <c r="K123" s="2">
        <f t="shared" si="45"/>
        <v>0</v>
      </c>
      <c r="L123" s="2">
        <f t="shared" si="46"/>
        <v>3</v>
      </c>
      <c r="M123" s="2">
        <f t="shared" si="47"/>
        <v>118</v>
      </c>
      <c r="N123" s="2">
        <f t="shared" si="48"/>
        <v>129</v>
      </c>
      <c r="O123" s="7" t="str">
        <f t="shared" si="49"/>
        <v>Gym Volontaire
 de 17h 00 à 18h 00</v>
      </c>
    </row>
    <row r="124" spans="1:15" x14ac:dyDescent="0.25">
      <c r="A124">
        <f t="shared" si="50"/>
        <v>39</v>
      </c>
      <c r="B124" s="3">
        <f t="shared" si="51"/>
        <v>2</v>
      </c>
      <c r="C124" s="4">
        <f t="shared" si="107"/>
        <v>9</v>
      </c>
      <c r="D124">
        <f t="shared" si="54"/>
        <v>2017</v>
      </c>
      <c r="E124" s="22">
        <f t="shared" si="92"/>
        <v>43003</v>
      </c>
      <c r="F124" s="25">
        <f t="shared" ref="F124:H124" si="112">F85</f>
        <v>0.75</v>
      </c>
      <c r="G124" s="25">
        <f t="shared" si="112"/>
        <v>0.9375</v>
      </c>
      <c r="H124" s="25" t="str">
        <f t="shared" si="112"/>
        <v>CNT</v>
      </c>
      <c r="J124" s="1">
        <f t="shared" si="44"/>
        <v>0.1875</v>
      </c>
      <c r="K124" s="2">
        <f t="shared" si="45"/>
        <v>0</v>
      </c>
      <c r="L124" s="2">
        <f t="shared" si="46"/>
        <v>3</v>
      </c>
      <c r="M124" s="2">
        <f t="shared" si="47"/>
        <v>130</v>
      </c>
      <c r="N124" s="2">
        <f t="shared" si="48"/>
        <v>183</v>
      </c>
      <c r="O124" s="7" t="str">
        <f t="shared" si="49"/>
        <v>CNT
 de 18h 00 à 22h 30</v>
      </c>
    </row>
    <row r="125" spans="1:15" x14ac:dyDescent="0.25">
      <c r="A125">
        <f t="shared" si="50"/>
        <v>39</v>
      </c>
      <c r="B125" s="3">
        <f t="shared" si="51"/>
        <v>3</v>
      </c>
      <c r="C125" s="4">
        <f t="shared" si="107"/>
        <v>9</v>
      </c>
      <c r="D125">
        <f t="shared" si="54"/>
        <v>2017</v>
      </c>
      <c r="E125" s="22">
        <f t="shared" si="92"/>
        <v>43004</v>
      </c>
      <c r="F125" s="25">
        <f t="shared" ref="F125:H125" si="113">F86</f>
        <v>0.3125</v>
      </c>
      <c r="G125" s="25">
        <f t="shared" si="113"/>
        <v>0.34375</v>
      </c>
      <c r="H125" s="25" t="str">
        <f t="shared" si="113"/>
        <v>SDIS et/OU PSIG</v>
      </c>
      <c r="J125" s="1">
        <f t="shared" si="44"/>
        <v>3.125E-2</v>
      </c>
      <c r="K125" s="2">
        <f t="shared" si="45"/>
        <v>0</v>
      </c>
      <c r="L125" s="2">
        <f t="shared" si="46"/>
        <v>4</v>
      </c>
      <c r="M125" s="2">
        <f t="shared" si="47"/>
        <v>4</v>
      </c>
      <c r="N125" s="2">
        <f t="shared" si="48"/>
        <v>12</v>
      </c>
      <c r="O125" s="7" t="str">
        <f t="shared" si="49"/>
        <v>SDIS et/OU PSIG
 de 7h 30 à 8h 15</v>
      </c>
    </row>
    <row r="126" spans="1:15" x14ac:dyDescent="0.25">
      <c r="A126">
        <f t="shared" si="50"/>
        <v>39</v>
      </c>
      <c r="B126" s="3">
        <f t="shared" si="51"/>
        <v>3</v>
      </c>
      <c r="C126" s="4">
        <f t="shared" si="107"/>
        <v>9</v>
      </c>
      <c r="D126">
        <f t="shared" si="54"/>
        <v>2017</v>
      </c>
      <c r="E126" s="22">
        <f t="shared" si="92"/>
        <v>43004</v>
      </c>
      <c r="F126" s="25">
        <f t="shared" ref="F126:H126" si="114">F87</f>
        <v>0.35416666666666669</v>
      </c>
      <c r="G126" s="25">
        <f t="shared" si="114"/>
        <v>0.5</v>
      </c>
      <c r="H126" s="25" t="str">
        <f t="shared" si="114"/>
        <v>Collège C</v>
      </c>
      <c r="J126" s="1">
        <f t="shared" si="44"/>
        <v>0.14583333333333331</v>
      </c>
      <c r="K126" s="2">
        <f t="shared" si="45"/>
        <v>0</v>
      </c>
      <c r="L126" s="2">
        <f t="shared" si="46"/>
        <v>4</v>
      </c>
      <c r="M126" s="2">
        <f t="shared" si="47"/>
        <v>16</v>
      </c>
      <c r="N126" s="2">
        <f t="shared" si="48"/>
        <v>57</v>
      </c>
      <c r="O126" s="7" t="str">
        <f t="shared" si="49"/>
        <v>Collège C
 de 8h 30 à 12h 00</v>
      </c>
    </row>
    <row r="127" spans="1:15" x14ac:dyDescent="0.25">
      <c r="A127">
        <f t="shared" si="50"/>
        <v>39</v>
      </c>
      <c r="B127" s="3">
        <f t="shared" si="51"/>
        <v>3</v>
      </c>
      <c r="C127" s="4">
        <f t="shared" si="107"/>
        <v>9</v>
      </c>
      <c r="D127">
        <f t="shared" si="54"/>
        <v>2017</v>
      </c>
      <c r="E127" s="22">
        <f t="shared" si="92"/>
        <v>43004</v>
      </c>
      <c r="F127" s="25">
        <f t="shared" ref="F127:H127" si="115">F88</f>
        <v>0.52083333333333337</v>
      </c>
      <c r="G127" s="25">
        <f t="shared" si="115"/>
        <v>0.5625</v>
      </c>
      <c r="H127" s="25" t="str">
        <f t="shared" si="115"/>
        <v>Maison Des Cèdres</v>
      </c>
      <c r="J127" s="1">
        <f t="shared" si="44"/>
        <v>4.166666666666663E-2</v>
      </c>
      <c r="K127" s="2">
        <f t="shared" si="45"/>
        <v>0</v>
      </c>
      <c r="L127" s="2">
        <f t="shared" si="46"/>
        <v>4</v>
      </c>
      <c r="M127" s="2">
        <f t="shared" si="47"/>
        <v>64</v>
      </c>
      <c r="N127" s="2">
        <f t="shared" si="48"/>
        <v>75</v>
      </c>
      <c r="O127" s="7" t="str">
        <f t="shared" si="49"/>
        <v>Maison Des Cèdres
 de 12h 30 à 13h 30</v>
      </c>
    </row>
    <row r="128" spans="1:15" x14ac:dyDescent="0.25">
      <c r="A128">
        <f t="shared" si="50"/>
        <v>39</v>
      </c>
      <c r="B128" s="3">
        <f t="shared" si="51"/>
        <v>3</v>
      </c>
      <c r="C128" s="4">
        <f t="shared" si="107"/>
        <v>9</v>
      </c>
      <c r="D128">
        <f t="shared" si="54"/>
        <v>2017</v>
      </c>
      <c r="E128" s="22">
        <f t="shared" si="92"/>
        <v>43004</v>
      </c>
      <c r="F128" s="25">
        <f t="shared" ref="F128:H128" si="116">F89</f>
        <v>0.58333333333333337</v>
      </c>
      <c r="G128" s="25">
        <f t="shared" si="116"/>
        <v>0.75</v>
      </c>
      <c r="H128" s="25" t="str">
        <f t="shared" si="116"/>
        <v>Lycée</v>
      </c>
      <c r="J128" s="1">
        <f t="shared" si="44"/>
        <v>0.16666666666666663</v>
      </c>
      <c r="K128" s="2">
        <f t="shared" si="45"/>
        <v>0</v>
      </c>
      <c r="L128" s="2">
        <f t="shared" si="46"/>
        <v>4</v>
      </c>
      <c r="M128" s="2">
        <f t="shared" si="47"/>
        <v>82</v>
      </c>
      <c r="N128" s="2">
        <f t="shared" si="48"/>
        <v>129</v>
      </c>
      <c r="O128" s="7" t="str">
        <f t="shared" si="49"/>
        <v>Lycée
 de 14h 00 à 18h 00</v>
      </c>
    </row>
    <row r="129" spans="1:15" x14ac:dyDescent="0.25">
      <c r="A129">
        <f t="shared" si="50"/>
        <v>39</v>
      </c>
      <c r="B129" s="3">
        <f t="shared" si="51"/>
        <v>3</v>
      </c>
      <c r="C129" s="4">
        <f t="shared" si="107"/>
        <v>9</v>
      </c>
      <c r="D129">
        <f t="shared" si="54"/>
        <v>2017</v>
      </c>
      <c r="E129" s="22">
        <f t="shared" si="92"/>
        <v>43004</v>
      </c>
      <c r="F129" s="25">
        <f t="shared" ref="F129:H129" si="117">F90</f>
        <v>0.75</v>
      </c>
      <c r="G129" s="25">
        <f t="shared" si="117"/>
        <v>0.83333333333333337</v>
      </c>
      <c r="H129" s="25" t="str">
        <f t="shared" si="117"/>
        <v>Public</v>
      </c>
      <c r="J129" s="1">
        <f t="shared" si="44"/>
        <v>8.333333333333337E-2</v>
      </c>
      <c r="K129" s="2">
        <f t="shared" si="45"/>
        <v>0</v>
      </c>
      <c r="L129" s="2">
        <f t="shared" si="46"/>
        <v>4</v>
      </c>
      <c r="M129" s="2">
        <f t="shared" si="47"/>
        <v>130</v>
      </c>
      <c r="N129" s="2">
        <f t="shared" si="48"/>
        <v>153</v>
      </c>
      <c r="O129" s="7" t="str">
        <f t="shared" si="49"/>
        <v>Public
 de 18h 00 à 20h 00</v>
      </c>
    </row>
    <row r="130" spans="1:15" x14ac:dyDescent="0.25">
      <c r="A130">
        <f t="shared" si="50"/>
        <v>39</v>
      </c>
      <c r="B130" s="3">
        <f t="shared" si="51"/>
        <v>3</v>
      </c>
      <c r="C130" s="4">
        <f t="shared" si="107"/>
        <v>9</v>
      </c>
      <c r="D130">
        <f t="shared" si="54"/>
        <v>2017</v>
      </c>
      <c r="E130" s="22">
        <f t="shared" si="92"/>
        <v>43004</v>
      </c>
      <c r="F130" s="25">
        <f t="shared" ref="F130:H130" si="118">F91</f>
        <v>0.83333333333333337</v>
      </c>
      <c r="G130" s="25">
        <f t="shared" si="118"/>
        <v>0.9375</v>
      </c>
      <c r="H130" s="25" t="str">
        <f t="shared" si="118"/>
        <v>CNT</v>
      </c>
      <c r="J130" s="1">
        <f t="shared" ref="J130:J193" si="119">G130-F130</f>
        <v>0.10416666666666663</v>
      </c>
      <c r="K130" s="2">
        <f t="shared" ref="K130:K193" si="120">I130*J130*24</f>
        <v>0</v>
      </c>
      <c r="L130" s="2">
        <f t="shared" ref="L130:L193" si="121">B130+1</f>
        <v>4</v>
      </c>
      <c r="M130" s="2">
        <f t="shared" ref="M130:M193" si="122">288*F130-86</f>
        <v>154</v>
      </c>
      <c r="N130" s="2">
        <f t="shared" ref="N130:N193" si="123">288*G130-87</f>
        <v>183</v>
      </c>
      <c r="O130" s="7" t="str">
        <f t="shared" ref="O130:O193" si="124">H130&amp;CHAR(10)&amp;" de "&amp;HOUR(F130)&amp;"h "&amp;IF(MINUTE(F130)=0,"00",MINUTE(F130))&amp;" à "&amp;HOUR(G130)&amp;"h "&amp;IF(MINUTE(G130)=0,"00",MINUTE(G130))&amp;IF(I130&lt;1,"",CHAR(10)&amp;" "&amp;I130&amp;" participants")</f>
        <v>CNT
 de 20h 00 à 22h 30</v>
      </c>
    </row>
    <row r="131" spans="1:15" x14ac:dyDescent="0.25">
      <c r="A131">
        <f t="shared" ref="A131:A194" si="125">WEEKNUM(E131)</f>
        <v>39</v>
      </c>
      <c r="B131" s="3">
        <f t="shared" ref="B131:B194" si="126">WEEKDAY(E131)</f>
        <v>4</v>
      </c>
      <c r="C131" s="4">
        <f t="shared" si="107"/>
        <v>9</v>
      </c>
      <c r="D131">
        <f t="shared" si="54"/>
        <v>2017</v>
      </c>
      <c r="E131" s="22">
        <f t="shared" si="92"/>
        <v>43005</v>
      </c>
      <c r="F131" s="25">
        <f t="shared" ref="F131:H131" si="127">F92</f>
        <v>0.33333333333333331</v>
      </c>
      <c r="G131" s="25">
        <f t="shared" si="127"/>
        <v>0.41666666666666669</v>
      </c>
      <c r="H131" s="25" t="str">
        <f t="shared" si="127"/>
        <v>Lycée</v>
      </c>
      <c r="J131" s="1">
        <f t="shared" si="119"/>
        <v>8.333333333333337E-2</v>
      </c>
      <c r="K131" s="2">
        <f t="shared" si="120"/>
        <v>0</v>
      </c>
      <c r="L131" s="2">
        <f t="shared" si="121"/>
        <v>5</v>
      </c>
      <c r="M131" s="2">
        <f t="shared" si="122"/>
        <v>10</v>
      </c>
      <c r="N131" s="2">
        <f t="shared" si="123"/>
        <v>33</v>
      </c>
      <c r="O131" s="7" t="str">
        <f t="shared" si="124"/>
        <v>Lycée
 de 8h 00 à 10h 00</v>
      </c>
    </row>
    <row r="132" spans="1:15" x14ac:dyDescent="0.25">
      <c r="A132">
        <f t="shared" si="125"/>
        <v>39</v>
      </c>
      <c r="B132" s="3">
        <f t="shared" si="126"/>
        <v>4</v>
      </c>
      <c r="C132" s="4">
        <f t="shared" si="107"/>
        <v>9</v>
      </c>
      <c r="D132">
        <f t="shared" si="54"/>
        <v>2017</v>
      </c>
      <c r="E132" s="22">
        <f t="shared" si="92"/>
        <v>43005</v>
      </c>
      <c r="F132" s="25">
        <f t="shared" ref="F132:H132" si="128">F93</f>
        <v>0.41666666666666669</v>
      </c>
      <c r="G132" s="25">
        <f t="shared" si="128"/>
        <v>0.5</v>
      </c>
      <c r="H132" s="25" t="str">
        <f t="shared" si="128"/>
        <v>Lycée</v>
      </c>
      <c r="J132" s="1">
        <f t="shared" si="119"/>
        <v>8.3333333333333315E-2</v>
      </c>
      <c r="K132" s="2">
        <f t="shared" si="120"/>
        <v>0</v>
      </c>
      <c r="L132" s="2">
        <f t="shared" si="121"/>
        <v>5</v>
      </c>
      <c r="M132" s="2">
        <f t="shared" si="122"/>
        <v>34</v>
      </c>
      <c r="N132" s="2">
        <f t="shared" si="123"/>
        <v>57</v>
      </c>
      <c r="O132" s="7" t="str">
        <f t="shared" si="124"/>
        <v>Lycée
 de 10h 00 à 12h 00</v>
      </c>
    </row>
    <row r="133" spans="1:15" x14ac:dyDescent="0.25">
      <c r="A133">
        <f t="shared" si="125"/>
        <v>39</v>
      </c>
      <c r="B133" s="3">
        <f t="shared" si="126"/>
        <v>4</v>
      </c>
      <c r="C133" s="4">
        <f t="shared" si="107"/>
        <v>9</v>
      </c>
      <c r="D133">
        <f t="shared" ref="D133:D196" si="129">YEAR(E133)</f>
        <v>2017</v>
      </c>
      <c r="E133" s="22">
        <f t="shared" si="92"/>
        <v>43005</v>
      </c>
      <c r="F133" s="25">
        <f t="shared" ref="F133:H133" si="130">F94</f>
        <v>0.52083333333333337</v>
      </c>
      <c r="G133" s="25">
        <f t="shared" si="130"/>
        <v>0.60416666666666663</v>
      </c>
      <c r="H133" s="25" t="str">
        <f t="shared" si="130"/>
        <v>CNT</v>
      </c>
      <c r="J133" s="1">
        <f t="shared" si="119"/>
        <v>8.3333333333333259E-2</v>
      </c>
      <c r="K133" s="2">
        <f t="shared" si="120"/>
        <v>0</v>
      </c>
      <c r="L133" s="2">
        <f t="shared" si="121"/>
        <v>5</v>
      </c>
      <c r="M133" s="2">
        <f t="shared" si="122"/>
        <v>64</v>
      </c>
      <c r="N133" s="2">
        <f t="shared" si="123"/>
        <v>87</v>
      </c>
      <c r="O133" s="7" t="str">
        <f t="shared" si="124"/>
        <v>CNT
 de 12h 30 à 14h 30</v>
      </c>
    </row>
    <row r="134" spans="1:15" x14ac:dyDescent="0.25">
      <c r="A134">
        <f t="shared" si="125"/>
        <v>39</v>
      </c>
      <c r="B134" s="3">
        <f t="shared" si="126"/>
        <v>4</v>
      </c>
      <c r="C134" s="4">
        <f t="shared" si="107"/>
        <v>9</v>
      </c>
      <c r="D134">
        <f t="shared" si="129"/>
        <v>2017</v>
      </c>
      <c r="E134" s="22">
        <f t="shared" si="92"/>
        <v>43005</v>
      </c>
      <c r="F134" s="25">
        <f t="shared" ref="F134:H134" si="131">F95</f>
        <v>0.60416666666666663</v>
      </c>
      <c r="G134" s="25">
        <f t="shared" si="131"/>
        <v>0.79166666666666663</v>
      </c>
      <c r="H134" s="25" t="str">
        <f t="shared" si="131"/>
        <v>Public</v>
      </c>
      <c r="J134" s="1">
        <f t="shared" si="119"/>
        <v>0.1875</v>
      </c>
      <c r="K134" s="2">
        <f t="shared" si="120"/>
        <v>0</v>
      </c>
      <c r="L134" s="2">
        <f t="shared" si="121"/>
        <v>5</v>
      </c>
      <c r="M134" s="2">
        <f t="shared" si="122"/>
        <v>88</v>
      </c>
      <c r="N134" s="2">
        <f t="shared" si="123"/>
        <v>141</v>
      </c>
      <c r="O134" s="7" t="str">
        <f t="shared" si="124"/>
        <v>Public
 de 14h 30 à 19h 00</v>
      </c>
    </row>
    <row r="135" spans="1:15" x14ac:dyDescent="0.25">
      <c r="A135">
        <f t="shared" si="125"/>
        <v>39</v>
      </c>
      <c r="B135" s="3">
        <f t="shared" si="126"/>
        <v>4</v>
      </c>
      <c r="C135" s="4">
        <f t="shared" si="107"/>
        <v>9</v>
      </c>
      <c r="D135">
        <f t="shared" si="129"/>
        <v>2017</v>
      </c>
      <c r="E135" s="22">
        <f t="shared" si="92"/>
        <v>43005</v>
      </c>
      <c r="F135" s="25">
        <f t="shared" ref="F135:H135" si="132">F96</f>
        <v>0.79166666666666663</v>
      </c>
      <c r="G135" s="25">
        <f t="shared" si="132"/>
        <v>0.83333333333333337</v>
      </c>
      <c r="H135" s="25" t="str">
        <f t="shared" si="132"/>
        <v>CNT</v>
      </c>
      <c r="J135" s="1">
        <f t="shared" si="119"/>
        <v>4.1666666666666741E-2</v>
      </c>
      <c r="K135" s="2">
        <f t="shared" si="120"/>
        <v>0</v>
      </c>
      <c r="L135" s="2">
        <f t="shared" si="121"/>
        <v>5</v>
      </c>
      <c r="M135" s="2">
        <f t="shared" si="122"/>
        <v>142</v>
      </c>
      <c r="N135" s="2">
        <f t="shared" si="123"/>
        <v>153</v>
      </c>
      <c r="O135" s="7" t="str">
        <f t="shared" si="124"/>
        <v>CNT
 de 19h 00 à 20h 00</v>
      </c>
    </row>
    <row r="136" spans="1:15" x14ac:dyDescent="0.25">
      <c r="A136">
        <f t="shared" si="125"/>
        <v>39</v>
      </c>
      <c r="B136" s="3">
        <f t="shared" si="126"/>
        <v>4</v>
      </c>
      <c r="C136" s="4">
        <f t="shared" si="107"/>
        <v>9</v>
      </c>
      <c r="D136">
        <f t="shared" si="129"/>
        <v>2017</v>
      </c>
      <c r="E136" s="22">
        <f t="shared" si="92"/>
        <v>43005</v>
      </c>
      <c r="F136" s="25">
        <f t="shared" ref="F136:H136" si="133">F97</f>
        <v>0.83333333333333337</v>
      </c>
      <c r="G136" s="25">
        <f t="shared" si="133"/>
        <v>0.9375</v>
      </c>
      <c r="H136" s="25" t="str">
        <f t="shared" si="133"/>
        <v>Plongeurs masqués</v>
      </c>
      <c r="J136" s="1">
        <f t="shared" si="119"/>
        <v>0.10416666666666663</v>
      </c>
      <c r="K136" s="2">
        <f t="shared" si="120"/>
        <v>0</v>
      </c>
      <c r="L136" s="2">
        <f t="shared" si="121"/>
        <v>5</v>
      </c>
      <c r="M136" s="2">
        <f t="shared" si="122"/>
        <v>154</v>
      </c>
      <c r="N136" s="2">
        <f t="shared" si="123"/>
        <v>183</v>
      </c>
      <c r="O136" s="7" t="str">
        <f t="shared" si="124"/>
        <v>Plongeurs masqués
 de 20h 00 à 22h 30</v>
      </c>
    </row>
    <row r="137" spans="1:15" x14ac:dyDescent="0.25">
      <c r="A137">
        <f t="shared" si="125"/>
        <v>39</v>
      </c>
      <c r="B137" s="3">
        <f t="shared" si="126"/>
        <v>5</v>
      </c>
      <c r="C137" s="4">
        <f t="shared" si="107"/>
        <v>9</v>
      </c>
      <c r="D137">
        <f t="shared" si="129"/>
        <v>2017</v>
      </c>
      <c r="E137" s="22">
        <f t="shared" si="92"/>
        <v>43006</v>
      </c>
      <c r="F137" s="25">
        <f t="shared" ref="F137:H137" si="134">F98</f>
        <v>0.35416666666666669</v>
      </c>
      <c r="G137" s="25">
        <f t="shared" si="134"/>
        <v>0.41666666666666669</v>
      </c>
      <c r="H137" s="25" t="str">
        <f t="shared" si="134"/>
        <v>Collège B</v>
      </c>
      <c r="J137" s="1">
        <f t="shared" si="119"/>
        <v>6.25E-2</v>
      </c>
      <c r="K137" s="2">
        <f t="shared" si="120"/>
        <v>0</v>
      </c>
      <c r="L137" s="2">
        <f t="shared" si="121"/>
        <v>6</v>
      </c>
      <c r="M137" s="2">
        <f t="shared" si="122"/>
        <v>16</v>
      </c>
      <c r="N137" s="2">
        <f t="shared" si="123"/>
        <v>33</v>
      </c>
      <c r="O137" s="7" t="str">
        <f t="shared" si="124"/>
        <v>Collège B
 de 8h 30 à 10h 00</v>
      </c>
    </row>
    <row r="138" spans="1:15" x14ac:dyDescent="0.25">
      <c r="A138">
        <f t="shared" si="125"/>
        <v>39</v>
      </c>
      <c r="B138" s="3">
        <f t="shared" si="126"/>
        <v>5</v>
      </c>
      <c r="C138" s="4">
        <f t="shared" si="107"/>
        <v>9</v>
      </c>
      <c r="D138">
        <f t="shared" si="129"/>
        <v>2017</v>
      </c>
      <c r="E138" s="22">
        <f t="shared" si="92"/>
        <v>43006</v>
      </c>
      <c r="F138" s="25">
        <f t="shared" ref="F138:H138" si="135">F99</f>
        <v>0.52083333333333337</v>
      </c>
      <c r="G138" s="25">
        <f t="shared" si="135"/>
        <v>0.5625</v>
      </c>
      <c r="H138" s="25" t="str">
        <f t="shared" si="135"/>
        <v>Inss</v>
      </c>
      <c r="J138" s="1">
        <f t="shared" si="119"/>
        <v>4.166666666666663E-2</v>
      </c>
      <c r="K138" s="2">
        <f t="shared" si="120"/>
        <v>0</v>
      </c>
      <c r="L138" s="2">
        <f t="shared" si="121"/>
        <v>6</v>
      </c>
      <c r="M138" s="2">
        <f t="shared" si="122"/>
        <v>64</v>
      </c>
      <c r="N138" s="2">
        <f t="shared" si="123"/>
        <v>75</v>
      </c>
      <c r="O138" s="7" t="str">
        <f t="shared" si="124"/>
        <v>Inss
 de 12h 30 à 13h 30</v>
      </c>
    </row>
    <row r="139" spans="1:15" x14ac:dyDescent="0.25">
      <c r="A139">
        <f t="shared" si="125"/>
        <v>39</v>
      </c>
      <c r="B139" s="3">
        <f t="shared" si="126"/>
        <v>5</v>
      </c>
      <c r="C139" s="4">
        <f t="shared" si="107"/>
        <v>9</v>
      </c>
      <c r="D139">
        <f t="shared" si="129"/>
        <v>2017</v>
      </c>
      <c r="E139" s="22">
        <f t="shared" si="92"/>
        <v>43006</v>
      </c>
      <c r="F139" s="25">
        <f t="shared" ref="F139:H139" si="136">F100</f>
        <v>0.58333333333333337</v>
      </c>
      <c r="G139" s="25">
        <f t="shared" si="136"/>
        <v>0.61111111111111105</v>
      </c>
      <c r="H139" s="25" t="str">
        <f t="shared" si="136"/>
        <v>Ecole Primaire A</v>
      </c>
      <c r="J139" s="1">
        <f t="shared" si="119"/>
        <v>2.7777777777777679E-2</v>
      </c>
      <c r="K139" s="2">
        <f t="shared" si="120"/>
        <v>0</v>
      </c>
      <c r="L139" s="2">
        <f t="shared" si="121"/>
        <v>6</v>
      </c>
      <c r="M139" s="2">
        <f t="shared" si="122"/>
        <v>82</v>
      </c>
      <c r="N139" s="2">
        <f t="shared" si="123"/>
        <v>88.999999999999972</v>
      </c>
      <c r="O139" s="7" t="str">
        <f t="shared" si="124"/>
        <v>Ecole Primaire A
 de 14h 00 à 14h 40</v>
      </c>
    </row>
    <row r="140" spans="1:15" x14ac:dyDescent="0.25">
      <c r="A140">
        <f t="shared" si="125"/>
        <v>39</v>
      </c>
      <c r="B140" s="3">
        <f t="shared" si="126"/>
        <v>5</v>
      </c>
      <c r="C140" s="4">
        <f t="shared" si="107"/>
        <v>9</v>
      </c>
      <c r="D140">
        <f t="shared" si="129"/>
        <v>2017</v>
      </c>
      <c r="E140" s="22">
        <f t="shared" si="92"/>
        <v>43006</v>
      </c>
      <c r="F140" s="25">
        <f t="shared" ref="F140:H140" si="137">F101</f>
        <v>0.61458333333333337</v>
      </c>
      <c r="G140" s="25">
        <f t="shared" si="137"/>
        <v>0.64236111111111105</v>
      </c>
      <c r="H140" s="25" t="str">
        <f t="shared" si="137"/>
        <v>Ecole Primaire A</v>
      </c>
      <c r="J140" s="1">
        <f t="shared" si="119"/>
        <v>2.7777777777777679E-2</v>
      </c>
      <c r="K140" s="2">
        <f t="shared" si="120"/>
        <v>0</v>
      </c>
      <c r="L140" s="2">
        <f t="shared" si="121"/>
        <v>6</v>
      </c>
      <c r="M140" s="2">
        <f t="shared" si="122"/>
        <v>91</v>
      </c>
      <c r="N140" s="2">
        <f t="shared" si="123"/>
        <v>97.999999999999972</v>
      </c>
      <c r="O140" s="7" t="str">
        <f t="shared" si="124"/>
        <v>Ecole Primaire A
 de 14h 45 à 15h 25</v>
      </c>
    </row>
    <row r="141" spans="1:15" x14ac:dyDescent="0.25">
      <c r="A141">
        <f t="shared" si="125"/>
        <v>39</v>
      </c>
      <c r="B141" s="3">
        <f t="shared" si="126"/>
        <v>5</v>
      </c>
      <c r="C141" s="4">
        <f t="shared" si="107"/>
        <v>9</v>
      </c>
      <c r="D141">
        <f t="shared" si="129"/>
        <v>2017</v>
      </c>
      <c r="E141" s="22">
        <f t="shared" si="92"/>
        <v>43006</v>
      </c>
      <c r="F141" s="25">
        <f t="shared" ref="F141:H141" si="138">F102</f>
        <v>0.66666666666666663</v>
      </c>
      <c r="G141" s="25">
        <f t="shared" si="138"/>
        <v>0.75</v>
      </c>
      <c r="H141" s="25" t="str">
        <f t="shared" si="138"/>
        <v>Lycée</v>
      </c>
      <c r="J141" s="1">
        <f t="shared" si="119"/>
        <v>8.333333333333337E-2</v>
      </c>
      <c r="K141" s="2">
        <f t="shared" si="120"/>
        <v>0</v>
      </c>
      <c r="L141" s="2">
        <f t="shared" si="121"/>
        <v>6</v>
      </c>
      <c r="M141" s="2">
        <f t="shared" si="122"/>
        <v>106</v>
      </c>
      <c r="N141" s="2">
        <f t="shared" si="123"/>
        <v>129</v>
      </c>
      <c r="O141" s="7" t="str">
        <f t="shared" si="124"/>
        <v>Lycée
 de 16h 00 à 18h 00</v>
      </c>
    </row>
    <row r="142" spans="1:15" x14ac:dyDescent="0.25">
      <c r="A142">
        <f t="shared" si="125"/>
        <v>39</v>
      </c>
      <c r="B142" s="3">
        <f t="shared" si="126"/>
        <v>5</v>
      </c>
      <c r="C142" s="4">
        <f t="shared" si="107"/>
        <v>9</v>
      </c>
      <c r="D142">
        <f t="shared" si="129"/>
        <v>2017</v>
      </c>
      <c r="E142" s="22">
        <f t="shared" si="92"/>
        <v>43006</v>
      </c>
      <c r="F142" s="25">
        <f t="shared" ref="F142:H142" si="139">F103</f>
        <v>0.75</v>
      </c>
      <c r="G142" s="25">
        <f t="shared" si="139"/>
        <v>0.83333333333333337</v>
      </c>
      <c r="H142" s="25" t="str">
        <f t="shared" si="139"/>
        <v>Public</v>
      </c>
      <c r="J142" s="1">
        <f t="shared" si="119"/>
        <v>8.333333333333337E-2</v>
      </c>
      <c r="K142" s="2">
        <f t="shared" si="120"/>
        <v>0</v>
      </c>
      <c r="L142" s="2">
        <f t="shared" si="121"/>
        <v>6</v>
      </c>
      <c r="M142" s="2">
        <f t="shared" si="122"/>
        <v>130</v>
      </c>
      <c r="N142" s="2">
        <f t="shared" si="123"/>
        <v>153</v>
      </c>
      <c r="O142" s="7" t="str">
        <f t="shared" si="124"/>
        <v>Public
 de 18h 00 à 20h 00</v>
      </c>
    </row>
    <row r="143" spans="1:15" x14ac:dyDescent="0.25">
      <c r="A143">
        <f t="shared" si="125"/>
        <v>39</v>
      </c>
      <c r="B143" s="3">
        <f t="shared" si="126"/>
        <v>5</v>
      </c>
      <c r="C143" s="4">
        <f t="shared" si="107"/>
        <v>9</v>
      </c>
      <c r="D143">
        <f t="shared" si="129"/>
        <v>2017</v>
      </c>
      <c r="E143" s="22">
        <f t="shared" si="92"/>
        <v>43006</v>
      </c>
      <c r="F143" s="25">
        <f t="shared" ref="F143:H143" si="140">F104</f>
        <v>0.83333333333333337</v>
      </c>
      <c r="G143" s="25">
        <f t="shared" si="140"/>
        <v>0.9375</v>
      </c>
      <c r="H143" s="25" t="str">
        <f t="shared" si="140"/>
        <v>CNT</v>
      </c>
      <c r="J143" s="1">
        <f t="shared" si="119"/>
        <v>0.10416666666666663</v>
      </c>
      <c r="K143" s="2">
        <f t="shared" si="120"/>
        <v>0</v>
      </c>
      <c r="L143" s="2">
        <f t="shared" si="121"/>
        <v>6</v>
      </c>
      <c r="M143" s="2">
        <f t="shared" si="122"/>
        <v>154</v>
      </c>
      <c r="N143" s="2">
        <f t="shared" si="123"/>
        <v>183</v>
      </c>
      <c r="O143" s="7" t="str">
        <f t="shared" si="124"/>
        <v>CNT
 de 20h 00 à 22h 30</v>
      </c>
    </row>
    <row r="144" spans="1:15" x14ac:dyDescent="0.25">
      <c r="A144">
        <f t="shared" si="125"/>
        <v>39</v>
      </c>
      <c r="B144" s="3">
        <f t="shared" si="126"/>
        <v>6</v>
      </c>
      <c r="C144" s="4">
        <f t="shared" si="107"/>
        <v>9</v>
      </c>
      <c r="D144">
        <f t="shared" si="129"/>
        <v>2017</v>
      </c>
      <c r="E144" s="22">
        <f t="shared" si="92"/>
        <v>43007</v>
      </c>
      <c r="F144" s="25">
        <f t="shared" ref="F144:H144" si="141">F105</f>
        <v>0.375</v>
      </c>
      <c r="G144" s="25">
        <f t="shared" si="141"/>
        <v>0.47916666666666669</v>
      </c>
      <c r="H144" s="25" t="str">
        <f t="shared" si="141"/>
        <v>Ecole Primaire B</v>
      </c>
      <c r="J144" s="1">
        <f t="shared" si="119"/>
        <v>0.10416666666666669</v>
      </c>
      <c r="K144" s="2">
        <f t="shared" si="120"/>
        <v>0</v>
      </c>
      <c r="L144" s="2">
        <f t="shared" si="121"/>
        <v>7</v>
      </c>
      <c r="M144" s="2">
        <f t="shared" si="122"/>
        <v>22</v>
      </c>
      <c r="N144" s="2">
        <f t="shared" si="123"/>
        <v>51</v>
      </c>
      <c r="O144" s="7" t="str">
        <f t="shared" si="124"/>
        <v>Ecole Primaire B
 de 9h 00 à 11h 30</v>
      </c>
    </row>
    <row r="145" spans="1:15" x14ac:dyDescent="0.25">
      <c r="A145">
        <f t="shared" si="125"/>
        <v>39</v>
      </c>
      <c r="B145" s="3">
        <f t="shared" si="126"/>
        <v>6</v>
      </c>
      <c r="C145" s="4">
        <f t="shared" si="107"/>
        <v>9</v>
      </c>
      <c r="D145">
        <f t="shared" si="129"/>
        <v>2017</v>
      </c>
      <c r="E145" s="22">
        <f t="shared" si="92"/>
        <v>43007</v>
      </c>
      <c r="F145" s="25">
        <f t="shared" ref="F145:H145" si="142">F106</f>
        <v>0.52083333333333337</v>
      </c>
      <c r="G145" s="25">
        <f t="shared" si="142"/>
        <v>0.5625</v>
      </c>
      <c r="H145" s="25" t="str">
        <f t="shared" si="142"/>
        <v>Maison Des Cèdres</v>
      </c>
      <c r="J145" s="1">
        <f t="shared" si="119"/>
        <v>4.166666666666663E-2</v>
      </c>
      <c r="K145" s="2">
        <f t="shared" si="120"/>
        <v>0</v>
      </c>
      <c r="L145" s="2">
        <f t="shared" si="121"/>
        <v>7</v>
      </c>
      <c r="M145" s="2">
        <f t="shared" si="122"/>
        <v>64</v>
      </c>
      <c r="N145" s="2">
        <f t="shared" si="123"/>
        <v>75</v>
      </c>
      <c r="O145" s="7" t="str">
        <f t="shared" si="124"/>
        <v>Maison Des Cèdres
 de 12h 30 à 13h 30</v>
      </c>
    </row>
    <row r="146" spans="1:15" x14ac:dyDescent="0.25">
      <c r="A146">
        <f t="shared" si="125"/>
        <v>39</v>
      </c>
      <c r="B146" s="3">
        <f t="shared" si="126"/>
        <v>6</v>
      </c>
      <c r="C146" s="4">
        <f t="shared" si="107"/>
        <v>9</v>
      </c>
      <c r="D146">
        <f t="shared" si="129"/>
        <v>2017</v>
      </c>
      <c r="E146" s="22">
        <f t="shared" si="92"/>
        <v>43007</v>
      </c>
      <c r="F146" s="25">
        <f t="shared" ref="F146:H146" si="143">F107</f>
        <v>0.58333333333333337</v>
      </c>
      <c r="G146" s="25">
        <f t="shared" si="143"/>
        <v>0.66666666666666663</v>
      </c>
      <c r="H146" s="25" t="str">
        <f t="shared" si="143"/>
        <v>Lycée</v>
      </c>
      <c r="J146" s="1">
        <f t="shared" si="119"/>
        <v>8.3333333333333259E-2</v>
      </c>
      <c r="K146" s="2">
        <f t="shared" si="120"/>
        <v>0</v>
      </c>
      <c r="L146" s="2">
        <f t="shared" si="121"/>
        <v>7</v>
      </c>
      <c r="M146" s="2">
        <f t="shared" si="122"/>
        <v>82</v>
      </c>
      <c r="N146" s="2">
        <f t="shared" si="123"/>
        <v>105</v>
      </c>
      <c r="O146" s="7" t="str">
        <f t="shared" si="124"/>
        <v>Lycée
 de 14h 00 à 16h 00</v>
      </c>
    </row>
    <row r="147" spans="1:15" x14ac:dyDescent="0.25">
      <c r="A147">
        <f t="shared" si="125"/>
        <v>39</v>
      </c>
      <c r="B147" s="3">
        <f t="shared" si="126"/>
        <v>6</v>
      </c>
      <c r="C147" s="4">
        <f t="shared" si="107"/>
        <v>9</v>
      </c>
      <c r="D147">
        <f t="shared" si="129"/>
        <v>2017</v>
      </c>
      <c r="E147" s="22">
        <f t="shared" si="92"/>
        <v>43007</v>
      </c>
      <c r="F147" s="25">
        <f t="shared" ref="F147:H147" si="144">F108</f>
        <v>0.66666666666666663</v>
      </c>
      <c r="G147" s="25">
        <f t="shared" si="144"/>
        <v>0.75</v>
      </c>
      <c r="H147" s="25" t="str">
        <f t="shared" si="144"/>
        <v>Lycée</v>
      </c>
      <c r="J147" s="1">
        <f t="shared" si="119"/>
        <v>8.333333333333337E-2</v>
      </c>
      <c r="K147" s="2">
        <f t="shared" si="120"/>
        <v>0</v>
      </c>
      <c r="L147" s="2">
        <f t="shared" si="121"/>
        <v>7</v>
      </c>
      <c r="M147" s="2">
        <f t="shared" si="122"/>
        <v>106</v>
      </c>
      <c r="N147" s="2">
        <f t="shared" si="123"/>
        <v>129</v>
      </c>
      <c r="O147" s="7" t="str">
        <f t="shared" si="124"/>
        <v>Lycée
 de 16h 00 à 18h 00</v>
      </c>
    </row>
    <row r="148" spans="1:15" x14ac:dyDescent="0.25">
      <c r="A148">
        <f t="shared" si="125"/>
        <v>39</v>
      </c>
      <c r="B148" s="3">
        <f t="shared" si="126"/>
        <v>6</v>
      </c>
      <c r="C148" s="4">
        <f t="shared" si="107"/>
        <v>9</v>
      </c>
      <c r="D148">
        <f t="shared" si="129"/>
        <v>2017</v>
      </c>
      <c r="E148" s="22">
        <f t="shared" si="92"/>
        <v>43007</v>
      </c>
      <c r="F148" s="25">
        <f t="shared" ref="F148:H148" si="145">F109</f>
        <v>0.75</v>
      </c>
      <c r="G148" s="25">
        <f t="shared" si="145"/>
        <v>0.83333333333333337</v>
      </c>
      <c r="H148" s="25" t="str">
        <f t="shared" si="145"/>
        <v>Public</v>
      </c>
      <c r="J148" s="1">
        <f t="shared" si="119"/>
        <v>8.333333333333337E-2</v>
      </c>
      <c r="K148" s="2">
        <f t="shared" si="120"/>
        <v>0</v>
      </c>
      <c r="L148" s="2">
        <f t="shared" si="121"/>
        <v>7</v>
      </c>
      <c r="M148" s="2">
        <f t="shared" si="122"/>
        <v>130</v>
      </c>
      <c r="N148" s="2">
        <f t="shared" si="123"/>
        <v>153</v>
      </c>
      <c r="O148" s="7" t="str">
        <f t="shared" si="124"/>
        <v>Public
 de 18h 00 à 20h 00</v>
      </c>
    </row>
    <row r="149" spans="1:15" x14ac:dyDescent="0.25">
      <c r="A149">
        <f t="shared" si="125"/>
        <v>39</v>
      </c>
      <c r="B149" s="3">
        <f t="shared" si="126"/>
        <v>6</v>
      </c>
      <c r="C149" s="4">
        <f t="shared" si="107"/>
        <v>9</v>
      </c>
      <c r="D149">
        <f t="shared" si="129"/>
        <v>2017</v>
      </c>
      <c r="E149" s="22">
        <f t="shared" si="92"/>
        <v>43007</v>
      </c>
      <c r="F149" s="25">
        <f t="shared" ref="F149:H149" si="146">F110</f>
        <v>0.83333333333333337</v>
      </c>
      <c r="G149" s="25">
        <f t="shared" si="146"/>
        <v>0.875</v>
      </c>
      <c r="H149" s="25" t="str">
        <f t="shared" si="146"/>
        <v>CNT</v>
      </c>
      <c r="J149" s="1">
        <f t="shared" si="119"/>
        <v>4.166666666666663E-2</v>
      </c>
      <c r="K149" s="2">
        <f t="shared" si="120"/>
        <v>0</v>
      </c>
      <c r="L149" s="2">
        <f t="shared" si="121"/>
        <v>7</v>
      </c>
      <c r="M149" s="2">
        <f t="shared" si="122"/>
        <v>154</v>
      </c>
      <c r="N149" s="2">
        <f t="shared" si="123"/>
        <v>165</v>
      </c>
      <c r="O149" s="7" t="str">
        <f t="shared" si="124"/>
        <v>CNT
 de 20h 00 à 21h 00</v>
      </c>
    </row>
    <row r="150" spans="1:15" x14ac:dyDescent="0.25">
      <c r="A150">
        <f t="shared" si="125"/>
        <v>39</v>
      </c>
      <c r="B150" s="3">
        <f t="shared" si="126"/>
        <v>6</v>
      </c>
      <c r="C150" s="4">
        <f t="shared" si="107"/>
        <v>9</v>
      </c>
      <c r="D150">
        <f t="shared" si="129"/>
        <v>2017</v>
      </c>
      <c r="E150" s="22">
        <f t="shared" si="92"/>
        <v>43007</v>
      </c>
      <c r="F150" s="25">
        <f t="shared" ref="F150:H150" si="147">F111</f>
        <v>0.875</v>
      </c>
      <c r="G150" s="25">
        <f t="shared" si="147"/>
        <v>0.9375</v>
      </c>
      <c r="H150" s="25" t="str">
        <f t="shared" si="147"/>
        <v>TVSV</v>
      </c>
      <c r="J150" s="1">
        <f t="shared" si="119"/>
        <v>6.25E-2</v>
      </c>
      <c r="K150" s="2">
        <f t="shared" si="120"/>
        <v>0</v>
      </c>
      <c r="L150" s="2">
        <f t="shared" si="121"/>
        <v>7</v>
      </c>
      <c r="M150" s="2">
        <f t="shared" si="122"/>
        <v>166</v>
      </c>
      <c r="N150" s="2">
        <f t="shared" si="123"/>
        <v>183</v>
      </c>
      <c r="O150" s="7" t="str">
        <f t="shared" si="124"/>
        <v>TVSV
 de 21h 00 à 22h 30</v>
      </c>
    </row>
    <row r="151" spans="1:15" x14ac:dyDescent="0.25">
      <c r="A151">
        <f t="shared" si="125"/>
        <v>39</v>
      </c>
      <c r="B151" s="3">
        <f t="shared" si="126"/>
        <v>7</v>
      </c>
      <c r="C151" s="4">
        <f t="shared" si="107"/>
        <v>9</v>
      </c>
      <c r="D151">
        <f t="shared" si="129"/>
        <v>2017</v>
      </c>
      <c r="E151" s="22">
        <f t="shared" si="92"/>
        <v>43008</v>
      </c>
      <c r="F151" s="25">
        <f t="shared" ref="F151:H151" si="148">F112</f>
        <v>0.33333333333333331</v>
      </c>
      <c r="G151" s="25">
        <f t="shared" si="148"/>
        <v>0.375</v>
      </c>
      <c r="H151" s="25" t="str">
        <f t="shared" si="148"/>
        <v>Gym Volontaire</v>
      </c>
      <c r="J151" s="1">
        <f t="shared" si="119"/>
        <v>4.1666666666666685E-2</v>
      </c>
      <c r="K151" s="2">
        <f t="shared" si="120"/>
        <v>0</v>
      </c>
      <c r="L151" s="2">
        <f t="shared" si="121"/>
        <v>8</v>
      </c>
      <c r="M151" s="2">
        <f t="shared" si="122"/>
        <v>10</v>
      </c>
      <c r="N151" s="2">
        <f t="shared" si="123"/>
        <v>21</v>
      </c>
      <c r="O151" s="7" t="str">
        <f t="shared" si="124"/>
        <v>Gym Volontaire
 de 8h 00 à 9h 00</v>
      </c>
    </row>
    <row r="152" spans="1:15" x14ac:dyDescent="0.25">
      <c r="A152">
        <f t="shared" si="125"/>
        <v>39</v>
      </c>
      <c r="B152" s="3">
        <f t="shared" si="126"/>
        <v>7</v>
      </c>
      <c r="C152" s="4">
        <f t="shared" si="107"/>
        <v>9</v>
      </c>
      <c r="D152">
        <f t="shared" si="129"/>
        <v>2017</v>
      </c>
      <c r="E152" s="22">
        <f t="shared" si="92"/>
        <v>43008</v>
      </c>
      <c r="F152" s="25">
        <f t="shared" ref="F152:H152" si="149">F113</f>
        <v>0.375</v>
      </c>
      <c r="G152" s="25">
        <f t="shared" si="149"/>
        <v>0.45833333333333331</v>
      </c>
      <c r="H152" s="25" t="str">
        <f t="shared" si="149"/>
        <v>Val Horizon</v>
      </c>
      <c r="J152" s="1">
        <f t="shared" si="119"/>
        <v>8.3333333333333315E-2</v>
      </c>
      <c r="K152" s="2">
        <f t="shared" si="120"/>
        <v>0</v>
      </c>
      <c r="L152" s="2">
        <f t="shared" si="121"/>
        <v>8</v>
      </c>
      <c r="M152" s="2">
        <f t="shared" si="122"/>
        <v>22</v>
      </c>
      <c r="N152" s="2">
        <f t="shared" si="123"/>
        <v>45</v>
      </c>
      <c r="O152" s="7" t="str">
        <f t="shared" si="124"/>
        <v>Val Horizon
 de 9h 00 à 11h 00</v>
      </c>
    </row>
    <row r="153" spans="1:15" x14ac:dyDescent="0.25">
      <c r="A153">
        <f t="shared" si="125"/>
        <v>39</v>
      </c>
      <c r="B153" s="3">
        <f t="shared" si="126"/>
        <v>7</v>
      </c>
      <c r="C153" s="4">
        <f t="shared" si="107"/>
        <v>9</v>
      </c>
      <c r="D153">
        <f t="shared" si="129"/>
        <v>2017</v>
      </c>
      <c r="E153" s="22">
        <f t="shared" si="92"/>
        <v>43008</v>
      </c>
      <c r="F153" s="25">
        <f t="shared" ref="F153:H153" si="150">F114</f>
        <v>0.45833333333333331</v>
      </c>
      <c r="G153" s="25">
        <f t="shared" si="150"/>
        <v>0.60416666666666663</v>
      </c>
      <c r="H153" s="25" t="str">
        <f t="shared" si="150"/>
        <v>CNT</v>
      </c>
      <c r="J153" s="1">
        <f t="shared" si="119"/>
        <v>0.14583333333333331</v>
      </c>
      <c r="K153" s="2">
        <f t="shared" si="120"/>
        <v>0</v>
      </c>
      <c r="L153" s="2">
        <f t="shared" si="121"/>
        <v>8</v>
      </c>
      <c r="M153" s="2">
        <f t="shared" si="122"/>
        <v>46</v>
      </c>
      <c r="N153" s="2">
        <f t="shared" si="123"/>
        <v>87</v>
      </c>
      <c r="O153" s="7" t="str">
        <f t="shared" si="124"/>
        <v>CNT
 de 11h 00 à 14h 30</v>
      </c>
    </row>
    <row r="154" spans="1:15" x14ac:dyDescent="0.25">
      <c r="A154">
        <f t="shared" si="125"/>
        <v>39</v>
      </c>
      <c r="B154" s="3">
        <f t="shared" si="126"/>
        <v>7</v>
      </c>
      <c r="C154" s="4">
        <f t="shared" si="107"/>
        <v>9</v>
      </c>
      <c r="D154">
        <f t="shared" si="129"/>
        <v>2017</v>
      </c>
      <c r="E154" s="22">
        <f t="shared" si="92"/>
        <v>43008</v>
      </c>
      <c r="F154" s="25">
        <f t="shared" ref="F154:H154" si="151">F115</f>
        <v>0.60416666666666663</v>
      </c>
      <c r="G154" s="25">
        <f t="shared" si="151"/>
        <v>0.79166666666666663</v>
      </c>
      <c r="H154" s="25" t="str">
        <f t="shared" si="151"/>
        <v>Public + SDIS ET/OU PSIG</v>
      </c>
      <c r="J154" s="1">
        <f t="shared" si="119"/>
        <v>0.1875</v>
      </c>
      <c r="K154" s="2">
        <f t="shared" si="120"/>
        <v>0</v>
      </c>
      <c r="L154" s="2">
        <f t="shared" si="121"/>
        <v>8</v>
      </c>
      <c r="M154" s="2">
        <f t="shared" si="122"/>
        <v>88</v>
      </c>
      <c r="N154" s="2">
        <f t="shared" si="123"/>
        <v>141</v>
      </c>
      <c r="O154" s="7" t="str">
        <f t="shared" si="124"/>
        <v>Public + SDIS ET/OU PSIG
 de 14h 30 à 19h 00</v>
      </c>
    </row>
    <row r="155" spans="1:15" ht="15.75" thickBot="1" x14ac:dyDescent="0.3">
      <c r="A155">
        <f t="shared" si="125"/>
        <v>39</v>
      </c>
      <c r="B155" s="3">
        <f t="shared" si="126"/>
        <v>7</v>
      </c>
      <c r="C155" s="4">
        <f t="shared" si="107"/>
        <v>9</v>
      </c>
      <c r="D155">
        <f t="shared" si="129"/>
        <v>2017</v>
      </c>
      <c r="E155" s="26">
        <f t="shared" si="92"/>
        <v>43008</v>
      </c>
      <c r="F155" s="27">
        <f t="shared" ref="F155:H155" si="152">F116</f>
        <v>0.79166666666666663</v>
      </c>
      <c r="G155" s="27">
        <f t="shared" si="152"/>
        <v>0.84375</v>
      </c>
      <c r="H155" s="27" t="str">
        <f t="shared" si="152"/>
        <v>Plongeurs masqués</v>
      </c>
      <c r="I155" s="28"/>
      <c r="J155" s="1">
        <f t="shared" si="119"/>
        <v>5.208333333333337E-2</v>
      </c>
      <c r="K155" s="2">
        <f t="shared" si="120"/>
        <v>0</v>
      </c>
      <c r="L155" s="2">
        <f t="shared" si="121"/>
        <v>8</v>
      </c>
      <c r="M155" s="2">
        <f t="shared" si="122"/>
        <v>142</v>
      </c>
      <c r="N155" s="2">
        <f t="shared" si="123"/>
        <v>156</v>
      </c>
      <c r="O155" s="7" t="str">
        <f t="shared" si="124"/>
        <v>Plongeurs masqués
 de 19h 00 à 20h 15</v>
      </c>
    </row>
    <row r="156" spans="1:15" s="29" customFormat="1" ht="15.75" thickTop="1" x14ac:dyDescent="0.25">
      <c r="A156" s="29">
        <f t="shared" si="125"/>
        <v>40</v>
      </c>
      <c r="B156" s="30">
        <f t="shared" si="126"/>
        <v>1</v>
      </c>
      <c r="C156" s="31">
        <f t="shared" si="107"/>
        <v>10</v>
      </c>
      <c r="D156" s="29">
        <f t="shared" si="129"/>
        <v>2017</v>
      </c>
      <c r="E156" s="32">
        <f t="shared" si="92"/>
        <v>43009</v>
      </c>
      <c r="F156" s="33">
        <f t="shared" ref="F156:H156" si="153">F117</f>
        <v>0.3125</v>
      </c>
      <c r="G156" s="33">
        <f t="shared" si="153"/>
        <v>0.41666666666666669</v>
      </c>
      <c r="H156" s="33" t="str">
        <f t="shared" si="153"/>
        <v>CNT</v>
      </c>
      <c r="I156" s="34"/>
      <c r="J156" s="35">
        <f t="shared" si="119"/>
        <v>0.10416666666666669</v>
      </c>
      <c r="K156" s="36">
        <f t="shared" si="120"/>
        <v>0</v>
      </c>
      <c r="L156" s="36">
        <f t="shared" si="121"/>
        <v>2</v>
      </c>
      <c r="M156" s="36">
        <f t="shared" si="122"/>
        <v>4</v>
      </c>
      <c r="N156" s="36">
        <f t="shared" si="123"/>
        <v>33</v>
      </c>
      <c r="O156" s="37" t="str">
        <f t="shared" si="124"/>
        <v>CNT
 de 7h 30 à 10h 00</v>
      </c>
    </row>
    <row r="157" spans="1:15" x14ac:dyDescent="0.25">
      <c r="A157">
        <f t="shared" si="125"/>
        <v>40</v>
      </c>
      <c r="B157" s="3">
        <f t="shared" si="126"/>
        <v>1</v>
      </c>
      <c r="C157" s="4">
        <f t="shared" si="107"/>
        <v>10</v>
      </c>
      <c r="D157">
        <f t="shared" si="129"/>
        <v>2017</v>
      </c>
      <c r="E157" s="22">
        <f t="shared" si="92"/>
        <v>43009</v>
      </c>
      <c r="F157" s="25">
        <f t="shared" ref="F157:H157" si="154">F118</f>
        <v>0.41666666666666669</v>
      </c>
      <c r="G157" s="25">
        <f t="shared" si="154"/>
        <v>0.5625</v>
      </c>
      <c r="H157" s="25" t="str">
        <f t="shared" si="154"/>
        <v>Public</v>
      </c>
      <c r="J157" s="1">
        <f t="shared" si="119"/>
        <v>0.14583333333333331</v>
      </c>
      <c r="K157" s="2">
        <f t="shared" si="120"/>
        <v>0</v>
      </c>
      <c r="L157" s="2">
        <f t="shared" si="121"/>
        <v>2</v>
      </c>
      <c r="M157" s="2">
        <f t="shared" si="122"/>
        <v>34</v>
      </c>
      <c r="N157" s="2">
        <f t="shared" si="123"/>
        <v>75</v>
      </c>
      <c r="O157" s="7" t="str">
        <f t="shared" si="124"/>
        <v>Public
 de 10h 00 à 13h 30</v>
      </c>
    </row>
    <row r="158" spans="1:15" x14ac:dyDescent="0.25">
      <c r="A158">
        <f t="shared" si="125"/>
        <v>40</v>
      </c>
      <c r="B158" s="3">
        <f t="shared" si="126"/>
        <v>2</v>
      </c>
      <c r="C158" s="4">
        <f t="shared" si="107"/>
        <v>10</v>
      </c>
      <c r="D158">
        <f t="shared" si="129"/>
        <v>2017</v>
      </c>
      <c r="E158" s="22">
        <f t="shared" si="92"/>
        <v>43010</v>
      </c>
      <c r="F158" s="25">
        <f t="shared" ref="F158:H158" si="155">F119</f>
        <v>0.375</v>
      </c>
      <c r="G158" s="25">
        <f t="shared" si="155"/>
        <v>0.44791666666666669</v>
      </c>
      <c r="H158" s="25" t="str">
        <f t="shared" si="155"/>
        <v>Lycée</v>
      </c>
      <c r="J158" s="1">
        <f t="shared" si="119"/>
        <v>7.2916666666666685E-2</v>
      </c>
      <c r="K158" s="2">
        <f t="shared" si="120"/>
        <v>0</v>
      </c>
      <c r="L158" s="2">
        <f t="shared" si="121"/>
        <v>3</v>
      </c>
      <c r="M158" s="2">
        <f t="shared" si="122"/>
        <v>22</v>
      </c>
      <c r="N158" s="2">
        <f t="shared" si="123"/>
        <v>42</v>
      </c>
      <c r="O158" s="7" t="str">
        <f t="shared" si="124"/>
        <v>Lycée
 de 9h 00 à 10h 45</v>
      </c>
    </row>
    <row r="159" spans="1:15" x14ac:dyDescent="0.25">
      <c r="A159">
        <f t="shared" si="125"/>
        <v>40</v>
      </c>
      <c r="B159" s="3">
        <f t="shared" si="126"/>
        <v>2</v>
      </c>
      <c r="C159" s="4">
        <f t="shared" si="107"/>
        <v>10</v>
      </c>
      <c r="D159">
        <f t="shared" si="129"/>
        <v>2017</v>
      </c>
      <c r="E159" s="22">
        <f t="shared" si="92"/>
        <v>43010</v>
      </c>
      <c r="F159" s="25">
        <f t="shared" ref="F159:H159" si="156">F120</f>
        <v>0.5</v>
      </c>
      <c r="G159" s="25">
        <f t="shared" si="156"/>
        <v>0.5625</v>
      </c>
      <c r="H159" s="25" t="str">
        <f t="shared" si="156"/>
        <v>Gym Volontaire</v>
      </c>
      <c r="J159" s="1">
        <f t="shared" si="119"/>
        <v>6.25E-2</v>
      </c>
      <c r="K159" s="2">
        <f t="shared" si="120"/>
        <v>0</v>
      </c>
      <c r="L159" s="2">
        <f t="shared" si="121"/>
        <v>3</v>
      </c>
      <c r="M159" s="2">
        <f t="shared" si="122"/>
        <v>58</v>
      </c>
      <c r="N159" s="2">
        <f t="shared" si="123"/>
        <v>75</v>
      </c>
      <c r="O159" s="7" t="str">
        <f t="shared" si="124"/>
        <v>Gym Volontaire
 de 12h 00 à 13h 30</v>
      </c>
    </row>
    <row r="160" spans="1:15" x14ac:dyDescent="0.25">
      <c r="A160">
        <f t="shared" si="125"/>
        <v>40</v>
      </c>
      <c r="B160" s="3">
        <f t="shared" si="126"/>
        <v>2</v>
      </c>
      <c r="C160" s="4">
        <f t="shared" si="107"/>
        <v>10</v>
      </c>
      <c r="D160">
        <f t="shared" si="129"/>
        <v>2017</v>
      </c>
      <c r="E160" s="22">
        <f t="shared" si="92"/>
        <v>43010</v>
      </c>
      <c r="F160" s="25">
        <f t="shared" ref="F160:H160" si="157">F121</f>
        <v>0.58333333333333337</v>
      </c>
      <c r="G160" s="25">
        <f t="shared" si="157"/>
        <v>0.64583333333333337</v>
      </c>
      <c r="H160" s="25" t="str">
        <f t="shared" si="157"/>
        <v>Collège A</v>
      </c>
      <c r="J160" s="1">
        <f t="shared" si="119"/>
        <v>6.25E-2</v>
      </c>
      <c r="K160" s="2">
        <f t="shared" si="120"/>
        <v>0</v>
      </c>
      <c r="L160" s="2">
        <f t="shared" si="121"/>
        <v>3</v>
      </c>
      <c r="M160" s="2">
        <f t="shared" si="122"/>
        <v>82</v>
      </c>
      <c r="N160" s="2">
        <f t="shared" si="123"/>
        <v>99</v>
      </c>
      <c r="O160" s="7" t="str">
        <f t="shared" si="124"/>
        <v>Collège A
 de 14h 00 à 15h 30</v>
      </c>
    </row>
    <row r="161" spans="1:15" x14ac:dyDescent="0.25">
      <c r="A161">
        <f t="shared" si="125"/>
        <v>40</v>
      </c>
      <c r="B161" s="3">
        <f t="shared" si="126"/>
        <v>2</v>
      </c>
      <c r="C161" s="4">
        <f t="shared" si="107"/>
        <v>10</v>
      </c>
      <c r="D161">
        <f t="shared" si="129"/>
        <v>2017</v>
      </c>
      <c r="E161" s="22">
        <f t="shared" si="92"/>
        <v>43010</v>
      </c>
      <c r="F161" s="25">
        <f t="shared" ref="F161:H161" si="158">F122</f>
        <v>0.64583333333333337</v>
      </c>
      <c r="G161" s="25">
        <f t="shared" si="158"/>
        <v>0.70833333333333337</v>
      </c>
      <c r="H161" s="25" t="str">
        <f t="shared" si="158"/>
        <v>Collège B</v>
      </c>
      <c r="J161" s="1">
        <f t="shared" si="119"/>
        <v>6.25E-2</v>
      </c>
      <c r="K161" s="2">
        <f t="shared" si="120"/>
        <v>0</v>
      </c>
      <c r="L161" s="2">
        <f t="shared" si="121"/>
        <v>3</v>
      </c>
      <c r="M161" s="2">
        <f t="shared" si="122"/>
        <v>100</v>
      </c>
      <c r="N161" s="2">
        <f t="shared" si="123"/>
        <v>117</v>
      </c>
      <c r="O161" s="7" t="str">
        <f t="shared" si="124"/>
        <v>Collège B
 de 15h 30 à 17h 00</v>
      </c>
    </row>
    <row r="162" spans="1:15" x14ac:dyDescent="0.25">
      <c r="A162">
        <f t="shared" si="125"/>
        <v>40</v>
      </c>
      <c r="B162" s="3">
        <f t="shared" si="126"/>
        <v>2</v>
      </c>
      <c r="C162" s="4">
        <f t="shared" si="107"/>
        <v>10</v>
      </c>
      <c r="D162">
        <f t="shared" si="129"/>
        <v>2017</v>
      </c>
      <c r="E162" s="22">
        <f t="shared" si="92"/>
        <v>43010</v>
      </c>
      <c r="F162" s="25">
        <f t="shared" ref="F162:H162" si="159">F123</f>
        <v>0.70833333333333337</v>
      </c>
      <c r="G162" s="25">
        <f t="shared" si="159"/>
        <v>0.75</v>
      </c>
      <c r="H162" s="25" t="str">
        <f t="shared" si="159"/>
        <v>Gym Volontaire</v>
      </c>
      <c r="J162" s="1">
        <f t="shared" si="119"/>
        <v>4.166666666666663E-2</v>
      </c>
      <c r="K162" s="2">
        <f t="shared" si="120"/>
        <v>0</v>
      </c>
      <c r="L162" s="2">
        <f t="shared" si="121"/>
        <v>3</v>
      </c>
      <c r="M162" s="2">
        <f t="shared" si="122"/>
        <v>118</v>
      </c>
      <c r="N162" s="2">
        <f t="shared" si="123"/>
        <v>129</v>
      </c>
      <c r="O162" s="7" t="str">
        <f t="shared" si="124"/>
        <v>Gym Volontaire
 de 17h 00 à 18h 00</v>
      </c>
    </row>
    <row r="163" spans="1:15" x14ac:dyDescent="0.25">
      <c r="A163">
        <f t="shared" si="125"/>
        <v>40</v>
      </c>
      <c r="B163" s="3">
        <f t="shared" si="126"/>
        <v>2</v>
      </c>
      <c r="C163" s="4">
        <f t="shared" si="107"/>
        <v>10</v>
      </c>
      <c r="D163">
        <f t="shared" si="129"/>
        <v>2017</v>
      </c>
      <c r="E163" s="22">
        <f t="shared" si="92"/>
        <v>43010</v>
      </c>
      <c r="F163" s="25">
        <f t="shared" ref="F163:H163" si="160">F124</f>
        <v>0.75</v>
      </c>
      <c r="G163" s="25">
        <f t="shared" si="160"/>
        <v>0.9375</v>
      </c>
      <c r="H163" s="25" t="str">
        <f t="shared" si="160"/>
        <v>CNT</v>
      </c>
      <c r="J163" s="1">
        <f t="shared" si="119"/>
        <v>0.1875</v>
      </c>
      <c r="K163" s="2">
        <f t="shared" si="120"/>
        <v>0</v>
      </c>
      <c r="L163" s="2">
        <f t="shared" si="121"/>
        <v>3</v>
      </c>
      <c r="M163" s="2">
        <f t="shared" si="122"/>
        <v>130</v>
      </c>
      <c r="N163" s="2">
        <f t="shared" si="123"/>
        <v>183</v>
      </c>
      <c r="O163" s="7" t="str">
        <f t="shared" si="124"/>
        <v>CNT
 de 18h 00 à 22h 30</v>
      </c>
    </row>
    <row r="164" spans="1:15" x14ac:dyDescent="0.25">
      <c r="A164">
        <f t="shared" si="125"/>
        <v>40</v>
      </c>
      <c r="B164" s="3">
        <f t="shared" si="126"/>
        <v>3</v>
      </c>
      <c r="C164" s="4">
        <f t="shared" si="107"/>
        <v>10</v>
      </c>
      <c r="D164">
        <f t="shared" si="129"/>
        <v>2017</v>
      </c>
      <c r="E164" s="22">
        <f t="shared" si="92"/>
        <v>43011</v>
      </c>
      <c r="F164" s="25">
        <f t="shared" ref="F164:H164" si="161">F125</f>
        <v>0.3125</v>
      </c>
      <c r="G164" s="25">
        <f t="shared" si="161"/>
        <v>0.34375</v>
      </c>
      <c r="H164" s="25" t="str">
        <f t="shared" si="161"/>
        <v>SDIS et/OU PSIG</v>
      </c>
      <c r="J164" s="1">
        <f t="shared" si="119"/>
        <v>3.125E-2</v>
      </c>
      <c r="K164" s="2">
        <f t="shared" si="120"/>
        <v>0</v>
      </c>
      <c r="L164" s="2">
        <f t="shared" si="121"/>
        <v>4</v>
      </c>
      <c r="M164" s="2">
        <f t="shared" si="122"/>
        <v>4</v>
      </c>
      <c r="N164" s="2">
        <f t="shared" si="123"/>
        <v>12</v>
      </c>
      <c r="O164" s="7" t="str">
        <f t="shared" si="124"/>
        <v>SDIS et/OU PSIG
 de 7h 30 à 8h 15</v>
      </c>
    </row>
    <row r="165" spans="1:15" x14ac:dyDescent="0.25">
      <c r="A165">
        <f t="shared" si="125"/>
        <v>40</v>
      </c>
      <c r="B165" s="3">
        <f t="shared" si="126"/>
        <v>3</v>
      </c>
      <c r="C165" s="4">
        <f t="shared" si="107"/>
        <v>10</v>
      </c>
      <c r="D165">
        <f t="shared" si="129"/>
        <v>2017</v>
      </c>
      <c r="E165" s="22">
        <f t="shared" si="92"/>
        <v>43011</v>
      </c>
      <c r="F165" s="25">
        <f t="shared" ref="F165:H165" si="162">F126</f>
        <v>0.35416666666666669</v>
      </c>
      <c r="G165" s="25">
        <f t="shared" si="162"/>
        <v>0.5</v>
      </c>
      <c r="H165" s="25" t="str">
        <f t="shared" si="162"/>
        <v>Collège C</v>
      </c>
      <c r="J165" s="1">
        <f t="shared" si="119"/>
        <v>0.14583333333333331</v>
      </c>
      <c r="K165" s="2">
        <f t="shared" si="120"/>
        <v>0</v>
      </c>
      <c r="L165" s="2">
        <f t="shared" si="121"/>
        <v>4</v>
      </c>
      <c r="M165" s="2">
        <f t="shared" si="122"/>
        <v>16</v>
      </c>
      <c r="N165" s="2">
        <f t="shared" si="123"/>
        <v>57</v>
      </c>
      <c r="O165" s="7" t="str">
        <f t="shared" si="124"/>
        <v>Collège C
 de 8h 30 à 12h 00</v>
      </c>
    </row>
    <row r="166" spans="1:15" x14ac:dyDescent="0.25">
      <c r="A166">
        <f t="shared" si="125"/>
        <v>40</v>
      </c>
      <c r="B166" s="3">
        <f t="shared" si="126"/>
        <v>3</v>
      </c>
      <c r="C166" s="4">
        <f t="shared" si="107"/>
        <v>10</v>
      </c>
      <c r="D166">
        <f t="shared" si="129"/>
        <v>2017</v>
      </c>
      <c r="E166" s="22">
        <f t="shared" si="92"/>
        <v>43011</v>
      </c>
      <c r="F166" s="25">
        <f t="shared" ref="F166:H166" si="163">F127</f>
        <v>0.52083333333333337</v>
      </c>
      <c r="G166" s="25">
        <f t="shared" si="163"/>
        <v>0.5625</v>
      </c>
      <c r="H166" s="25" t="str">
        <f t="shared" si="163"/>
        <v>Maison Des Cèdres</v>
      </c>
      <c r="J166" s="1">
        <f t="shared" si="119"/>
        <v>4.166666666666663E-2</v>
      </c>
      <c r="K166" s="2">
        <f t="shared" si="120"/>
        <v>0</v>
      </c>
      <c r="L166" s="2">
        <f t="shared" si="121"/>
        <v>4</v>
      </c>
      <c r="M166" s="2">
        <f t="shared" si="122"/>
        <v>64</v>
      </c>
      <c r="N166" s="2">
        <f t="shared" si="123"/>
        <v>75</v>
      </c>
      <c r="O166" s="7" t="str">
        <f t="shared" si="124"/>
        <v>Maison Des Cèdres
 de 12h 30 à 13h 30</v>
      </c>
    </row>
    <row r="167" spans="1:15" x14ac:dyDescent="0.25">
      <c r="A167">
        <f t="shared" si="125"/>
        <v>40</v>
      </c>
      <c r="B167" s="3">
        <f t="shared" si="126"/>
        <v>3</v>
      </c>
      <c r="C167" s="4">
        <f t="shared" si="107"/>
        <v>10</v>
      </c>
      <c r="D167">
        <f t="shared" si="129"/>
        <v>2017</v>
      </c>
      <c r="E167" s="22">
        <f t="shared" si="92"/>
        <v>43011</v>
      </c>
      <c r="F167" s="25">
        <f t="shared" ref="F167:H167" si="164">F128</f>
        <v>0.58333333333333337</v>
      </c>
      <c r="G167" s="25">
        <f t="shared" si="164"/>
        <v>0.75</v>
      </c>
      <c r="H167" s="25" t="str">
        <f t="shared" si="164"/>
        <v>Lycée</v>
      </c>
      <c r="J167" s="1">
        <f t="shared" si="119"/>
        <v>0.16666666666666663</v>
      </c>
      <c r="K167" s="2">
        <f t="shared" si="120"/>
        <v>0</v>
      </c>
      <c r="L167" s="2">
        <f t="shared" si="121"/>
        <v>4</v>
      </c>
      <c r="M167" s="2">
        <f t="shared" si="122"/>
        <v>82</v>
      </c>
      <c r="N167" s="2">
        <f t="shared" si="123"/>
        <v>129</v>
      </c>
      <c r="O167" s="7" t="str">
        <f t="shared" si="124"/>
        <v>Lycée
 de 14h 00 à 18h 00</v>
      </c>
    </row>
    <row r="168" spans="1:15" x14ac:dyDescent="0.25">
      <c r="A168">
        <f t="shared" si="125"/>
        <v>40</v>
      </c>
      <c r="B168" s="3">
        <f t="shared" si="126"/>
        <v>3</v>
      </c>
      <c r="C168" s="4">
        <f t="shared" si="107"/>
        <v>10</v>
      </c>
      <c r="D168">
        <f t="shared" si="129"/>
        <v>2017</v>
      </c>
      <c r="E168" s="22">
        <f t="shared" si="92"/>
        <v>43011</v>
      </c>
      <c r="F168" s="25">
        <f t="shared" ref="F168:H168" si="165">F129</f>
        <v>0.75</v>
      </c>
      <c r="G168" s="25">
        <f t="shared" si="165"/>
        <v>0.83333333333333337</v>
      </c>
      <c r="H168" s="25" t="str">
        <f t="shared" si="165"/>
        <v>Public</v>
      </c>
      <c r="J168" s="1">
        <f t="shared" si="119"/>
        <v>8.333333333333337E-2</v>
      </c>
      <c r="K168" s="2">
        <f t="shared" si="120"/>
        <v>0</v>
      </c>
      <c r="L168" s="2">
        <f t="shared" si="121"/>
        <v>4</v>
      </c>
      <c r="M168" s="2">
        <f t="shared" si="122"/>
        <v>130</v>
      </c>
      <c r="N168" s="2">
        <f t="shared" si="123"/>
        <v>153</v>
      </c>
      <c r="O168" s="7" t="str">
        <f t="shared" si="124"/>
        <v>Public
 de 18h 00 à 20h 00</v>
      </c>
    </row>
    <row r="169" spans="1:15" x14ac:dyDescent="0.25">
      <c r="A169">
        <f t="shared" si="125"/>
        <v>40</v>
      </c>
      <c r="B169" s="3">
        <f t="shared" si="126"/>
        <v>3</v>
      </c>
      <c r="C169" s="4">
        <f t="shared" si="107"/>
        <v>10</v>
      </c>
      <c r="D169">
        <f t="shared" si="129"/>
        <v>2017</v>
      </c>
      <c r="E169" s="22">
        <f t="shared" si="92"/>
        <v>43011</v>
      </c>
      <c r="F169" s="25">
        <f t="shared" ref="F169:H169" si="166">F130</f>
        <v>0.83333333333333337</v>
      </c>
      <c r="G169" s="25">
        <f t="shared" si="166"/>
        <v>0.9375</v>
      </c>
      <c r="H169" s="25" t="str">
        <f t="shared" si="166"/>
        <v>CNT</v>
      </c>
      <c r="J169" s="1">
        <f t="shared" si="119"/>
        <v>0.10416666666666663</v>
      </c>
      <c r="K169" s="2">
        <f t="shared" si="120"/>
        <v>0</v>
      </c>
      <c r="L169" s="2">
        <f t="shared" si="121"/>
        <v>4</v>
      </c>
      <c r="M169" s="2">
        <f t="shared" si="122"/>
        <v>154</v>
      </c>
      <c r="N169" s="2">
        <f t="shared" si="123"/>
        <v>183</v>
      </c>
      <c r="O169" s="7" t="str">
        <f t="shared" si="124"/>
        <v>CNT
 de 20h 00 à 22h 30</v>
      </c>
    </row>
    <row r="170" spans="1:15" x14ac:dyDescent="0.25">
      <c r="A170">
        <f t="shared" si="125"/>
        <v>40</v>
      </c>
      <c r="B170" s="3">
        <f t="shared" si="126"/>
        <v>4</v>
      </c>
      <c r="C170" s="4">
        <f t="shared" si="107"/>
        <v>10</v>
      </c>
      <c r="D170">
        <f t="shared" si="129"/>
        <v>2017</v>
      </c>
      <c r="E170" s="22">
        <f t="shared" ref="E170:E233" si="167">E131+7</f>
        <v>43012</v>
      </c>
      <c r="F170" s="25">
        <f t="shared" ref="F170:H170" si="168">F131</f>
        <v>0.33333333333333331</v>
      </c>
      <c r="G170" s="25">
        <f t="shared" si="168"/>
        <v>0.41666666666666669</v>
      </c>
      <c r="H170" s="25" t="str">
        <f t="shared" si="168"/>
        <v>Lycée</v>
      </c>
      <c r="J170" s="1">
        <f t="shared" si="119"/>
        <v>8.333333333333337E-2</v>
      </c>
      <c r="K170" s="2">
        <f t="shared" si="120"/>
        <v>0</v>
      </c>
      <c r="L170" s="2">
        <f t="shared" si="121"/>
        <v>5</v>
      </c>
      <c r="M170" s="2">
        <f t="shared" si="122"/>
        <v>10</v>
      </c>
      <c r="N170" s="2">
        <f t="shared" si="123"/>
        <v>33</v>
      </c>
      <c r="O170" s="7" t="str">
        <f t="shared" si="124"/>
        <v>Lycée
 de 8h 00 à 10h 00</v>
      </c>
    </row>
    <row r="171" spans="1:15" x14ac:dyDescent="0.25">
      <c r="A171">
        <f t="shared" si="125"/>
        <v>40</v>
      </c>
      <c r="B171" s="3">
        <f t="shared" si="126"/>
        <v>4</v>
      </c>
      <c r="C171" s="4">
        <f t="shared" si="107"/>
        <v>10</v>
      </c>
      <c r="D171">
        <f t="shared" si="129"/>
        <v>2017</v>
      </c>
      <c r="E171" s="22">
        <f t="shared" si="167"/>
        <v>43012</v>
      </c>
      <c r="F171" s="25">
        <f t="shared" ref="F171:H171" si="169">F132</f>
        <v>0.41666666666666669</v>
      </c>
      <c r="G171" s="25">
        <f t="shared" si="169"/>
        <v>0.5</v>
      </c>
      <c r="H171" s="25" t="str">
        <f t="shared" si="169"/>
        <v>Lycée</v>
      </c>
      <c r="J171" s="1">
        <f t="shared" si="119"/>
        <v>8.3333333333333315E-2</v>
      </c>
      <c r="K171" s="2">
        <f t="shared" si="120"/>
        <v>0</v>
      </c>
      <c r="L171" s="2">
        <f t="shared" si="121"/>
        <v>5</v>
      </c>
      <c r="M171" s="2">
        <f t="shared" si="122"/>
        <v>34</v>
      </c>
      <c r="N171" s="2">
        <f t="shared" si="123"/>
        <v>57</v>
      </c>
      <c r="O171" s="7" t="str">
        <f t="shared" si="124"/>
        <v>Lycée
 de 10h 00 à 12h 00</v>
      </c>
    </row>
    <row r="172" spans="1:15" x14ac:dyDescent="0.25">
      <c r="A172">
        <f t="shared" si="125"/>
        <v>40</v>
      </c>
      <c r="B172" s="3">
        <f t="shared" si="126"/>
        <v>4</v>
      </c>
      <c r="C172" s="4">
        <f t="shared" si="107"/>
        <v>10</v>
      </c>
      <c r="D172">
        <f t="shared" si="129"/>
        <v>2017</v>
      </c>
      <c r="E172" s="22">
        <f t="shared" si="167"/>
        <v>43012</v>
      </c>
      <c r="F172" s="25">
        <f t="shared" ref="F172:H172" si="170">F133</f>
        <v>0.52083333333333337</v>
      </c>
      <c r="G172" s="25">
        <f t="shared" si="170"/>
        <v>0.60416666666666663</v>
      </c>
      <c r="H172" s="25" t="str">
        <f t="shared" si="170"/>
        <v>CNT</v>
      </c>
      <c r="J172" s="1">
        <f t="shared" si="119"/>
        <v>8.3333333333333259E-2</v>
      </c>
      <c r="K172" s="2">
        <f t="shared" si="120"/>
        <v>0</v>
      </c>
      <c r="L172" s="2">
        <f t="shared" si="121"/>
        <v>5</v>
      </c>
      <c r="M172" s="2">
        <f t="shared" si="122"/>
        <v>64</v>
      </c>
      <c r="N172" s="2">
        <f t="shared" si="123"/>
        <v>87</v>
      </c>
      <c r="O172" s="7" t="str">
        <f t="shared" si="124"/>
        <v>CNT
 de 12h 30 à 14h 30</v>
      </c>
    </row>
    <row r="173" spans="1:15" x14ac:dyDescent="0.25">
      <c r="A173">
        <f t="shared" si="125"/>
        <v>40</v>
      </c>
      <c r="B173" s="3">
        <f t="shared" si="126"/>
        <v>4</v>
      </c>
      <c r="C173" s="4">
        <f t="shared" si="107"/>
        <v>10</v>
      </c>
      <c r="D173">
        <f t="shared" si="129"/>
        <v>2017</v>
      </c>
      <c r="E173" s="22">
        <f t="shared" si="167"/>
        <v>43012</v>
      </c>
      <c r="F173" s="25">
        <f t="shared" ref="F173:H173" si="171">F134</f>
        <v>0.60416666666666663</v>
      </c>
      <c r="G173" s="25">
        <f t="shared" si="171"/>
        <v>0.79166666666666663</v>
      </c>
      <c r="H173" s="25" t="str">
        <f t="shared" si="171"/>
        <v>Public</v>
      </c>
      <c r="J173" s="1">
        <f t="shared" si="119"/>
        <v>0.1875</v>
      </c>
      <c r="K173" s="2">
        <f t="shared" si="120"/>
        <v>0</v>
      </c>
      <c r="L173" s="2">
        <f t="shared" si="121"/>
        <v>5</v>
      </c>
      <c r="M173" s="2">
        <f t="shared" si="122"/>
        <v>88</v>
      </c>
      <c r="N173" s="2">
        <f t="shared" si="123"/>
        <v>141</v>
      </c>
      <c r="O173" s="7" t="str">
        <f t="shared" si="124"/>
        <v>Public
 de 14h 30 à 19h 00</v>
      </c>
    </row>
    <row r="174" spans="1:15" x14ac:dyDescent="0.25">
      <c r="A174">
        <f t="shared" si="125"/>
        <v>40</v>
      </c>
      <c r="B174" s="3">
        <f t="shared" si="126"/>
        <v>4</v>
      </c>
      <c r="C174" s="4">
        <f t="shared" si="107"/>
        <v>10</v>
      </c>
      <c r="D174">
        <f t="shared" si="129"/>
        <v>2017</v>
      </c>
      <c r="E174" s="22">
        <f t="shared" si="167"/>
        <v>43012</v>
      </c>
      <c r="F174" s="25">
        <f t="shared" ref="F174:H174" si="172">F135</f>
        <v>0.79166666666666663</v>
      </c>
      <c r="G174" s="25">
        <f t="shared" si="172"/>
        <v>0.83333333333333337</v>
      </c>
      <c r="H174" s="25" t="str">
        <f t="shared" si="172"/>
        <v>CNT</v>
      </c>
      <c r="J174" s="1">
        <f t="shared" si="119"/>
        <v>4.1666666666666741E-2</v>
      </c>
      <c r="K174" s="2">
        <f t="shared" si="120"/>
        <v>0</v>
      </c>
      <c r="L174" s="2">
        <f t="shared" si="121"/>
        <v>5</v>
      </c>
      <c r="M174" s="2">
        <f t="shared" si="122"/>
        <v>142</v>
      </c>
      <c r="N174" s="2">
        <f t="shared" si="123"/>
        <v>153</v>
      </c>
      <c r="O174" s="7" t="str">
        <f t="shared" si="124"/>
        <v>CNT
 de 19h 00 à 20h 00</v>
      </c>
    </row>
    <row r="175" spans="1:15" x14ac:dyDescent="0.25">
      <c r="A175">
        <f t="shared" si="125"/>
        <v>40</v>
      </c>
      <c r="B175" s="3">
        <f t="shared" si="126"/>
        <v>4</v>
      </c>
      <c r="C175" s="4">
        <f t="shared" si="107"/>
        <v>10</v>
      </c>
      <c r="D175">
        <f t="shared" si="129"/>
        <v>2017</v>
      </c>
      <c r="E175" s="22">
        <f t="shared" si="167"/>
        <v>43012</v>
      </c>
      <c r="F175" s="25">
        <f t="shared" ref="F175:H175" si="173">F136</f>
        <v>0.83333333333333337</v>
      </c>
      <c r="G175" s="25">
        <f t="shared" si="173"/>
        <v>0.9375</v>
      </c>
      <c r="H175" s="25" t="str">
        <f t="shared" si="173"/>
        <v>Plongeurs masqués</v>
      </c>
      <c r="J175" s="1">
        <f t="shared" si="119"/>
        <v>0.10416666666666663</v>
      </c>
      <c r="K175" s="2">
        <f t="shared" si="120"/>
        <v>0</v>
      </c>
      <c r="L175" s="2">
        <f t="shared" si="121"/>
        <v>5</v>
      </c>
      <c r="M175" s="2">
        <f t="shared" si="122"/>
        <v>154</v>
      </c>
      <c r="N175" s="2">
        <f t="shared" si="123"/>
        <v>183</v>
      </c>
      <c r="O175" s="7" t="str">
        <f t="shared" si="124"/>
        <v>Plongeurs masqués
 de 20h 00 à 22h 30</v>
      </c>
    </row>
    <row r="176" spans="1:15" x14ac:dyDescent="0.25">
      <c r="A176">
        <f t="shared" si="125"/>
        <v>40</v>
      </c>
      <c r="B176" s="3">
        <f t="shared" si="126"/>
        <v>5</v>
      </c>
      <c r="C176" s="4">
        <f t="shared" si="107"/>
        <v>10</v>
      </c>
      <c r="D176">
        <f t="shared" si="129"/>
        <v>2017</v>
      </c>
      <c r="E176" s="22">
        <f t="shared" si="167"/>
        <v>43013</v>
      </c>
      <c r="F176" s="25">
        <f t="shared" ref="F176:H176" si="174">F137</f>
        <v>0.35416666666666669</v>
      </c>
      <c r="G176" s="25">
        <f t="shared" si="174"/>
        <v>0.41666666666666669</v>
      </c>
      <c r="H176" s="25" t="str">
        <f t="shared" si="174"/>
        <v>Collège B</v>
      </c>
      <c r="J176" s="1">
        <f t="shared" si="119"/>
        <v>6.25E-2</v>
      </c>
      <c r="K176" s="2">
        <f t="shared" si="120"/>
        <v>0</v>
      </c>
      <c r="L176" s="2">
        <f t="shared" si="121"/>
        <v>6</v>
      </c>
      <c r="M176" s="2">
        <f t="shared" si="122"/>
        <v>16</v>
      </c>
      <c r="N176" s="2">
        <f t="shared" si="123"/>
        <v>33</v>
      </c>
      <c r="O176" s="7" t="str">
        <f t="shared" si="124"/>
        <v>Collège B
 de 8h 30 à 10h 00</v>
      </c>
    </row>
    <row r="177" spans="1:15" x14ac:dyDescent="0.25">
      <c r="A177">
        <f t="shared" si="125"/>
        <v>40</v>
      </c>
      <c r="B177" s="3">
        <f t="shared" si="126"/>
        <v>5</v>
      </c>
      <c r="C177" s="4">
        <f t="shared" si="107"/>
        <v>10</v>
      </c>
      <c r="D177">
        <f t="shared" si="129"/>
        <v>2017</v>
      </c>
      <c r="E177" s="22">
        <f t="shared" si="167"/>
        <v>43013</v>
      </c>
      <c r="F177" s="25">
        <f t="shared" ref="F177:H177" si="175">F138</f>
        <v>0.52083333333333337</v>
      </c>
      <c r="G177" s="25">
        <f t="shared" si="175"/>
        <v>0.5625</v>
      </c>
      <c r="H177" s="25" t="str">
        <f t="shared" si="175"/>
        <v>Inss</v>
      </c>
      <c r="J177" s="1">
        <f t="shared" si="119"/>
        <v>4.166666666666663E-2</v>
      </c>
      <c r="K177" s="2">
        <f t="shared" si="120"/>
        <v>0</v>
      </c>
      <c r="L177" s="2">
        <f t="shared" si="121"/>
        <v>6</v>
      </c>
      <c r="M177" s="2">
        <f t="shared" si="122"/>
        <v>64</v>
      </c>
      <c r="N177" s="2">
        <f t="shared" si="123"/>
        <v>75</v>
      </c>
      <c r="O177" s="7" t="str">
        <f t="shared" si="124"/>
        <v>Inss
 de 12h 30 à 13h 30</v>
      </c>
    </row>
    <row r="178" spans="1:15" x14ac:dyDescent="0.25">
      <c r="A178">
        <f t="shared" si="125"/>
        <v>40</v>
      </c>
      <c r="B178" s="3">
        <f t="shared" si="126"/>
        <v>5</v>
      </c>
      <c r="C178" s="4">
        <f t="shared" si="107"/>
        <v>10</v>
      </c>
      <c r="D178">
        <f t="shared" si="129"/>
        <v>2017</v>
      </c>
      <c r="E178" s="22">
        <f t="shared" si="167"/>
        <v>43013</v>
      </c>
      <c r="F178" s="25">
        <f t="shared" ref="F178:H178" si="176">F139</f>
        <v>0.58333333333333337</v>
      </c>
      <c r="G178" s="25">
        <f t="shared" si="176"/>
        <v>0.61111111111111105</v>
      </c>
      <c r="H178" s="25" t="str">
        <f t="shared" si="176"/>
        <v>Ecole Primaire A</v>
      </c>
      <c r="J178" s="1">
        <f t="shared" si="119"/>
        <v>2.7777777777777679E-2</v>
      </c>
      <c r="K178" s="2">
        <f t="shared" si="120"/>
        <v>0</v>
      </c>
      <c r="L178" s="2">
        <f t="shared" si="121"/>
        <v>6</v>
      </c>
      <c r="M178" s="2">
        <f t="shared" si="122"/>
        <v>82</v>
      </c>
      <c r="N178" s="2">
        <f t="shared" si="123"/>
        <v>88.999999999999972</v>
      </c>
      <c r="O178" s="7" t="str">
        <f t="shared" si="124"/>
        <v>Ecole Primaire A
 de 14h 00 à 14h 40</v>
      </c>
    </row>
    <row r="179" spans="1:15" x14ac:dyDescent="0.25">
      <c r="A179">
        <f t="shared" si="125"/>
        <v>40</v>
      </c>
      <c r="B179" s="3">
        <f t="shared" si="126"/>
        <v>5</v>
      </c>
      <c r="C179" s="4">
        <f t="shared" si="107"/>
        <v>10</v>
      </c>
      <c r="D179">
        <f t="shared" si="129"/>
        <v>2017</v>
      </c>
      <c r="E179" s="22">
        <f t="shared" si="167"/>
        <v>43013</v>
      </c>
      <c r="F179" s="25">
        <f t="shared" ref="F179:H179" si="177">F140</f>
        <v>0.61458333333333337</v>
      </c>
      <c r="G179" s="25">
        <f t="shared" si="177"/>
        <v>0.64236111111111105</v>
      </c>
      <c r="H179" s="25" t="str">
        <f t="shared" si="177"/>
        <v>Ecole Primaire A</v>
      </c>
      <c r="J179" s="1">
        <f t="shared" si="119"/>
        <v>2.7777777777777679E-2</v>
      </c>
      <c r="K179" s="2">
        <f t="shared" si="120"/>
        <v>0</v>
      </c>
      <c r="L179" s="2">
        <f t="shared" si="121"/>
        <v>6</v>
      </c>
      <c r="M179" s="2">
        <f t="shared" si="122"/>
        <v>91</v>
      </c>
      <c r="N179" s="2">
        <f t="shared" si="123"/>
        <v>97.999999999999972</v>
      </c>
      <c r="O179" s="7" t="str">
        <f t="shared" si="124"/>
        <v>Ecole Primaire A
 de 14h 45 à 15h 25</v>
      </c>
    </row>
    <row r="180" spans="1:15" x14ac:dyDescent="0.25">
      <c r="A180">
        <f t="shared" si="125"/>
        <v>40</v>
      </c>
      <c r="B180" s="3">
        <f t="shared" si="126"/>
        <v>5</v>
      </c>
      <c r="C180" s="4">
        <f t="shared" si="107"/>
        <v>10</v>
      </c>
      <c r="D180">
        <f t="shared" si="129"/>
        <v>2017</v>
      </c>
      <c r="E180" s="22">
        <f t="shared" si="167"/>
        <v>43013</v>
      </c>
      <c r="F180" s="25">
        <f t="shared" ref="F180:H180" si="178">F141</f>
        <v>0.66666666666666663</v>
      </c>
      <c r="G180" s="25">
        <f t="shared" si="178"/>
        <v>0.75</v>
      </c>
      <c r="H180" s="25" t="str">
        <f t="shared" si="178"/>
        <v>Lycée</v>
      </c>
      <c r="J180" s="1">
        <f t="shared" si="119"/>
        <v>8.333333333333337E-2</v>
      </c>
      <c r="K180" s="2">
        <f t="shared" si="120"/>
        <v>0</v>
      </c>
      <c r="L180" s="2">
        <f t="shared" si="121"/>
        <v>6</v>
      </c>
      <c r="M180" s="2">
        <f t="shared" si="122"/>
        <v>106</v>
      </c>
      <c r="N180" s="2">
        <f t="shared" si="123"/>
        <v>129</v>
      </c>
      <c r="O180" s="7" t="str">
        <f t="shared" si="124"/>
        <v>Lycée
 de 16h 00 à 18h 00</v>
      </c>
    </row>
    <row r="181" spans="1:15" x14ac:dyDescent="0.25">
      <c r="A181">
        <f t="shared" si="125"/>
        <v>40</v>
      </c>
      <c r="B181" s="3">
        <f t="shared" si="126"/>
        <v>5</v>
      </c>
      <c r="C181" s="4">
        <f t="shared" si="107"/>
        <v>10</v>
      </c>
      <c r="D181">
        <f t="shared" si="129"/>
        <v>2017</v>
      </c>
      <c r="E181" s="22">
        <f t="shared" si="167"/>
        <v>43013</v>
      </c>
      <c r="F181" s="25">
        <f t="shared" ref="F181:H181" si="179">F142</f>
        <v>0.75</v>
      </c>
      <c r="G181" s="25">
        <f t="shared" si="179"/>
        <v>0.83333333333333337</v>
      </c>
      <c r="H181" s="25" t="str">
        <f t="shared" si="179"/>
        <v>Public</v>
      </c>
      <c r="J181" s="1">
        <f t="shared" si="119"/>
        <v>8.333333333333337E-2</v>
      </c>
      <c r="K181" s="2">
        <f t="shared" si="120"/>
        <v>0</v>
      </c>
      <c r="L181" s="2">
        <f t="shared" si="121"/>
        <v>6</v>
      </c>
      <c r="M181" s="2">
        <f t="shared" si="122"/>
        <v>130</v>
      </c>
      <c r="N181" s="2">
        <f t="shared" si="123"/>
        <v>153</v>
      </c>
      <c r="O181" s="7" t="str">
        <f t="shared" si="124"/>
        <v>Public
 de 18h 00 à 20h 00</v>
      </c>
    </row>
    <row r="182" spans="1:15" x14ac:dyDescent="0.25">
      <c r="A182">
        <f t="shared" si="125"/>
        <v>40</v>
      </c>
      <c r="B182" s="3">
        <f t="shared" si="126"/>
        <v>5</v>
      </c>
      <c r="C182" s="4">
        <f t="shared" si="107"/>
        <v>10</v>
      </c>
      <c r="D182">
        <f t="shared" si="129"/>
        <v>2017</v>
      </c>
      <c r="E182" s="22">
        <f t="shared" si="167"/>
        <v>43013</v>
      </c>
      <c r="F182" s="25">
        <f t="shared" ref="F182:H182" si="180">F143</f>
        <v>0.83333333333333337</v>
      </c>
      <c r="G182" s="25">
        <f t="shared" si="180"/>
        <v>0.9375</v>
      </c>
      <c r="H182" s="25" t="str">
        <f t="shared" si="180"/>
        <v>CNT</v>
      </c>
      <c r="J182" s="1">
        <f t="shared" si="119"/>
        <v>0.10416666666666663</v>
      </c>
      <c r="K182" s="2">
        <f t="shared" si="120"/>
        <v>0</v>
      </c>
      <c r="L182" s="2">
        <f t="shared" si="121"/>
        <v>6</v>
      </c>
      <c r="M182" s="2">
        <f t="shared" si="122"/>
        <v>154</v>
      </c>
      <c r="N182" s="2">
        <f t="shared" si="123"/>
        <v>183</v>
      </c>
      <c r="O182" s="7" t="str">
        <f t="shared" si="124"/>
        <v>CNT
 de 20h 00 à 22h 30</v>
      </c>
    </row>
    <row r="183" spans="1:15" x14ac:dyDescent="0.25">
      <c r="A183">
        <f t="shared" si="125"/>
        <v>40</v>
      </c>
      <c r="B183" s="3">
        <f t="shared" si="126"/>
        <v>6</v>
      </c>
      <c r="C183" s="4">
        <f t="shared" si="107"/>
        <v>10</v>
      </c>
      <c r="D183">
        <f t="shared" si="129"/>
        <v>2017</v>
      </c>
      <c r="E183" s="22">
        <f t="shared" si="167"/>
        <v>43014</v>
      </c>
      <c r="F183" s="25">
        <f t="shared" ref="F183:H183" si="181">F144</f>
        <v>0.375</v>
      </c>
      <c r="G183" s="25">
        <f t="shared" si="181"/>
        <v>0.47916666666666669</v>
      </c>
      <c r="H183" s="25" t="str">
        <f t="shared" si="181"/>
        <v>Ecole Primaire B</v>
      </c>
      <c r="J183" s="1">
        <f t="shared" si="119"/>
        <v>0.10416666666666669</v>
      </c>
      <c r="K183" s="2">
        <f t="shared" si="120"/>
        <v>0</v>
      </c>
      <c r="L183" s="2">
        <f t="shared" si="121"/>
        <v>7</v>
      </c>
      <c r="M183" s="2">
        <f t="shared" si="122"/>
        <v>22</v>
      </c>
      <c r="N183" s="2">
        <f t="shared" si="123"/>
        <v>51</v>
      </c>
      <c r="O183" s="7" t="str">
        <f t="shared" si="124"/>
        <v>Ecole Primaire B
 de 9h 00 à 11h 30</v>
      </c>
    </row>
    <row r="184" spans="1:15" x14ac:dyDescent="0.25">
      <c r="A184">
        <f t="shared" si="125"/>
        <v>40</v>
      </c>
      <c r="B184" s="3">
        <f t="shared" si="126"/>
        <v>6</v>
      </c>
      <c r="C184" s="4">
        <f t="shared" ref="C184:C247" si="182">MONTH(E184)</f>
        <v>10</v>
      </c>
      <c r="D184">
        <f t="shared" si="129"/>
        <v>2017</v>
      </c>
      <c r="E184" s="22">
        <f t="shared" si="167"/>
        <v>43014</v>
      </c>
      <c r="F184" s="25">
        <f t="shared" ref="F184:H184" si="183">F145</f>
        <v>0.52083333333333337</v>
      </c>
      <c r="G184" s="25">
        <f t="shared" si="183"/>
        <v>0.5625</v>
      </c>
      <c r="H184" s="25" t="str">
        <f t="shared" si="183"/>
        <v>Maison Des Cèdres</v>
      </c>
      <c r="J184" s="1">
        <f t="shared" si="119"/>
        <v>4.166666666666663E-2</v>
      </c>
      <c r="K184" s="2">
        <f t="shared" si="120"/>
        <v>0</v>
      </c>
      <c r="L184" s="2">
        <f t="shared" si="121"/>
        <v>7</v>
      </c>
      <c r="M184" s="2">
        <f t="shared" si="122"/>
        <v>64</v>
      </c>
      <c r="N184" s="2">
        <f t="shared" si="123"/>
        <v>75</v>
      </c>
      <c r="O184" s="7" t="str">
        <f t="shared" si="124"/>
        <v>Maison Des Cèdres
 de 12h 30 à 13h 30</v>
      </c>
    </row>
    <row r="185" spans="1:15" x14ac:dyDescent="0.25">
      <c r="A185">
        <f t="shared" si="125"/>
        <v>40</v>
      </c>
      <c r="B185" s="3">
        <f t="shared" si="126"/>
        <v>6</v>
      </c>
      <c r="C185" s="4">
        <f t="shared" si="182"/>
        <v>10</v>
      </c>
      <c r="D185">
        <f t="shared" si="129"/>
        <v>2017</v>
      </c>
      <c r="E185" s="22">
        <f t="shared" si="167"/>
        <v>43014</v>
      </c>
      <c r="F185" s="25">
        <f t="shared" ref="F185:H185" si="184">F146</f>
        <v>0.58333333333333337</v>
      </c>
      <c r="G185" s="25">
        <f t="shared" si="184"/>
        <v>0.66666666666666663</v>
      </c>
      <c r="H185" s="25" t="str">
        <f t="shared" si="184"/>
        <v>Lycée</v>
      </c>
      <c r="J185" s="1">
        <f t="shared" si="119"/>
        <v>8.3333333333333259E-2</v>
      </c>
      <c r="K185" s="2">
        <f t="shared" si="120"/>
        <v>0</v>
      </c>
      <c r="L185" s="2">
        <f t="shared" si="121"/>
        <v>7</v>
      </c>
      <c r="M185" s="2">
        <f t="shared" si="122"/>
        <v>82</v>
      </c>
      <c r="N185" s="2">
        <f t="shared" si="123"/>
        <v>105</v>
      </c>
      <c r="O185" s="7" t="str">
        <f t="shared" si="124"/>
        <v>Lycée
 de 14h 00 à 16h 00</v>
      </c>
    </row>
    <row r="186" spans="1:15" x14ac:dyDescent="0.25">
      <c r="A186">
        <f t="shared" si="125"/>
        <v>40</v>
      </c>
      <c r="B186" s="3">
        <f t="shared" si="126"/>
        <v>6</v>
      </c>
      <c r="C186" s="4">
        <f t="shared" si="182"/>
        <v>10</v>
      </c>
      <c r="D186">
        <f t="shared" si="129"/>
        <v>2017</v>
      </c>
      <c r="E186" s="22">
        <f t="shared" si="167"/>
        <v>43014</v>
      </c>
      <c r="F186" s="25">
        <f t="shared" ref="F186:H186" si="185">F147</f>
        <v>0.66666666666666663</v>
      </c>
      <c r="G186" s="25">
        <f t="shared" si="185"/>
        <v>0.75</v>
      </c>
      <c r="H186" s="25" t="str">
        <f t="shared" si="185"/>
        <v>Lycée</v>
      </c>
      <c r="J186" s="1">
        <f t="shared" si="119"/>
        <v>8.333333333333337E-2</v>
      </c>
      <c r="K186" s="2">
        <f t="shared" si="120"/>
        <v>0</v>
      </c>
      <c r="L186" s="2">
        <f t="shared" si="121"/>
        <v>7</v>
      </c>
      <c r="M186" s="2">
        <f t="shared" si="122"/>
        <v>106</v>
      </c>
      <c r="N186" s="2">
        <f t="shared" si="123"/>
        <v>129</v>
      </c>
      <c r="O186" s="7" t="str">
        <f t="shared" si="124"/>
        <v>Lycée
 de 16h 00 à 18h 00</v>
      </c>
    </row>
    <row r="187" spans="1:15" x14ac:dyDescent="0.25">
      <c r="A187">
        <f t="shared" si="125"/>
        <v>40</v>
      </c>
      <c r="B187" s="3">
        <f t="shared" si="126"/>
        <v>6</v>
      </c>
      <c r="C187" s="4">
        <f t="shared" si="182"/>
        <v>10</v>
      </c>
      <c r="D187">
        <f t="shared" si="129"/>
        <v>2017</v>
      </c>
      <c r="E187" s="22">
        <f t="shared" si="167"/>
        <v>43014</v>
      </c>
      <c r="F187" s="25">
        <f t="shared" ref="F187:H187" si="186">F148</f>
        <v>0.75</v>
      </c>
      <c r="G187" s="25">
        <f t="shared" si="186"/>
        <v>0.83333333333333337</v>
      </c>
      <c r="H187" s="25" t="str">
        <f t="shared" si="186"/>
        <v>Public</v>
      </c>
      <c r="J187" s="1">
        <f t="shared" si="119"/>
        <v>8.333333333333337E-2</v>
      </c>
      <c r="K187" s="2">
        <f t="shared" si="120"/>
        <v>0</v>
      </c>
      <c r="L187" s="2">
        <f t="shared" si="121"/>
        <v>7</v>
      </c>
      <c r="M187" s="2">
        <f t="shared" si="122"/>
        <v>130</v>
      </c>
      <c r="N187" s="2">
        <f t="shared" si="123"/>
        <v>153</v>
      </c>
      <c r="O187" s="7" t="str">
        <f t="shared" si="124"/>
        <v>Public
 de 18h 00 à 20h 00</v>
      </c>
    </row>
    <row r="188" spans="1:15" x14ac:dyDescent="0.25">
      <c r="A188">
        <f t="shared" si="125"/>
        <v>40</v>
      </c>
      <c r="B188" s="3">
        <f t="shared" si="126"/>
        <v>6</v>
      </c>
      <c r="C188" s="4">
        <f t="shared" si="182"/>
        <v>10</v>
      </c>
      <c r="D188">
        <f t="shared" si="129"/>
        <v>2017</v>
      </c>
      <c r="E188" s="22">
        <f t="shared" si="167"/>
        <v>43014</v>
      </c>
      <c r="F188" s="25">
        <f t="shared" ref="F188:H188" si="187">F149</f>
        <v>0.83333333333333337</v>
      </c>
      <c r="G188" s="25">
        <f t="shared" si="187"/>
        <v>0.875</v>
      </c>
      <c r="H188" s="25" t="str">
        <f t="shared" si="187"/>
        <v>CNT</v>
      </c>
      <c r="J188" s="1">
        <f t="shared" si="119"/>
        <v>4.166666666666663E-2</v>
      </c>
      <c r="K188" s="2">
        <f t="shared" si="120"/>
        <v>0</v>
      </c>
      <c r="L188" s="2">
        <f t="shared" si="121"/>
        <v>7</v>
      </c>
      <c r="M188" s="2">
        <f t="shared" si="122"/>
        <v>154</v>
      </c>
      <c r="N188" s="2">
        <f t="shared" si="123"/>
        <v>165</v>
      </c>
      <c r="O188" s="7" t="str">
        <f t="shared" si="124"/>
        <v>CNT
 de 20h 00 à 21h 00</v>
      </c>
    </row>
    <row r="189" spans="1:15" x14ac:dyDescent="0.25">
      <c r="A189">
        <f t="shared" si="125"/>
        <v>40</v>
      </c>
      <c r="B189" s="3">
        <f t="shared" si="126"/>
        <v>6</v>
      </c>
      <c r="C189" s="4">
        <f t="shared" si="182"/>
        <v>10</v>
      </c>
      <c r="D189">
        <f t="shared" si="129"/>
        <v>2017</v>
      </c>
      <c r="E189" s="22">
        <f t="shared" si="167"/>
        <v>43014</v>
      </c>
      <c r="F189" s="25">
        <f t="shared" ref="F189:H189" si="188">F150</f>
        <v>0.875</v>
      </c>
      <c r="G189" s="25">
        <f t="shared" si="188"/>
        <v>0.9375</v>
      </c>
      <c r="H189" s="25" t="str">
        <f t="shared" si="188"/>
        <v>TVSV</v>
      </c>
      <c r="J189" s="1">
        <f t="shared" si="119"/>
        <v>6.25E-2</v>
      </c>
      <c r="K189" s="2">
        <f t="shared" si="120"/>
        <v>0</v>
      </c>
      <c r="L189" s="2">
        <f t="shared" si="121"/>
        <v>7</v>
      </c>
      <c r="M189" s="2">
        <f t="shared" si="122"/>
        <v>166</v>
      </c>
      <c r="N189" s="2">
        <f t="shared" si="123"/>
        <v>183</v>
      </c>
      <c r="O189" s="7" t="str">
        <f t="shared" si="124"/>
        <v>TVSV
 de 21h 00 à 22h 30</v>
      </c>
    </row>
    <row r="190" spans="1:15" x14ac:dyDescent="0.25">
      <c r="A190">
        <f t="shared" si="125"/>
        <v>40</v>
      </c>
      <c r="B190" s="3">
        <f t="shared" si="126"/>
        <v>7</v>
      </c>
      <c r="C190" s="4">
        <f t="shared" si="182"/>
        <v>10</v>
      </c>
      <c r="D190">
        <f t="shared" si="129"/>
        <v>2017</v>
      </c>
      <c r="E190" s="22">
        <f t="shared" si="167"/>
        <v>43015</v>
      </c>
      <c r="F190" s="25">
        <f t="shared" ref="F190:H190" si="189">F151</f>
        <v>0.33333333333333331</v>
      </c>
      <c r="G190" s="25">
        <f t="shared" si="189"/>
        <v>0.375</v>
      </c>
      <c r="H190" s="25" t="str">
        <f t="shared" si="189"/>
        <v>Gym Volontaire</v>
      </c>
      <c r="J190" s="1">
        <f t="shared" si="119"/>
        <v>4.1666666666666685E-2</v>
      </c>
      <c r="K190" s="2">
        <f t="shared" si="120"/>
        <v>0</v>
      </c>
      <c r="L190" s="2">
        <f t="shared" si="121"/>
        <v>8</v>
      </c>
      <c r="M190" s="2">
        <f t="shared" si="122"/>
        <v>10</v>
      </c>
      <c r="N190" s="2">
        <f t="shared" si="123"/>
        <v>21</v>
      </c>
      <c r="O190" s="7" t="str">
        <f t="shared" si="124"/>
        <v>Gym Volontaire
 de 8h 00 à 9h 00</v>
      </c>
    </row>
    <row r="191" spans="1:15" x14ac:dyDescent="0.25">
      <c r="A191">
        <f t="shared" si="125"/>
        <v>40</v>
      </c>
      <c r="B191" s="3">
        <f t="shared" si="126"/>
        <v>7</v>
      </c>
      <c r="C191" s="4">
        <f t="shared" si="182"/>
        <v>10</v>
      </c>
      <c r="D191">
        <f t="shared" si="129"/>
        <v>2017</v>
      </c>
      <c r="E191" s="22">
        <f t="shared" si="167"/>
        <v>43015</v>
      </c>
      <c r="F191" s="25">
        <f t="shared" ref="F191:H191" si="190">F152</f>
        <v>0.375</v>
      </c>
      <c r="G191" s="25">
        <f t="shared" si="190"/>
        <v>0.45833333333333331</v>
      </c>
      <c r="H191" s="25" t="str">
        <f t="shared" si="190"/>
        <v>Val Horizon</v>
      </c>
      <c r="J191" s="1">
        <f t="shared" si="119"/>
        <v>8.3333333333333315E-2</v>
      </c>
      <c r="K191" s="2">
        <f t="shared" si="120"/>
        <v>0</v>
      </c>
      <c r="L191" s="2">
        <f t="shared" si="121"/>
        <v>8</v>
      </c>
      <c r="M191" s="2">
        <f t="shared" si="122"/>
        <v>22</v>
      </c>
      <c r="N191" s="2">
        <f t="shared" si="123"/>
        <v>45</v>
      </c>
      <c r="O191" s="7" t="str">
        <f t="shared" si="124"/>
        <v>Val Horizon
 de 9h 00 à 11h 00</v>
      </c>
    </row>
    <row r="192" spans="1:15" x14ac:dyDescent="0.25">
      <c r="A192">
        <f t="shared" si="125"/>
        <v>40</v>
      </c>
      <c r="B192" s="3">
        <f t="shared" si="126"/>
        <v>7</v>
      </c>
      <c r="C192" s="4">
        <f t="shared" si="182"/>
        <v>10</v>
      </c>
      <c r="D192">
        <f t="shared" si="129"/>
        <v>2017</v>
      </c>
      <c r="E192" s="22">
        <f t="shared" si="167"/>
        <v>43015</v>
      </c>
      <c r="F192" s="25">
        <f t="shared" ref="F192:H192" si="191">F153</f>
        <v>0.45833333333333331</v>
      </c>
      <c r="G192" s="25">
        <f t="shared" si="191"/>
        <v>0.60416666666666663</v>
      </c>
      <c r="H192" s="25" t="str">
        <f t="shared" si="191"/>
        <v>CNT</v>
      </c>
      <c r="J192" s="1">
        <f t="shared" si="119"/>
        <v>0.14583333333333331</v>
      </c>
      <c r="K192" s="2">
        <f t="shared" si="120"/>
        <v>0</v>
      </c>
      <c r="L192" s="2">
        <f t="shared" si="121"/>
        <v>8</v>
      </c>
      <c r="M192" s="2">
        <f t="shared" si="122"/>
        <v>46</v>
      </c>
      <c r="N192" s="2">
        <f t="shared" si="123"/>
        <v>87</v>
      </c>
      <c r="O192" s="7" t="str">
        <f t="shared" si="124"/>
        <v>CNT
 de 11h 00 à 14h 30</v>
      </c>
    </row>
    <row r="193" spans="1:15" x14ac:dyDescent="0.25">
      <c r="A193">
        <f t="shared" si="125"/>
        <v>40</v>
      </c>
      <c r="B193" s="3">
        <f t="shared" si="126"/>
        <v>7</v>
      </c>
      <c r="C193" s="4">
        <f t="shared" si="182"/>
        <v>10</v>
      </c>
      <c r="D193">
        <f t="shared" si="129"/>
        <v>2017</v>
      </c>
      <c r="E193" s="22">
        <f t="shared" si="167"/>
        <v>43015</v>
      </c>
      <c r="F193" s="25">
        <f t="shared" ref="F193:H193" si="192">F154</f>
        <v>0.60416666666666663</v>
      </c>
      <c r="G193" s="25">
        <f t="shared" si="192"/>
        <v>0.79166666666666663</v>
      </c>
      <c r="H193" s="25" t="str">
        <f t="shared" si="192"/>
        <v>Public + SDIS ET/OU PSIG</v>
      </c>
      <c r="J193" s="1">
        <f t="shared" si="119"/>
        <v>0.1875</v>
      </c>
      <c r="K193" s="2">
        <f t="shared" si="120"/>
        <v>0</v>
      </c>
      <c r="L193" s="2">
        <f t="shared" si="121"/>
        <v>8</v>
      </c>
      <c r="M193" s="2">
        <f t="shared" si="122"/>
        <v>88</v>
      </c>
      <c r="N193" s="2">
        <f t="shared" si="123"/>
        <v>141</v>
      </c>
      <c r="O193" s="7" t="str">
        <f t="shared" si="124"/>
        <v>Public + SDIS ET/OU PSIG
 de 14h 30 à 19h 00</v>
      </c>
    </row>
    <row r="194" spans="1:15" ht="15.75" thickBot="1" x14ac:dyDescent="0.3">
      <c r="A194">
        <f t="shared" si="125"/>
        <v>40</v>
      </c>
      <c r="B194" s="3">
        <f t="shared" si="126"/>
        <v>7</v>
      </c>
      <c r="C194" s="4">
        <f t="shared" si="182"/>
        <v>10</v>
      </c>
      <c r="D194">
        <f t="shared" si="129"/>
        <v>2017</v>
      </c>
      <c r="E194" s="26">
        <f t="shared" si="167"/>
        <v>43015</v>
      </c>
      <c r="F194" s="27">
        <f t="shared" ref="F194:H194" si="193">F155</f>
        <v>0.79166666666666663</v>
      </c>
      <c r="G194" s="27">
        <f t="shared" si="193"/>
        <v>0.84375</v>
      </c>
      <c r="H194" s="27" t="str">
        <f t="shared" si="193"/>
        <v>Plongeurs masqués</v>
      </c>
      <c r="I194" s="28"/>
      <c r="J194" s="1">
        <f t="shared" ref="J194:J257" si="194">G194-F194</f>
        <v>5.208333333333337E-2</v>
      </c>
      <c r="K194" s="2">
        <f t="shared" ref="K194:K257" si="195">I194*J194*24</f>
        <v>0</v>
      </c>
      <c r="L194" s="2">
        <f t="shared" ref="L194:L257" si="196">B194+1</f>
        <v>8</v>
      </c>
      <c r="M194" s="2">
        <f t="shared" ref="M194:M257" si="197">288*F194-86</f>
        <v>142</v>
      </c>
      <c r="N194" s="2">
        <f t="shared" ref="N194:N257" si="198">288*G194-87</f>
        <v>156</v>
      </c>
      <c r="O194" s="7" t="str">
        <f t="shared" ref="O194:O257" si="199">H194&amp;CHAR(10)&amp;" de "&amp;HOUR(F194)&amp;"h "&amp;IF(MINUTE(F194)=0,"00",MINUTE(F194))&amp;" à "&amp;HOUR(G194)&amp;"h "&amp;IF(MINUTE(G194)=0,"00",MINUTE(G194))&amp;IF(I194&lt;1,"",CHAR(10)&amp;" "&amp;I194&amp;" participants")</f>
        <v>Plongeurs masqués
 de 19h 00 à 20h 15</v>
      </c>
    </row>
    <row r="195" spans="1:15" s="29" customFormat="1" ht="15.75" thickTop="1" x14ac:dyDescent="0.25">
      <c r="A195" s="29">
        <f t="shared" ref="A195:A258" si="200">WEEKNUM(E195)</f>
        <v>41</v>
      </c>
      <c r="B195" s="30">
        <f t="shared" ref="B195:B258" si="201">WEEKDAY(E195)</f>
        <v>1</v>
      </c>
      <c r="C195" s="31">
        <f t="shared" si="182"/>
        <v>10</v>
      </c>
      <c r="D195" s="29">
        <f t="shared" si="129"/>
        <v>2017</v>
      </c>
      <c r="E195" s="32">
        <f t="shared" si="167"/>
        <v>43016</v>
      </c>
      <c r="F195" s="33">
        <f t="shared" ref="F195:H195" si="202">F156</f>
        <v>0.3125</v>
      </c>
      <c r="G195" s="33">
        <f t="shared" si="202"/>
        <v>0.41666666666666669</v>
      </c>
      <c r="H195" s="33" t="str">
        <f t="shared" si="202"/>
        <v>CNT</v>
      </c>
      <c r="I195" s="34"/>
      <c r="J195" s="35">
        <f t="shared" si="194"/>
        <v>0.10416666666666669</v>
      </c>
      <c r="K195" s="36">
        <f t="shared" si="195"/>
        <v>0</v>
      </c>
      <c r="L195" s="36">
        <f t="shared" si="196"/>
        <v>2</v>
      </c>
      <c r="M195" s="36">
        <f t="shared" si="197"/>
        <v>4</v>
      </c>
      <c r="N195" s="36">
        <f t="shared" si="198"/>
        <v>33</v>
      </c>
      <c r="O195" s="37" t="str">
        <f t="shared" si="199"/>
        <v>CNT
 de 7h 30 à 10h 00</v>
      </c>
    </row>
    <row r="196" spans="1:15" x14ac:dyDescent="0.25">
      <c r="A196">
        <f t="shared" si="200"/>
        <v>41</v>
      </c>
      <c r="B196" s="3">
        <f t="shared" si="201"/>
        <v>1</v>
      </c>
      <c r="C196" s="4">
        <f t="shared" si="182"/>
        <v>10</v>
      </c>
      <c r="D196">
        <f t="shared" si="129"/>
        <v>2017</v>
      </c>
      <c r="E196" s="22">
        <f t="shared" si="167"/>
        <v>43016</v>
      </c>
      <c r="F196" s="25">
        <f t="shared" ref="F196:H196" si="203">F157</f>
        <v>0.41666666666666669</v>
      </c>
      <c r="G196" s="25">
        <f t="shared" si="203"/>
        <v>0.5625</v>
      </c>
      <c r="H196" s="25" t="str">
        <f t="shared" si="203"/>
        <v>Public</v>
      </c>
      <c r="J196" s="1">
        <f t="shared" si="194"/>
        <v>0.14583333333333331</v>
      </c>
      <c r="K196" s="2">
        <f t="shared" si="195"/>
        <v>0</v>
      </c>
      <c r="L196" s="2">
        <f t="shared" si="196"/>
        <v>2</v>
      </c>
      <c r="M196" s="2">
        <f t="shared" si="197"/>
        <v>34</v>
      </c>
      <c r="N196" s="2">
        <f t="shared" si="198"/>
        <v>75</v>
      </c>
      <c r="O196" s="7" t="str">
        <f t="shared" si="199"/>
        <v>Public
 de 10h 00 à 13h 30</v>
      </c>
    </row>
    <row r="197" spans="1:15" x14ac:dyDescent="0.25">
      <c r="A197">
        <f t="shared" si="200"/>
        <v>41</v>
      </c>
      <c r="B197" s="3">
        <f t="shared" si="201"/>
        <v>2</v>
      </c>
      <c r="C197" s="4">
        <f t="shared" si="182"/>
        <v>10</v>
      </c>
      <c r="D197">
        <f t="shared" ref="D197:D260" si="204">YEAR(E197)</f>
        <v>2017</v>
      </c>
      <c r="E197" s="22">
        <f t="shared" si="167"/>
        <v>43017</v>
      </c>
      <c r="F197" s="25">
        <f t="shared" ref="F197:H197" si="205">F158</f>
        <v>0.375</v>
      </c>
      <c r="G197" s="25">
        <f t="shared" si="205"/>
        <v>0.44791666666666669</v>
      </c>
      <c r="H197" s="25" t="str">
        <f t="shared" si="205"/>
        <v>Lycée</v>
      </c>
      <c r="J197" s="1">
        <f t="shared" si="194"/>
        <v>7.2916666666666685E-2</v>
      </c>
      <c r="K197" s="2">
        <f t="shared" si="195"/>
        <v>0</v>
      </c>
      <c r="L197" s="2">
        <f t="shared" si="196"/>
        <v>3</v>
      </c>
      <c r="M197" s="2">
        <f t="shared" si="197"/>
        <v>22</v>
      </c>
      <c r="N197" s="2">
        <f t="shared" si="198"/>
        <v>42</v>
      </c>
      <c r="O197" s="7" t="str">
        <f t="shared" si="199"/>
        <v>Lycée
 de 9h 00 à 10h 45</v>
      </c>
    </row>
    <row r="198" spans="1:15" x14ac:dyDescent="0.25">
      <c r="A198">
        <f t="shared" si="200"/>
        <v>41</v>
      </c>
      <c r="B198" s="3">
        <f t="shared" si="201"/>
        <v>2</v>
      </c>
      <c r="C198" s="4">
        <f t="shared" si="182"/>
        <v>10</v>
      </c>
      <c r="D198">
        <f t="shared" si="204"/>
        <v>2017</v>
      </c>
      <c r="E198" s="22">
        <f t="shared" si="167"/>
        <v>43017</v>
      </c>
      <c r="F198" s="25">
        <f t="shared" ref="F198:H198" si="206">F159</f>
        <v>0.5</v>
      </c>
      <c r="G198" s="25">
        <f t="shared" si="206"/>
        <v>0.5625</v>
      </c>
      <c r="H198" s="25" t="str">
        <f t="shared" si="206"/>
        <v>Gym Volontaire</v>
      </c>
      <c r="J198" s="1">
        <f t="shared" si="194"/>
        <v>6.25E-2</v>
      </c>
      <c r="K198" s="2">
        <f t="shared" si="195"/>
        <v>0</v>
      </c>
      <c r="L198" s="2">
        <f t="shared" si="196"/>
        <v>3</v>
      </c>
      <c r="M198" s="2">
        <f t="shared" si="197"/>
        <v>58</v>
      </c>
      <c r="N198" s="2">
        <f t="shared" si="198"/>
        <v>75</v>
      </c>
      <c r="O198" s="7" t="str">
        <f t="shared" si="199"/>
        <v>Gym Volontaire
 de 12h 00 à 13h 30</v>
      </c>
    </row>
    <row r="199" spans="1:15" x14ac:dyDescent="0.25">
      <c r="A199">
        <f t="shared" si="200"/>
        <v>41</v>
      </c>
      <c r="B199" s="3">
        <f t="shared" si="201"/>
        <v>2</v>
      </c>
      <c r="C199" s="4">
        <f t="shared" si="182"/>
        <v>10</v>
      </c>
      <c r="D199">
        <f t="shared" si="204"/>
        <v>2017</v>
      </c>
      <c r="E199" s="22">
        <f t="shared" si="167"/>
        <v>43017</v>
      </c>
      <c r="F199" s="25">
        <f t="shared" ref="F199:H199" si="207">F160</f>
        <v>0.58333333333333337</v>
      </c>
      <c r="G199" s="25">
        <f t="shared" si="207"/>
        <v>0.64583333333333337</v>
      </c>
      <c r="H199" s="25" t="str">
        <f t="shared" si="207"/>
        <v>Collège A</v>
      </c>
      <c r="J199" s="1">
        <f t="shared" si="194"/>
        <v>6.25E-2</v>
      </c>
      <c r="K199" s="2">
        <f t="shared" si="195"/>
        <v>0</v>
      </c>
      <c r="L199" s="2">
        <f t="shared" si="196"/>
        <v>3</v>
      </c>
      <c r="M199" s="2">
        <f t="shared" si="197"/>
        <v>82</v>
      </c>
      <c r="N199" s="2">
        <f t="shared" si="198"/>
        <v>99</v>
      </c>
      <c r="O199" s="7" t="str">
        <f t="shared" si="199"/>
        <v>Collège A
 de 14h 00 à 15h 30</v>
      </c>
    </row>
    <row r="200" spans="1:15" x14ac:dyDescent="0.25">
      <c r="A200">
        <f t="shared" si="200"/>
        <v>41</v>
      </c>
      <c r="B200" s="3">
        <f t="shared" si="201"/>
        <v>2</v>
      </c>
      <c r="C200" s="4">
        <f t="shared" si="182"/>
        <v>10</v>
      </c>
      <c r="D200">
        <f t="shared" si="204"/>
        <v>2017</v>
      </c>
      <c r="E200" s="22">
        <f t="shared" si="167"/>
        <v>43017</v>
      </c>
      <c r="F200" s="25">
        <f t="shared" ref="F200:H200" si="208">F161</f>
        <v>0.64583333333333337</v>
      </c>
      <c r="G200" s="25">
        <f t="shared" si="208"/>
        <v>0.70833333333333337</v>
      </c>
      <c r="H200" s="25" t="str">
        <f t="shared" si="208"/>
        <v>Collège B</v>
      </c>
      <c r="J200" s="1">
        <f t="shared" si="194"/>
        <v>6.25E-2</v>
      </c>
      <c r="K200" s="2">
        <f t="shared" si="195"/>
        <v>0</v>
      </c>
      <c r="L200" s="2">
        <f t="shared" si="196"/>
        <v>3</v>
      </c>
      <c r="M200" s="2">
        <f t="shared" si="197"/>
        <v>100</v>
      </c>
      <c r="N200" s="2">
        <f t="shared" si="198"/>
        <v>117</v>
      </c>
      <c r="O200" s="7" t="str">
        <f t="shared" si="199"/>
        <v>Collège B
 de 15h 30 à 17h 00</v>
      </c>
    </row>
    <row r="201" spans="1:15" x14ac:dyDescent="0.25">
      <c r="A201">
        <f t="shared" si="200"/>
        <v>41</v>
      </c>
      <c r="B201" s="3">
        <f t="shared" si="201"/>
        <v>2</v>
      </c>
      <c r="C201" s="4">
        <f t="shared" si="182"/>
        <v>10</v>
      </c>
      <c r="D201">
        <f t="shared" si="204"/>
        <v>2017</v>
      </c>
      <c r="E201" s="22">
        <f t="shared" si="167"/>
        <v>43017</v>
      </c>
      <c r="F201" s="25">
        <f t="shared" ref="F201:H201" si="209">F162</f>
        <v>0.70833333333333337</v>
      </c>
      <c r="G201" s="25">
        <f t="shared" si="209"/>
        <v>0.75</v>
      </c>
      <c r="H201" s="25" t="str">
        <f t="shared" si="209"/>
        <v>Gym Volontaire</v>
      </c>
      <c r="J201" s="1">
        <f t="shared" si="194"/>
        <v>4.166666666666663E-2</v>
      </c>
      <c r="K201" s="2">
        <f t="shared" si="195"/>
        <v>0</v>
      </c>
      <c r="L201" s="2">
        <f t="shared" si="196"/>
        <v>3</v>
      </c>
      <c r="M201" s="2">
        <f t="shared" si="197"/>
        <v>118</v>
      </c>
      <c r="N201" s="2">
        <f t="shared" si="198"/>
        <v>129</v>
      </c>
      <c r="O201" s="7" t="str">
        <f t="shared" si="199"/>
        <v>Gym Volontaire
 de 17h 00 à 18h 00</v>
      </c>
    </row>
    <row r="202" spans="1:15" x14ac:dyDescent="0.25">
      <c r="A202">
        <f t="shared" si="200"/>
        <v>41</v>
      </c>
      <c r="B202" s="3">
        <f t="shared" si="201"/>
        <v>2</v>
      </c>
      <c r="C202" s="4">
        <f t="shared" si="182"/>
        <v>10</v>
      </c>
      <c r="D202">
        <f t="shared" si="204"/>
        <v>2017</v>
      </c>
      <c r="E202" s="22">
        <f t="shared" si="167"/>
        <v>43017</v>
      </c>
      <c r="F202" s="25">
        <f t="shared" ref="F202:H202" si="210">F163</f>
        <v>0.75</v>
      </c>
      <c r="G202" s="25">
        <f t="shared" si="210"/>
        <v>0.9375</v>
      </c>
      <c r="H202" s="25" t="str">
        <f t="shared" si="210"/>
        <v>CNT</v>
      </c>
      <c r="J202" s="1">
        <f t="shared" si="194"/>
        <v>0.1875</v>
      </c>
      <c r="K202" s="2">
        <f t="shared" si="195"/>
        <v>0</v>
      </c>
      <c r="L202" s="2">
        <f t="shared" si="196"/>
        <v>3</v>
      </c>
      <c r="M202" s="2">
        <f t="shared" si="197"/>
        <v>130</v>
      </c>
      <c r="N202" s="2">
        <f t="shared" si="198"/>
        <v>183</v>
      </c>
      <c r="O202" s="7" t="str">
        <f t="shared" si="199"/>
        <v>CNT
 de 18h 00 à 22h 30</v>
      </c>
    </row>
    <row r="203" spans="1:15" x14ac:dyDescent="0.25">
      <c r="A203">
        <f t="shared" si="200"/>
        <v>41</v>
      </c>
      <c r="B203" s="3">
        <f t="shared" si="201"/>
        <v>3</v>
      </c>
      <c r="C203" s="4">
        <f t="shared" si="182"/>
        <v>10</v>
      </c>
      <c r="D203">
        <f t="shared" si="204"/>
        <v>2017</v>
      </c>
      <c r="E203" s="22">
        <f t="shared" si="167"/>
        <v>43018</v>
      </c>
      <c r="F203" s="25">
        <f t="shared" ref="F203:H203" si="211">F164</f>
        <v>0.3125</v>
      </c>
      <c r="G203" s="25">
        <f t="shared" si="211"/>
        <v>0.34375</v>
      </c>
      <c r="H203" s="25" t="str">
        <f t="shared" si="211"/>
        <v>SDIS et/OU PSIG</v>
      </c>
      <c r="J203" s="1">
        <f t="shared" si="194"/>
        <v>3.125E-2</v>
      </c>
      <c r="K203" s="2">
        <f t="shared" si="195"/>
        <v>0</v>
      </c>
      <c r="L203" s="2">
        <f t="shared" si="196"/>
        <v>4</v>
      </c>
      <c r="M203" s="2">
        <f t="shared" si="197"/>
        <v>4</v>
      </c>
      <c r="N203" s="2">
        <f t="shared" si="198"/>
        <v>12</v>
      </c>
      <c r="O203" s="7" t="str">
        <f t="shared" si="199"/>
        <v>SDIS et/OU PSIG
 de 7h 30 à 8h 15</v>
      </c>
    </row>
    <row r="204" spans="1:15" x14ac:dyDescent="0.25">
      <c r="A204">
        <f t="shared" si="200"/>
        <v>41</v>
      </c>
      <c r="B204" s="3">
        <f t="shared" si="201"/>
        <v>3</v>
      </c>
      <c r="C204" s="4">
        <f t="shared" si="182"/>
        <v>10</v>
      </c>
      <c r="D204">
        <f t="shared" si="204"/>
        <v>2017</v>
      </c>
      <c r="E204" s="22">
        <f t="shared" si="167"/>
        <v>43018</v>
      </c>
      <c r="F204" s="25">
        <f t="shared" ref="F204:H204" si="212">F165</f>
        <v>0.35416666666666669</v>
      </c>
      <c r="G204" s="25">
        <f t="shared" si="212"/>
        <v>0.5</v>
      </c>
      <c r="H204" s="25" t="str">
        <f t="shared" si="212"/>
        <v>Collège C</v>
      </c>
      <c r="J204" s="1">
        <f t="shared" si="194"/>
        <v>0.14583333333333331</v>
      </c>
      <c r="K204" s="2">
        <f t="shared" si="195"/>
        <v>0</v>
      </c>
      <c r="L204" s="2">
        <f t="shared" si="196"/>
        <v>4</v>
      </c>
      <c r="M204" s="2">
        <f t="shared" si="197"/>
        <v>16</v>
      </c>
      <c r="N204" s="2">
        <f t="shared" si="198"/>
        <v>57</v>
      </c>
      <c r="O204" s="7" t="str">
        <f t="shared" si="199"/>
        <v>Collège C
 de 8h 30 à 12h 00</v>
      </c>
    </row>
    <row r="205" spans="1:15" x14ac:dyDescent="0.25">
      <c r="A205">
        <f t="shared" si="200"/>
        <v>41</v>
      </c>
      <c r="B205" s="3">
        <f t="shared" si="201"/>
        <v>3</v>
      </c>
      <c r="C205" s="4">
        <f t="shared" si="182"/>
        <v>10</v>
      </c>
      <c r="D205">
        <f t="shared" si="204"/>
        <v>2017</v>
      </c>
      <c r="E205" s="22">
        <f t="shared" si="167"/>
        <v>43018</v>
      </c>
      <c r="F205" s="25">
        <f t="shared" ref="F205:H205" si="213">F166</f>
        <v>0.52083333333333337</v>
      </c>
      <c r="G205" s="25">
        <f t="shared" si="213"/>
        <v>0.5625</v>
      </c>
      <c r="H205" s="25" t="str">
        <f t="shared" si="213"/>
        <v>Maison Des Cèdres</v>
      </c>
      <c r="J205" s="1">
        <f t="shared" si="194"/>
        <v>4.166666666666663E-2</v>
      </c>
      <c r="K205" s="2">
        <f t="shared" si="195"/>
        <v>0</v>
      </c>
      <c r="L205" s="2">
        <f t="shared" si="196"/>
        <v>4</v>
      </c>
      <c r="M205" s="2">
        <f t="shared" si="197"/>
        <v>64</v>
      </c>
      <c r="N205" s="2">
        <f t="shared" si="198"/>
        <v>75</v>
      </c>
      <c r="O205" s="7" t="str">
        <f t="shared" si="199"/>
        <v>Maison Des Cèdres
 de 12h 30 à 13h 30</v>
      </c>
    </row>
    <row r="206" spans="1:15" x14ac:dyDescent="0.25">
      <c r="A206">
        <f t="shared" si="200"/>
        <v>41</v>
      </c>
      <c r="B206" s="3">
        <f t="shared" si="201"/>
        <v>3</v>
      </c>
      <c r="C206" s="4">
        <f t="shared" si="182"/>
        <v>10</v>
      </c>
      <c r="D206">
        <f t="shared" si="204"/>
        <v>2017</v>
      </c>
      <c r="E206" s="22">
        <f t="shared" si="167"/>
        <v>43018</v>
      </c>
      <c r="F206" s="25">
        <f t="shared" ref="F206:H206" si="214">F167</f>
        <v>0.58333333333333337</v>
      </c>
      <c r="G206" s="25">
        <f t="shared" si="214"/>
        <v>0.75</v>
      </c>
      <c r="H206" s="25" t="str">
        <f t="shared" si="214"/>
        <v>Lycée</v>
      </c>
      <c r="J206" s="1">
        <f t="shared" si="194"/>
        <v>0.16666666666666663</v>
      </c>
      <c r="K206" s="2">
        <f t="shared" si="195"/>
        <v>0</v>
      </c>
      <c r="L206" s="2">
        <f t="shared" si="196"/>
        <v>4</v>
      </c>
      <c r="M206" s="2">
        <f t="shared" si="197"/>
        <v>82</v>
      </c>
      <c r="N206" s="2">
        <f t="shared" si="198"/>
        <v>129</v>
      </c>
      <c r="O206" s="7" t="str">
        <f t="shared" si="199"/>
        <v>Lycée
 de 14h 00 à 18h 00</v>
      </c>
    </row>
    <row r="207" spans="1:15" x14ac:dyDescent="0.25">
      <c r="A207">
        <f t="shared" si="200"/>
        <v>41</v>
      </c>
      <c r="B207" s="3">
        <f t="shared" si="201"/>
        <v>3</v>
      </c>
      <c r="C207" s="4">
        <f t="shared" si="182"/>
        <v>10</v>
      </c>
      <c r="D207">
        <f t="shared" si="204"/>
        <v>2017</v>
      </c>
      <c r="E207" s="22">
        <f t="shared" si="167"/>
        <v>43018</v>
      </c>
      <c r="F207" s="25">
        <f t="shared" ref="F207:H207" si="215">F168</f>
        <v>0.75</v>
      </c>
      <c r="G207" s="25">
        <f t="shared" si="215"/>
        <v>0.83333333333333337</v>
      </c>
      <c r="H207" s="25" t="str">
        <f t="shared" si="215"/>
        <v>Public</v>
      </c>
      <c r="J207" s="1">
        <f t="shared" si="194"/>
        <v>8.333333333333337E-2</v>
      </c>
      <c r="K207" s="2">
        <f t="shared" si="195"/>
        <v>0</v>
      </c>
      <c r="L207" s="2">
        <f t="shared" si="196"/>
        <v>4</v>
      </c>
      <c r="M207" s="2">
        <f t="shared" si="197"/>
        <v>130</v>
      </c>
      <c r="N207" s="2">
        <f t="shared" si="198"/>
        <v>153</v>
      </c>
      <c r="O207" s="7" t="str">
        <f t="shared" si="199"/>
        <v>Public
 de 18h 00 à 20h 00</v>
      </c>
    </row>
    <row r="208" spans="1:15" x14ac:dyDescent="0.25">
      <c r="A208">
        <f t="shared" si="200"/>
        <v>41</v>
      </c>
      <c r="B208" s="3">
        <f t="shared" si="201"/>
        <v>3</v>
      </c>
      <c r="C208" s="4">
        <f t="shared" si="182"/>
        <v>10</v>
      </c>
      <c r="D208">
        <f t="shared" si="204"/>
        <v>2017</v>
      </c>
      <c r="E208" s="22">
        <f t="shared" si="167"/>
        <v>43018</v>
      </c>
      <c r="F208" s="25">
        <f t="shared" ref="F208:H208" si="216">F169</f>
        <v>0.83333333333333337</v>
      </c>
      <c r="G208" s="25">
        <f t="shared" si="216"/>
        <v>0.9375</v>
      </c>
      <c r="H208" s="25" t="str">
        <f t="shared" si="216"/>
        <v>CNT</v>
      </c>
      <c r="J208" s="1">
        <f t="shared" si="194"/>
        <v>0.10416666666666663</v>
      </c>
      <c r="K208" s="2">
        <f t="shared" si="195"/>
        <v>0</v>
      </c>
      <c r="L208" s="2">
        <f t="shared" si="196"/>
        <v>4</v>
      </c>
      <c r="M208" s="2">
        <f t="shared" si="197"/>
        <v>154</v>
      </c>
      <c r="N208" s="2">
        <f t="shared" si="198"/>
        <v>183</v>
      </c>
      <c r="O208" s="7" t="str">
        <f t="shared" si="199"/>
        <v>CNT
 de 20h 00 à 22h 30</v>
      </c>
    </row>
    <row r="209" spans="1:15" x14ac:dyDescent="0.25">
      <c r="A209">
        <f t="shared" si="200"/>
        <v>41</v>
      </c>
      <c r="B209" s="3">
        <f t="shared" si="201"/>
        <v>4</v>
      </c>
      <c r="C209" s="4">
        <f t="shared" si="182"/>
        <v>10</v>
      </c>
      <c r="D209">
        <f t="shared" si="204"/>
        <v>2017</v>
      </c>
      <c r="E209" s="22">
        <f t="shared" si="167"/>
        <v>43019</v>
      </c>
      <c r="F209" s="25">
        <f t="shared" ref="F209:H209" si="217">F170</f>
        <v>0.33333333333333331</v>
      </c>
      <c r="G209" s="25">
        <f t="shared" si="217"/>
        <v>0.41666666666666669</v>
      </c>
      <c r="H209" s="25" t="str">
        <f t="shared" si="217"/>
        <v>Lycée</v>
      </c>
      <c r="J209" s="1">
        <f t="shared" si="194"/>
        <v>8.333333333333337E-2</v>
      </c>
      <c r="K209" s="2">
        <f t="shared" si="195"/>
        <v>0</v>
      </c>
      <c r="L209" s="2">
        <f t="shared" si="196"/>
        <v>5</v>
      </c>
      <c r="M209" s="2">
        <f t="shared" si="197"/>
        <v>10</v>
      </c>
      <c r="N209" s="2">
        <f t="shared" si="198"/>
        <v>33</v>
      </c>
      <c r="O209" s="7" t="str">
        <f t="shared" si="199"/>
        <v>Lycée
 de 8h 00 à 10h 00</v>
      </c>
    </row>
    <row r="210" spans="1:15" x14ac:dyDescent="0.25">
      <c r="A210">
        <f t="shared" si="200"/>
        <v>41</v>
      </c>
      <c r="B210" s="3">
        <f t="shared" si="201"/>
        <v>4</v>
      </c>
      <c r="C210" s="4">
        <f t="shared" si="182"/>
        <v>10</v>
      </c>
      <c r="D210">
        <f t="shared" si="204"/>
        <v>2017</v>
      </c>
      <c r="E210" s="22">
        <f t="shared" si="167"/>
        <v>43019</v>
      </c>
      <c r="F210" s="25">
        <f t="shared" ref="F210:H210" si="218">F171</f>
        <v>0.41666666666666669</v>
      </c>
      <c r="G210" s="25">
        <f t="shared" si="218"/>
        <v>0.5</v>
      </c>
      <c r="H210" s="25" t="str">
        <f t="shared" si="218"/>
        <v>Lycée</v>
      </c>
      <c r="J210" s="1">
        <f t="shared" si="194"/>
        <v>8.3333333333333315E-2</v>
      </c>
      <c r="K210" s="2">
        <f t="shared" si="195"/>
        <v>0</v>
      </c>
      <c r="L210" s="2">
        <f t="shared" si="196"/>
        <v>5</v>
      </c>
      <c r="M210" s="2">
        <f t="shared" si="197"/>
        <v>34</v>
      </c>
      <c r="N210" s="2">
        <f t="shared" si="198"/>
        <v>57</v>
      </c>
      <c r="O210" s="7" t="str">
        <f t="shared" si="199"/>
        <v>Lycée
 de 10h 00 à 12h 00</v>
      </c>
    </row>
    <row r="211" spans="1:15" x14ac:dyDescent="0.25">
      <c r="A211">
        <f t="shared" si="200"/>
        <v>41</v>
      </c>
      <c r="B211" s="3">
        <f t="shared" si="201"/>
        <v>4</v>
      </c>
      <c r="C211" s="4">
        <f t="shared" si="182"/>
        <v>10</v>
      </c>
      <c r="D211">
        <f t="shared" si="204"/>
        <v>2017</v>
      </c>
      <c r="E211" s="22">
        <f t="shared" si="167"/>
        <v>43019</v>
      </c>
      <c r="F211" s="25">
        <f t="shared" ref="F211:H211" si="219">F172</f>
        <v>0.52083333333333337</v>
      </c>
      <c r="G211" s="25">
        <f t="shared" si="219"/>
        <v>0.60416666666666663</v>
      </c>
      <c r="H211" s="25" t="str">
        <f t="shared" si="219"/>
        <v>CNT</v>
      </c>
      <c r="J211" s="1">
        <f t="shared" si="194"/>
        <v>8.3333333333333259E-2</v>
      </c>
      <c r="K211" s="2">
        <f t="shared" si="195"/>
        <v>0</v>
      </c>
      <c r="L211" s="2">
        <f t="shared" si="196"/>
        <v>5</v>
      </c>
      <c r="M211" s="2">
        <f t="shared" si="197"/>
        <v>64</v>
      </c>
      <c r="N211" s="2">
        <f t="shared" si="198"/>
        <v>87</v>
      </c>
      <c r="O211" s="7" t="str">
        <f t="shared" si="199"/>
        <v>CNT
 de 12h 30 à 14h 30</v>
      </c>
    </row>
    <row r="212" spans="1:15" x14ac:dyDescent="0.25">
      <c r="A212">
        <f t="shared" si="200"/>
        <v>41</v>
      </c>
      <c r="B212" s="3">
        <f t="shared" si="201"/>
        <v>4</v>
      </c>
      <c r="C212" s="4">
        <f t="shared" si="182"/>
        <v>10</v>
      </c>
      <c r="D212">
        <f t="shared" si="204"/>
        <v>2017</v>
      </c>
      <c r="E212" s="22">
        <f t="shared" si="167"/>
        <v>43019</v>
      </c>
      <c r="F212" s="25">
        <f t="shared" ref="F212:H212" si="220">F173</f>
        <v>0.60416666666666663</v>
      </c>
      <c r="G212" s="25">
        <f t="shared" si="220"/>
        <v>0.79166666666666663</v>
      </c>
      <c r="H212" s="25" t="str">
        <f t="shared" si="220"/>
        <v>Public</v>
      </c>
      <c r="J212" s="1">
        <f t="shared" si="194"/>
        <v>0.1875</v>
      </c>
      <c r="K212" s="2">
        <f t="shared" si="195"/>
        <v>0</v>
      </c>
      <c r="L212" s="2">
        <f t="shared" si="196"/>
        <v>5</v>
      </c>
      <c r="M212" s="2">
        <f t="shared" si="197"/>
        <v>88</v>
      </c>
      <c r="N212" s="2">
        <f t="shared" si="198"/>
        <v>141</v>
      </c>
      <c r="O212" s="7" t="str">
        <f t="shared" si="199"/>
        <v>Public
 de 14h 30 à 19h 00</v>
      </c>
    </row>
    <row r="213" spans="1:15" x14ac:dyDescent="0.25">
      <c r="A213">
        <f t="shared" si="200"/>
        <v>41</v>
      </c>
      <c r="B213" s="3">
        <f t="shared" si="201"/>
        <v>4</v>
      </c>
      <c r="C213" s="4">
        <f t="shared" si="182"/>
        <v>10</v>
      </c>
      <c r="D213">
        <f t="shared" si="204"/>
        <v>2017</v>
      </c>
      <c r="E213" s="22">
        <f t="shared" si="167"/>
        <v>43019</v>
      </c>
      <c r="F213" s="25">
        <f t="shared" ref="F213:H213" si="221">F174</f>
        <v>0.79166666666666663</v>
      </c>
      <c r="G213" s="25">
        <f t="shared" si="221"/>
        <v>0.83333333333333337</v>
      </c>
      <c r="H213" s="25" t="str">
        <f t="shared" si="221"/>
        <v>CNT</v>
      </c>
      <c r="J213" s="1">
        <f t="shared" si="194"/>
        <v>4.1666666666666741E-2</v>
      </c>
      <c r="K213" s="2">
        <f t="shared" si="195"/>
        <v>0</v>
      </c>
      <c r="L213" s="2">
        <f t="shared" si="196"/>
        <v>5</v>
      </c>
      <c r="M213" s="2">
        <f t="shared" si="197"/>
        <v>142</v>
      </c>
      <c r="N213" s="2">
        <f t="shared" si="198"/>
        <v>153</v>
      </c>
      <c r="O213" s="7" t="str">
        <f t="shared" si="199"/>
        <v>CNT
 de 19h 00 à 20h 00</v>
      </c>
    </row>
    <row r="214" spans="1:15" x14ac:dyDescent="0.25">
      <c r="A214">
        <f t="shared" si="200"/>
        <v>41</v>
      </c>
      <c r="B214" s="3">
        <f t="shared" si="201"/>
        <v>4</v>
      </c>
      <c r="C214" s="4">
        <f t="shared" si="182"/>
        <v>10</v>
      </c>
      <c r="D214">
        <f t="shared" si="204"/>
        <v>2017</v>
      </c>
      <c r="E214" s="22">
        <f t="shared" si="167"/>
        <v>43019</v>
      </c>
      <c r="F214" s="25">
        <f t="shared" ref="F214:H214" si="222">F175</f>
        <v>0.83333333333333337</v>
      </c>
      <c r="G214" s="25">
        <f t="shared" si="222"/>
        <v>0.9375</v>
      </c>
      <c r="H214" s="25" t="str">
        <f t="shared" si="222"/>
        <v>Plongeurs masqués</v>
      </c>
      <c r="J214" s="1">
        <f t="shared" si="194"/>
        <v>0.10416666666666663</v>
      </c>
      <c r="K214" s="2">
        <f t="shared" si="195"/>
        <v>0</v>
      </c>
      <c r="L214" s="2">
        <f t="shared" si="196"/>
        <v>5</v>
      </c>
      <c r="M214" s="2">
        <f t="shared" si="197"/>
        <v>154</v>
      </c>
      <c r="N214" s="2">
        <f t="shared" si="198"/>
        <v>183</v>
      </c>
      <c r="O214" s="7" t="str">
        <f t="shared" si="199"/>
        <v>Plongeurs masqués
 de 20h 00 à 22h 30</v>
      </c>
    </row>
    <row r="215" spans="1:15" x14ac:dyDescent="0.25">
      <c r="A215">
        <f t="shared" si="200"/>
        <v>41</v>
      </c>
      <c r="B215" s="3">
        <f t="shared" si="201"/>
        <v>5</v>
      </c>
      <c r="C215" s="4">
        <f t="shared" si="182"/>
        <v>10</v>
      </c>
      <c r="D215">
        <f t="shared" si="204"/>
        <v>2017</v>
      </c>
      <c r="E215" s="22">
        <f t="shared" si="167"/>
        <v>43020</v>
      </c>
      <c r="F215" s="25">
        <f t="shared" ref="F215:H215" si="223">F176</f>
        <v>0.35416666666666669</v>
      </c>
      <c r="G215" s="25">
        <f t="shared" si="223"/>
        <v>0.41666666666666669</v>
      </c>
      <c r="H215" s="25" t="str">
        <f t="shared" si="223"/>
        <v>Collège B</v>
      </c>
      <c r="J215" s="1">
        <f t="shared" si="194"/>
        <v>6.25E-2</v>
      </c>
      <c r="K215" s="2">
        <f t="shared" si="195"/>
        <v>0</v>
      </c>
      <c r="L215" s="2">
        <f t="shared" si="196"/>
        <v>6</v>
      </c>
      <c r="M215" s="2">
        <f t="shared" si="197"/>
        <v>16</v>
      </c>
      <c r="N215" s="2">
        <f t="shared" si="198"/>
        <v>33</v>
      </c>
      <c r="O215" s="7" t="str">
        <f t="shared" si="199"/>
        <v>Collège B
 de 8h 30 à 10h 00</v>
      </c>
    </row>
    <row r="216" spans="1:15" x14ac:dyDescent="0.25">
      <c r="A216">
        <f t="shared" si="200"/>
        <v>41</v>
      </c>
      <c r="B216" s="3">
        <f t="shared" si="201"/>
        <v>5</v>
      </c>
      <c r="C216" s="4">
        <f t="shared" si="182"/>
        <v>10</v>
      </c>
      <c r="D216">
        <f t="shared" si="204"/>
        <v>2017</v>
      </c>
      <c r="E216" s="22">
        <f t="shared" si="167"/>
        <v>43020</v>
      </c>
      <c r="F216" s="25">
        <f t="shared" ref="F216:H216" si="224">F177</f>
        <v>0.52083333333333337</v>
      </c>
      <c r="G216" s="25">
        <f t="shared" si="224"/>
        <v>0.5625</v>
      </c>
      <c r="H216" s="25" t="str">
        <f t="shared" si="224"/>
        <v>Inss</v>
      </c>
      <c r="J216" s="1">
        <f t="shared" si="194"/>
        <v>4.166666666666663E-2</v>
      </c>
      <c r="K216" s="2">
        <f t="shared" si="195"/>
        <v>0</v>
      </c>
      <c r="L216" s="2">
        <f t="shared" si="196"/>
        <v>6</v>
      </c>
      <c r="M216" s="2">
        <f t="shared" si="197"/>
        <v>64</v>
      </c>
      <c r="N216" s="2">
        <f t="shared" si="198"/>
        <v>75</v>
      </c>
      <c r="O216" s="7" t="str">
        <f t="shared" si="199"/>
        <v>Inss
 de 12h 30 à 13h 30</v>
      </c>
    </row>
    <row r="217" spans="1:15" x14ac:dyDescent="0.25">
      <c r="A217">
        <f t="shared" si="200"/>
        <v>41</v>
      </c>
      <c r="B217" s="3">
        <f t="shared" si="201"/>
        <v>5</v>
      </c>
      <c r="C217" s="4">
        <f t="shared" si="182"/>
        <v>10</v>
      </c>
      <c r="D217">
        <f t="shared" si="204"/>
        <v>2017</v>
      </c>
      <c r="E217" s="22">
        <f t="shared" si="167"/>
        <v>43020</v>
      </c>
      <c r="F217" s="25">
        <f t="shared" ref="F217:H217" si="225">F178</f>
        <v>0.58333333333333337</v>
      </c>
      <c r="G217" s="25">
        <f t="shared" si="225"/>
        <v>0.61111111111111105</v>
      </c>
      <c r="H217" s="25" t="str">
        <f t="shared" si="225"/>
        <v>Ecole Primaire A</v>
      </c>
      <c r="J217" s="1">
        <f t="shared" si="194"/>
        <v>2.7777777777777679E-2</v>
      </c>
      <c r="K217" s="2">
        <f t="shared" si="195"/>
        <v>0</v>
      </c>
      <c r="L217" s="2">
        <f t="shared" si="196"/>
        <v>6</v>
      </c>
      <c r="M217" s="2">
        <f t="shared" si="197"/>
        <v>82</v>
      </c>
      <c r="N217" s="2">
        <f t="shared" si="198"/>
        <v>88.999999999999972</v>
      </c>
      <c r="O217" s="7" t="str">
        <f t="shared" si="199"/>
        <v>Ecole Primaire A
 de 14h 00 à 14h 40</v>
      </c>
    </row>
    <row r="218" spans="1:15" x14ac:dyDescent="0.25">
      <c r="A218">
        <f t="shared" si="200"/>
        <v>41</v>
      </c>
      <c r="B218" s="3">
        <f t="shared" si="201"/>
        <v>5</v>
      </c>
      <c r="C218" s="4">
        <f t="shared" si="182"/>
        <v>10</v>
      </c>
      <c r="D218">
        <f t="shared" si="204"/>
        <v>2017</v>
      </c>
      <c r="E218" s="22">
        <f t="shared" si="167"/>
        <v>43020</v>
      </c>
      <c r="F218" s="25">
        <f t="shared" ref="F218:H218" si="226">F179</f>
        <v>0.61458333333333337</v>
      </c>
      <c r="G218" s="25">
        <f t="shared" si="226"/>
        <v>0.64236111111111105</v>
      </c>
      <c r="H218" s="25" t="str">
        <f t="shared" si="226"/>
        <v>Ecole Primaire A</v>
      </c>
      <c r="J218" s="1">
        <f t="shared" si="194"/>
        <v>2.7777777777777679E-2</v>
      </c>
      <c r="K218" s="2">
        <f t="shared" si="195"/>
        <v>0</v>
      </c>
      <c r="L218" s="2">
        <f t="shared" si="196"/>
        <v>6</v>
      </c>
      <c r="M218" s="2">
        <f t="shared" si="197"/>
        <v>91</v>
      </c>
      <c r="N218" s="2">
        <f t="shared" si="198"/>
        <v>97.999999999999972</v>
      </c>
      <c r="O218" s="7" t="str">
        <f t="shared" si="199"/>
        <v>Ecole Primaire A
 de 14h 45 à 15h 25</v>
      </c>
    </row>
    <row r="219" spans="1:15" x14ac:dyDescent="0.25">
      <c r="A219">
        <f t="shared" si="200"/>
        <v>41</v>
      </c>
      <c r="B219" s="3">
        <f t="shared" si="201"/>
        <v>5</v>
      </c>
      <c r="C219" s="4">
        <f t="shared" si="182"/>
        <v>10</v>
      </c>
      <c r="D219">
        <f t="shared" si="204"/>
        <v>2017</v>
      </c>
      <c r="E219" s="22">
        <f t="shared" si="167"/>
        <v>43020</v>
      </c>
      <c r="F219" s="25">
        <f t="shared" ref="F219:H219" si="227">F180</f>
        <v>0.66666666666666663</v>
      </c>
      <c r="G219" s="25">
        <f t="shared" si="227"/>
        <v>0.75</v>
      </c>
      <c r="H219" s="25" t="str">
        <f t="shared" si="227"/>
        <v>Lycée</v>
      </c>
      <c r="J219" s="1">
        <f t="shared" si="194"/>
        <v>8.333333333333337E-2</v>
      </c>
      <c r="K219" s="2">
        <f t="shared" si="195"/>
        <v>0</v>
      </c>
      <c r="L219" s="2">
        <f t="shared" si="196"/>
        <v>6</v>
      </c>
      <c r="M219" s="2">
        <f t="shared" si="197"/>
        <v>106</v>
      </c>
      <c r="N219" s="2">
        <f t="shared" si="198"/>
        <v>129</v>
      </c>
      <c r="O219" s="7" t="str">
        <f t="shared" si="199"/>
        <v>Lycée
 de 16h 00 à 18h 00</v>
      </c>
    </row>
    <row r="220" spans="1:15" x14ac:dyDescent="0.25">
      <c r="A220">
        <f t="shared" si="200"/>
        <v>41</v>
      </c>
      <c r="B220" s="3">
        <f t="shared" si="201"/>
        <v>5</v>
      </c>
      <c r="C220" s="4">
        <f t="shared" si="182"/>
        <v>10</v>
      </c>
      <c r="D220">
        <f t="shared" si="204"/>
        <v>2017</v>
      </c>
      <c r="E220" s="22">
        <f t="shared" si="167"/>
        <v>43020</v>
      </c>
      <c r="F220" s="25">
        <f t="shared" ref="F220:H220" si="228">F181</f>
        <v>0.75</v>
      </c>
      <c r="G220" s="25">
        <f t="shared" si="228"/>
        <v>0.83333333333333337</v>
      </c>
      <c r="H220" s="25" t="str">
        <f t="shared" si="228"/>
        <v>Public</v>
      </c>
      <c r="J220" s="1">
        <f t="shared" si="194"/>
        <v>8.333333333333337E-2</v>
      </c>
      <c r="K220" s="2">
        <f t="shared" si="195"/>
        <v>0</v>
      </c>
      <c r="L220" s="2">
        <f t="shared" si="196"/>
        <v>6</v>
      </c>
      <c r="M220" s="2">
        <f t="shared" si="197"/>
        <v>130</v>
      </c>
      <c r="N220" s="2">
        <f t="shared" si="198"/>
        <v>153</v>
      </c>
      <c r="O220" s="7" t="str">
        <f t="shared" si="199"/>
        <v>Public
 de 18h 00 à 20h 00</v>
      </c>
    </row>
    <row r="221" spans="1:15" x14ac:dyDescent="0.25">
      <c r="A221">
        <f t="shared" si="200"/>
        <v>41</v>
      </c>
      <c r="B221" s="3">
        <f t="shared" si="201"/>
        <v>5</v>
      </c>
      <c r="C221" s="4">
        <f t="shared" si="182"/>
        <v>10</v>
      </c>
      <c r="D221">
        <f t="shared" si="204"/>
        <v>2017</v>
      </c>
      <c r="E221" s="22">
        <f t="shared" si="167"/>
        <v>43020</v>
      </c>
      <c r="F221" s="25">
        <f t="shared" ref="F221:H221" si="229">F182</f>
        <v>0.83333333333333337</v>
      </c>
      <c r="G221" s="25">
        <f t="shared" si="229"/>
        <v>0.9375</v>
      </c>
      <c r="H221" s="25" t="str">
        <f t="shared" si="229"/>
        <v>CNT</v>
      </c>
      <c r="J221" s="1">
        <f t="shared" si="194"/>
        <v>0.10416666666666663</v>
      </c>
      <c r="K221" s="2">
        <f t="shared" si="195"/>
        <v>0</v>
      </c>
      <c r="L221" s="2">
        <f t="shared" si="196"/>
        <v>6</v>
      </c>
      <c r="M221" s="2">
        <f t="shared" si="197"/>
        <v>154</v>
      </c>
      <c r="N221" s="2">
        <f t="shared" si="198"/>
        <v>183</v>
      </c>
      <c r="O221" s="7" t="str">
        <f t="shared" si="199"/>
        <v>CNT
 de 20h 00 à 22h 30</v>
      </c>
    </row>
    <row r="222" spans="1:15" x14ac:dyDescent="0.25">
      <c r="A222">
        <f t="shared" si="200"/>
        <v>41</v>
      </c>
      <c r="B222" s="3">
        <f t="shared" si="201"/>
        <v>6</v>
      </c>
      <c r="C222" s="4">
        <f t="shared" si="182"/>
        <v>10</v>
      </c>
      <c r="D222">
        <f t="shared" si="204"/>
        <v>2017</v>
      </c>
      <c r="E222" s="22">
        <f t="shared" si="167"/>
        <v>43021</v>
      </c>
      <c r="F222" s="25">
        <f t="shared" ref="F222:H222" si="230">F183</f>
        <v>0.375</v>
      </c>
      <c r="G222" s="25">
        <f t="shared" si="230"/>
        <v>0.47916666666666669</v>
      </c>
      <c r="H222" s="25" t="str">
        <f t="shared" si="230"/>
        <v>Ecole Primaire B</v>
      </c>
      <c r="J222" s="1">
        <f t="shared" si="194"/>
        <v>0.10416666666666669</v>
      </c>
      <c r="K222" s="2">
        <f t="shared" si="195"/>
        <v>0</v>
      </c>
      <c r="L222" s="2">
        <f t="shared" si="196"/>
        <v>7</v>
      </c>
      <c r="M222" s="2">
        <f t="shared" si="197"/>
        <v>22</v>
      </c>
      <c r="N222" s="2">
        <f t="shared" si="198"/>
        <v>51</v>
      </c>
      <c r="O222" s="7" t="str">
        <f t="shared" si="199"/>
        <v>Ecole Primaire B
 de 9h 00 à 11h 30</v>
      </c>
    </row>
    <row r="223" spans="1:15" x14ac:dyDescent="0.25">
      <c r="A223">
        <f t="shared" si="200"/>
        <v>41</v>
      </c>
      <c r="B223" s="3">
        <f t="shared" si="201"/>
        <v>6</v>
      </c>
      <c r="C223" s="4">
        <f t="shared" si="182"/>
        <v>10</v>
      </c>
      <c r="D223">
        <f t="shared" si="204"/>
        <v>2017</v>
      </c>
      <c r="E223" s="22">
        <f t="shared" si="167"/>
        <v>43021</v>
      </c>
      <c r="F223" s="25">
        <f t="shared" ref="F223:H223" si="231">F184</f>
        <v>0.52083333333333337</v>
      </c>
      <c r="G223" s="25">
        <f t="shared" si="231"/>
        <v>0.5625</v>
      </c>
      <c r="H223" s="25" t="str">
        <f t="shared" si="231"/>
        <v>Maison Des Cèdres</v>
      </c>
      <c r="J223" s="1">
        <f t="shared" si="194"/>
        <v>4.166666666666663E-2</v>
      </c>
      <c r="K223" s="2">
        <f t="shared" si="195"/>
        <v>0</v>
      </c>
      <c r="L223" s="2">
        <f t="shared" si="196"/>
        <v>7</v>
      </c>
      <c r="M223" s="2">
        <f t="shared" si="197"/>
        <v>64</v>
      </c>
      <c r="N223" s="2">
        <f t="shared" si="198"/>
        <v>75</v>
      </c>
      <c r="O223" s="7" t="str">
        <f t="shared" si="199"/>
        <v>Maison Des Cèdres
 de 12h 30 à 13h 30</v>
      </c>
    </row>
    <row r="224" spans="1:15" x14ac:dyDescent="0.25">
      <c r="A224">
        <f t="shared" si="200"/>
        <v>41</v>
      </c>
      <c r="B224" s="3">
        <f t="shared" si="201"/>
        <v>6</v>
      </c>
      <c r="C224" s="4">
        <f t="shared" si="182"/>
        <v>10</v>
      </c>
      <c r="D224">
        <f t="shared" si="204"/>
        <v>2017</v>
      </c>
      <c r="E224" s="22">
        <f t="shared" si="167"/>
        <v>43021</v>
      </c>
      <c r="F224" s="25">
        <f t="shared" ref="F224:H224" si="232">F185</f>
        <v>0.58333333333333337</v>
      </c>
      <c r="G224" s="25">
        <f t="shared" si="232"/>
        <v>0.66666666666666663</v>
      </c>
      <c r="H224" s="25" t="str">
        <f t="shared" si="232"/>
        <v>Lycée</v>
      </c>
      <c r="J224" s="1">
        <f t="shared" si="194"/>
        <v>8.3333333333333259E-2</v>
      </c>
      <c r="K224" s="2">
        <f t="shared" si="195"/>
        <v>0</v>
      </c>
      <c r="L224" s="2">
        <f t="shared" si="196"/>
        <v>7</v>
      </c>
      <c r="M224" s="2">
        <f t="shared" si="197"/>
        <v>82</v>
      </c>
      <c r="N224" s="2">
        <f t="shared" si="198"/>
        <v>105</v>
      </c>
      <c r="O224" s="7" t="str">
        <f t="shared" si="199"/>
        <v>Lycée
 de 14h 00 à 16h 00</v>
      </c>
    </row>
    <row r="225" spans="1:15" x14ac:dyDescent="0.25">
      <c r="A225">
        <f t="shared" si="200"/>
        <v>41</v>
      </c>
      <c r="B225" s="3">
        <f t="shared" si="201"/>
        <v>6</v>
      </c>
      <c r="C225" s="4">
        <f t="shared" si="182"/>
        <v>10</v>
      </c>
      <c r="D225">
        <f t="shared" si="204"/>
        <v>2017</v>
      </c>
      <c r="E225" s="22">
        <f t="shared" si="167"/>
        <v>43021</v>
      </c>
      <c r="F225" s="25">
        <f t="shared" ref="F225:H225" si="233">F186</f>
        <v>0.66666666666666663</v>
      </c>
      <c r="G225" s="25">
        <f t="shared" si="233"/>
        <v>0.75</v>
      </c>
      <c r="H225" s="25" t="str">
        <f t="shared" si="233"/>
        <v>Lycée</v>
      </c>
      <c r="J225" s="1">
        <f t="shared" si="194"/>
        <v>8.333333333333337E-2</v>
      </c>
      <c r="K225" s="2">
        <f t="shared" si="195"/>
        <v>0</v>
      </c>
      <c r="L225" s="2">
        <f t="shared" si="196"/>
        <v>7</v>
      </c>
      <c r="M225" s="2">
        <f t="shared" si="197"/>
        <v>106</v>
      </c>
      <c r="N225" s="2">
        <f t="shared" si="198"/>
        <v>129</v>
      </c>
      <c r="O225" s="7" t="str">
        <f t="shared" si="199"/>
        <v>Lycée
 de 16h 00 à 18h 00</v>
      </c>
    </row>
    <row r="226" spans="1:15" x14ac:dyDescent="0.25">
      <c r="A226">
        <f t="shared" si="200"/>
        <v>41</v>
      </c>
      <c r="B226" s="3">
        <f t="shared" si="201"/>
        <v>6</v>
      </c>
      <c r="C226" s="4">
        <f t="shared" si="182"/>
        <v>10</v>
      </c>
      <c r="D226">
        <f t="shared" si="204"/>
        <v>2017</v>
      </c>
      <c r="E226" s="22">
        <f t="shared" si="167"/>
        <v>43021</v>
      </c>
      <c r="F226" s="25">
        <f t="shared" ref="F226:H226" si="234">F187</f>
        <v>0.75</v>
      </c>
      <c r="G226" s="25">
        <f t="shared" si="234"/>
        <v>0.83333333333333337</v>
      </c>
      <c r="H226" s="25" t="str">
        <f t="shared" si="234"/>
        <v>Public</v>
      </c>
      <c r="J226" s="1">
        <f t="shared" si="194"/>
        <v>8.333333333333337E-2</v>
      </c>
      <c r="K226" s="2">
        <f t="shared" si="195"/>
        <v>0</v>
      </c>
      <c r="L226" s="2">
        <f t="shared" si="196"/>
        <v>7</v>
      </c>
      <c r="M226" s="2">
        <f t="shared" si="197"/>
        <v>130</v>
      </c>
      <c r="N226" s="2">
        <f t="shared" si="198"/>
        <v>153</v>
      </c>
      <c r="O226" s="7" t="str">
        <f t="shared" si="199"/>
        <v>Public
 de 18h 00 à 20h 00</v>
      </c>
    </row>
    <row r="227" spans="1:15" x14ac:dyDescent="0.25">
      <c r="A227">
        <f t="shared" si="200"/>
        <v>41</v>
      </c>
      <c r="B227" s="3">
        <f t="shared" si="201"/>
        <v>6</v>
      </c>
      <c r="C227" s="4">
        <f t="shared" si="182"/>
        <v>10</v>
      </c>
      <c r="D227">
        <f t="shared" si="204"/>
        <v>2017</v>
      </c>
      <c r="E227" s="22">
        <f t="shared" si="167"/>
        <v>43021</v>
      </c>
      <c r="F227" s="25">
        <f t="shared" ref="F227:H227" si="235">F188</f>
        <v>0.83333333333333337</v>
      </c>
      <c r="G227" s="25">
        <f t="shared" si="235"/>
        <v>0.875</v>
      </c>
      <c r="H227" s="25" t="str">
        <f t="shared" si="235"/>
        <v>CNT</v>
      </c>
      <c r="J227" s="1">
        <f t="shared" si="194"/>
        <v>4.166666666666663E-2</v>
      </c>
      <c r="K227" s="2">
        <f t="shared" si="195"/>
        <v>0</v>
      </c>
      <c r="L227" s="2">
        <f t="shared" si="196"/>
        <v>7</v>
      </c>
      <c r="M227" s="2">
        <f t="shared" si="197"/>
        <v>154</v>
      </c>
      <c r="N227" s="2">
        <f t="shared" si="198"/>
        <v>165</v>
      </c>
      <c r="O227" s="7" t="str">
        <f t="shared" si="199"/>
        <v>CNT
 de 20h 00 à 21h 00</v>
      </c>
    </row>
    <row r="228" spans="1:15" x14ac:dyDescent="0.25">
      <c r="A228">
        <f t="shared" si="200"/>
        <v>41</v>
      </c>
      <c r="B228" s="3">
        <f t="shared" si="201"/>
        <v>6</v>
      </c>
      <c r="C228" s="4">
        <f t="shared" si="182"/>
        <v>10</v>
      </c>
      <c r="D228">
        <f t="shared" si="204"/>
        <v>2017</v>
      </c>
      <c r="E228" s="22">
        <f t="shared" si="167"/>
        <v>43021</v>
      </c>
      <c r="F228" s="25">
        <f t="shared" ref="F228:H228" si="236">F189</f>
        <v>0.875</v>
      </c>
      <c r="G228" s="25">
        <f t="shared" si="236"/>
        <v>0.9375</v>
      </c>
      <c r="H228" s="25" t="str">
        <f t="shared" si="236"/>
        <v>TVSV</v>
      </c>
      <c r="J228" s="1">
        <f t="shared" si="194"/>
        <v>6.25E-2</v>
      </c>
      <c r="K228" s="2">
        <f t="shared" si="195"/>
        <v>0</v>
      </c>
      <c r="L228" s="2">
        <f t="shared" si="196"/>
        <v>7</v>
      </c>
      <c r="M228" s="2">
        <f t="shared" si="197"/>
        <v>166</v>
      </c>
      <c r="N228" s="2">
        <f t="shared" si="198"/>
        <v>183</v>
      </c>
      <c r="O228" s="7" t="str">
        <f t="shared" si="199"/>
        <v>TVSV
 de 21h 00 à 22h 30</v>
      </c>
    </row>
    <row r="229" spans="1:15" x14ac:dyDescent="0.25">
      <c r="A229">
        <f t="shared" si="200"/>
        <v>41</v>
      </c>
      <c r="B229" s="3">
        <f t="shared" si="201"/>
        <v>7</v>
      </c>
      <c r="C229" s="4">
        <f t="shared" si="182"/>
        <v>10</v>
      </c>
      <c r="D229">
        <f t="shared" si="204"/>
        <v>2017</v>
      </c>
      <c r="E229" s="22">
        <f t="shared" si="167"/>
        <v>43022</v>
      </c>
      <c r="F229" s="25">
        <f t="shared" ref="F229:H229" si="237">F190</f>
        <v>0.33333333333333331</v>
      </c>
      <c r="G229" s="25">
        <f t="shared" si="237"/>
        <v>0.375</v>
      </c>
      <c r="H229" s="25" t="str">
        <f t="shared" si="237"/>
        <v>Gym Volontaire</v>
      </c>
      <c r="J229" s="1">
        <f t="shared" si="194"/>
        <v>4.1666666666666685E-2</v>
      </c>
      <c r="K229" s="2">
        <f t="shared" si="195"/>
        <v>0</v>
      </c>
      <c r="L229" s="2">
        <f t="shared" si="196"/>
        <v>8</v>
      </c>
      <c r="M229" s="2">
        <f t="shared" si="197"/>
        <v>10</v>
      </c>
      <c r="N229" s="2">
        <f t="shared" si="198"/>
        <v>21</v>
      </c>
      <c r="O229" s="7" t="str">
        <f t="shared" si="199"/>
        <v>Gym Volontaire
 de 8h 00 à 9h 00</v>
      </c>
    </row>
    <row r="230" spans="1:15" x14ac:dyDescent="0.25">
      <c r="A230">
        <f t="shared" si="200"/>
        <v>41</v>
      </c>
      <c r="B230" s="3">
        <f t="shared" si="201"/>
        <v>7</v>
      </c>
      <c r="C230" s="4">
        <f t="shared" si="182"/>
        <v>10</v>
      </c>
      <c r="D230">
        <f t="shared" si="204"/>
        <v>2017</v>
      </c>
      <c r="E230" s="22">
        <f t="shared" si="167"/>
        <v>43022</v>
      </c>
      <c r="F230" s="25">
        <f t="shared" ref="F230:H230" si="238">F191</f>
        <v>0.375</v>
      </c>
      <c r="G230" s="25">
        <f t="shared" si="238"/>
        <v>0.45833333333333331</v>
      </c>
      <c r="H230" s="25" t="str">
        <f t="shared" si="238"/>
        <v>Val Horizon</v>
      </c>
      <c r="J230" s="1">
        <f t="shared" si="194"/>
        <v>8.3333333333333315E-2</v>
      </c>
      <c r="K230" s="2">
        <f t="shared" si="195"/>
        <v>0</v>
      </c>
      <c r="L230" s="2">
        <f t="shared" si="196"/>
        <v>8</v>
      </c>
      <c r="M230" s="2">
        <f t="shared" si="197"/>
        <v>22</v>
      </c>
      <c r="N230" s="2">
        <f t="shared" si="198"/>
        <v>45</v>
      </c>
      <c r="O230" s="7" t="str">
        <f t="shared" si="199"/>
        <v>Val Horizon
 de 9h 00 à 11h 00</v>
      </c>
    </row>
    <row r="231" spans="1:15" x14ac:dyDescent="0.25">
      <c r="A231">
        <f t="shared" si="200"/>
        <v>41</v>
      </c>
      <c r="B231" s="3">
        <f t="shared" si="201"/>
        <v>7</v>
      </c>
      <c r="C231" s="4">
        <f t="shared" si="182"/>
        <v>10</v>
      </c>
      <c r="D231">
        <f t="shared" si="204"/>
        <v>2017</v>
      </c>
      <c r="E231" s="22">
        <f t="shared" si="167"/>
        <v>43022</v>
      </c>
      <c r="F231" s="25">
        <f t="shared" ref="F231:H231" si="239">F192</f>
        <v>0.45833333333333331</v>
      </c>
      <c r="G231" s="25">
        <f t="shared" si="239"/>
        <v>0.60416666666666663</v>
      </c>
      <c r="H231" s="25" t="str">
        <f t="shared" si="239"/>
        <v>CNT</v>
      </c>
      <c r="J231" s="1">
        <f t="shared" si="194"/>
        <v>0.14583333333333331</v>
      </c>
      <c r="K231" s="2">
        <f t="shared" si="195"/>
        <v>0</v>
      </c>
      <c r="L231" s="2">
        <f t="shared" si="196"/>
        <v>8</v>
      </c>
      <c r="M231" s="2">
        <f t="shared" si="197"/>
        <v>46</v>
      </c>
      <c r="N231" s="2">
        <f t="shared" si="198"/>
        <v>87</v>
      </c>
      <c r="O231" s="7" t="str">
        <f t="shared" si="199"/>
        <v>CNT
 de 11h 00 à 14h 30</v>
      </c>
    </row>
    <row r="232" spans="1:15" x14ac:dyDescent="0.25">
      <c r="A232">
        <f t="shared" si="200"/>
        <v>41</v>
      </c>
      <c r="B232" s="3">
        <f t="shared" si="201"/>
        <v>7</v>
      </c>
      <c r="C232" s="4">
        <f t="shared" si="182"/>
        <v>10</v>
      </c>
      <c r="D232">
        <f t="shared" si="204"/>
        <v>2017</v>
      </c>
      <c r="E232" s="22">
        <f t="shared" si="167"/>
        <v>43022</v>
      </c>
      <c r="F232" s="25">
        <f t="shared" ref="F232:H232" si="240">F193</f>
        <v>0.60416666666666663</v>
      </c>
      <c r="G232" s="25">
        <f t="shared" si="240"/>
        <v>0.79166666666666663</v>
      </c>
      <c r="H232" s="25" t="str">
        <f t="shared" si="240"/>
        <v>Public + SDIS ET/OU PSIG</v>
      </c>
      <c r="J232" s="1">
        <f t="shared" si="194"/>
        <v>0.1875</v>
      </c>
      <c r="K232" s="2">
        <f t="shared" si="195"/>
        <v>0</v>
      </c>
      <c r="L232" s="2">
        <f t="shared" si="196"/>
        <v>8</v>
      </c>
      <c r="M232" s="2">
        <f t="shared" si="197"/>
        <v>88</v>
      </c>
      <c r="N232" s="2">
        <f t="shared" si="198"/>
        <v>141</v>
      </c>
      <c r="O232" s="7" t="str">
        <f t="shared" si="199"/>
        <v>Public + SDIS ET/OU PSIG
 de 14h 30 à 19h 00</v>
      </c>
    </row>
    <row r="233" spans="1:15" ht="15.75" thickBot="1" x14ac:dyDescent="0.3">
      <c r="A233">
        <f t="shared" si="200"/>
        <v>41</v>
      </c>
      <c r="B233" s="3">
        <f t="shared" si="201"/>
        <v>7</v>
      </c>
      <c r="C233" s="4">
        <f t="shared" si="182"/>
        <v>10</v>
      </c>
      <c r="D233">
        <f t="shared" si="204"/>
        <v>2017</v>
      </c>
      <c r="E233" s="26">
        <f t="shared" si="167"/>
        <v>43022</v>
      </c>
      <c r="F233" s="27">
        <f t="shared" ref="F233:H233" si="241">F194</f>
        <v>0.79166666666666663</v>
      </c>
      <c r="G233" s="27">
        <f t="shared" si="241"/>
        <v>0.84375</v>
      </c>
      <c r="H233" s="27" t="str">
        <f t="shared" si="241"/>
        <v>Plongeurs masqués</v>
      </c>
      <c r="I233" s="28"/>
      <c r="J233" s="1">
        <f t="shared" si="194"/>
        <v>5.208333333333337E-2</v>
      </c>
      <c r="K233" s="2">
        <f t="shared" si="195"/>
        <v>0</v>
      </c>
      <c r="L233" s="2">
        <f t="shared" si="196"/>
        <v>8</v>
      </c>
      <c r="M233" s="2">
        <f t="shared" si="197"/>
        <v>142</v>
      </c>
      <c r="N233" s="2">
        <f t="shared" si="198"/>
        <v>156</v>
      </c>
      <c r="O233" s="7" t="str">
        <f t="shared" si="199"/>
        <v>Plongeurs masqués
 de 19h 00 à 20h 15</v>
      </c>
    </row>
    <row r="234" spans="1:15" s="29" customFormat="1" ht="15.75" thickTop="1" x14ac:dyDescent="0.25">
      <c r="A234" s="29">
        <f t="shared" si="200"/>
        <v>42</v>
      </c>
      <c r="B234" s="30">
        <f t="shared" si="201"/>
        <v>1</v>
      </c>
      <c r="C234" s="31">
        <f t="shared" si="182"/>
        <v>10</v>
      </c>
      <c r="D234" s="29">
        <f t="shared" si="204"/>
        <v>2017</v>
      </c>
      <c r="E234" s="32">
        <f t="shared" ref="E234:E297" si="242">E195+7</f>
        <v>43023</v>
      </c>
      <c r="F234" s="33">
        <f t="shared" ref="F234:H234" si="243">F195</f>
        <v>0.3125</v>
      </c>
      <c r="G234" s="33">
        <f t="shared" si="243"/>
        <v>0.41666666666666669</v>
      </c>
      <c r="H234" s="33" t="str">
        <f t="shared" si="243"/>
        <v>CNT</v>
      </c>
      <c r="I234" s="34"/>
      <c r="J234" s="35">
        <f t="shared" si="194"/>
        <v>0.10416666666666669</v>
      </c>
      <c r="K234" s="36">
        <f t="shared" si="195"/>
        <v>0</v>
      </c>
      <c r="L234" s="36">
        <f t="shared" si="196"/>
        <v>2</v>
      </c>
      <c r="M234" s="36">
        <f t="shared" si="197"/>
        <v>4</v>
      </c>
      <c r="N234" s="36">
        <f t="shared" si="198"/>
        <v>33</v>
      </c>
      <c r="O234" s="37" t="str">
        <f t="shared" si="199"/>
        <v>CNT
 de 7h 30 à 10h 00</v>
      </c>
    </row>
    <row r="235" spans="1:15" x14ac:dyDescent="0.25">
      <c r="A235">
        <f t="shared" si="200"/>
        <v>42</v>
      </c>
      <c r="B235" s="3">
        <f t="shared" si="201"/>
        <v>1</v>
      </c>
      <c r="C235" s="4">
        <f t="shared" si="182"/>
        <v>10</v>
      </c>
      <c r="D235">
        <f t="shared" si="204"/>
        <v>2017</v>
      </c>
      <c r="E235" s="22">
        <f t="shared" si="242"/>
        <v>43023</v>
      </c>
      <c r="F235" s="25">
        <f t="shared" ref="F235:H235" si="244">F196</f>
        <v>0.41666666666666669</v>
      </c>
      <c r="G235" s="25">
        <f t="shared" si="244"/>
        <v>0.5625</v>
      </c>
      <c r="H235" s="25" t="str">
        <f t="shared" si="244"/>
        <v>Public</v>
      </c>
      <c r="J235" s="1">
        <f t="shared" si="194"/>
        <v>0.14583333333333331</v>
      </c>
      <c r="K235" s="2">
        <f t="shared" si="195"/>
        <v>0</v>
      </c>
      <c r="L235" s="2">
        <f t="shared" si="196"/>
        <v>2</v>
      </c>
      <c r="M235" s="2">
        <f t="shared" si="197"/>
        <v>34</v>
      </c>
      <c r="N235" s="2">
        <f t="shared" si="198"/>
        <v>75</v>
      </c>
      <c r="O235" s="7" t="str">
        <f t="shared" si="199"/>
        <v>Public
 de 10h 00 à 13h 30</v>
      </c>
    </row>
    <row r="236" spans="1:15" x14ac:dyDescent="0.25">
      <c r="A236">
        <f t="shared" si="200"/>
        <v>42</v>
      </c>
      <c r="B236" s="3">
        <f t="shared" si="201"/>
        <v>2</v>
      </c>
      <c r="C236" s="4">
        <f t="shared" si="182"/>
        <v>10</v>
      </c>
      <c r="D236">
        <f t="shared" si="204"/>
        <v>2017</v>
      </c>
      <c r="E236" s="22">
        <f t="shared" si="242"/>
        <v>43024</v>
      </c>
      <c r="F236" s="25">
        <f t="shared" ref="F236:H236" si="245">F197</f>
        <v>0.375</v>
      </c>
      <c r="G236" s="25">
        <f t="shared" si="245"/>
        <v>0.44791666666666669</v>
      </c>
      <c r="H236" s="25" t="str">
        <f t="shared" si="245"/>
        <v>Lycée</v>
      </c>
      <c r="J236" s="1">
        <f t="shared" si="194"/>
        <v>7.2916666666666685E-2</v>
      </c>
      <c r="K236" s="2">
        <f t="shared" si="195"/>
        <v>0</v>
      </c>
      <c r="L236" s="2">
        <f t="shared" si="196"/>
        <v>3</v>
      </c>
      <c r="M236" s="2">
        <f t="shared" si="197"/>
        <v>22</v>
      </c>
      <c r="N236" s="2">
        <f t="shared" si="198"/>
        <v>42</v>
      </c>
      <c r="O236" s="7" t="str">
        <f t="shared" si="199"/>
        <v>Lycée
 de 9h 00 à 10h 45</v>
      </c>
    </row>
    <row r="237" spans="1:15" x14ac:dyDescent="0.25">
      <c r="A237">
        <f t="shared" si="200"/>
        <v>42</v>
      </c>
      <c r="B237" s="3">
        <f t="shared" si="201"/>
        <v>2</v>
      </c>
      <c r="C237" s="4">
        <f t="shared" si="182"/>
        <v>10</v>
      </c>
      <c r="D237">
        <f t="shared" si="204"/>
        <v>2017</v>
      </c>
      <c r="E237" s="22">
        <f t="shared" si="242"/>
        <v>43024</v>
      </c>
      <c r="F237" s="25">
        <f t="shared" ref="F237:H237" si="246">F198</f>
        <v>0.5</v>
      </c>
      <c r="G237" s="25">
        <f t="shared" si="246"/>
        <v>0.5625</v>
      </c>
      <c r="H237" s="25" t="str">
        <f t="shared" si="246"/>
        <v>Gym Volontaire</v>
      </c>
      <c r="J237" s="1">
        <f t="shared" si="194"/>
        <v>6.25E-2</v>
      </c>
      <c r="K237" s="2">
        <f t="shared" si="195"/>
        <v>0</v>
      </c>
      <c r="L237" s="2">
        <f t="shared" si="196"/>
        <v>3</v>
      </c>
      <c r="M237" s="2">
        <f t="shared" si="197"/>
        <v>58</v>
      </c>
      <c r="N237" s="2">
        <f t="shared" si="198"/>
        <v>75</v>
      </c>
      <c r="O237" s="7" t="str">
        <f t="shared" si="199"/>
        <v>Gym Volontaire
 de 12h 00 à 13h 30</v>
      </c>
    </row>
    <row r="238" spans="1:15" x14ac:dyDescent="0.25">
      <c r="A238">
        <f t="shared" si="200"/>
        <v>42</v>
      </c>
      <c r="B238" s="3">
        <f t="shared" si="201"/>
        <v>2</v>
      </c>
      <c r="C238" s="4">
        <f t="shared" si="182"/>
        <v>10</v>
      </c>
      <c r="D238">
        <f t="shared" si="204"/>
        <v>2017</v>
      </c>
      <c r="E238" s="22">
        <f t="shared" si="242"/>
        <v>43024</v>
      </c>
      <c r="F238" s="25">
        <f t="shared" ref="F238:H238" si="247">F199</f>
        <v>0.58333333333333337</v>
      </c>
      <c r="G238" s="25">
        <f t="shared" si="247"/>
        <v>0.64583333333333337</v>
      </c>
      <c r="H238" s="25" t="str">
        <f t="shared" si="247"/>
        <v>Collège A</v>
      </c>
      <c r="J238" s="1">
        <f t="shared" si="194"/>
        <v>6.25E-2</v>
      </c>
      <c r="K238" s="2">
        <f t="shared" si="195"/>
        <v>0</v>
      </c>
      <c r="L238" s="2">
        <f t="shared" si="196"/>
        <v>3</v>
      </c>
      <c r="M238" s="2">
        <f t="shared" si="197"/>
        <v>82</v>
      </c>
      <c r="N238" s="2">
        <f t="shared" si="198"/>
        <v>99</v>
      </c>
      <c r="O238" s="7" t="str">
        <f t="shared" si="199"/>
        <v>Collège A
 de 14h 00 à 15h 30</v>
      </c>
    </row>
    <row r="239" spans="1:15" x14ac:dyDescent="0.25">
      <c r="A239">
        <f t="shared" si="200"/>
        <v>42</v>
      </c>
      <c r="B239" s="3">
        <f t="shared" si="201"/>
        <v>2</v>
      </c>
      <c r="C239" s="4">
        <f t="shared" si="182"/>
        <v>10</v>
      </c>
      <c r="D239">
        <f t="shared" si="204"/>
        <v>2017</v>
      </c>
      <c r="E239" s="22">
        <f t="shared" si="242"/>
        <v>43024</v>
      </c>
      <c r="F239" s="25">
        <f t="shared" ref="F239:H239" si="248">F200</f>
        <v>0.64583333333333337</v>
      </c>
      <c r="G239" s="25">
        <f t="shared" si="248"/>
        <v>0.70833333333333337</v>
      </c>
      <c r="H239" s="25" t="str">
        <f t="shared" si="248"/>
        <v>Collège B</v>
      </c>
      <c r="J239" s="1">
        <f t="shared" si="194"/>
        <v>6.25E-2</v>
      </c>
      <c r="K239" s="2">
        <f t="shared" si="195"/>
        <v>0</v>
      </c>
      <c r="L239" s="2">
        <f t="shared" si="196"/>
        <v>3</v>
      </c>
      <c r="M239" s="2">
        <f t="shared" si="197"/>
        <v>100</v>
      </c>
      <c r="N239" s="2">
        <f t="shared" si="198"/>
        <v>117</v>
      </c>
      <c r="O239" s="7" t="str">
        <f t="shared" si="199"/>
        <v>Collège B
 de 15h 30 à 17h 00</v>
      </c>
    </row>
    <row r="240" spans="1:15" x14ac:dyDescent="0.25">
      <c r="A240">
        <f t="shared" si="200"/>
        <v>42</v>
      </c>
      <c r="B240" s="3">
        <f t="shared" si="201"/>
        <v>2</v>
      </c>
      <c r="C240" s="4">
        <f t="shared" si="182"/>
        <v>10</v>
      </c>
      <c r="D240">
        <f t="shared" si="204"/>
        <v>2017</v>
      </c>
      <c r="E240" s="22">
        <f t="shared" si="242"/>
        <v>43024</v>
      </c>
      <c r="F240" s="25">
        <f t="shared" ref="F240:H240" si="249">F201</f>
        <v>0.70833333333333337</v>
      </c>
      <c r="G240" s="25">
        <f t="shared" si="249"/>
        <v>0.75</v>
      </c>
      <c r="H240" s="25" t="str">
        <f t="shared" si="249"/>
        <v>Gym Volontaire</v>
      </c>
      <c r="J240" s="1">
        <f t="shared" si="194"/>
        <v>4.166666666666663E-2</v>
      </c>
      <c r="K240" s="2">
        <f t="shared" si="195"/>
        <v>0</v>
      </c>
      <c r="L240" s="2">
        <f t="shared" si="196"/>
        <v>3</v>
      </c>
      <c r="M240" s="2">
        <f t="shared" si="197"/>
        <v>118</v>
      </c>
      <c r="N240" s="2">
        <f t="shared" si="198"/>
        <v>129</v>
      </c>
      <c r="O240" s="7" t="str">
        <f t="shared" si="199"/>
        <v>Gym Volontaire
 de 17h 00 à 18h 00</v>
      </c>
    </row>
    <row r="241" spans="1:15" x14ac:dyDescent="0.25">
      <c r="A241">
        <f t="shared" si="200"/>
        <v>42</v>
      </c>
      <c r="B241" s="3">
        <f t="shared" si="201"/>
        <v>2</v>
      </c>
      <c r="C241" s="4">
        <f t="shared" si="182"/>
        <v>10</v>
      </c>
      <c r="D241">
        <f t="shared" si="204"/>
        <v>2017</v>
      </c>
      <c r="E241" s="22">
        <f t="shared" si="242"/>
        <v>43024</v>
      </c>
      <c r="F241" s="25">
        <f t="shared" ref="F241:H241" si="250">F202</f>
        <v>0.75</v>
      </c>
      <c r="G241" s="25">
        <f t="shared" si="250"/>
        <v>0.9375</v>
      </c>
      <c r="H241" s="25" t="str">
        <f t="shared" si="250"/>
        <v>CNT</v>
      </c>
      <c r="J241" s="1">
        <f t="shared" si="194"/>
        <v>0.1875</v>
      </c>
      <c r="K241" s="2">
        <f t="shared" si="195"/>
        <v>0</v>
      </c>
      <c r="L241" s="2">
        <f t="shared" si="196"/>
        <v>3</v>
      </c>
      <c r="M241" s="2">
        <f t="shared" si="197"/>
        <v>130</v>
      </c>
      <c r="N241" s="2">
        <f t="shared" si="198"/>
        <v>183</v>
      </c>
      <c r="O241" s="7" t="str">
        <f t="shared" si="199"/>
        <v>CNT
 de 18h 00 à 22h 30</v>
      </c>
    </row>
    <row r="242" spans="1:15" x14ac:dyDescent="0.25">
      <c r="A242">
        <f t="shared" si="200"/>
        <v>42</v>
      </c>
      <c r="B242" s="3">
        <f t="shared" si="201"/>
        <v>3</v>
      </c>
      <c r="C242" s="4">
        <f t="shared" si="182"/>
        <v>10</v>
      </c>
      <c r="D242">
        <f t="shared" si="204"/>
        <v>2017</v>
      </c>
      <c r="E242" s="22">
        <f t="shared" si="242"/>
        <v>43025</v>
      </c>
      <c r="F242" s="25">
        <f t="shared" ref="F242:H242" si="251">F203</f>
        <v>0.3125</v>
      </c>
      <c r="G242" s="25">
        <f t="shared" si="251"/>
        <v>0.34375</v>
      </c>
      <c r="H242" s="25" t="str">
        <f t="shared" si="251"/>
        <v>SDIS et/OU PSIG</v>
      </c>
      <c r="J242" s="1">
        <f t="shared" si="194"/>
        <v>3.125E-2</v>
      </c>
      <c r="K242" s="2">
        <f t="shared" si="195"/>
        <v>0</v>
      </c>
      <c r="L242" s="2">
        <f t="shared" si="196"/>
        <v>4</v>
      </c>
      <c r="M242" s="2">
        <f t="shared" si="197"/>
        <v>4</v>
      </c>
      <c r="N242" s="2">
        <f t="shared" si="198"/>
        <v>12</v>
      </c>
      <c r="O242" s="7" t="str">
        <f t="shared" si="199"/>
        <v>SDIS et/OU PSIG
 de 7h 30 à 8h 15</v>
      </c>
    </row>
    <row r="243" spans="1:15" x14ac:dyDescent="0.25">
      <c r="A243">
        <f t="shared" si="200"/>
        <v>42</v>
      </c>
      <c r="B243" s="3">
        <f t="shared" si="201"/>
        <v>3</v>
      </c>
      <c r="C243" s="4">
        <f t="shared" si="182"/>
        <v>10</v>
      </c>
      <c r="D243">
        <f t="shared" si="204"/>
        <v>2017</v>
      </c>
      <c r="E243" s="22">
        <f t="shared" si="242"/>
        <v>43025</v>
      </c>
      <c r="F243" s="25">
        <f t="shared" ref="F243:H243" si="252">F204</f>
        <v>0.35416666666666669</v>
      </c>
      <c r="G243" s="25">
        <f t="shared" si="252"/>
        <v>0.5</v>
      </c>
      <c r="H243" s="25" t="str">
        <f t="shared" si="252"/>
        <v>Collège C</v>
      </c>
      <c r="J243" s="1">
        <f t="shared" si="194"/>
        <v>0.14583333333333331</v>
      </c>
      <c r="K243" s="2">
        <f t="shared" si="195"/>
        <v>0</v>
      </c>
      <c r="L243" s="2">
        <f t="shared" si="196"/>
        <v>4</v>
      </c>
      <c r="M243" s="2">
        <f t="shared" si="197"/>
        <v>16</v>
      </c>
      <c r="N243" s="2">
        <f t="shared" si="198"/>
        <v>57</v>
      </c>
      <c r="O243" s="7" t="str">
        <f t="shared" si="199"/>
        <v>Collège C
 de 8h 30 à 12h 00</v>
      </c>
    </row>
    <row r="244" spans="1:15" x14ac:dyDescent="0.25">
      <c r="A244">
        <f t="shared" si="200"/>
        <v>42</v>
      </c>
      <c r="B244" s="3">
        <f t="shared" si="201"/>
        <v>3</v>
      </c>
      <c r="C244" s="4">
        <f t="shared" si="182"/>
        <v>10</v>
      </c>
      <c r="D244">
        <f t="shared" si="204"/>
        <v>2017</v>
      </c>
      <c r="E244" s="22">
        <f t="shared" si="242"/>
        <v>43025</v>
      </c>
      <c r="F244" s="25">
        <f t="shared" ref="F244:H244" si="253">F205</f>
        <v>0.52083333333333337</v>
      </c>
      <c r="G244" s="25">
        <f t="shared" si="253"/>
        <v>0.5625</v>
      </c>
      <c r="H244" s="25" t="str">
        <f t="shared" si="253"/>
        <v>Maison Des Cèdres</v>
      </c>
      <c r="J244" s="1">
        <f t="shared" si="194"/>
        <v>4.166666666666663E-2</v>
      </c>
      <c r="K244" s="2">
        <f t="shared" si="195"/>
        <v>0</v>
      </c>
      <c r="L244" s="2">
        <f t="shared" si="196"/>
        <v>4</v>
      </c>
      <c r="M244" s="2">
        <f t="shared" si="197"/>
        <v>64</v>
      </c>
      <c r="N244" s="2">
        <f t="shared" si="198"/>
        <v>75</v>
      </c>
      <c r="O244" s="7" t="str">
        <f t="shared" si="199"/>
        <v>Maison Des Cèdres
 de 12h 30 à 13h 30</v>
      </c>
    </row>
    <row r="245" spans="1:15" x14ac:dyDescent="0.25">
      <c r="A245">
        <f t="shared" si="200"/>
        <v>42</v>
      </c>
      <c r="B245" s="3">
        <f t="shared" si="201"/>
        <v>3</v>
      </c>
      <c r="C245" s="4">
        <f t="shared" si="182"/>
        <v>10</v>
      </c>
      <c r="D245">
        <f t="shared" si="204"/>
        <v>2017</v>
      </c>
      <c r="E245" s="22">
        <f t="shared" si="242"/>
        <v>43025</v>
      </c>
      <c r="F245" s="25">
        <f t="shared" ref="F245:H245" si="254">F206</f>
        <v>0.58333333333333337</v>
      </c>
      <c r="G245" s="25">
        <f t="shared" si="254"/>
        <v>0.75</v>
      </c>
      <c r="H245" s="25" t="str">
        <f t="shared" si="254"/>
        <v>Lycée</v>
      </c>
      <c r="J245" s="1">
        <f t="shared" si="194"/>
        <v>0.16666666666666663</v>
      </c>
      <c r="K245" s="2">
        <f t="shared" si="195"/>
        <v>0</v>
      </c>
      <c r="L245" s="2">
        <f t="shared" si="196"/>
        <v>4</v>
      </c>
      <c r="M245" s="2">
        <f t="shared" si="197"/>
        <v>82</v>
      </c>
      <c r="N245" s="2">
        <f t="shared" si="198"/>
        <v>129</v>
      </c>
      <c r="O245" s="7" t="str">
        <f t="shared" si="199"/>
        <v>Lycée
 de 14h 00 à 18h 00</v>
      </c>
    </row>
    <row r="246" spans="1:15" x14ac:dyDescent="0.25">
      <c r="A246">
        <f t="shared" si="200"/>
        <v>42</v>
      </c>
      <c r="B246" s="3">
        <f t="shared" si="201"/>
        <v>3</v>
      </c>
      <c r="C246" s="4">
        <f t="shared" si="182"/>
        <v>10</v>
      </c>
      <c r="D246">
        <f t="shared" si="204"/>
        <v>2017</v>
      </c>
      <c r="E246" s="22">
        <f t="shared" si="242"/>
        <v>43025</v>
      </c>
      <c r="F246" s="25">
        <f t="shared" ref="F246:H246" si="255">F207</f>
        <v>0.75</v>
      </c>
      <c r="G246" s="25">
        <f t="shared" si="255"/>
        <v>0.83333333333333337</v>
      </c>
      <c r="H246" s="25" t="str">
        <f t="shared" si="255"/>
        <v>Public</v>
      </c>
      <c r="J246" s="1">
        <f t="shared" si="194"/>
        <v>8.333333333333337E-2</v>
      </c>
      <c r="K246" s="2">
        <f t="shared" si="195"/>
        <v>0</v>
      </c>
      <c r="L246" s="2">
        <f t="shared" si="196"/>
        <v>4</v>
      </c>
      <c r="M246" s="2">
        <f t="shared" si="197"/>
        <v>130</v>
      </c>
      <c r="N246" s="2">
        <f t="shared" si="198"/>
        <v>153</v>
      </c>
      <c r="O246" s="7" t="str">
        <f t="shared" si="199"/>
        <v>Public
 de 18h 00 à 20h 00</v>
      </c>
    </row>
    <row r="247" spans="1:15" x14ac:dyDescent="0.25">
      <c r="A247">
        <f t="shared" si="200"/>
        <v>42</v>
      </c>
      <c r="B247" s="3">
        <f t="shared" si="201"/>
        <v>3</v>
      </c>
      <c r="C247" s="4">
        <f t="shared" si="182"/>
        <v>10</v>
      </c>
      <c r="D247">
        <f t="shared" si="204"/>
        <v>2017</v>
      </c>
      <c r="E247" s="22">
        <f t="shared" si="242"/>
        <v>43025</v>
      </c>
      <c r="F247" s="25">
        <f t="shared" ref="F247:H247" si="256">F208</f>
        <v>0.83333333333333337</v>
      </c>
      <c r="G247" s="25">
        <f t="shared" si="256"/>
        <v>0.9375</v>
      </c>
      <c r="H247" s="25" t="str">
        <f t="shared" si="256"/>
        <v>CNT</v>
      </c>
      <c r="J247" s="1">
        <f t="shared" si="194"/>
        <v>0.10416666666666663</v>
      </c>
      <c r="K247" s="2">
        <f t="shared" si="195"/>
        <v>0</v>
      </c>
      <c r="L247" s="2">
        <f t="shared" si="196"/>
        <v>4</v>
      </c>
      <c r="M247" s="2">
        <f t="shared" si="197"/>
        <v>154</v>
      </c>
      <c r="N247" s="2">
        <f t="shared" si="198"/>
        <v>183</v>
      </c>
      <c r="O247" s="7" t="str">
        <f t="shared" si="199"/>
        <v>CNT
 de 20h 00 à 22h 30</v>
      </c>
    </row>
    <row r="248" spans="1:15" x14ac:dyDescent="0.25">
      <c r="A248">
        <f t="shared" si="200"/>
        <v>42</v>
      </c>
      <c r="B248" s="3">
        <f t="shared" si="201"/>
        <v>4</v>
      </c>
      <c r="C248" s="4">
        <f t="shared" ref="C248:C272" si="257">MONTH(E248)</f>
        <v>10</v>
      </c>
      <c r="D248">
        <f t="shared" si="204"/>
        <v>2017</v>
      </c>
      <c r="E248" s="22">
        <f t="shared" si="242"/>
        <v>43026</v>
      </c>
      <c r="F248" s="25">
        <f t="shared" ref="F248:H248" si="258">F209</f>
        <v>0.33333333333333331</v>
      </c>
      <c r="G248" s="25">
        <f t="shared" si="258"/>
        <v>0.41666666666666669</v>
      </c>
      <c r="H248" s="25" t="str">
        <f t="shared" si="258"/>
        <v>Lycée</v>
      </c>
      <c r="J248" s="1">
        <f t="shared" si="194"/>
        <v>8.333333333333337E-2</v>
      </c>
      <c r="K248" s="2">
        <f t="shared" si="195"/>
        <v>0</v>
      </c>
      <c r="L248" s="2">
        <f t="shared" si="196"/>
        <v>5</v>
      </c>
      <c r="M248" s="2">
        <f t="shared" si="197"/>
        <v>10</v>
      </c>
      <c r="N248" s="2">
        <f t="shared" si="198"/>
        <v>33</v>
      </c>
      <c r="O248" s="7" t="str">
        <f t="shared" si="199"/>
        <v>Lycée
 de 8h 00 à 10h 00</v>
      </c>
    </row>
    <row r="249" spans="1:15" x14ac:dyDescent="0.25">
      <c r="A249">
        <f t="shared" si="200"/>
        <v>42</v>
      </c>
      <c r="B249" s="3">
        <f t="shared" si="201"/>
        <v>4</v>
      </c>
      <c r="C249" s="4">
        <f t="shared" si="257"/>
        <v>10</v>
      </c>
      <c r="D249">
        <f t="shared" si="204"/>
        <v>2017</v>
      </c>
      <c r="E249" s="22">
        <f t="shared" si="242"/>
        <v>43026</v>
      </c>
      <c r="F249" s="25">
        <f t="shared" ref="F249:H249" si="259">F210</f>
        <v>0.41666666666666669</v>
      </c>
      <c r="G249" s="25">
        <f t="shared" si="259"/>
        <v>0.5</v>
      </c>
      <c r="H249" s="25" t="str">
        <f t="shared" si="259"/>
        <v>Lycée</v>
      </c>
      <c r="J249" s="1">
        <f t="shared" si="194"/>
        <v>8.3333333333333315E-2</v>
      </c>
      <c r="K249" s="2">
        <f t="shared" si="195"/>
        <v>0</v>
      </c>
      <c r="L249" s="2">
        <f t="shared" si="196"/>
        <v>5</v>
      </c>
      <c r="M249" s="2">
        <f t="shared" si="197"/>
        <v>34</v>
      </c>
      <c r="N249" s="2">
        <f t="shared" si="198"/>
        <v>57</v>
      </c>
      <c r="O249" s="7" t="str">
        <f t="shared" si="199"/>
        <v>Lycée
 de 10h 00 à 12h 00</v>
      </c>
    </row>
    <row r="250" spans="1:15" x14ac:dyDescent="0.25">
      <c r="A250">
        <f t="shared" si="200"/>
        <v>42</v>
      </c>
      <c r="B250" s="3">
        <f t="shared" si="201"/>
        <v>4</v>
      </c>
      <c r="C250" s="4">
        <f t="shared" si="257"/>
        <v>10</v>
      </c>
      <c r="D250">
        <f t="shared" si="204"/>
        <v>2017</v>
      </c>
      <c r="E250" s="22">
        <f t="shared" si="242"/>
        <v>43026</v>
      </c>
      <c r="F250" s="25">
        <f t="shared" ref="F250:H250" si="260">F211</f>
        <v>0.52083333333333337</v>
      </c>
      <c r="G250" s="25">
        <f t="shared" si="260"/>
        <v>0.60416666666666663</v>
      </c>
      <c r="H250" s="25" t="str">
        <f t="shared" si="260"/>
        <v>CNT</v>
      </c>
      <c r="J250" s="1">
        <f t="shared" si="194"/>
        <v>8.3333333333333259E-2</v>
      </c>
      <c r="K250" s="2">
        <f t="shared" si="195"/>
        <v>0</v>
      </c>
      <c r="L250" s="2">
        <f t="shared" si="196"/>
        <v>5</v>
      </c>
      <c r="M250" s="2">
        <f t="shared" si="197"/>
        <v>64</v>
      </c>
      <c r="N250" s="2">
        <f t="shared" si="198"/>
        <v>87</v>
      </c>
      <c r="O250" s="7" t="str">
        <f t="shared" si="199"/>
        <v>CNT
 de 12h 30 à 14h 30</v>
      </c>
    </row>
    <row r="251" spans="1:15" x14ac:dyDescent="0.25">
      <c r="A251">
        <f t="shared" si="200"/>
        <v>42</v>
      </c>
      <c r="B251" s="3">
        <f t="shared" si="201"/>
        <v>4</v>
      </c>
      <c r="C251" s="4">
        <f t="shared" si="257"/>
        <v>10</v>
      </c>
      <c r="D251">
        <f t="shared" si="204"/>
        <v>2017</v>
      </c>
      <c r="E251" s="22">
        <f t="shared" si="242"/>
        <v>43026</v>
      </c>
      <c r="F251" s="25">
        <f t="shared" ref="F251:H251" si="261">F212</f>
        <v>0.60416666666666663</v>
      </c>
      <c r="G251" s="25">
        <f t="shared" si="261"/>
        <v>0.79166666666666663</v>
      </c>
      <c r="H251" s="25" t="str">
        <f t="shared" si="261"/>
        <v>Public</v>
      </c>
      <c r="J251" s="1">
        <f t="shared" si="194"/>
        <v>0.1875</v>
      </c>
      <c r="K251" s="2">
        <f t="shared" si="195"/>
        <v>0</v>
      </c>
      <c r="L251" s="2">
        <f t="shared" si="196"/>
        <v>5</v>
      </c>
      <c r="M251" s="2">
        <f t="shared" si="197"/>
        <v>88</v>
      </c>
      <c r="N251" s="2">
        <f t="shared" si="198"/>
        <v>141</v>
      </c>
      <c r="O251" s="7" t="str">
        <f t="shared" si="199"/>
        <v>Public
 de 14h 30 à 19h 00</v>
      </c>
    </row>
    <row r="252" spans="1:15" x14ac:dyDescent="0.25">
      <c r="A252">
        <f t="shared" si="200"/>
        <v>42</v>
      </c>
      <c r="B252" s="3">
        <f t="shared" si="201"/>
        <v>4</v>
      </c>
      <c r="C252" s="4">
        <f t="shared" si="257"/>
        <v>10</v>
      </c>
      <c r="D252">
        <f t="shared" si="204"/>
        <v>2017</v>
      </c>
      <c r="E252" s="22">
        <f t="shared" si="242"/>
        <v>43026</v>
      </c>
      <c r="F252" s="25">
        <f t="shared" ref="F252:H252" si="262">F213</f>
        <v>0.79166666666666663</v>
      </c>
      <c r="G252" s="25">
        <f t="shared" si="262"/>
        <v>0.83333333333333337</v>
      </c>
      <c r="H252" s="25" t="str">
        <f t="shared" si="262"/>
        <v>CNT</v>
      </c>
      <c r="J252" s="1">
        <f t="shared" si="194"/>
        <v>4.1666666666666741E-2</v>
      </c>
      <c r="K252" s="2">
        <f t="shared" si="195"/>
        <v>0</v>
      </c>
      <c r="L252" s="2">
        <f t="shared" si="196"/>
        <v>5</v>
      </c>
      <c r="M252" s="2">
        <f t="shared" si="197"/>
        <v>142</v>
      </c>
      <c r="N252" s="2">
        <f t="shared" si="198"/>
        <v>153</v>
      </c>
      <c r="O252" s="7" t="str">
        <f t="shared" si="199"/>
        <v>CNT
 de 19h 00 à 20h 00</v>
      </c>
    </row>
    <row r="253" spans="1:15" x14ac:dyDescent="0.25">
      <c r="A253">
        <f t="shared" si="200"/>
        <v>42</v>
      </c>
      <c r="B253" s="3">
        <f t="shared" si="201"/>
        <v>4</v>
      </c>
      <c r="C253" s="4">
        <f t="shared" si="257"/>
        <v>10</v>
      </c>
      <c r="D253">
        <f t="shared" si="204"/>
        <v>2017</v>
      </c>
      <c r="E253" s="22">
        <f t="shared" si="242"/>
        <v>43026</v>
      </c>
      <c r="F253" s="25">
        <f t="shared" ref="F253:H253" si="263">F214</f>
        <v>0.83333333333333337</v>
      </c>
      <c r="G253" s="25">
        <f t="shared" si="263"/>
        <v>0.9375</v>
      </c>
      <c r="H253" s="25" t="str">
        <f t="shared" si="263"/>
        <v>Plongeurs masqués</v>
      </c>
      <c r="J253" s="1">
        <f t="shared" si="194"/>
        <v>0.10416666666666663</v>
      </c>
      <c r="K253" s="2">
        <f t="shared" si="195"/>
        <v>0</v>
      </c>
      <c r="L253" s="2">
        <f t="shared" si="196"/>
        <v>5</v>
      </c>
      <c r="M253" s="2">
        <f t="shared" si="197"/>
        <v>154</v>
      </c>
      <c r="N253" s="2">
        <f t="shared" si="198"/>
        <v>183</v>
      </c>
      <c r="O253" s="7" t="str">
        <f t="shared" si="199"/>
        <v>Plongeurs masqués
 de 20h 00 à 22h 30</v>
      </c>
    </row>
    <row r="254" spans="1:15" x14ac:dyDescent="0.25">
      <c r="A254">
        <f t="shared" si="200"/>
        <v>42</v>
      </c>
      <c r="B254" s="3">
        <f t="shared" si="201"/>
        <v>5</v>
      </c>
      <c r="C254" s="4">
        <f t="shared" si="257"/>
        <v>10</v>
      </c>
      <c r="D254">
        <f t="shared" si="204"/>
        <v>2017</v>
      </c>
      <c r="E254" s="22">
        <f t="shared" si="242"/>
        <v>43027</v>
      </c>
      <c r="F254" s="25">
        <f t="shared" ref="F254:H254" si="264">F215</f>
        <v>0.35416666666666669</v>
      </c>
      <c r="G254" s="25">
        <f t="shared" si="264"/>
        <v>0.41666666666666669</v>
      </c>
      <c r="H254" s="25" t="str">
        <f t="shared" si="264"/>
        <v>Collège B</v>
      </c>
      <c r="J254" s="1">
        <f t="shared" si="194"/>
        <v>6.25E-2</v>
      </c>
      <c r="K254" s="2">
        <f t="shared" si="195"/>
        <v>0</v>
      </c>
      <c r="L254" s="2">
        <f t="shared" si="196"/>
        <v>6</v>
      </c>
      <c r="M254" s="2">
        <f t="shared" si="197"/>
        <v>16</v>
      </c>
      <c r="N254" s="2">
        <f t="shared" si="198"/>
        <v>33</v>
      </c>
      <c r="O254" s="7" t="str">
        <f t="shared" si="199"/>
        <v>Collège B
 de 8h 30 à 10h 00</v>
      </c>
    </row>
    <row r="255" spans="1:15" x14ac:dyDescent="0.25">
      <c r="A255">
        <f t="shared" si="200"/>
        <v>42</v>
      </c>
      <c r="B255" s="3">
        <f t="shared" si="201"/>
        <v>5</v>
      </c>
      <c r="C255" s="4">
        <f t="shared" si="257"/>
        <v>10</v>
      </c>
      <c r="D255">
        <f t="shared" si="204"/>
        <v>2017</v>
      </c>
      <c r="E255" s="22">
        <f t="shared" si="242"/>
        <v>43027</v>
      </c>
      <c r="F255" s="25">
        <f t="shared" ref="F255:H255" si="265">F216</f>
        <v>0.52083333333333337</v>
      </c>
      <c r="G255" s="25">
        <f t="shared" si="265"/>
        <v>0.5625</v>
      </c>
      <c r="H255" s="25" t="str">
        <f t="shared" si="265"/>
        <v>Inss</v>
      </c>
      <c r="J255" s="1">
        <f t="shared" si="194"/>
        <v>4.166666666666663E-2</v>
      </c>
      <c r="K255" s="2">
        <f t="shared" si="195"/>
        <v>0</v>
      </c>
      <c r="L255" s="2">
        <f t="shared" si="196"/>
        <v>6</v>
      </c>
      <c r="M255" s="2">
        <f t="shared" si="197"/>
        <v>64</v>
      </c>
      <c r="N255" s="2">
        <f t="shared" si="198"/>
        <v>75</v>
      </c>
      <c r="O255" s="7" t="str">
        <f t="shared" si="199"/>
        <v>Inss
 de 12h 30 à 13h 30</v>
      </c>
    </row>
    <row r="256" spans="1:15" x14ac:dyDescent="0.25">
      <c r="A256">
        <f t="shared" si="200"/>
        <v>42</v>
      </c>
      <c r="B256" s="3">
        <f t="shared" si="201"/>
        <v>5</v>
      </c>
      <c r="C256" s="4">
        <f t="shared" si="257"/>
        <v>10</v>
      </c>
      <c r="D256">
        <f t="shared" si="204"/>
        <v>2017</v>
      </c>
      <c r="E256" s="22">
        <f t="shared" si="242"/>
        <v>43027</v>
      </c>
      <c r="F256" s="25">
        <f t="shared" ref="F256:H256" si="266">F217</f>
        <v>0.58333333333333337</v>
      </c>
      <c r="G256" s="25">
        <f t="shared" si="266"/>
        <v>0.61111111111111105</v>
      </c>
      <c r="H256" s="25" t="str">
        <f t="shared" si="266"/>
        <v>Ecole Primaire A</v>
      </c>
      <c r="J256" s="1">
        <f t="shared" si="194"/>
        <v>2.7777777777777679E-2</v>
      </c>
      <c r="K256" s="2">
        <f t="shared" si="195"/>
        <v>0</v>
      </c>
      <c r="L256" s="2">
        <f t="shared" si="196"/>
        <v>6</v>
      </c>
      <c r="M256" s="2">
        <f t="shared" si="197"/>
        <v>82</v>
      </c>
      <c r="N256" s="2">
        <f t="shared" si="198"/>
        <v>88.999999999999972</v>
      </c>
      <c r="O256" s="7" t="str">
        <f t="shared" si="199"/>
        <v>Ecole Primaire A
 de 14h 00 à 14h 40</v>
      </c>
    </row>
    <row r="257" spans="1:15" x14ac:dyDescent="0.25">
      <c r="A257">
        <f t="shared" si="200"/>
        <v>42</v>
      </c>
      <c r="B257" s="3">
        <f t="shared" si="201"/>
        <v>5</v>
      </c>
      <c r="C257" s="4">
        <f t="shared" si="257"/>
        <v>10</v>
      </c>
      <c r="D257">
        <f t="shared" si="204"/>
        <v>2017</v>
      </c>
      <c r="E257" s="22">
        <f t="shared" si="242"/>
        <v>43027</v>
      </c>
      <c r="F257" s="25">
        <f t="shared" ref="F257:H257" si="267">F218</f>
        <v>0.61458333333333337</v>
      </c>
      <c r="G257" s="25">
        <f t="shared" si="267"/>
        <v>0.64236111111111105</v>
      </c>
      <c r="H257" s="25" t="str">
        <f t="shared" si="267"/>
        <v>Ecole Primaire A</v>
      </c>
      <c r="J257" s="1">
        <f t="shared" si="194"/>
        <v>2.7777777777777679E-2</v>
      </c>
      <c r="K257" s="2">
        <f t="shared" si="195"/>
        <v>0</v>
      </c>
      <c r="L257" s="2">
        <f t="shared" si="196"/>
        <v>6</v>
      </c>
      <c r="M257" s="2">
        <f t="shared" si="197"/>
        <v>91</v>
      </c>
      <c r="N257" s="2">
        <f t="shared" si="198"/>
        <v>97.999999999999972</v>
      </c>
      <c r="O257" s="7" t="str">
        <f t="shared" si="199"/>
        <v>Ecole Primaire A
 de 14h 45 à 15h 25</v>
      </c>
    </row>
    <row r="258" spans="1:15" x14ac:dyDescent="0.25">
      <c r="A258">
        <f t="shared" si="200"/>
        <v>42</v>
      </c>
      <c r="B258" s="3">
        <f t="shared" si="201"/>
        <v>5</v>
      </c>
      <c r="C258" s="4">
        <f t="shared" si="257"/>
        <v>10</v>
      </c>
      <c r="D258">
        <f t="shared" si="204"/>
        <v>2017</v>
      </c>
      <c r="E258" s="22">
        <f t="shared" si="242"/>
        <v>43027</v>
      </c>
      <c r="F258" s="25">
        <f t="shared" ref="F258:H258" si="268">F219</f>
        <v>0.66666666666666663</v>
      </c>
      <c r="G258" s="25">
        <f t="shared" si="268"/>
        <v>0.75</v>
      </c>
      <c r="H258" s="25" t="str">
        <f t="shared" si="268"/>
        <v>Lycée</v>
      </c>
      <c r="J258" s="1">
        <f t="shared" ref="J258:J321" si="269">G258-F258</f>
        <v>8.333333333333337E-2</v>
      </c>
      <c r="K258" s="2">
        <f t="shared" ref="K258:K321" si="270">I258*J258*24</f>
        <v>0</v>
      </c>
      <c r="L258" s="2">
        <f t="shared" ref="L258:L321" si="271">B258+1</f>
        <v>6</v>
      </c>
      <c r="M258" s="2">
        <f t="shared" ref="M258:M321" si="272">288*F258-86</f>
        <v>106</v>
      </c>
      <c r="N258" s="2">
        <f t="shared" ref="N258:N321" si="273">288*G258-87</f>
        <v>129</v>
      </c>
      <c r="O258" s="7" t="str">
        <f t="shared" ref="O258:O321" si="274">H258&amp;CHAR(10)&amp;" de "&amp;HOUR(F258)&amp;"h "&amp;IF(MINUTE(F258)=0,"00",MINUTE(F258))&amp;" à "&amp;HOUR(G258)&amp;"h "&amp;IF(MINUTE(G258)=0,"00",MINUTE(G258))&amp;IF(I258&lt;1,"",CHAR(10)&amp;" "&amp;I258&amp;" participants")</f>
        <v>Lycée
 de 16h 00 à 18h 00</v>
      </c>
    </row>
    <row r="259" spans="1:15" x14ac:dyDescent="0.25">
      <c r="A259">
        <f t="shared" ref="A259:A322" si="275">WEEKNUM(E259)</f>
        <v>42</v>
      </c>
      <c r="B259" s="3">
        <f t="shared" ref="B259:B322" si="276">WEEKDAY(E259)</f>
        <v>5</v>
      </c>
      <c r="C259" s="4">
        <f t="shared" si="257"/>
        <v>10</v>
      </c>
      <c r="D259">
        <f t="shared" si="204"/>
        <v>2017</v>
      </c>
      <c r="E259" s="22">
        <f t="shared" si="242"/>
        <v>43027</v>
      </c>
      <c r="F259" s="25">
        <f t="shared" ref="F259:H259" si="277">F220</f>
        <v>0.75</v>
      </c>
      <c r="G259" s="25">
        <f t="shared" si="277"/>
        <v>0.83333333333333337</v>
      </c>
      <c r="H259" s="25" t="str">
        <f t="shared" si="277"/>
        <v>Public</v>
      </c>
      <c r="J259" s="1">
        <f t="shared" si="269"/>
        <v>8.333333333333337E-2</v>
      </c>
      <c r="K259" s="2">
        <f t="shared" si="270"/>
        <v>0</v>
      </c>
      <c r="L259" s="2">
        <f t="shared" si="271"/>
        <v>6</v>
      </c>
      <c r="M259" s="2">
        <f t="shared" si="272"/>
        <v>130</v>
      </c>
      <c r="N259" s="2">
        <f t="shared" si="273"/>
        <v>153</v>
      </c>
      <c r="O259" s="7" t="str">
        <f t="shared" si="274"/>
        <v>Public
 de 18h 00 à 20h 00</v>
      </c>
    </row>
    <row r="260" spans="1:15" x14ac:dyDescent="0.25">
      <c r="A260">
        <f t="shared" si="275"/>
        <v>42</v>
      </c>
      <c r="B260" s="3">
        <f t="shared" si="276"/>
        <v>5</v>
      </c>
      <c r="C260" s="4">
        <f t="shared" si="257"/>
        <v>10</v>
      </c>
      <c r="D260">
        <f t="shared" si="204"/>
        <v>2017</v>
      </c>
      <c r="E260" s="22">
        <f t="shared" si="242"/>
        <v>43027</v>
      </c>
      <c r="F260" s="25">
        <f t="shared" ref="F260:H260" si="278">F221</f>
        <v>0.83333333333333337</v>
      </c>
      <c r="G260" s="25">
        <f t="shared" si="278"/>
        <v>0.9375</v>
      </c>
      <c r="H260" s="25" t="str">
        <f t="shared" si="278"/>
        <v>CNT</v>
      </c>
      <c r="J260" s="1">
        <f t="shared" si="269"/>
        <v>0.10416666666666663</v>
      </c>
      <c r="K260" s="2">
        <f t="shared" si="270"/>
        <v>0</v>
      </c>
      <c r="L260" s="2">
        <f t="shared" si="271"/>
        <v>6</v>
      </c>
      <c r="M260" s="2">
        <f t="shared" si="272"/>
        <v>154</v>
      </c>
      <c r="N260" s="2">
        <f t="shared" si="273"/>
        <v>183</v>
      </c>
      <c r="O260" s="7" t="str">
        <f t="shared" si="274"/>
        <v>CNT
 de 20h 00 à 22h 30</v>
      </c>
    </row>
    <row r="261" spans="1:15" x14ac:dyDescent="0.25">
      <c r="A261">
        <f t="shared" si="275"/>
        <v>42</v>
      </c>
      <c r="B261" s="3">
        <f t="shared" si="276"/>
        <v>6</v>
      </c>
      <c r="C261" s="4">
        <f t="shared" si="257"/>
        <v>10</v>
      </c>
      <c r="D261">
        <f t="shared" ref="D261:D324" si="279">YEAR(E261)</f>
        <v>2017</v>
      </c>
      <c r="E261" s="22">
        <f t="shared" si="242"/>
        <v>43028</v>
      </c>
      <c r="F261" s="25">
        <f t="shared" ref="F261:H261" si="280">F222</f>
        <v>0.375</v>
      </c>
      <c r="G261" s="25">
        <f t="shared" si="280"/>
        <v>0.47916666666666669</v>
      </c>
      <c r="H261" s="25" t="str">
        <f t="shared" si="280"/>
        <v>Ecole Primaire B</v>
      </c>
      <c r="J261" s="1">
        <f t="shared" si="269"/>
        <v>0.10416666666666669</v>
      </c>
      <c r="K261" s="2">
        <f t="shared" si="270"/>
        <v>0</v>
      </c>
      <c r="L261" s="2">
        <f t="shared" si="271"/>
        <v>7</v>
      </c>
      <c r="M261" s="2">
        <f t="shared" si="272"/>
        <v>22</v>
      </c>
      <c r="N261" s="2">
        <f t="shared" si="273"/>
        <v>51</v>
      </c>
      <c r="O261" s="7" t="str">
        <f t="shared" si="274"/>
        <v>Ecole Primaire B
 de 9h 00 à 11h 30</v>
      </c>
    </row>
    <row r="262" spans="1:15" x14ac:dyDescent="0.25">
      <c r="A262">
        <f t="shared" si="275"/>
        <v>42</v>
      </c>
      <c r="B262" s="3">
        <f t="shared" si="276"/>
        <v>6</v>
      </c>
      <c r="C262" s="4">
        <f t="shared" si="257"/>
        <v>10</v>
      </c>
      <c r="D262">
        <f t="shared" si="279"/>
        <v>2017</v>
      </c>
      <c r="E262" s="22">
        <f t="shared" si="242"/>
        <v>43028</v>
      </c>
      <c r="F262" s="25">
        <f t="shared" ref="F262:H262" si="281">F223</f>
        <v>0.52083333333333337</v>
      </c>
      <c r="G262" s="25">
        <f t="shared" si="281"/>
        <v>0.5625</v>
      </c>
      <c r="H262" s="25" t="str">
        <f t="shared" si="281"/>
        <v>Maison Des Cèdres</v>
      </c>
      <c r="J262" s="1">
        <f t="shared" si="269"/>
        <v>4.166666666666663E-2</v>
      </c>
      <c r="K262" s="2">
        <f t="shared" si="270"/>
        <v>0</v>
      </c>
      <c r="L262" s="2">
        <f t="shared" si="271"/>
        <v>7</v>
      </c>
      <c r="M262" s="2">
        <f t="shared" si="272"/>
        <v>64</v>
      </c>
      <c r="N262" s="2">
        <f t="shared" si="273"/>
        <v>75</v>
      </c>
      <c r="O262" s="7" t="str">
        <f t="shared" si="274"/>
        <v>Maison Des Cèdres
 de 12h 30 à 13h 30</v>
      </c>
    </row>
    <row r="263" spans="1:15" x14ac:dyDescent="0.25">
      <c r="A263">
        <f t="shared" si="275"/>
        <v>42</v>
      </c>
      <c r="B263" s="3">
        <f t="shared" si="276"/>
        <v>6</v>
      </c>
      <c r="C263" s="4">
        <f t="shared" si="257"/>
        <v>10</v>
      </c>
      <c r="D263">
        <f t="shared" si="279"/>
        <v>2017</v>
      </c>
      <c r="E263" s="22">
        <f t="shared" si="242"/>
        <v>43028</v>
      </c>
      <c r="F263" s="25">
        <f t="shared" ref="F263:H263" si="282">F224</f>
        <v>0.58333333333333337</v>
      </c>
      <c r="G263" s="25">
        <f t="shared" si="282"/>
        <v>0.66666666666666663</v>
      </c>
      <c r="H263" s="25" t="str">
        <f t="shared" si="282"/>
        <v>Lycée</v>
      </c>
      <c r="J263" s="1">
        <f t="shared" si="269"/>
        <v>8.3333333333333259E-2</v>
      </c>
      <c r="K263" s="2">
        <f t="shared" si="270"/>
        <v>0</v>
      </c>
      <c r="L263" s="2">
        <f t="shared" si="271"/>
        <v>7</v>
      </c>
      <c r="M263" s="2">
        <f t="shared" si="272"/>
        <v>82</v>
      </c>
      <c r="N263" s="2">
        <f t="shared" si="273"/>
        <v>105</v>
      </c>
      <c r="O263" s="7" t="str">
        <f t="shared" si="274"/>
        <v>Lycée
 de 14h 00 à 16h 00</v>
      </c>
    </row>
    <row r="264" spans="1:15" x14ac:dyDescent="0.25">
      <c r="A264">
        <f t="shared" si="275"/>
        <v>42</v>
      </c>
      <c r="B264" s="3">
        <f t="shared" si="276"/>
        <v>6</v>
      </c>
      <c r="C264" s="4">
        <f t="shared" si="257"/>
        <v>10</v>
      </c>
      <c r="D264">
        <f t="shared" si="279"/>
        <v>2017</v>
      </c>
      <c r="E264" s="22">
        <f t="shared" si="242"/>
        <v>43028</v>
      </c>
      <c r="F264" s="25">
        <f t="shared" ref="F264:H264" si="283">F225</f>
        <v>0.66666666666666663</v>
      </c>
      <c r="G264" s="25">
        <f t="shared" si="283"/>
        <v>0.75</v>
      </c>
      <c r="H264" s="25" t="str">
        <f t="shared" si="283"/>
        <v>Lycée</v>
      </c>
      <c r="J264" s="1">
        <f t="shared" si="269"/>
        <v>8.333333333333337E-2</v>
      </c>
      <c r="K264" s="2">
        <f t="shared" si="270"/>
        <v>0</v>
      </c>
      <c r="L264" s="2">
        <f t="shared" si="271"/>
        <v>7</v>
      </c>
      <c r="M264" s="2">
        <f t="shared" si="272"/>
        <v>106</v>
      </c>
      <c r="N264" s="2">
        <f t="shared" si="273"/>
        <v>129</v>
      </c>
      <c r="O264" s="7" t="str">
        <f t="shared" si="274"/>
        <v>Lycée
 de 16h 00 à 18h 00</v>
      </c>
    </row>
    <row r="265" spans="1:15" x14ac:dyDescent="0.25">
      <c r="A265">
        <f t="shared" si="275"/>
        <v>42</v>
      </c>
      <c r="B265" s="3">
        <f t="shared" si="276"/>
        <v>6</v>
      </c>
      <c r="C265" s="4">
        <f t="shared" si="257"/>
        <v>10</v>
      </c>
      <c r="D265">
        <f t="shared" si="279"/>
        <v>2017</v>
      </c>
      <c r="E265" s="22">
        <f t="shared" si="242"/>
        <v>43028</v>
      </c>
      <c r="F265" s="25">
        <f t="shared" ref="F265:H265" si="284">F226</f>
        <v>0.75</v>
      </c>
      <c r="G265" s="25">
        <f t="shared" si="284"/>
        <v>0.83333333333333337</v>
      </c>
      <c r="H265" s="25" t="str">
        <f t="shared" si="284"/>
        <v>Public</v>
      </c>
      <c r="J265" s="1">
        <f t="shared" si="269"/>
        <v>8.333333333333337E-2</v>
      </c>
      <c r="K265" s="2">
        <f t="shared" si="270"/>
        <v>0</v>
      </c>
      <c r="L265" s="2">
        <f t="shared" si="271"/>
        <v>7</v>
      </c>
      <c r="M265" s="2">
        <f t="shared" si="272"/>
        <v>130</v>
      </c>
      <c r="N265" s="2">
        <f t="shared" si="273"/>
        <v>153</v>
      </c>
      <c r="O265" s="7" t="str">
        <f t="shared" si="274"/>
        <v>Public
 de 18h 00 à 20h 00</v>
      </c>
    </row>
    <row r="266" spans="1:15" x14ac:dyDescent="0.25">
      <c r="A266">
        <f t="shared" si="275"/>
        <v>42</v>
      </c>
      <c r="B266" s="3">
        <f t="shared" si="276"/>
        <v>6</v>
      </c>
      <c r="C266" s="4">
        <f t="shared" si="257"/>
        <v>10</v>
      </c>
      <c r="D266">
        <f t="shared" si="279"/>
        <v>2017</v>
      </c>
      <c r="E266" s="22">
        <f t="shared" si="242"/>
        <v>43028</v>
      </c>
      <c r="F266" s="25">
        <f t="shared" ref="F266:H266" si="285">F227</f>
        <v>0.83333333333333337</v>
      </c>
      <c r="G266" s="25">
        <f t="shared" si="285"/>
        <v>0.875</v>
      </c>
      <c r="H266" s="25" t="str">
        <f t="shared" si="285"/>
        <v>CNT</v>
      </c>
      <c r="J266" s="1">
        <f t="shared" si="269"/>
        <v>4.166666666666663E-2</v>
      </c>
      <c r="K266" s="2">
        <f t="shared" si="270"/>
        <v>0</v>
      </c>
      <c r="L266" s="2">
        <f t="shared" si="271"/>
        <v>7</v>
      </c>
      <c r="M266" s="2">
        <f t="shared" si="272"/>
        <v>154</v>
      </c>
      <c r="N266" s="2">
        <f t="shared" si="273"/>
        <v>165</v>
      </c>
      <c r="O266" s="7" t="str">
        <f t="shared" si="274"/>
        <v>CNT
 de 20h 00 à 21h 00</v>
      </c>
    </row>
    <row r="267" spans="1:15" x14ac:dyDescent="0.25">
      <c r="A267">
        <f t="shared" si="275"/>
        <v>42</v>
      </c>
      <c r="B267" s="3">
        <f t="shared" si="276"/>
        <v>6</v>
      </c>
      <c r="C267" s="4">
        <f t="shared" si="257"/>
        <v>10</v>
      </c>
      <c r="D267">
        <f t="shared" si="279"/>
        <v>2017</v>
      </c>
      <c r="E267" s="22">
        <f t="shared" si="242"/>
        <v>43028</v>
      </c>
      <c r="F267" s="25">
        <f t="shared" ref="F267:H267" si="286">F228</f>
        <v>0.875</v>
      </c>
      <c r="G267" s="25">
        <f t="shared" si="286"/>
        <v>0.9375</v>
      </c>
      <c r="H267" s="25" t="str">
        <f t="shared" si="286"/>
        <v>TVSV</v>
      </c>
      <c r="J267" s="1">
        <f t="shared" si="269"/>
        <v>6.25E-2</v>
      </c>
      <c r="K267" s="2">
        <f t="shared" si="270"/>
        <v>0</v>
      </c>
      <c r="L267" s="2">
        <f t="shared" si="271"/>
        <v>7</v>
      </c>
      <c r="M267" s="2">
        <f t="shared" si="272"/>
        <v>166</v>
      </c>
      <c r="N267" s="2">
        <f t="shared" si="273"/>
        <v>183</v>
      </c>
      <c r="O267" s="7" t="str">
        <f t="shared" si="274"/>
        <v>TVSV
 de 21h 00 à 22h 30</v>
      </c>
    </row>
    <row r="268" spans="1:15" x14ac:dyDescent="0.25">
      <c r="A268">
        <f t="shared" si="275"/>
        <v>42</v>
      </c>
      <c r="B268" s="3">
        <f t="shared" si="276"/>
        <v>7</v>
      </c>
      <c r="C268" s="4">
        <f t="shared" si="257"/>
        <v>10</v>
      </c>
      <c r="D268">
        <f t="shared" si="279"/>
        <v>2017</v>
      </c>
      <c r="E268" s="22">
        <f t="shared" si="242"/>
        <v>43029</v>
      </c>
      <c r="F268" s="25">
        <f t="shared" ref="F268:H268" si="287">F229</f>
        <v>0.33333333333333331</v>
      </c>
      <c r="G268" s="25">
        <f t="shared" si="287"/>
        <v>0.375</v>
      </c>
      <c r="H268" s="25" t="str">
        <f t="shared" si="287"/>
        <v>Gym Volontaire</v>
      </c>
      <c r="J268" s="1">
        <f t="shared" si="269"/>
        <v>4.1666666666666685E-2</v>
      </c>
      <c r="K268" s="2">
        <f t="shared" si="270"/>
        <v>0</v>
      </c>
      <c r="L268" s="2">
        <f t="shared" si="271"/>
        <v>8</v>
      </c>
      <c r="M268" s="2">
        <f t="shared" si="272"/>
        <v>10</v>
      </c>
      <c r="N268" s="2">
        <f t="shared" si="273"/>
        <v>21</v>
      </c>
      <c r="O268" s="7" t="str">
        <f t="shared" si="274"/>
        <v>Gym Volontaire
 de 8h 00 à 9h 00</v>
      </c>
    </row>
    <row r="269" spans="1:15" x14ac:dyDescent="0.25">
      <c r="A269">
        <f t="shared" si="275"/>
        <v>42</v>
      </c>
      <c r="B269" s="3">
        <f t="shared" si="276"/>
        <v>7</v>
      </c>
      <c r="C269" s="4">
        <f t="shared" si="257"/>
        <v>10</v>
      </c>
      <c r="D269">
        <f t="shared" si="279"/>
        <v>2017</v>
      </c>
      <c r="E269" s="22">
        <f t="shared" si="242"/>
        <v>43029</v>
      </c>
      <c r="F269" s="25">
        <f t="shared" ref="F269:H269" si="288">F230</f>
        <v>0.375</v>
      </c>
      <c r="G269" s="25">
        <f t="shared" si="288"/>
        <v>0.45833333333333331</v>
      </c>
      <c r="H269" s="25" t="str">
        <f t="shared" si="288"/>
        <v>Val Horizon</v>
      </c>
      <c r="J269" s="1">
        <f t="shared" si="269"/>
        <v>8.3333333333333315E-2</v>
      </c>
      <c r="K269" s="2">
        <f t="shared" si="270"/>
        <v>0</v>
      </c>
      <c r="L269" s="2">
        <f t="shared" si="271"/>
        <v>8</v>
      </c>
      <c r="M269" s="2">
        <f t="shared" si="272"/>
        <v>22</v>
      </c>
      <c r="N269" s="2">
        <f t="shared" si="273"/>
        <v>45</v>
      </c>
      <c r="O269" s="7" t="str">
        <f t="shared" si="274"/>
        <v>Val Horizon
 de 9h 00 à 11h 00</v>
      </c>
    </row>
    <row r="270" spans="1:15" x14ac:dyDescent="0.25">
      <c r="A270">
        <f t="shared" si="275"/>
        <v>42</v>
      </c>
      <c r="B270" s="3">
        <f t="shared" si="276"/>
        <v>7</v>
      </c>
      <c r="C270" s="4">
        <f t="shared" si="257"/>
        <v>10</v>
      </c>
      <c r="D270">
        <f t="shared" si="279"/>
        <v>2017</v>
      </c>
      <c r="E270" s="22">
        <f t="shared" si="242"/>
        <v>43029</v>
      </c>
      <c r="F270" s="25">
        <f t="shared" ref="F270:H270" si="289">F231</f>
        <v>0.45833333333333331</v>
      </c>
      <c r="G270" s="25">
        <f t="shared" si="289"/>
        <v>0.60416666666666663</v>
      </c>
      <c r="H270" s="25" t="str">
        <f t="shared" si="289"/>
        <v>CNT</v>
      </c>
      <c r="J270" s="1">
        <f t="shared" si="269"/>
        <v>0.14583333333333331</v>
      </c>
      <c r="K270" s="2">
        <f t="shared" si="270"/>
        <v>0</v>
      </c>
      <c r="L270" s="2">
        <f t="shared" si="271"/>
        <v>8</v>
      </c>
      <c r="M270" s="2">
        <f t="shared" si="272"/>
        <v>46</v>
      </c>
      <c r="N270" s="2">
        <f t="shared" si="273"/>
        <v>87</v>
      </c>
      <c r="O270" s="7" t="str">
        <f t="shared" si="274"/>
        <v>CNT
 de 11h 00 à 14h 30</v>
      </c>
    </row>
    <row r="271" spans="1:15" x14ac:dyDescent="0.25">
      <c r="A271">
        <f t="shared" si="275"/>
        <v>42</v>
      </c>
      <c r="B271" s="3">
        <f t="shared" si="276"/>
        <v>7</v>
      </c>
      <c r="C271" s="4">
        <f t="shared" si="257"/>
        <v>10</v>
      </c>
      <c r="D271">
        <f t="shared" si="279"/>
        <v>2017</v>
      </c>
      <c r="E271" s="22">
        <f t="shared" si="242"/>
        <v>43029</v>
      </c>
      <c r="F271" s="25">
        <f t="shared" ref="F271:H271" si="290">F232</f>
        <v>0.60416666666666663</v>
      </c>
      <c r="G271" s="25">
        <f t="shared" si="290"/>
        <v>0.79166666666666663</v>
      </c>
      <c r="H271" s="25" t="str">
        <f t="shared" si="290"/>
        <v>Public + SDIS ET/OU PSIG</v>
      </c>
      <c r="J271" s="1">
        <f t="shared" si="269"/>
        <v>0.1875</v>
      </c>
      <c r="K271" s="2">
        <f t="shared" si="270"/>
        <v>0</v>
      </c>
      <c r="L271" s="2">
        <f t="shared" si="271"/>
        <v>8</v>
      </c>
      <c r="M271" s="2">
        <f t="shared" si="272"/>
        <v>88</v>
      </c>
      <c r="N271" s="2">
        <f t="shared" si="273"/>
        <v>141</v>
      </c>
      <c r="O271" s="7" t="str">
        <f t="shared" si="274"/>
        <v>Public + SDIS ET/OU PSIG
 de 14h 30 à 19h 00</v>
      </c>
    </row>
    <row r="272" spans="1:15" ht="15.75" thickBot="1" x14ac:dyDescent="0.3">
      <c r="A272">
        <f t="shared" si="275"/>
        <v>42</v>
      </c>
      <c r="B272" s="3">
        <f t="shared" si="276"/>
        <v>7</v>
      </c>
      <c r="C272" s="4">
        <f t="shared" si="257"/>
        <v>10</v>
      </c>
      <c r="D272">
        <f t="shared" si="279"/>
        <v>2017</v>
      </c>
      <c r="E272" s="26">
        <f t="shared" si="242"/>
        <v>43029</v>
      </c>
      <c r="F272" s="27">
        <f t="shared" ref="F272:H272" si="291">F233</f>
        <v>0.79166666666666663</v>
      </c>
      <c r="G272" s="27">
        <f t="shared" si="291"/>
        <v>0.84375</v>
      </c>
      <c r="H272" s="27" t="str">
        <f t="shared" si="291"/>
        <v>Plongeurs masqués</v>
      </c>
      <c r="I272" s="28"/>
      <c r="J272" s="1">
        <f t="shared" si="269"/>
        <v>5.208333333333337E-2</v>
      </c>
      <c r="K272" s="2">
        <f t="shared" si="270"/>
        <v>0</v>
      </c>
      <c r="L272" s="2">
        <f t="shared" si="271"/>
        <v>8</v>
      </c>
      <c r="M272" s="2">
        <f t="shared" si="272"/>
        <v>142</v>
      </c>
      <c r="N272" s="2">
        <f t="shared" si="273"/>
        <v>156</v>
      </c>
      <c r="O272" s="7" t="str">
        <f t="shared" si="274"/>
        <v>Plongeurs masqués
 de 19h 00 à 20h 15</v>
      </c>
    </row>
    <row r="273" spans="1:15" s="29" customFormat="1" ht="15.75" thickTop="1" x14ac:dyDescent="0.25">
      <c r="A273" s="29">
        <f t="shared" si="275"/>
        <v>43</v>
      </c>
      <c r="B273" s="30">
        <f t="shared" si="276"/>
        <v>1</v>
      </c>
      <c r="C273" s="31">
        <f t="shared" ref="C273:C336" si="292">MONTH(E273)</f>
        <v>10</v>
      </c>
      <c r="D273" s="29">
        <f t="shared" si="279"/>
        <v>2017</v>
      </c>
      <c r="E273" s="32">
        <f t="shared" si="242"/>
        <v>43030</v>
      </c>
      <c r="F273" s="33">
        <f t="shared" ref="F273:H273" si="293">F234</f>
        <v>0.3125</v>
      </c>
      <c r="G273" s="33">
        <f t="shared" si="293"/>
        <v>0.41666666666666669</v>
      </c>
      <c r="H273" s="33" t="str">
        <f t="shared" si="293"/>
        <v>CNT</v>
      </c>
      <c r="I273" s="34"/>
      <c r="J273" s="35">
        <f t="shared" si="269"/>
        <v>0.10416666666666669</v>
      </c>
      <c r="K273" s="36">
        <f t="shared" si="270"/>
        <v>0</v>
      </c>
      <c r="L273" s="36">
        <f t="shared" si="271"/>
        <v>2</v>
      </c>
      <c r="M273" s="36">
        <f t="shared" si="272"/>
        <v>4</v>
      </c>
      <c r="N273" s="36">
        <f t="shared" si="273"/>
        <v>33</v>
      </c>
      <c r="O273" s="37" t="str">
        <f t="shared" si="274"/>
        <v>CNT
 de 7h 30 à 10h 00</v>
      </c>
    </row>
    <row r="274" spans="1:15" x14ac:dyDescent="0.25">
      <c r="A274">
        <f t="shared" si="275"/>
        <v>43</v>
      </c>
      <c r="B274" s="3">
        <f t="shared" si="276"/>
        <v>1</v>
      </c>
      <c r="C274" s="4">
        <f t="shared" si="292"/>
        <v>10</v>
      </c>
      <c r="D274">
        <f t="shared" si="279"/>
        <v>2017</v>
      </c>
      <c r="E274" s="22">
        <f t="shared" si="242"/>
        <v>43030</v>
      </c>
      <c r="F274" s="25">
        <f t="shared" ref="F274:H274" si="294">F235</f>
        <v>0.41666666666666669</v>
      </c>
      <c r="G274" s="25">
        <f t="shared" si="294"/>
        <v>0.5625</v>
      </c>
      <c r="H274" s="25" t="str">
        <f t="shared" si="294"/>
        <v>Public</v>
      </c>
      <c r="J274" s="1">
        <f t="shared" si="269"/>
        <v>0.14583333333333331</v>
      </c>
      <c r="K274" s="2">
        <f t="shared" si="270"/>
        <v>0</v>
      </c>
      <c r="L274" s="2">
        <f t="shared" si="271"/>
        <v>2</v>
      </c>
      <c r="M274" s="2">
        <f t="shared" si="272"/>
        <v>34</v>
      </c>
      <c r="N274" s="2">
        <f t="shared" si="273"/>
        <v>75</v>
      </c>
      <c r="O274" s="7" t="str">
        <f t="shared" si="274"/>
        <v>Public
 de 10h 00 à 13h 30</v>
      </c>
    </row>
    <row r="275" spans="1:15" x14ac:dyDescent="0.25">
      <c r="A275">
        <f t="shared" si="275"/>
        <v>43</v>
      </c>
      <c r="B275" s="3">
        <f t="shared" si="276"/>
        <v>2</v>
      </c>
      <c r="C275" s="4">
        <f t="shared" si="292"/>
        <v>10</v>
      </c>
      <c r="D275">
        <f t="shared" si="279"/>
        <v>2017</v>
      </c>
      <c r="E275" s="22">
        <f t="shared" si="242"/>
        <v>43031</v>
      </c>
      <c r="F275" s="25">
        <f t="shared" ref="F275:H275" si="295">F236</f>
        <v>0.375</v>
      </c>
      <c r="G275" s="25">
        <f t="shared" si="295"/>
        <v>0.44791666666666669</v>
      </c>
      <c r="H275" s="25" t="str">
        <f t="shared" si="295"/>
        <v>Lycée</v>
      </c>
      <c r="J275" s="1">
        <f t="shared" si="269"/>
        <v>7.2916666666666685E-2</v>
      </c>
      <c r="K275" s="2">
        <f t="shared" si="270"/>
        <v>0</v>
      </c>
      <c r="L275" s="2">
        <f t="shared" si="271"/>
        <v>3</v>
      </c>
      <c r="M275" s="2">
        <f t="shared" si="272"/>
        <v>22</v>
      </c>
      <c r="N275" s="2">
        <f t="shared" si="273"/>
        <v>42</v>
      </c>
      <c r="O275" s="7" t="str">
        <f t="shared" si="274"/>
        <v>Lycée
 de 9h 00 à 10h 45</v>
      </c>
    </row>
    <row r="276" spans="1:15" x14ac:dyDescent="0.25">
      <c r="A276">
        <f t="shared" si="275"/>
        <v>43</v>
      </c>
      <c r="B276" s="3">
        <f t="shared" si="276"/>
        <v>2</v>
      </c>
      <c r="C276" s="4">
        <f t="shared" si="292"/>
        <v>10</v>
      </c>
      <c r="D276">
        <f t="shared" si="279"/>
        <v>2017</v>
      </c>
      <c r="E276" s="22">
        <f t="shared" si="242"/>
        <v>43031</v>
      </c>
      <c r="F276" s="25">
        <f t="shared" ref="F276:H276" si="296">F237</f>
        <v>0.5</v>
      </c>
      <c r="G276" s="25">
        <f t="shared" si="296"/>
        <v>0.5625</v>
      </c>
      <c r="H276" s="25" t="str">
        <f t="shared" si="296"/>
        <v>Gym Volontaire</v>
      </c>
      <c r="J276" s="1">
        <f t="shared" si="269"/>
        <v>6.25E-2</v>
      </c>
      <c r="K276" s="2">
        <f t="shared" si="270"/>
        <v>0</v>
      </c>
      <c r="L276" s="2">
        <f t="shared" si="271"/>
        <v>3</v>
      </c>
      <c r="M276" s="2">
        <f t="shared" si="272"/>
        <v>58</v>
      </c>
      <c r="N276" s="2">
        <f t="shared" si="273"/>
        <v>75</v>
      </c>
      <c r="O276" s="7" t="str">
        <f t="shared" si="274"/>
        <v>Gym Volontaire
 de 12h 00 à 13h 30</v>
      </c>
    </row>
    <row r="277" spans="1:15" x14ac:dyDescent="0.25">
      <c r="A277">
        <f t="shared" si="275"/>
        <v>43</v>
      </c>
      <c r="B277" s="3">
        <f t="shared" si="276"/>
        <v>2</v>
      </c>
      <c r="C277" s="4">
        <f t="shared" si="292"/>
        <v>10</v>
      </c>
      <c r="D277">
        <f t="shared" si="279"/>
        <v>2017</v>
      </c>
      <c r="E277" s="22">
        <f t="shared" si="242"/>
        <v>43031</v>
      </c>
      <c r="F277" s="25">
        <f t="shared" ref="F277:H277" si="297">F238</f>
        <v>0.58333333333333337</v>
      </c>
      <c r="G277" s="25">
        <f t="shared" si="297"/>
        <v>0.64583333333333337</v>
      </c>
      <c r="H277" s="25" t="str">
        <f t="shared" si="297"/>
        <v>Collège A</v>
      </c>
      <c r="J277" s="1">
        <f t="shared" si="269"/>
        <v>6.25E-2</v>
      </c>
      <c r="K277" s="2">
        <f t="shared" si="270"/>
        <v>0</v>
      </c>
      <c r="L277" s="2">
        <f t="shared" si="271"/>
        <v>3</v>
      </c>
      <c r="M277" s="2">
        <f t="shared" si="272"/>
        <v>82</v>
      </c>
      <c r="N277" s="2">
        <f t="shared" si="273"/>
        <v>99</v>
      </c>
      <c r="O277" s="7" t="str">
        <f t="shared" si="274"/>
        <v>Collège A
 de 14h 00 à 15h 30</v>
      </c>
    </row>
    <row r="278" spans="1:15" x14ac:dyDescent="0.25">
      <c r="A278">
        <f t="shared" si="275"/>
        <v>43</v>
      </c>
      <c r="B278" s="3">
        <f t="shared" si="276"/>
        <v>2</v>
      </c>
      <c r="C278" s="4">
        <f t="shared" si="292"/>
        <v>10</v>
      </c>
      <c r="D278">
        <f t="shared" si="279"/>
        <v>2017</v>
      </c>
      <c r="E278" s="22">
        <f t="shared" si="242"/>
        <v>43031</v>
      </c>
      <c r="F278" s="25">
        <f t="shared" ref="F278:H278" si="298">F239</f>
        <v>0.64583333333333337</v>
      </c>
      <c r="G278" s="25">
        <f t="shared" si="298"/>
        <v>0.70833333333333337</v>
      </c>
      <c r="H278" s="25" t="str">
        <f t="shared" si="298"/>
        <v>Collège B</v>
      </c>
      <c r="J278" s="1">
        <f t="shared" si="269"/>
        <v>6.25E-2</v>
      </c>
      <c r="K278" s="2">
        <f t="shared" si="270"/>
        <v>0</v>
      </c>
      <c r="L278" s="2">
        <f t="shared" si="271"/>
        <v>3</v>
      </c>
      <c r="M278" s="2">
        <f t="shared" si="272"/>
        <v>100</v>
      </c>
      <c r="N278" s="2">
        <f t="shared" si="273"/>
        <v>117</v>
      </c>
      <c r="O278" s="7" t="str">
        <f t="shared" si="274"/>
        <v>Collège B
 de 15h 30 à 17h 00</v>
      </c>
    </row>
    <row r="279" spans="1:15" x14ac:dyDescent="0.25">
      <c r="A279">
        <f t="shared" si="275"/>
        <v>43</v>
      </c>
      <c r="B279" s="3">
        <f t="shared" si="276"/>
        <v>2</v>
      </c>
      <c r="C279" s="4">
        <f t="shared" si="292"/>
        <v>10</v>
      </c>
      <c r="D279">
        <f t="shared" si="279"/>
        <v>2017</v>
      </c>
      <c r="E279" s="22">
        <f t="shared" si="242"/>
        <v>43031</v>
      </c>
      <c r="F279" s="25">
        <f t="shared" ref="F279:H279" si="299">F240</f>
        <v>0.70833333333333337</v>
      </c>
      <c r="G279" s="25">
        <f t="shared" si="299"/>
        <v>0.75</v>
      </c>
      <c r="H279" s="25" t="str">
        <f t="shared" si="299"/>
        <v>Gym Volontaire</v>
      </c>
      <c r="J279" s="1">
        <f t="shared" si="269"/>
        <v>4.166666666666663E-2</v>
      </c>
      <c r="K279" s="2">
        <f t="shared" si="270"/>
        <v>0</v>
      </c>
      <c r="L279" s="2">
        <f t="shared" si="271"/>
        <v>3</v>
      </c>
      <c r="M279" s="2">
        <f t="shared" si="272"/>
        <v>118</v>
      </c>
      <c r="N279" s="2">
        <f t="shared" si="273"/>
        <v>129</v>
      </c>
      <c r="O279" s="7" t="str">
        <f t="shared" si="274"/>
        <v>Gym Volontaire
 de 17h 00 à 18h 00</v>
      </c>
    </row>
    <row r="280" spans="1:15" x14ac:dyDescent="0.25">
      <c r="A280">
        <f t="shared" si="275"/>
        <v>43</v>
      </c>
      <c r="B280" s="3">
        <f t="shared" si="276"/>
        <v>2</v>
      </c>
      <c r="C280" s="4">
        <f t="shared" si="292"/>
        <v>10</v>
      </c>
      <c r="D280">
        <f t="shared" si="279"/>
        <v>2017</v>
      </c>
      <c r="E280" s="22">
        <f t="shared" si="242"/>
        <v>43031</v>
      </c>
      <c r="F280" s="25">
        <f t="shared" ref="F280:H280" si="300">F241</f>
        <v>0.75</v>
      </c>
      <c r="G280" s="25">
        <f t="shared" si="300"/>
        <v>0.9375</v>
      </c>
      <c r="H280" s="25" t="str">
        <f t="shared" si="300"/>
        <v>CNT</v>
      </c>
      <c r="J280" s="1">
        <f t="shared" si="269"/>
        <v>0.1875</v>
      </c>
      <c r="K280" s="2">
        <f t="shared" si="270"/>
        <v>0</v>
      </c>
      <c r="L280" s="2">
        <f t="shared" si="271"/>
        <v>3</v>
      </c>
      <c r="M280" s="2">
        <f t="shared" si="272"/>
        <v>130</v>
      </c>
      <c r="N280" s="2">
        <f t="shared" si="273"/>
        <v>183</v>
      </c>
      <c r="O280" s="7" t="str">
        <f t="shared" si="274"/>
        <v>CNT
 de 18h 00 à 22h 30</v>
      </c>
    </row>
    <row r="281" spans="1:15" x14ac:dyDescent="0.25">
      <c r="A281">
        <f t="shared" si="275"/>
        <v>43</v>
      </c>
      <c r="B281" s="3">
        <f t="shared" si="276"/>
        <v>3</v>
      </c>
      <c r="C281" s="4">
        <f t="shared" si="292"/>
        <v>10</v>
      </c>
      <c r="D281">
        <f t="shared" si="279"/>
        <v>2017</v>
      </c>
      <c r="E281" s="22">
        <f t="shared" si="242"/>
        <v>43032</v>
      </c>
      <c r="F281" s="25">
        <f t="shared" ref="F281:H281" si="301">F242</f>
        <v>0.3125</v>
      </c>
      <c r="G281" s="25">
        <f t="shared" si="301"/>
        <v>0.34375</v>
      </c>
      <c r="H281" s="25" t="str">
        <f t="shared" si="301"/>
        <v>SDIS et/OU PSIG</v>
      </c>
      <c r="J281" s="1">
        <f t="shared" si="269"/>
        <v>3.125E-2</v>
      </c>
      <c r="K281" s="2">
        <f t="shared" si="270"/>
        <v>0</v>
      </c>
      <c r="L281" s="2">
        <f t="shared" si="271"/>
        <v>4</v>
      </c>
      <c r="M281" s="2">
        <f t="shared" si="272"/>
        <v>4</v>
      </c>
      <c r="N281" s="2">
        <f t="shared" si="273"/>
        <v>12</v>
      </c>
      <c r="O281" s="7" t="str">
        <f t="shared" si="274"/>
        <v>SDIS et/OU PSIG
 de 7h 30 à 8h 15</v>
      </c>
    </row>
    <row r="282" spans="1:15" x14ac:dyDescent="0.25">
      <c r="A282">
        <f t="shared" si="275"/>
        <v>43</v>
      </c>
      <c r="B282" s="3">
        <f t="shared" si="276"/>
        <v>3</v>
      </c>
      <c r="C282" s="4">
        <f t="shared" si="292"/>
        <v>10</v>
      </c>
      <c r="D282">
        <f t="shared" si="279"/>
        <v>2017</v>
      </c>
      <c r="E282" s="22">
        <f t="shared" si="242"/>
        <v>43032</v>
      </c>
      <c r="F282" s="25">
        <f t="shared" ref="F282:H282" si="302">F243</f>
        <v>0.35416666666666669</v>
      </c>
      <c r="G282" s="25">
        <f t="shared" si="302"/>
        <v>0.5</v>
      </c>
      <c r="H282" s="25" t="str">
        <f t="shared" si="302"/>
        <v>Collège C</v>
      </c>
      <c r="J282" s="1">
        <f t="shared" si="269"/>
        <v>0.14583333333333331</v>
      </c>
      <c r="K282" s="2">
        <f t="shared" si="270"/>
        <v>0</v>
      </c>
      <c r="L282" s="2">
        <f t="shared" si="271"/>
        <v>4</v>
      </c>
      <c r="M282" s="2">
        <f t="shared" si="272"/>
        <v>16</v>
      </c>
      <c r="N282" s="2">
        <f t="shared" si="273"/>
        <v>57</v>
      </c>
      <c r="O282" s="7" t="str">
        <f t="shared" si="274"/>
        <v>Collège C
 de 8h 30 à 12h 00</v>
      </c>
    </row>
    <row r="283" spans="1:15" x14ac:dyDescent="0.25">
      <c r="A283">
        <f t="shared" si="275"/>
        <v>43</v>
      </c>
      <c r="B283" s="3">
        <f t="shared" si="276"/>
        <v>3</v>
      </c>
      <c r="C283" s="4">
        <f t="shared" si="292"/>
        <v>10</v>
      </c>
      <c r="D283">
        <f t="shared" si="279"/>
        <v>2017</v>
      </c>
      <c r="E283" s="22">
        <f t="shared" si="242"/>
        <v>43032</v>
      </c>
      <c r="F283" s="25">
        <f t="shared" ref="F283:H283" si="303">F244</f>
        <v>0.52083333333333337</v>
      </c>
      <c r="G283" s="25">
        <f t="shared" si="303"/>
        <v>0.5625</v>
      </c>
      <c r="H283" s="25" t="str">
        <f t="shared" si="303"/>
        <v>Maison Des Cèdres</v>
      </c>
      <c r="J283" s="1">
        <f t="shared" si="269"/>
        <v>4.166666666666663E-2</v>
      </c>
      <c r="K283" s="2">
        <f t="shared" si="270"/>
        <v>0</v>
      </c>
      <c r="L283" s="2">
        <f t="shared" si="271"/>
        <v>4</v>
      </c>
      <c r="M283" s="2">
        <f t="shared" si="272"/>
        <v>64</v>
      </c>
      <c r="N283" s="2">
        <f t="shared" si="273"/>
        <v>75</v>
      </c>
      <c r="O283" s="7" t="str">
        <f t="shared" si="274"/>
        <v>Maison Des Cèdres
 de 12h 30 à 13h 30</v>
      </c>
    </row>
    <row r="284" spans="1:15" x14ac:dyDescent="0.25">
      <c r="A284">
        <f t="shared" si="275"/>
        <v>43</v>
      </c>
      <c r="B284" s="3">
        <f t="shared" si="276"/>
        <v>3</v>
      </c>
      <c r="C284" s="4">
        <f t="shared" si="292"/>
        <v>10</v>
      </c>
      <c r="D284">
        <f t="shared" si="279"/>
        <v>2017</v>
      </c>
      <c r="E284" s="22">
        <f t="shared" si="242"/>
        <v>43032</v>
      </c>
      <c r="F284" s="25">
        <f t="shared" ref="F284:H284" si="304">F245</f>
        <v>0.58333333333333337</v>
      </c>
      <c r="G284" s="25">
        <f t="shared" si="304"/>
        <v>0.75</v>
      </c>
      <c r="H284" s="25" t="str">
        <f t="shared" si="304"/>
        <v>Lycée</v>
      </c>
      <c r="J284" s="1">
        <f t="shared" si="269"/>
        <v>0.16666666666666663</v>
      </c>
      <c r="K284" s="2">
        <f t="shared" si="270"/>
        <v>0</v>
      </c>
      <c r="L284" s="2">
        <f t="shared" si="271"/>
        <v>4</v>
      </c>
      <c r="M284" s="2">
        <f t="shared" si="272"/>
        <v>82</v>
      </c>
      <c r="N284" s="2">
        <f t="shared" si="273"/>
        <v>129</v>
      </c>
      <c r="O284" s="7" t="str">
        <f t="shared" si="274"/>
        <v>Lycée
 de 14h 00 à 18h 00</v>
      </c>
    </row>
    <row r="285" spans="1:15" x14ac:dyDescent="0.25">
      <c r="A285">
        <f t="shared" si="275"/>
        <v>43</v>
      </c>
      <c r="B285" s="3">
        <f t="shared" si="276"/>
        <v>3</v>
      </c>
      <c r="C285" s="4">
        <f t="shared" si="292"/>
        <v>10</v>
      </c>
      <c r="D285">
        <f t="shared" si="279"/>
        <v>2017</v>
      </c>
      <c r="E285" s="22">
        <f t="shared" si="242"/>
        <v>43032</v>
      </c>
      <c r="F285" s="25">
        <f t="shared" ref="F285:H285" si="305">F246</f>
        <v>0.75</v>
      </c>
      <c r="G285" s="25">
        <f t="shared" si="305"/>
        <v>0.83333333333333337</v>
      </c>
      <c r="H285" s="25" t="str">
        <f t="shared" si="305"/>
        <v>Public</v>
      </c>
      <c r="J285" s="1">
        <f t="shared" si="269"/>
        <v>8.333333333333337E-2</v>
      </c>
      <c r="K285" s="2">
        <f t="shared" si="270"/>
        <v>0</v>
      </c>
      <c r="L285" s="2">
        <f t="shared" si="271"/>
        <v>4</v>
      </c>
      <c r="M285" s="2">
        <f t="shared" si="272"/>
        <v>130</v>
      </c>
      <c r="N285" s="2">
        <f t="shared" si="273"/>
        <v>153</v>
      </c>
      <c r="O285" s="7" t="str">
        <f t="shared" si="274"/>
        <v>Public
 de 18h 00 à 20h 00</v>
      </c>
    </row>
    <row r="286" spans="1:15" x14ac:dyDescent="0.25">
      <c r="A286">
        <f t="shared" si="275"/>
        <v>43</v>
      </c>
      <c r="B286" s="3">
        <f t="shared" si="276"/>
        <v>3</v>
      </c>
      <c r="C286" s="4">
        <f t="shared" si="292"/>
        <v>10</v>
      </c>
      <c r="D286">
        <f t="shared" si="279"/>
        <v>2017</v>
      </c>
      <c r="E286" s="22">
        <f t="shared" si="242"/>
        <v>43032</v>
      </c>
      <c r="F286" s="25">
        <f t="shared" ref="F286:H286" si="306">F247</f>
        <v>0.83333333333333337</v>
      </c>
      <c r="G286" s="25">
        <f t="shared" si="306"/>
        <v>0.9375</v>
      </c>
      <c r="H286" s="25" t="str">
        <f t="shared" si="306"/>
        <v>CNT</v>
      </c>
      <c r="J286" s="1">
        <f t="shared" si="269"/>
        <v>0.10416666666666663</v>
      </c>
      <c r="K286" s="2">
        <f t="shared" si="270"/>
        <v>0</v>
      </c>
      <c r="L286" s="2">
        <f t="shared" si="271"/>
        <v>4</v>
      </c>
      <c r="M286" s="2">
        <f t="shared" si="272"/>
        <v>154</v>
      </c>
      <c r="N286" s="2">
        <f t="shared" si="273"/>
        <v>183</v>
      </c>
      <c r="O286" s="7" t="str">
        <f t="shared" si="274"/>
        <v>CNT
 de 20h 00 à 22h 30</v>
      </c>
    </row>
    <row r="287" spans="1:15" x14ac:dyDescent="0.25">
      <c r="A287">
        <f t="shared" si="275"/>
        <v>43</v>
      </c>
      <c r="B287" s="3">
        <f t="shared" si="276"/>
        <v>4</v>
      </c>
      <c r="C287" s="4">
        <f t="shared" si="292"/>
        <v>10</v>
      </c>
      <c r="D287">
        <f t="shared" si="279"/>
        <v>2017</v>
      </c>
      <c r="E287" s="22">
        <f t="shared" si="242"/>
        <v>43033</v>
      </c>
      <c r="F287" s="25">
        <f t="shared" ref="F287:H287" si="307">F248</f>
        <v>0.33333333333333331</v>
      </c>
      <c r="G287" s="25">
        <f t="shared" si="307"/>
        <v>0.41666666666666669</v>
      </c>
      <c r="H287" s="25" t="str">
        <f t="shared" si="307"/>
        <v>Lycée</v>
      </c>
      <c r="J287" s="1">
        <f t="shared" si="269"/>
        <v>8.333333333333337E-2</v>
      </c>
      <c r="K287" s="2">
        <f t="shared" si="270"/>
        <v>0</v>
      </c>
      <c r="L287" s="2">
        <f t="shared" si="271"/>
        <v>5</v>
      </c>
      <c r="M287" s="2">
        <f t="shared" si="272"/>
        <v>10</v>
      </c>
      <c r="N287" s="2">
        <f t="shared" si="273"/>
        <v>33</v>
      </c>
      <c r="O287" s="7" t="str">
        <f t="shared" si="274"/>
        <v>Lycée
 de 8h 00 à 10h 00</v>
      </c>
    </row>
    <row r="288" spans="1:15" x14ac:dyDescent="0.25">
      <c r="A288">
        <f t="shared" si="275"/>
        <v>43</v>
      </c>
      <c r="B288" s="3">
        <f t="shared" si="276"/>
        <v>4</v>
      </c>
      <c r="C288" s="4">
        <f t="shared" si="292"/>
        <v>10</v>
      </c>
      <c r="D288">
        <f t="shared" si="279"/>
        <v>2017</v>
      </c>
      <c r="E288" s="22">
        <f t="shared" si="242"/>
        <v>43033</v>
      </c>
      <c r="F288" s="25">
        <f t="shared" ref="F288:H288" si="308">F249</f>
        <v>0.41666666666666669</v>
      </c>
      <c r="G288" s="25">
        <f t="shared" si="308"/>
        <v>0.5</v>
      </c>
      <c r="H288" s="25" t="str">
        <f t="shared" si="308"/>
        <v>Lycée</v>
      </c>
      <c r="J288" s="1">
        <f t="shared" si="269"/>
        <v>8.3333333333333315E-2</v>
      </c>
      <c r="K288" s="2">
        <f t="shared" si="270"/>
        <v>0</v>
      </c>
      <c r="L288" s="2">
        <f t="shared" si="271"/>
        <v>5</v>
      </c>
      <c r="M288" s="2">
        <f t="shared" si="272"/>
        <v>34</v>
      </c>
      <c r="N288" s="2">
        <f t="shared" si="273"/>
        <v>57</v>
      </c>
      <c r="O288" s="7" t="str">
        <f t="shared" si="274"/>
        <v>Lycée
 de 10h 00 à 12h 00</v>
      </c>
    </row>
    <row r="289" spans="1:15" x14ac:dyDescent="0.25">
      <c r="A289">
        <f t="shared" si="275"/>
        <v>43</v>
      </c>
      <c r="B289" s="3">
        <f t="shared" si="276"/>
        <v>4</v>
      </c>
      <c r="C289" s="4">
        <f t="shared" si="292"/>
        <v>10</v>
      </c>
      <c r="D289">
        <f t="shared" si="279"/>
        <v>2017</v>
      </c>
      <c r="E289" s="22">
        <f t="shared" si="242"/>
        <v>43033</v>
      </c>
      <c r="F289" s="25">
        <f t="shared" ref="F289:H289" si="309">F250</f>
        <v>0.52083333333333337</v>
      </c>
      <c r="G289" s="25">
        <f t="shared" si="309"/>
        <v>0.60416666666666663</v>
      </c>
      <c r="H289" s="25" t="str">
        <f t="shared" si="309"/>
        <v>CNT</v>
      </c>
      <c r="J289" s="1">
        <f t="shared" si="269"/>
        <v>8.3333333333333259E-2</v>
      </c>
      <c r="K289" s="2">
        <f t="shared" si="270"/>
        <v>0</v>
      </c>
      <c r="L289" s="2">
        <f t="shared" si="271"/>
        <v>5</v>
      </c>
      <c r="M289" s="2">
        <f t="shared" si="272"/>
        <v>64</v>
      </c>
      <c r="N289" s="2">
        <f t="shared" si="273"/>
        <v>87</v>
      </c>
      <c r="O289" s="7" t="str">
        <f t="shared" si="274"/>
        <v>CNT
 de 12h 30 à 14h 30</v>
      </c>
    </row>
    <row r="290" spans="1:15" x14ac:dyDescent="0.25">
      <c r="A290">
        <f t="shared" si="275"/>
        <v>43</v>
      </c>
      <c r="B290" s="3">
        <f t="shared" si="276"/>
        <v>4</v>
      </c>
      <c r="C290" s="4">
        <f t="shared" si="292"/>
        <v>10</v>
      </c>
      <c r="D290">
        <f t="shared" si="279"/>
        <v>2017</v>
      </c>
      <c r="E290" s="22">
        <f t="shared" si="242"/>
        <v>43033</v>
      </c>
      <c r="F290" s="25">
        <f t="shared" ref="F290:H290" si="310">F251</f>
        <v>0.60416666666666663</v>
      </c>
      <c r="G290" s="25">
        <f t="shared" si="310"/>
        <v>0.79166666666666663</v>
      </c>
      <c r="H290" s="25" t="str">
        <f t="shared" si="310"/>
        <v>Public</v>
      </c>
      <c r="J290" s="1">
        <f t="shared" si="269"/>
        <v>0.1875</v>
      </c>
      <c r="K290" s="2">
        <f t="shared" si="270"/>
        <v>0</v>
      </c>
      <c r="L290" s="2">
        <f t="shared" si="271"/>
        <v>5</v>
      </c>
      <c r="M290" s="2">
        <f t="shared" si="272"/>
        <v>88</v>
      </c>
      <c r="N290" s="2">
        <f t="shared" si="273"/>
        <v>141</v>
      </c>
      <c r="O290" s="7" t="str">
        <f t="shared" si="274"/>
        <v>Public
 de 14h 30 à 19h 00</v>
      </c>
    </row>
    <row r="291" spans="1:15" x14ac:dyDescent="0.25">
      <c r="A291">
        <f t="shared" si="275"/>
        <v>43</v>
      </c>
      <c r="B291" s="3">
        <f t="shared" si="276"/>
        <v>4</v>
      </c>
      <c r="C291" s="4">
        <f t="shared" si="292"/>
        <v>10</v>
      </c>
      <c r="D291">
        <f t="shared" si="279"/>
        <v>2017</v>
      </c>
      <c r="E291" s="22">
        <f t="shared" si="242"/>
        <v>43033</v>
      </c>
      <c r="F291" s="25">
        <f t="shared" ref="F291:H291" si="311">F252</f>
        <v>0.79166666666666663</v>
      </c>
      <c r="G291" s="25">
        <f t="shared" si="311"/>
        <v>0.83333333333333337</v>
      </c>
      <c r="H291" s="25" t="str">
        <f t="shared" si="311"/>
        <v>CNT</v>
      </c>
      <c r="J291" s="1">
        <f t="shared" si="269"/>
        <v>4.1666666666666741E-2</v>
      </c>
      <c r="K291" s="2">
        <f t="shared" si="270"/>
        <v>0</v>
      </c>
      <c r="L291" s="2">
        <f t="shared" si="271"/>
        <v>5</v>
      </c>
      <c r="M291" s="2">
        <f t="shared" si="272"/>
        <v>142</v>
      </c>
      <c r="N291" s="2">
        <f t="shared" si="273"/>
        <v>153</v>
      </c>
      <c r="O291" s="7" t="str">
        <f t="shared" si="274"/>
        <v>CNT
 de 19h 00 à 20h 00</v>
      </c>
    </row>
    <row r="292" spans="1:15" x14ac:dyDescent="0.25">
      <c r="A292">
        <f t="shared" si="275"/>
        <v>43</v>
      </c>
      <c r="B292" s="3">
        <f t="shared" si="276"/>
        <v>4</v>
      </c>
      <c r="C292" s="4">
        <f t="shared" si="292"/>
        <v>10</v>
      </c>
      <c r="D292">
        <f t="shared" si="279"/>
        <v>2017</v>
      </c>
      <c r="E292" s="22">
        <f t="shared" si="242"/>
        <v>43033</v>
      </c>
      <c r="F292" s="25">
        <f t="shared" ref="F292:H292" si="312">F253</f>
        <v>0.83333333333333337</v>
      </c>
      <c r="G292" s="25">
        <f t="shared" si="312"/>
        <v>0.9375</v>
      </c>
      <c r="H292" s="25" t="str">
        <f t="shared" si="312"/>
        <v>Plongeurs masqués</v>
      </c>
      <c r="J292" s="1">
        <f t="shared" si="269"/>
        <v>0.10416666666666663</v>
      </c>
      <c r="K292" s="2">
        <f t="shared" si="270"/>
        <v>0</v>
      </c>
      <c r="L292" s="2">
        <f t="shared" si="271"/>
        <v>5</v>
      </c>
      <c r="M292" s="2">
        <f t="shared" si="272"/>
        <v>154</v>
      </c>
      <c r="N292" s="2">
        <f t="shared" si="273"/>
        <v>183</v>
      </c>
      <c r="O292" s="7" t="str">
        <f t="shared" si="274"/>
        <v>Plongeurs masqués
 de 20h 00 à 22h 30</v>
      </c>
    </row>
    <row r="293" spans="1:15" x14ac:dyDescent="0.25">
      <c r="A293">
        <f t="shared" si="275"/>
        <v>43</v>
      </c>
      <c r="B293" s="3">
        <f t="shared" si="276"/>
        <v>5</v>
      </c>
      <c r="C293" s="4">
        <f t="shared" si="292"/>
        <v>10</v>
      </c>
      <c r="D293">
        <f t="shared" si="279"/>
        <v>2017</v>
      </c>
      <c r="E293" s="22">
        <f t="shared" si="242"/>
        <v>43034</v>
      </c>
      <c r="F293" s="25">
        <f t="shared" ref="F293:H293" si="313">F254</f>
        <v>0.35416666666666669</v>
      </c>
      <c r="G293" s="25">
        <f t="shared" si="313"/>
        <v>0.41666666666666669</v>
      </c>
      <c r="H293" s="25" t="str">
        <f t="shared" si="313"/>
        <v>Collège B</v>
      </c>
      <c r="J293" s="1">
        <f t="shared" si="269"/>
        <v>6.25E-2</v>
      </c>
      <c r="K293" s="2">
        <f t="shared" si="270"/>
        <v>0</v>
      </c>
      <c r="L293" s="2">
        <f t="shared" si="271"/>
        <v>6</v>
      </c>
      <c r="M293" s="2">
        <f t="shared" si="272"/>
        <v>16</v>
      </c>
      <c r="N293" s="2">
        <f t="shared" si="273"/>
        <v>33</v>
      </c>
      <c r="O293" s="7" t="str">
        <f t="shared" si="274"/>
        <v>Collège B
 de 8h 30 à 10h 00</v>
      </c>
    </row>
    <row r="294" spans="1:15" x14ac:dyDescent="0.25">
      <c r="A294">
        <f t="shared" si="275"/>
        <v>43</v>
      </c>
      <c r="B294" s="3">
        <f t="shared" si="276"/>
        <v>5</v>
      </c>
      <c r="C294" s="4">
        <f t="shared" si="292"/>
        <v>10</v>
      </c>
      <c r="D294">
        <f t="shared" si="279"/>
        <v>2017</v>
      </c>
      <c r="E294" s="22">
        <f t="shared" si="242"/>
        <v>43034</v>
      </c>
      <c r="F294" s="25">
        <f t="shared" ref="F294:H294" si="314">F255</f>
        <v>0.52083333333333337</v>
      </c>
      <c r="G294" s="25">
        <f t="shared" si="314"/>
        <v>0.5625</v>
      </c>
      <c r="H294" s="25" t="str">
        <f t="shared" si="314"/>
        <v>Inss</v>
      </c>
      <c r="J294" s="1">
        <f t="shared" si="269"/>
        <v>4.166666666666663E-2</v>
      </c>
      <c r="K294" s="2">
        <f t="shared" si="270"/>
        <v>0</v>
      </c>
      <c r="L294" s="2">
        <f t="shared" si="271"/>
        <v>6</v>
      </c>
      <c r="M294" s="2">
        <f t="shared" si="272"/>
        <v>64</v>
      </c>
      <c r="N294" s="2">
        <f t="shared" si="273"/>
        <v>75</v>
      </c>
      <c r="O294" s="7" t="str">
        <f t="shared" si="274"/>
        <v>Inss
 de 12h 30 à 13h 30</v>
      </c>
    </row>
    <row r="295" spans="1:15" x14ac:dyDescent="0.25">
      <c r="A295">
        <f t="shared" si="275"/>
        <v>43</v>
      </c>
      <c r="B295" s="3">
        <f t="shared" si="276"/>
        <v>5</v>
      </c>
      <c r="C295" s="4">
        <f t="shared" si="292"/>
        <v>10</v>
      </c>
      <c r="D295">
        <f t="shared" si="279"/>
        <v>2017</v>
      </c>
      <c r="E295" s="22">
        <f t="shared" si="242"/>
        <v>43034</v>
      </c>
      <c r="F295" s="25">
        <f t="shared" ref="F295:H295" si="315">F256</f>
        <v>0.58333333333333337</v>
      </c>
      <c r="G295" s="25">
        <f t="shared" si="315"/>
        <v>0.61111111111111105</v>
      </c>
      <c r="H295" s="25" t="str">
        <f t="shared" si="315"/>
        <v>Ecole Primaire A</v>
      </c>
      <c r="J295" s="1">
        <f t="shared" si="269"/>
        <v>2.7777777777777679E-2</v>
      </c>
      <c r="K295" s="2">
        <f t="shared" si="270"/>
        <v>0</v>
      </c>
      <c r="L295" s="2">
        <f t="shared" si="271"/>
        <v>6</v>
      </c>
      <c r="M295" s="2">
        <f t="shared" si="272"/>
        <v>82</v>
      </c>
      <c r="N295" s="2">
        <f t="shared" si="273"/>
        <v>88.999999999999972</v>
      </c>
      <c r="O295" s="7" t="str">
        <f t="shared" si="274"/>
        <v>Ecole Primaire A
 de 14h 00 à 14h 40</v>
      </c>
    </row>
    <row r="296" spans="1:15" x14ac:dyDescent="0.25">
      <c r="A296">
        <f t="shared" si="275"/>
        <v>43</v>
      </c>
      <c r="B296" s="3">
        <f t="shared" si="276"/>
        <v>5</v>
      </c>
      <c r="C296" s="4">
        <f t="shared" si="292"/>
        <v>10</v>
      </c>
      <c r="D296">
        <f t="shared" si="279"/>
        <v>2017</v>
      </c>
      <c r="E296" s="22">
        <f t="shared" si="242"/>
        <v>43034</v>
      </c>
      <c r="F296" s="25">
        <f t="shared" ref="F296:H296" si="316">F257</f>
        <v>0.61458333333333337</v>
      </c>
      <c r="G296" s="25">
        <f t="shared" si="316"/>
        <v>0.64236111111111105</v>
      </c>
      <c r="H296" s="25" t="str">
        <f t="shared" si="316"/>
        <v>Ecole Primaire A</v>
      </c>
      <c r="J296" s="1">
        <f t="shared" si="269"/>
        <v>2.7777777777777679E-2</v>
      </c>
      <c r="K296" s="2">
        <f t="shared" si="270"/>
        <v>0</v>
      </c>
      <c r="L296" s="2">
        <f t="shared" si="271"/>
        <v>6</v>
      </c>
      <c r="M296" s="2">
        <f t="shared" si="272"/>
        <v>91</v>
      </c>
      <c r="N296" s="2">
        <f t="shared" si="273"/>
        <v>97.999999999999972</v>
      </c>
      <c r="O296" s="7" t="str">
        <f t="shared" si="274"/>
        <v>Ecole Primaire A
 de 14h 45 à 15h 25</v>
      </c>
    </row>
    <row r="297" spans="1:15" x14ac:dyDescent="0.25">
      <c r="A297">
        <f t="shared" si="275"/>
        <v>43</v>
      </c>
      <c r="B297" s="3">
        <f t="shared" si="276"/>
        <v>5</v>
      </c>
      <c r="C297" s="4">
        <f t="shared" si="292"/>
        <v>10</v>
      </c>
      <c r="D297">
        <f t="shared" si="279"/>
        <v>2017</v>
      </c>
      <c r="E297" s="22">
        <f t="shared" si="242"/>
        <v>43034</v>
      </c>
      <c r="F297" s="25">
        <f t="shared" ref="F297:H297" si="317">F258</f>
        <v>0.66666666666666663</v>
      </c>
      <c r="G297" s="25">
        <f t="shared" si="317"/>
        <v>0.75</v>
      </c>
      <c r="H297" s="25" t="str">
        <f t="shared" si="317"/>
        <v>Lycée</v>
      </c>
      <c r="J297" s="1">
        <f t="shared" si="269"/>
        <v>8.333333333333337E-2</v>
      </c>
      <c r="K297" s="2">
        <f t="shared" si="270"/>
        <v>0</v>
      </c>
      <c r="L297" s="2">
        <f t="shared" si="271"/>
        <v>6</v>
      </c>
      <c r="M297" s="2">
        <f t="shared" si="272"/>
        <v>106</v>
      </c>
      <c r="N297" s="2">
        <f t="shared" si="273"/>
        <v>129</v>
      </c>
      <c r="O297" s="7" t="str">
        <f t="shared" si="274"/>
        <v>Lycée
 de 16h 00 à 18h 00</v>
      </c>
    </row>
    <row r="298" spans="1:15" x14ac:dyDescent="0.25">
      <c r="A298">
        <f t="shared" si="275"/>
        <v>43</v>
      </c>
      <c r="B298" s="3">
        <f t="shared" si="276"/>
        <v>5</v>
      </c>
      <c r="C298" s="4">
        <f t="shared" si="292"/>
        <v>10</v>
      </c>
      <c r="D298">
        <f t="shared" si="279"/>
        <v>2017</v>
      </c>
      <c r="E298" s="22">
        <f t="shared" ref="E298:E361" si="318">E259+7</f>
        <v>43034</v>
      </c>
      <c r="F298" s="25">
        <f t="shared" ref="F298:H298" si="319">F259</f>
        <v>0.75</v>
      </c>
      <c r="G298" s="25">
        <f t="shared" si="319"/>
        <v>0.83333333333333337</v>
      </c>
      <c r="H298" s="25" t="str">
        <f t="shared" si="319"/>
        <v>Public</v>
      </c>
      <c r="J298" s="1">
        <f t="shared" si="269"/>
        <v>8.333333333333337E-2</v>
      </c>
      <c r="K298" s="2">
        <f t="shared" si="270"/>
        <v>0</v>
      </c>
      <c r="L298" s="2">
        <f t="shared" si="271"/>
        <v>6</v>
      </c>
      <c r="M298" s="2">
        <f t="shared" si="272"/>
        <v>130</v>
      </c>
      <c r="N298" s="2">
        <f t="shared" si="273"/>
        <v>153</v>
      </c>
      <c r="O298" s="7" t="str">
        <f t="shared" si="274"/>
        <v>Public
 de 18h 00 à 20h 00</v>
      </c>
    </row>
    <row r="299" spans="1:15" x14ac:dyDescent="0.25">
      <c r="A299">
        <f t="shared" si="275"/>
        <v>43</v>
      </c>
      <c r="B299" s="3">
        <f t="shared" si="276"/>
        <v>5</v>
      </c>
      <c r="C299" s="4">
        <f t="shared" si="292"/>
        <v>10</v>
      </c>
      <c r="D299">
        <f t="shared" si="279"/>
        <v>2017</v>
      </c>
      <c r="E299" s="22">
        <f t="shared" si="318"/>
        <v>43034</v>
      </c>
      <c r="F299" s="25">
        <f t="shared" ref="F299:H299" si="320">F260</f>
        <v>0.83333333333333337</v>
      </c>
      <c r="G299" s="25">
        <f t="shared" si="320"/>
        <v>0.9375</v>
      </c>
      <c r="H299" s="25" t="str">
        <f t="shared" si="320"/>
        <v>CNT</v>
      </c>
      <c r="J299" s="1">
        <f t="shared" si="269"/>
        <v>0.10416666666666663</v>
      </c>
      <c r="K299" s="2">
        <f t="shared" si="270"/>
        <v>0</v>
      </c>
      <c r="L299" s="2">
        <f t="shared" si="271"/>
        <v>6</v>
      </c>
      <c r="M299" s="2">
        <f t="shared" si="272"/>
        <v>154</v>
      </c>
      <c r="N299" s="2">
        <f t="shared" si="273"/>
        <v>183</v>
      </c>
      <c r="O299" s="7" t="str">
        <f t="shared" si="274"/>
        <v>CNT
 de 20h 00 à 22h 30</v>
      </c>
    </row>
    <row r="300" spans="1:15" x14ac:dyDescent="0.25">
      <c r="A300">
        <f t="shared" si="275"/>
        <v>43</v>
      </c>
      <c r="B300" s="3">
        <f t="shared" si="276"/>
        <v>6</v>
      </c>
      <c r="C300" s="4">
        <f t="shared" si="292"/>
        <v>10</v>
      </c>
      <c r="D300">
        <f t="shared" si="279"/>
        <v>2017</v>
      </c>
      <c r="E300" s="22">
        <f t="shared" si="318"/>
        <v>43035</v>
      </c>
      <c r="F300" s="25">
        <f t="shared" ref="F300:H300" si="321">F261</f>
        <v>0.375</v>
      </c>
      <c r="G300" s="25">
        <f t="shared" si="321"/>
        <v>0.47916666666666669</v>
      </c>
      <c r="H300" s="25" t="str">
        <f t="shared" si="321"/>
        <v>Ecole Primaire B</v>
      </c>
      <c r="J300" s="1">
        <f t="shared" si="269"/>
        <v>0.10416666666666669</v>
      </c>
      <c r="K300" s="2">
        <f t="shared" si="270"/>
        <v>0</v>
      </c>
      <c r="L300" s="2">
        <f t="shared" si="271"/>
        <v>7</v>
      </c>
      <c r="M300" s="2">
        <f t="shared" si="272"/>
        <v>22</v>
      </c>
      <c r="N300" s="2">
        <f t="shared" si="273"/>
        <v>51</v>
      </c>
      <c r="O300" s="7" t="str">
        <f t="shared" si="274"/>
        <v>Ecole Primaire B
 de 9h 00 à 11h 30</v>
      </c>
    </row>
    <row r="301" spans="1:15" x14ac:dyDescent="0.25">
      <c r="A301">
        <f t="shared" si="275"/>
        <v>43</v>
      </c>
      <c r="B301" s="3">
        <f t="shared" si="276"/>
        <v>6</v>
      </c>
      <c r="C301" s="4">
        <f t="shared" si="292"/>
        <v>10</v>
      </c>
      <c r="D301">
        <f t="shared" si="279"/>
        <v>2017</v>
      </c>
      <c r="E301" s="22">
        <f t="shared" si="318"/>
        <v>43035</v>
      </c>
      <c r="F301" s="25">
        <f t="shared" ref="F301:H301" si="322">F262</f>
        <v>0.52083333333333337</v>
      </c>
      <c r="G301" s="25">
        <f t="shared" si="322"/>
        <v>0.5625</v>
      </c>
      <c r="H301" s="25" t="str">
        <f t="shared" si="322"/>
        <v>Maison Des Cèdres</v>
      </c>
      <c r="J301" s="1">
        <f t="shared" si="269"/>
        <v>4.166666666666663E-2</v>
      </c>
      <c r="K301" s="2">
        <f t="shared" si="270"/>
        <v>0</v>
      </c>
      <c r="L301" s="2">
        <f t="shared" si="271"/>
        <v>7</v>
      </c>
      <c r="M301" s="2">
        <f t="shared" si="272"/>
        <v>64</v>
      </c>
      <c r="N301" s="2">
        <f t="shared" si="273"/>
        <v>75</v>
      </c>
      <c r="O301" s="7" t="str">
        <f t="shared" si="274"/>
        <v>Maison Des Cèdres
 de 12h 30 à 13h 30</v>
      </c>
    </row>
    <row r="302" spans="1:15" x14ac:dyDescent="0.25">
      <c r="A302">
        <f t="shared" si="275"/>
        <v>43</v>
      </c>
      <c r="B302" s="3">
        <f t="shared" si="276"/>
        <v>6</v>
      </c>
      <c r="C302" s="4">
        <f t="shared" si="292"/>
        <v>10</v>
      </c>
      <c r="D302">
        <f t="shared" si="279"/>
        <v>2017</v>
      </c>
      <c r="E302" s="22">
        <f t="shared" si="318"/>
        <v>43035</v>
      </c>
      <c r="F302" s="25">
        <f t="shared" ref="F302:H302" si="323">F263</f>
        <v>0.58333333333333337</v>
      </c>
      <c r="G302" s="25">
        <f t="shared" si="323"/>
        <v>0.66666666666666663</v>
      </c>
      <c r="H302" s="25" t="str">
        <f t="shared" si="323"/>
        <v>Lycée</v>
      </c>
      <c r="J302" s="1">
        <f t="shared" si="269"/>
        <v>8.3333333333333259E-2</v>
      </c>
      <c r="K302" s="2">
        <f t="shared" si="270"/>
        <v>0</v>
      </c>
      <c r="L302" s="2">
        <f t="shared" si="271"/>
        <v>7</v>
      </c>
      <c r="M302" s="2">
        <f t="shared" si="272"/>
        <v>82</v>
      </c>
      <c r="N302" s="2">
        <f t="shared" si="273"/>
        <v>105</v>
      </c>
      <c r="O302" s="7" t="str">
        <f t="shared" si="274"/>
        <v>Lycée
 de 14h 00 à 16h 00</v>
      </c>
    </row>
    <row r="303" spans="1:15" x14ac:dyDescent="0.25">
      <c r="A303">
        <f t="shared" si="275"/>
        <v>43</v>
      </c>
      <c r="B303" s="3">
        <f t="shared" si="276"/>
        <v>6</v>
      </c>
      <c r="C303" s="4">
        <f t="shared" si="292"/>
        <v>10</v>
      </c>
      <c r="D303">
        <f t="shared" si="279"/>
        <v>2017</v>
      </c>
      <c r="E303" s="22">
        <f t="shared" si="318"/>
        <v>43035</v>
      </c>
      <c r="F303" s="25">
        <f t="shared" ref="F303:H303" si="324">F264</f>
        <v>0.66666666666666663</v>
      </c>
      <c r="G303" s="25">
        <f t="shared" si="324"/>
        <v>0.75</v>
      </c>
      <c r="H303" s="25" t="str">
        <f t="shared" si="324"/>
        <v>Lycée</v>
      </c>
      <c r="J303" s="1">
        <f t="shared" si="269"/>
        <v>8.333333333333337E-2</v>
      </c>
      <c r="K303" s="2">
        <f t="shared" si="270"/>
        <v>0</v>
      </c>
      <c r="L303" s="2">
        <f t="shared" si="271"/>
        <v>7</v>
      </c>
      <c r="M303" s="2">
        <f t="shared" si="272"/>
        <v>106</v>
      </c>
      <c r="N303" s="2">
        <f t="shared" si="273"/>
        <v>129</v>
      </c>
      <c r="O303" s="7" t="str">
        <f t="shared" si="274"/>
        <v>Lycée
 de 16h 00 à 18h 00</v>
      </c>
    </row>
    <row r="304" spans="1:15" x14ac:dyDescent="0.25">
      <c r="A304">
        <f t="shared" si="275"/>
        <v>43</v>
      </c>
      <c r="B304" s="3">
        <f t="shared" si="276"/>
        <v>6</v>
      </c>
      <c r="C304" s="4">
        <f t="shared" si="292"/>
        <v>10</v>
      </c>
      <c r="D304">
        <f t="shared" si="279"/>
        <v>2017</v>
      </c>
      <c r="E304" s="22">
        <f t="shared" si="318"/>
        <v>43035</v>
      </c>
      <c r="F304" s="25">
        <f t="shared" ref="F304:H304" si="325">F265</f>
        <v>0.75</v>
      </c>
      <c r="G304" s="25">
        <f t="shared" si="325"/>
        <v>0.83333333333333337</v>
      </c>
      <c r="H304" s="25" t="str">
        <f t="shared" si="325"/>
        <v>Public</v>
      </c>
      <c r="J304" s="1">
        <f t="shared" si="269"/>
        <v>8.333333333333337E-2</v>
      </c>
      <c r="K304" s="2">
        <f t="shared" si="270"/>
        <v>0</v>
      </c>
      <c r="L304" s="2">
        <f t="shared" si="271"/>
        <v>7</v>
      </c>
      <c r="M304" s="2">
        <f t="shared" si="272"/>
        <v>130</v>
      </c>
      <c r="N304" s="2">
        <f t="shared" si="273"/>
        <v>153</v>
      </c>
      <c r="O304" s="7" t="str">
        <f t="shared" si="274"/>
        <v>Public
 de 18h 00 à 20h 00</v>
      </c>
    </row>
    <row r="305" spans="1:15" x14ac:dyDescent="0.25">
      <c r="A305">
        <f t="shared" si="275"/>
        <v>43</v>
      </c>
      <c r="B305" s="3">
        <f t="shared" si="276"/>
        <v>6</v>
      </c>
      <c r="C305" s="4">
        <f t="shared" si="292"/>
        <v>10</v>
      </c>
      <c r="D305">
        <f t="shared" si="279"/>
        <v>2017</v>
      </c>
      <c r="E305" s="22">
        <f t="shared" si="318"/>
        <v>43035</v>
      </c>
      <c r="F305" s="25">
        <f t="shared" ref="F305:H305" si="326">F266</f>
        <v>0.83333333333333337</v>
      </c>
      <c r="G305" s="25">
        <f t="shared" si="326"/>
        <v>0.875</v>
      </c>
      <c r="H305" s="25" t="str">
        <f t="shared" si="326"/>
        <v>CNT</v>
      </c>
      <c r="J305" s="1">
        <f t="shared" si="269"/>
        <v>4.166666666666663E-2</v>
      </c>
      <c r="K305" s="2">
        <f t="shared" si="270"/>
        <v>0</v>
      </c>
      <c r="L305" s="2">
        <f t="shared" si="271"/>
        <v>7</v>
      </c>
      <c r="M305" s="2">
        <f t="shared" si="272"/>
        <v>154</v>
      </c>
      <c r="N305" s="2">
        <f t="shared" si="273"/>
        <v>165</v>
      </c>
      <c r="O305" s="7" t="str">
        <f t="shared" si="274"/>
        <v>CNT
 de 20h 00 à 21h 00</v>
      </c>
    </row>
    <row r="306" spans="1:15" x14ac:dyDescent="0.25">
      <c r="A306">
        <f t="shared" si="275"/>
        <v>43</v>
      </c>
      <c r="B306" s="3">
        <f t="shared" si="276"/>
        <v>6</v>
      </c>
      <c r="C306" s="4">
        <f t="shared" si="292"/>
        <v>10</v>
      </c>
      <c r="D306">
        <f t="shared" si="279"/>
        <v>2017</v>
      </c>
      <c r="E306" s="22">
        <f t="shared" si="318"/>
        <v>43035</v>
      </c>
      <c r="F306" s="25">
        <f t="shared" ref="F306:H306" si="327">F267</f>
        <v>0.875</v>
      </c>
      <c r="G306" s="25">
        <f t="shared" si="327"/>
        <v>0.9375</v>
      </c>
      <c r="H306" s="25" t="str">
        <f t="shared" si="327"/>
        <v>TVSV</v>
      </c>
      <c r="J306" s="1">
        <f t="shared" si="269"/>
        <v>6.25E-2</v>
      </c>
      <c r="K306" s="2">
        <f t="shared" si="270"/>
        <v>0</v>
      </c>
      <c r="L306" s="2">
        <f t="shared" si="271"/>
        <v>7</v>
      </c>
      <c r="M306" s="2">
        <f t="shared" si="272"/>
        <v>166</v>
      </c>
      <c r="N306" s="2">
        <f t="shared" si="273"/>
        <v>183</v>
      </c>
      <c r="O306" s="7" t="str">
        <f t="shared" si="274"/>
        <v>TVSV
 de 21h 00 à 22h 30</v>
      </c>
    </row>
    <row r="307" spans="1:15" x14ac:dyDescent="0.25">
      <c r="A307">
        <f t="shared" si="275"/>
        <v>43</v>
      </c>
      <c r="B307" s="3">
        <f t="shared" si="276"/>
        <v>7</v>
      </c>
      <c r="C307" s="4">
        <f t="shared" si="292"/>
        <v>10</v>
      </c>
      <c r="D307">
        <f t="shared" si="279"/>
        <v>2017</v>
      </c>
      <c r="E307" s="22">
        <f t="shared" si="318"/>
        <v>43036</v>
      </c>
      <c r="F307" s="25">
        <f t="shared" ref="F307:H307" si="328">F268</f>
        <v>0.33333333333333331</v>
      </c>
      <c r="G307" s="25">
        <f t="shared" si="328"/>
        <v>0.375</v>
      </c>
      <c r="H307" s="25" t="str">
        <f t="shared" si="328"/>
        <v>Gym Volontaire</v>
      </c>
      <c r="J307" s="1">
        <f t="shared" si="269"/>
        <v>4.1666666666666685E-2</v>
      </c>
      <c r="K307" s="2">
        <f t="shared" si="270"/>
        <v>0</v>
      </c>
      <c r="L307" s="2">
        <f t="shared" si="271"/>
        <v>8</v>
      </c>
      <c r="M307" s="2">
        <f t="shared" si="272"/>
        <v>10</v>
      </c>
      <c r="N307" s="2">
        <f t="shared" si="273"/>
        <v>21</v>
      </c>
      <c r="O307" s="7" t="str">
        <f t="shared" si="274"/>
        <v>Gym Volontaire
 de 8h 00 à 9h 00</v>
      </c>
    </row>
    <row r="308" spans="1:15" x14ac:dyDescent="0.25">
      <c r="A308">
        <f t="shared" si="275"/>
        <v>43</v>
      </c>
      <c r="B308" s="3">
        <f t="shared" si="276"/>
        <v>7</v>
      </c>
      <c r="C308" s="4">
        <f t="shared" si="292"/>
        <v>10</v>
      </c>
      <c r="D308">
        <f t="shared" si="279"/>
        <v>2017</v>
      </c>
      <c r="E308" s="22">
        <f t="shared" si="318"/>
        <v>43036</v>
      </c>
      <c r="F308" s="25">
        <f t="shared" ref="F308:H308" si="329">F269</f>
        <v>0.375</v>
      </c>
      <c r="G308" s="25">
        <f t="shared" si="329"/>
        <v>0.45833333333333331</v>
      </c>
      <c r="H308" s="25" t="str">
        <f t="shared" si="329"/>
        <v>Val Horizon</v>
      </c>
      <c r="J308" s="1">
        <f t="shared" si="269"/>
        <v>8.3333333333333315E-2</v>
      </c>
      <c r="K308" s="2">
        <f t="shared" si="270"/>
        <v>0</v>
      </c>
      <c r="L308" s="2">
        <f t="shared" si="271"/>
        <v>8</v>
      </c>
      <c r="M308" s="2">
        <f t="shared" si="272"/>
        <v>22</v>
      </c>
      <c r="N308" s="2">
        <f t="shared" si="273"/>
        <v>45</v>
      </c>
      <c r="O308" s="7" t="str">
        <f t="shared" si="274"/>
        <v>Val Horizon
 de 9h 00 à 11h 00</v>
      </c>
    </row>
    <row r="309" spans="1:15" x14ac:dyDescent="0.25">
      <c r="A309">
        <f t="shared" si="275"/>
        <v>43</v>
      </c>
      <c r="B309" s="3">
        <f t="shared" si="276"/>
        <v>7</v>
      </c>
      <c r="C309" s="4">
        <f t="shared" si="292"/>
        <v>10</v>
      </c>
      <c r="D309">
        <f t="shared" si="279"/>
        <v>2017</v>
      </c>
      <c r="E309" s="22">
        <f t="shared" si="318"/>
        <v>43036</v>
      </c>
      <c r="F309" s="25">
        <f t="shared" ref="F309:H309" si="330">F270</f>
        <v>0.45833333333333331</v>
      </c>
      <c r="G309" s="25">
        <f t="shared" si="330"/>
        <v>0.60416666666666663</v>
      </c>
      <c r="H309" s="25" t="str">
        <f t="shared" si="330"/>
        <v>CNT</v>
      </c>
      <c r="J309" s="1">
        <f t="shared" si="269"/>
        <v>0.14583333333333331</v>
      </c>
      <c r="K309" s="2">
        <f t="shared" si="270"/>
        <v>0</v>
      </c>
      <c r="L309" s="2">
        <f t="shared" si="271"/>
        <v>8</v>
      </c>
      <c r="M309" s="2">
        <f t="shared" si="272"/>
        <v>46</v>
      </c>
      <c r="N309" s="2">
        <f t="shared" si="273"/>
        <v>87</v>
      </c>
      <c r="O309" s="7" t="str">
        <f t="shared" si="274"/>
        <v>CNT
 de 11h 00 à 14h 30</v>
      </c>
    </row>
    <row r="310" spans="1:15" x14ac:dyDescent="0.25">
      <c r="A310">
        <f t="shared" si="275"/>
        <v>43</v>
      </c>
      <c r="B310" s="3">
        <f t="shared" si="276"/>
        <v>7</v>
      </c>
      <c r="C310" s="4">
        <f t="shared" si="292"/>
        <v>10</v>
      </c>
      <c r="D310">
        <f t="shared" si="279"/>
        <v>2017</v>
      </c>
      <c r="E310" s="22">
        <f t="shared" si="318"/>
        <v>43036</v>
      </c>
      <c r="F310" s="25">
        <f t="shared" ref="F310:H310" si="331">F271</f>
        <v>0.60416666666666663</v>
      </c>
      <c r="G310" s="25">
        <f t="shared" si="331"/>
        <v>0.79166666666666663</v>
      </c>
      <c r="H310" s="25" t="str">
        <f t="shared" si="331"/>
        <v>Public + SDIS ET/OU PSIG</v>
      </c>
      <c r="J310" s="1">
        <f t="shared" si="269"/>
        <v>0.1875</v>
      </c>
      <c r="K310" s="2">
        <f t="shared" si="270"/>
        <v>0</v>
      </c>
      <c r="L310" s="2">
        <f t="shared" si="271"/>
        <v>8</v>
      </c>
      <c r="M310" s="2">
        <f t="shared" si="272"/>
        <v>88</v>
      </c>
      <c r="N310" s="2">
        <f t="shared" si="273"/>
        <v>141</v>
      </c>
      <c r="O310" s="7" t="str">
        <f t="shared" si="274"/>
        <v>Public + SDIS ET/OU PSIG
 de 14h 30 à 19h 00</v>
      </c>
    </row>
    <row r="311" spans="1:15" ht="15.75" thickBot="1" x14ac:dyDescent="0.3">
      <c r="A311">
        <f t="shared" si="275"/>
        <v>43</v>
      </c>
      <c r="B311" s="3">
        <f t="shared" si="276"/>
        <v>7</v>
      </c>
      <c r="C311" s="4">
        <f t="shared" si="292"/>
        <v>10</v>
      </c>
      <c r="D311">
        <f t="shared" si="279"/>
        <v>2017</v>
      </c>
      <c r="E311" s="26">
        <f t="shared" si="318"/>
        <v>43036</v>
      </c>
      <c r="F311" s="27">
        <f t="shared" ref="F311:H311" si="332">F272</f>
        <v>0.79166666666666663</v>
      </c>
      <c r="G311" s="27">
        <f t="shared" si="332"/>
        <v>0.84375</v>
      </c>
      <c r="H311" s="27" t="str">
        <f t="shared" si="332"/>
        <v>Plongeurs masqués</v>
      </c>
      <c r="I311" s="28"/>
      <c r="J311" s="1">
        <f t="shared" si="269"/>
        <v>5.208333333333337E-2</v>
      </c>
      <c r="K311" s="2">
        <f t="shared" si="270"/>
        <v>0</v>
      </c>
      <c r="L311" s="2">
        <f t="shared" si="271"/>
        <v>8</v>
      </c>
      <c r="M311" s="2">
        <f t="shared" si="272"/>
        <v>142</v>
      </c>
      <c r="N311" s="2">
        <f t="shared" si="273"/>
        <v>156</v>
      </c>
      <c r="O311" s="7" t="str">
        <f t="shared" si="274"/>
        <v>Plongeurs masqués
 de 19h 00 à 20h 15</v>
      </c>
    </row>
    <row r="312" spans="1:15" s="29" customFormat="1" ht="15.75" thickTop="1" x14ac:dyDescent="0.25">
      <c r="A312" s="29">
        <f t="shared" si="275"/>
        <v>44</v>
      </c>
      <c r="B312" s="30">
        <f t="shared" si="276"/>
        <v>1</v>
      </c>
      <c r="C312" s="31">
        <f t="shared" si="292"/>
        <v>10</v>
      </c>
      <c r="D312" s="29">
        <f t="shared" si="279"/>
        <v>2017</v>
      </c>
      <c r="E312" s="32">
        <f t="shared" si="318"/>
        <v>43037</v>
      </c>
      <c r="F312" s="33">
        <f t="shared" ref="F312:H312" si="333">F273</f>
        <v>0.3125</v>
      </c>
      <c r="G312" s="33">
        <f t="shared" si="333"/>
        <v>0.41666666666666669</v>
      </c>
      <c r="H312" s="33" t="str">
        <f t="shared" si="333"/>
        <v>CNT</v>
      </c>
      <c r="I312" s="34"/>
      <c r="J312" s="35">
        <f t="shared" si="269"/>
        <v>0.10416666666666669</v>
      </c>
      <c r="K312" s="36">
        <f t="shared" si="270"/>
        <v>0</v>
      </c>
      <c r="L312" s="36">
        <f t="shared" si="271"/>
        <v>2</v>
      </c>
      <c r="M312" s="36">
        <f t="shared" si="272"/>
        <v>4</v>
      </c>
      <c r="N312" s="36">
        <f t="shared" si="273"/>
        <v>33</v>
      </c>
      <c r="O312" s="37" t="str">
        <f t="shared" si="274"/>
        <v>CNT
 de 7h 30 à 10h 00</v>
      </c>
    </row>
    <row r="313" spans="1:15" x14ac:dyDescent="0.25">
      <c r="A313">
        <f t="shared" si="275"/>
        <v>44</v>
      </c>
      <c r="B313" s="3">
        <f t="shared" si="276"/>
        <v>1</v>
      </c>
      <c r="C313" s="4">
        <f t="shared" si="292"/>
        <v>10</v>
      </c>
      <c r="D313">
        <f t="shared" si="279"/>
        <v>2017</v>
      </c>
      <c r="E313" s="22">
        <f t="shared" si="318"/>
        <v>43037</v>
      </c>
      <c r="F313" s="25">
        <f t="shared" ref="F313:H313" si="334">F274</f>
        <v>0.41666666666666669</v>
      </c>
      <c r="G313" s="25">
        <f t="shared" si="334"/>
        <v>0.5625</v>
      </c>
      <c r="H313" s="25" t="str">
        <f t="shared" si="334"/>
        <v>Public</v>
      </c>
      <c r="J313" s="1">
        <f t="shared" si="269"/>
        <v>0.14583333333333331</v>
      </c>
      <c r="K313" s="2">
        <f t="shared" si="270"/>
        <v>0</v>
      </c>
      <c r="L313" s="2">
        <f t="shared" si="271"/>
        <v>2</v>
      </c>
      <c r="M313" s="2">
        <f t="shared" si="272"/>
        <v>34</v>
      </c>
      <c r="N313" s="2">
        <f t="shared" si="273"/>
        <v>75</v>
      </c>
      <c r="O313" s="7" t="str">
        <f t="shared" si="274"/>
        <v>Public
 de 10h 00 à 13h 30</v>
      </c>
    </row>
    <row r="314" spans="1:15" x14ac:dyDescent="0.25">
      <c r="A314">
        <f t="shared" si="275"/>
        <v>44</v>
      </c>
      <c r="B314" s="3">
        <f t="shared" si="276"/>
        <v>2</v>
      </c>
      <c r="C314" s="4">
        <f t="shared" si="292"/>
        <v>10</v>
      </c>
      <c r="D314">
        <f t="shared" si="279"/>
        <v>2017</v>
      </c>
      <c r="E314" s="22">
        <f t="shared" si="318"/>
        <v>43038</v>
      </c>
      <c r="F314" s="25">
        <f t="shared" ref="F314:H314" si="335">F275</f>
        <v>0.375</v>
      </c>
      <c r="G314" s="25">
        <f t="shared" si="335"/>
        <v>0.44791666666666669</v>
      </c>
      <c r="H314" s="25" t="str">
        <f t="shared" si="335"/>
        <v>Lycée</v>
      </c>
      <c r="J314" s="1">
        <f t="shared" si="269"/>
        <v>7.2916666666666685E-2</v>
      </c>
      <c r="K314" s="2">
        <f t="shared" si="270"/>
        <v>0</v>
      </c>
      <c r="L314" s="2">
        <f t="shared" si="271"/>
        <v>3</v>
      </c>
      <c r="M314" s="2">
        <f t="shared" si="272"/>
        <v>22</v>
      </c>
      <c r="N314" s="2">
        <f t="shared" si="273"/>
        <v>42</v>
      </c>
      <c r="O314" s="7" t="str">
        <f t="shared" si="274"/>
        <v>Lycée
 de 9h 00 à 10h 45</v>
      </c>
    </row>
    <row r="315" spans="1:15" x14ac:dyDescent="0.25">
      <c r="A315">
        <f t="shared" si="275"/>
        <v>44</v>
      </c>
      <c r="B315" s="3">
        <f t="shared" si="276"/>
        <v>2</v>
      </c>
      <c r="C315" s="4">
        <f t="shared" si="292"/>
        <v>10</v>
      </c>
      <c r="D315">
        <f t="shared" si="279"/>
        <v>2017</v>
      </c>
      <c r="E315" s="22">
        <f t="shared" si="318"/>
        <v>43038</v>
      </c>
      <c r="F315" s="25">
        <f t="shared" ref="F315:H315" si="336">F276</f>
        <v>0.5</v>
      </c>
      <c r="G315" s="25">
        <f t="shared" si="336"/>
        <v>0.5625</v>
      </c>
      <c r="H315" s="25" t="str">
        <f t="shared" si="336"/>
        <v>Gym Volontaire</v>
      </c>
      <c r="J315" s="1">
        <f t="shared" si="269"/>
        <v>6.25E-2</v>
      </c>
      <c r="K315" s="2">
        <f t="shared" si="270"/>
        <v>0</v>
      </c>
      <c r="L315" s="2">
        <f t="shared" si="271"/>
        <v>3</v>
      </c>
      <c r="M315" s="2">
        <f t="shared" si="272"/>
        <v>58</v>
      </c>
      <c r="N315" s="2">
        <f t="shared" si="273"/>
        <v>75</v>
      </c>
      <c r="O315" s="7" t="str">
        <f t="shared" si="274"/>
        <v>Gym Volontaire
 de 12h 00 à 13h 30</v>
      </c>
    </row>
    <row r="316" spans="1:15" x14ac:dyDescent="0.25">
      <c r="A316">
        <f t="shared" si="275"/>
        <v>44</v>
      </c>
      <c r="B316" s="3">
        <f t="shared" si="276"/>
        <v>2</v>
      </c>
      <c r="C316" s="4">
        <f t="shared" si="292"/>
        <v>10</v>
      </c>
      <c r="D316">
        <f t="shared" si="279"/>
        <v>2017</v>
      </c>
      <c r="E316" s="22">
        <f t="shared" si="318"/>
        <v>43038</v>
      </c>
      <c r="F316" s="25">
        <f t="shared" ref="F316:H316" si="337">F277</f>
        <v>0.58333333333333337</v>
      </c>
      <c r="G316" s="25">
        <f t="shared" si="337"/>
        <v>0.64583333333333337</v>
      </c>
      <c r="H316" s="25" t="str">
        <f t="shared" si="337"/>
        <v>Collège A</v>
      </c>
      <c r="J316" s="1">
        <f t="shared" si="269"/>
        <v>6.25E-2</v>
      </c>
      <c r="K316" s="2">
        <f t="shared" si="270"/>
        <v>0</v>
      </c>
      <c r="L316" s="2">
        <f t="shared" si="271"/>
        <v>3</v>
      </c>
      <c r="M316" s="2">
        <f t="shared" si="272"/>
        <v>82</v>
      </c>
      <c r="N316" s="2">
        <f t="shared" si="273"/>
        <v>99</v>
      </c>
      <c r="O316" s="7" t="str">
        <f t="shared" si="274"/>
        <v>Collège A
 de 14h 00 à 15h 30</v>
      </c>
    </row>
    <row r="317" spans="1:15" x14ac:dyDescent="0.25">
      <c r="A317">
        <f t="shared" si="275"/>
        <v>44</v>
      </c>
      <c r="B317" s="3">
        <f t="shared" si="276"/>
        <v>2</v>
      </c>
      <c r="C317" s="4">
        <f t="shared" si="292"/>
        <v>10</v>
      </c>
      <c r="D317">
        <f t="shared" si="279"/>
        <v>2017</v>
      </c>
      <c r="E317" s="22">
        <f t="shared" si="318"/>
        <v>43038</v>
      </c>
      <c r="F317" s="25">
        <f t="shared" ref="F317:H317" si="338">F278</f>
        <v>0.64583333333333337</v>
      </c>
      <c r="G317" s="25">
        <f t="shared" si="338"/>
        <v>0.70833333333333337</v>
      </c>
      <c r="H317" s="25" t="str">
        <f t="shared" si="338"/>
        <v>Collège B</v>
      </c>
      <c r="J317" s="1">
        <f t="shared" si="269"/>
        <v>6.25E-2</v>
      </c>
      <c r="K317" s="2">
        <f t="shared" si="270"/>
        <v>0</v>
      </c>
      <c r="L317" s="2">
        <f t="shared" si="271"/>
        <v>3</v>
      </c>
      <c r="M317" s="2">
        <f t="shared" si="272"/>
        <v>100</v>
      </c>
      <c r="N317" s="2">
        <f t="shared" si="273"/>
        <v>117</v>
      </c>
      <c r="O317" s="7" t="str">
        <f t="shared" si="274"/>
        <v>Collège B
 de 15h 30 à 17h 00</v>
      </c>
    </row>
    <row r="318" spans="1:15" x14ac:dyDescent="0.25">
      <c r="A318">
        <f t="shared" si="275"/>
        <v>44</v>
      </c>
      <c r="B318" s="3">
        <f t="shared" si="276"/>
        <v>2</v>
      </c>
      <c r="C318" s="4">
        <f t="shared" si="292"/>
        <v>10</v>
      </c>
      <c r="D318">
        <f t="shared" si="279"/>
        <v>2017</v>
      </c>
      <c r="E318" s="22">
        <f t="shared" si="318"/>
        <v>43038</v>
      </c>
      <c r="F318" s="25">
        <f t="shared" ref="F318:H318" si="339">F279</f>
        <v>0.70833333333333337</v>
      </c>
      <c r="G318" s="25">
        <f t="shared" si="339"/>
        <v>0.75</v>
      </c>
      <c r="H318" s="25" t="str">
        <f t="shared" si="339"/>
        <v>Gym Volontaire</v>
      </c>
      <c r="J318" s="1">
        <f t="shared" si="269"/>
        <v>4.166666666666663E-2</v>
      </c>
      <c r="K318" s="2">
        <f t="shared" si="270"/>
        <v>0</v>
      </c>
      <c r="L318" s="2">
        <f t="shared" si="271"/>
        <v>3</v>
      </c>
      <c r="M318" s="2">
        <f t="shared" si="272"/>
        <v>118</v>
      </c>
      <c r="N318" s="2">
        <f t="shared" si="273"/>
        <v>129</v>
      </c>
      <c r="O318" s="7" t="str">
        <f t="shared" si="274"/>
        <v>Gym Volontaire
 de 17h 00 à 18h 00</v>
      </c>
    </row>
    <row r="319" spans="1:15" x14ac:dyDescent="0.25">
      <c r="A319">
        <f t="shared" si="275"/>
        <v>44</v>
      </c>
      <c r="B319" s="3">
        <f t="shared" si="276"/>
        <v>2</v>
      </c>
      <c r="C319" s="4">
        <f t="shared" si="292"/>
        <v>10</v>
      </c>
      <c r="D319">
        <f t="shared" si="279"/>
        <v>2017</v>
      </c>
      <c r="E319" s="22">
        <f t="shared" si="318"/>
        <v>43038</v>
      </c>
      <c r="F319" s="25">
        <f t="shared" ref="F319:H319" si="340">F280</f>
        <v>0.75</v>
      </c>
      <c r="G319" s="25">
        <f t="shared" si="340"/>
        <v>0.9375</v>
      </c>
      <c r="H319" s="25" t="str">
        <f t="shared" si="340"/>
        <v>CNT</v>
      </c>
      <c r="J319" s="1">
        <f t="shared" si="269"/>
        <v>0.1875</v>
      </c>
      <c r="K319" s="2">
        <f t="shared" si="270"/>
        <v>0</v>
      </c>
      <c r="L319" s="2">
        <f t="shared" si="271"/>
        <v>3</v>
      </c>
      <c r="M319" s="2">
        <f t="shared" si="272"/>
        <v>130</v>
      </c>
      <c r="N319" s="2">
        <f t="shared" si="273"/>
        <v>183</v>
      </c>
      <c r="O319" s="7" t="str">
        <f t="shared" si="274"/>
        <v>CNT
 de 18h 00 à 22h 30</v>
      </c>
    </row>
    <row r="320" spans="1:15" x14ac:dyDescent="0.25">
      <c r="A320">
        <f t="shared" si="275"/>
        <v>44</v>
      </c>
      <c r="B320" s="3">
        <f t="shared" si="276"/>
        <v>3</v>
      </c>
      <c r="C320" s="4">
        <f t="shared" si="292"/>
        <v>10</v>
      </c>
      <c r="D320">
        <f t="shared" si="279"/>
        <v>2017</v>
      </c>
      <c r="E320" s="22">
        <f t="shared" si="318"/>
        <v>43039</v>
      </c>
      <c r="F320" s="25">
        <f t="shared" ref="F320:H320" si="341">F281</f>
        <v>0.3125</v>
      </c>
      <c r="G320" s="25">
        <f t="shared" si="341"/>
        <v>0.34375</v>
      </c>
      <c r="H320" s="25" t="str">
        <f t="shared" si="341"/>
        <v>SDIS et/OU PSIG</v>
      </c>
      <c r="J320" s="1">
        <f t="shared" si="269"/>
        <v>3.125E-2</v>
      </c>
      <c r="K320" s="2">
        <f t="shared" si="270"/>
        <v>0</v>
      </c>
      <c r="L320" s="2">
        <f t="shared" si="271"/>
        <v>4</v>
      </c>
      <c r="M320" s="2">
        <f t="shared" si="272"/>
        <v>4</v>
      </c>
      <c r="N320" s="2">
        <f t="shared" si="273"/>
        <v>12</v>
      </c>
      <c r="O320" s="7" t="str">
        <f t="shared" si="274"/>
        <v>SDIS et/OU PSIG
 de 7h 30 à 8h 15</v>
      </c>
    </row>
    <row r="321" spans="1:15" x14ac:dyDescent="0.25">
      <c r="A321">
        <f t="shared" si="275"/>
        <v>44</v>
      </c>
      <c r="B321" s="3">
        <f t="shared" si="276"/>
        <v>3</v>
      </c>
      <c r="C321" s="4">
        <f t="shared" si="292"/>
        <v>10</v>
      </c>
      <c r="D321">
        <f t="shared" si="279"/>
        <v>2017</v>
      </c>
      <c r="E321" s="22">
        <f t="shared" si="318"/>
        <v>43039</v>
      </c>
      <c r="F321" s="25">
        <f t="shared" ref="F321:H321" si="342">F282</f>
        <v>0.35416666666666669</v>
      </c>
      <c r="G321" s="25">
        <f t="shared" si="342"/>
        <v>0.5</v>
      </c>
      <c r="H321" s="25" t="str">
        <f t="shared" si="342"/>
        <v>Collège C</v>
      </c>
      <c r="J321" s="1">
        <f t="shared" si="269"/>
        <v>0.14583333333333331</v>
      </c>
      <c r="K321" s="2">
        <f t="shared" si="270"/>
        <v>0</v>
      </c>
      <c r="L321" s="2">
        <f t="shared" si="271"/>
        <v>4</v>
      </c>
      <c r="M321" s="2">
        <f t="shared" si="272"/>
        <v>16</v>
      </c>
      <c r="N321" s="2">
        <f t="shared" si="273"/>
        <v>57</v>
      </c>
      <c r="O321" s="7" t="str">
        <f t="shared" si="274"/>
        <v>Collège C
 de 8h 30 à 12h 00</v>
      </c>
    </row>
    <row r="322" spans="1:15" x14ac:dyDescent="0.25">
      <c r="A322">
        <f t="shared" si="275"/>
        <v>44</v>
      </c>
      <c r="B322" s="3">
        <f t="shared" si="276"/>
        <v>3</v>
      </c>
      <c r="C322" s="4">
        <f t="shared" si="292"/>
        <v>10</v>
      </c>
      <c r="D322">
        <f t="shared" si="279"/>
        <v>2017</v>
      </c>
      <c r="E322" s="22">
        <f t="shared" si="318"/>
        <v>43039</v>
      </c>
      <c r="F322" s="25">
        <f t="shared" ref="F322:H322" si="343">F283</f>
        <v>0.52083333333333337</v>
      </c>
      <c r="G322" s="25">
        <f t="shared" si="343"/>
        <v>0.5625</v>
      </c>
      <c r="H322" s="25" t="str">
        <f t="shared" si="343"/>
        <v>Maison Des Cèdres</v>
      </c>
      <c r="J322" s="1">
        <f t="shared" ref="J322:J385" si="344">G322-F322</f>
        <v>4.166666666666663E-2</v>
      </c>
      <c r="K322" s="2">
        <f t="shared" ref="K322:K385" si="345">I322*J322*24</f>
        <v>0</v>
      </c>
      <c r="L322" s="2">
        <f t="shared" ref="L322:L385" si="346">B322+1</f>
        <v>4</v>
      </c>
      <c r="M322" s="2">
        <f t="shared" ref="M322:M385" si="347">288*F322-86</f>
        <v>64</v>
      </c>
      <c r="N322" s="2">
        <f t="shared" ref="N322:N385" si="348">288*G322-87</f>
        <v>75</v>
      </c>
      <c r="O322" s="7" t="str">
        <f t="shared" ref="O322:O385" si="349">H322&amp;CHAR(10)&amp;" de "&amp;HOUR(F322)&amp;"h "&amp;IF(MINUTE(F322)=0,"00",MINUTE(F322))&amp;" à "&amp;HOUR(G322)&amp;"h "&amp;IF(MINUTE(G322)=0,"00",MINUTE(G322))&amp;IF(I322&lt;1,"",CHAR(10)&amp;" "&amp;I322&amp;" participants")</f>
        <v>Maison Des Cèdres
 de 12h 30 à 13h 30</v>
      </c>
    </row>
    <row r="323" spans="1:15" x14ac:dyDescent="0.25">
      <c r="A323">
        <f t="shared" ref="A323:A386" si="350">WEEKNUM(E323)</f>
        <v>44</v>
      </c>
      <c r="B323" s="3">
        <f t="shared" ref="B323:B386" si="351">WEEKDAY(E323)</f>
        <v>3</v>
      </c>
      <c r="C323" s="4">
        <f t="shared" si="292"/>
        <v>10</v>
      </c>
      <c r="D323">
        <f t="shared" si="279"/>
        <v>2017</v>
      </c>
      <c r="E323" s="22">
        <f t="shared" si="318"/>
        <v>43039</v>
      </c>
      <c r="F323" s="25">
        <f t="shared" ref="F323:H323" si="352">F284</f>
        <v>0.58333333333333337</v>
      </c>
      <c r="G323" s="25">
        <f t="shared" si="352"/>
        <v>0.75</v>
      </c>
      <c r="H323" s="25" t="str">
        <f t="shared" si="352"/>
        <v>Lycée</v>
      </c>
      <c r="J323" s="1">
        <f t="shared" si="344"/>
        <v>0.16666666666666663</v>
      </c>
      <c r="K323" s="2">
        <f t="shared" si="345"/>
        <v>0</v>
      </c>
      <c r="L323" s="2">
        <f t="shared" si="346"/>
        <v>4</v>
      </c>
      <c r="M323" s="2">
        <f t="shared" si="347"/>
        <v>82</v>
      </c>
      <c r="N323" s="2">
        <f t="shared" si="348"/>
        <v>129</v>
      </c>
      <c r="O323" s="7" t="str">
        <f t="shared" si="349"/>
        <v>Lycée
 de 14h 00 à 18h 00</v>
      </c>
    </row>
    <row r="324" spans="1:15" x14ac:dyDescent="0.25">
      <c r="A324">
        <f t="shared" si="350"/>
        <v>44</v>
      </c>
      <c r="B324" s="3">
        <f t="shared" si="351"/>
        <v>3</v>
      </c>
      <c r="C324" s="4">
        <f t="shared" si="292"/>
        <v>10</v>
      </c>
      <c r="D324">
        <f t="shared" si="279"/>
        <v>2017</v>
      </c>
      <c r="E324" s="22">
        <f t="shared" si="318"/>
        <v>43039</v>
      </c>
      <c r="F324" s="25">
        <f t="shared" ref="F324:H324" si="353">F285</f>
        <v>0.75</v>
      </c>
      <c r="G324" s="25">
        <f t="shared" si="353"/>
        <v>0.83333333333333337</v>
      </c>
      <c r="H324" s="25" t="str">
        <f t="shared" si="353"/>
        <v>Public</v>
      </c>
      <c r="J324" s="1">
        <f t="shared" si="344"/>
        <v>8.333333333333337E-2</v>
      </c>
      <c r="K324" s="2">
        <f t="shared" si="345"/>
        <v>0</v>
      </c>
      <c r="L324" s="2">
        <f t="shared" si="346"/>
        <v>4</v>
      </c>
      <c r="M324" s="2">
        <f t="shared" si="347"/>
        <v>130</v>
      </c>
      <c r="N324" s="2">
        <f t="shared" si="348"/>
        <v>153</v>
      </c>
      <c r="O324" s="7" t="str">
        <f t="shared" si="349"/>
        <v>Public
 de 18h 00 à 20h 00</v>
      </c>
    </row>
    <row r="325" spans="1:15" x14ac:dyDescent="0.25">
      <c r="A325">
        <f t="shared" si="350"/>
        <v>44</v>
      </c>
      <c r="B325" s="3">
        <f t="shared" si="351"/>
        <v>3</v>
      </c>
      <c r="C325" s="4">
        <f t="shared" si="292"/>
        <v>10</v>
      </c>
      <c r="D325">
        <f t="shared" ref="D325:D388" si="354">YEAR(E325)</f>
        <v>2017</v>
      </c>
      <c r="E325" s="22">
        <f t="shared" si="318"/>
        <v>43039</v>
      </c>
      <c r="F325" s="25">
        <f t="shared" ref="F325:H325" si="355">F286</f>
        <v>0.83333333333333337</v>
      </c>
      <c r="G325" s="25">
        <f t="shared" si="355"/>
        <v>0.9375</v>
      </c>
      <c r="H325" s="25" t="str">
        <f t="shared" si="355"/>
        <v>CNT</v>
      </c>
      <c r="J325" s="1">
        <f t="shared" si="344"/>
        <v>0.10416666666666663</v>
      </c>
      <c r="K325" s="2">
        <f t="shared" si="345"/>
        <v>0</v>
      </c>
      <c r="L325" s="2">
        <f t="shared" si="346"/>
        <v>4</v>
      </c>
      <c r="M325" s="2">
        <f t="shared" si="347"/>
        <v>154</v>
      </c>
      <c r="N325" s="2">
        <f t="shared" si="348"/>
        <v>183</v>
      </c>
      <c r="O325" s="7" t="str">
        <f t="shared" si="349"/>
        <v>CNT
 de 20h 00 à 22h 30</v>
      </c>
    </row>
    <row r="326" spans="1:15" x14ac:dyDescent="0.25">
      <c r="A326">
        <f t="shared" si="350"/>
        <v>44</v>
      </c>
      <c r="B326" s="3">
        <f t="shared" si="351"/>
        <v>4</v>
      </c>
      <c r="C326" s="4">
        <f t="shared" si="292"/>
        <v>11</v>
      </c>
      <c r="D326">
        <f t="shared" si="354"/>
        <v>2017</v>
      </c>
      <c r="E326" s="22">
        <f t="shared" si="318"/>
        <v>43040</v>
      </c>
      <c r="F326" s="25">
        <f t="shared" ref="F326:H326" si="356">F287</f>
        <v>0.33333333333333331</v>
      </c>
      <c r="G326" s="25">
        <f t="shared" si="356"/>
        <v>0.41666666666666669</v>
      </c>
      <c r="H326" s="25" t="str">
        <f t="shared" si="356"/>
        <v>Lycée</v>
      </c>
      <c r="J326" s="1">
        <f t="shared" si="344"/>
        <v>8.333333333333337E-2</v>
      </c>
      <c r="K326" s="2">
        <f t="shared" si="345"/>
        <v>0</v>
      </c>
      <c r="L326" s="2">
        <f t="shared" si="346"/>
        <v>5</v>
      </c>
      <c r="M326" s="2">
        <f t="shared" si="347"/>
        <v>10</v>
      </c>
      <c r="N326" s="2">
        <f t="shared" si="348"/>
        <v>33</v>
      </c>
      <c r="O326" s="7" t="str">
        <f t="shared" si="349"/>
        <v>Lycée
 de 8h 00 à 10h 00</v>
      </c>
    </row>
    <row r="327" spans="1:15" x14ac:dyDescent="0.25">
      <c r="A327">
        <f t="shared" si="350"/>
        <v>44</v>
      </c>
      <c r="B327" s="3">
        <f t="shared" si="351"/>
        <v>4</v>
      </c>
      <c r="C327" s="4">
        <f t="shared" si="292"/>
        <v>11</v>
      </c>
      <c r="D327">
        <f t="shared" si="354"/>
        <v>2017</v>
      </c>
      <c r="E327" s="22">
        <f t="shared" si="318"/>
        <v>43040</v>
      </c>
      <c r="F327" s="25">
        <f t="shared" ref="F327:H327" si="357">F288</f>
        <v>0.41666666666666669</v>
      </c>
      <c r="G327" s="25">
        <f t="shared" si="357"/>
        <v>0.5</v>
      </c>
      <c r="H327" s="25" t="str">
        <f t="shared" si="357"/>
        <v>Lycée</v>
      </c>
      <c r="J327" s="1">
        <f t="shared" si="344"/>
        <v>8.3333333333333315E-2</v>
      </c>
      <c r="K327" s="2">
        <f t="shared" si="345"/>
        <v>0</v>
      </c>
      <c r="L327" s="2">
        <f t="shared" si="346"/>
        <v>5</v>
      </c>
      <c r="M327" s="2">
        <f t="shared" si="347"/>
        <v>34</v>
      </c>
      <c r="N327" s="2">
        <f t="shared" si="348"/>
        <v>57</v>
      </c>
      <c r="O327" s="7" t="str">
        <f t="shared" si="349"/>
        <v>Lycée
 de 10h 00 à 12h 00</v>
      </c>
    </row>
    <row r="328" spans="1:15" x14ac:dyDescent="0.25">
      <c r="A328">
        <f t="shared" si="350"/>
        <v>44</v>
      </c>
      <c r="B328" s="3">
        <f t="shared" si="351"/>
        <v>4</v>
      </c>
      <c r="C328" s="4">
        <f t="shared" si="292"/>
        <v>11</v>
      </c>
      <c r="D328">
        <f t="shared" si="354"/>
        <v>2017</v>
      </c>
      <c r="E328" s="22">
        <f t="shared" si="318"/>
        <v>43040</v>
      </c>
      <c r="F328" s="25">
        <f t="shared" ref="F328:H328" si="358">F289</f>
        <v>0.52083333333333337</v>
      </c>
      <c r="G328" s="25">
        <f t="shared" si="358"/>
        <v>0.60416666666666663</v>
      </c>
      <c r="H328" s="25" t="str">
        <f t="shared" si="358"/>
        <v>CNT</v>
      </c>
      <c r="J328" s="1">
        <f t="shared" si="344"/>
        <v>8.3333333333333259E-2</v>
      </c>
      <c r="K328" s="2">
        <f t="shared" si="345"/>
        <v>0</v>
      </c>
      <c r="L328" s="2">
        <f t="shared" si="346"/>
        <v>5</v>
      </c>
      <c r="M328" s="2">
        <f t="shared" si="347"/>
        <v>64</v>
      </c>
      <c r="N328" s="2">
        <f t="shared" si="348"/>
        <v>87</v>
      </c>
      <c r="O328" s="7" t="str">
        <f t="shared" si="349"/>
        <v>CNT
 de 12h 30 à 14h 30</v>
      </c>
    </row>
    <row r="329" spans="1:15" x14ac:dyDescent="0.25">
      <c r="A329">
        <f t="shared" si="350"/>
        <v>44</v>
      </c>
      <c r="B329" s="3">
        <f t="shared" si="351"/>
        <v>4</v>
      </c>
      <c r="C329" s="4">
        <f t="shared" si="292"/>
        <v>11</v>
      </c>
      <c r="D329">
        <f t="shared" si="354"/>
        <v>2017</v>
      </c>
      <c r="E329" s="22">
        <f t="shared" si="318"/>
        <v>43040</v>
      </c>
      <c r="F329" s="25">
        <f t="shared" ref="F329:H329" si="359">F290</f>
        <v>0.60416666666666663</v>
      </c>
      <c r="G329" s="25">
        <f t="shared" si="359"/>
        <v>0.79166666666666663</v>
      </c>
      <c r="H329" s="25" t="str">
        <f t="shared" si="359"/>
        <v>Public</v>
      </c>
      <c r="J329" s="1">
        <f t="shared" si="344"/>
        <v>0.1875</v>
      </c>
      <c r="K329" s="2">
        <f t="shared" si="345"/>
        <v>0</v>
      </c>
      <c r="L329" s="2">
        <f t="shared" si="346"/>
        <v>5</v>
      </c>
      <c r="M329" s="2">
        <f t="shared" si="347"/>
        <v>88</v>
      </c>
      <c r="N329" s="2">
        <f t="shared" si="348"/>
        <v>141</v>
      </c>
      <c r="O329" s="7" t="str">
        <f t="shared" si="349"/>
        <v>Public
 de 14h 30 à 19h 00</v>
      </c>
    </row>
    <row r="330" spans="1:15" x14ac:dyDescent="0.25">
      <c r="A330">
        <f t="shared" si="350"/>
        <v>44</v>
      </c>
      <c r="B330" s="3">
        <f t="shared" si="351"/>
        <v>4</v>
      </c>
      <c r="C330" s="4">
        <f t="shared" si="292"/>
        <v>11</v>
      </c>
      <c r="D330">
        <f t="shared" si="354"/>
        <v>2017</v>
      </c>
      <c r="E330" s="22">
        <f t="shared" si="318"/>
        <v>43040</v>
      </c>
      <c r="F330" s="25">
        <f t="shared" ref="F330:H330" si="360">F291</f>
        <v>0.79166666666666663</v>
      </c>
      <c r="G330" s="25">
        <f t="shared" si="360"/>
        <v>0.83333333333333337</v>
      </c>
      <c r="H330" s="25" t="str">
        <f t="shared" si="360"/>
        <v>CNT</v>
      </c>
      <c r="J330" s="1">
        <f t="shared" si="344"/>
        <v>4.1666666666666741E-2</v>
      </c>
      <c r="K330" s="2">
        <f t="shared" si="345"/>
        <v>0</v>
      </c>
      <c r="L330" s="2">
        <f t="shared" si="346"/>
        <v>5</v>
      </c>
      <c r="M330" s="2">
        <f t="shared" si="347"/>
        <v>142</v>
      </c>
      <c r="N330" s="2">
        <f t="shared" si="348"/>
        <v>153</v>
      </c>
      <c r="O330" s="7" t="str">
        <f t="shared" si="349"/>
        <v>CNT
 de 19h 00 à 20h 00</v>
      </c>
    </row>
    <row r="331" spans="1:15" x14ac:dyDescent="0.25">
      <c r="A331">
        <f t="shared" si="350"/>
        <v>44</v>
      </c>
      <c r="B331" s="3">
        <f t="shared" si="351"/>
        <v>4</v>
      </c>
      <c r="C331" s="4">
        <f t="shared" si="292"/>
        <v>11</v>
      </c>
      <c r="D331">
        <f t="shared" si="354"/>
        <v>2017</v>
      </c>
      <c r="E331" s="22">
        <f t="shared" si="318"/>
        <v>43040</v>
      </c>
      <c r="F331" s="25">
        <f t="shared" ref="F331:H331" si="361">F292</f>
        <v>0.83333333333333337</v>
      </c>
      <c r="G331" s="25">
        <f t="shared" si="361"/>
        <v>0.9375</v>
      </c>
      <c r="H331" s="25" t="str">
        <f t="shared" si="361"/>
        <v>Plongeurs masqués</v>
      </c>
      <c r="J331" s="1">
        <f t="shared" si="344"/>
        <v>0.10416666666666663</v>
      </c>
      <c r="K331" s="2">
        <f t="shared" si="345"/>
        <v>0</v>
      </c>
      <c r="L331" s="2">
        <f t="shared" si="346"/>
        <v>5</v>
      </c>
      <c r="M331" s="2">
        <f t="shared" si="347"/>
        <v>154</v>
      </c>
      <c r="N331" s="2">
        <f t="shared" si="348"/>
        <v>183</v>
      </c>
      <c r="O331" s="7" t="str">
        <f t="shared" si="349"/>
        <v>Plongeurs masqués
 de 20h 00 à 22h 30</v>
      </c>
    </row>
    <row r="332" spans="1:15" x14ac:dyDescent="0.25">
      <c r="A332">
        <f t="shared" si="350"/>
        <v>44</v>
      </c>
      <c r="B332" s="3">
        <f t="shared" si="351"/>
        <v>5</v>
      </c>
      <c r="C332" s="4">
        <f t="shared" si="292"/>
        <v>11</v>
      </c>
      <c r="D332">
        <f t="shared" si="354"/>
        <v>2017</v>
      </c>
      <c r="E332" s="22">
        <f t="shared" si="318"/>
        <v>43041</v>
      </c>
      <c r="F332" s="25">
        <f t="shared" ref="F332:H332" si="362">F293</f>
        <v>0.35416666666666669</v>
      </c>
      <c r="G332" s="25">
        <f t="shared" si="362"/>
        <v>0.41666666666666669</v>
      </c>
      <c r="H332" s="25" t="str">
        <f t="shared" si="362"/>
        <v>Collège B</v>
      </c>
      <c r="J332" s="1">
        <f t="shared" si="344"/>
        <v>6.25E-2</v>
      </c>
      <c r="K332" s="2">
        <f t="shared" si="345"/>
        <v>0</v>
      </c>
      <c r="L332" s="2">
        <f t="shared" si="346"/>
        <v>6</v>
      </c>
      <c r="M332" s="2">
        <f t="shared" si="347"/>
        <v>16</v>
      </c>
      <c r="N332" s="2">
        <f t="shared" si="348"/>
        <v>33</v>
      </c>
      <c r="O332" s="7" t="str">
        <f t="shared" si="349"/>
        <v>Collège B
 de 8h 30 à 10h 00</v>
      </c>
    </row>
    <row r="333" spans="1:15" x14ac:dyDescent="0.25">
      <c r="A333">
        <f t="shared" si="350"/>
        <v>44</v>
      </c>
      <c r="B333" s="3">
        <f t="shared" si="351"/>
        <v>5</v>
      </c>
      <c r="C333" s="4">
        <f t="shared" si="292"/>
        <v>11</v>
      </c>
      <c r="D333">
        <f t="shared" si="354"/>
        <v>2017</v>
      </c>
      <c r="E333" s="22">
        <f t="shared" si="318"/>
        <v>43041</v>
      </c>
      <c r="F333" s="25">
        <f t="shared" ref="F333:H333" si="363">F294</f>
        <v>0.52083333333333337</v>
      </c>
      <c r="G333" s="25">
        <f t="shared" si="363"/>
        <v>0.5625</v>
      </c>
      <c r="H333" s="25" t="str">
        <f t="shared" si="363"/>
        <v>Inss</v>
      </c>
      <c r="J333" s="1">
        <f t="shared" si="344"/>
        <v>4.166666666666663E-2</v>
      </c>
      <c r="K333" s="2">
        <f t="shared" si="345"/>
        <v>0</v>
      </c>
      <c r="L333" s="2">
        <f t="shared" si="346"/>
        <v>6</v>
      </c>
      <c r="M333" s="2">
        <f t="shared" si="347"/>
        <v>64</v>
      </c>
      <c r="N333" s="2">
        <f t="shared" si="348"/>
        <v>75</v>
      </c>
      <c r="O333" s="7" t="str">
        <f t="shared" si="349"/>
        <v>Inss
 de 12h 30 à 13h 30</v>
      </c>
    </row>
    <row r="334" spans="1:15" x14ac:dyDescent="0.25">
      <c r="A334">
        <f t="shared" si="350"/>
        <v>44</v>
      </c>
      <c r="B334" s="3">
        <f t="shared" si="351"/>
        <v>5</v>
      </c>
      <c r="C334" s="4">
        <f t="shared" si="292"/>
        <v>11</v>
      </c>
      <c r="D334">
        <f t="shared" si="354"/>
        <v>2017</v>
      </c>
      <c r="E334" s="22">
        <f t="shared" si="318"/>
        <v>43041</v>
      </c>
      <c r="F334" s="25">
        <f t="shared" ref="F334:H334" si="364">F295</f>
        <v>0.58333333333333337</v>
      </c>
      <c r="G334" s="25">
        <f t="shared" si="364"/>
        <v>0.61111111111111105</v>
      </c>
      <c r="H334" s="25" t="str">
        <f t="shared" si="364"/>
        <v>Ecole Primaire A</v>
      </c>
      <c r="J334" s="1">
        <f t="shared" si="344"/>
        <v>2.7777777777777679E-2</v>
      </c>
      <c r="K334" s="2">
        <f t="shared" si="345"/>
        <v>0</v>
      </c>
      <c r="L334" s="2">
        <f t="shared" si="346"/>
        <v>6</v>
      </c>
      <c r="M334" s="2">
        <f t="shared" si="347"/>
        <v>82</v>
      </c>
      <c r="N334" s="2">
        <f t="shared" si="348"/>
        <v>88.999999999999972</v>
      </c>
      <c r="O334" s="7" t="str">
        <f t="shared" si="349"/>
        <v>Ecole Primaire A
 de 14h 00 à 14h 40</v>
      </c>
    </row>
    <row r="335" spans="1:15" x14ac:dyDescent="0.25">
      <c r="A335">
        <f t="shared" si="350"/>
        <v>44</v>
      </c>
      <c r="B335" s="3">
        <f t="shared" si="351"/>
        <v>5</v>
      </c>
      <c r="C335" s="4">
        <f t="shared" si="292"/>
        <v>11</v>
      </c>
      <c r="D335">
        <f t="shared" si="354"/>
        <v>2017</v>
      </c>
      <c r="E335" s="22">
        <f t="shared" si="318"/>
        <v>43041</v>
      </c>
      <c r="F335" s="25">
        <f t="shared" ref="F335:H335" si="365">F296</f>
        <v>0.61458333333333337</v>
      </c>
      <c r="G335" s="25">
        <f t="shared" si="365"/>
        <v>0.64236111111111105</v>
      </c>
      <c r="H335" s="25" t="str">
        <f t="shared" si="365"/>
        <v>Ecole Primaire A</v>
      </c>
      <c r="J335" s="1">
        <f t="shared" si="344"/>
        <v>2.7777777777777679E-2</v>
      </c>
      <c r="K335" s="2">
        <f t="shared" si="345"/>
        <v>0</v>
      </c>
      <c r="L335" s="2">
        <f t="shared" si="346"/>
        <v>6</v>
      </c>
      <c r="M335" s="2">
        <f t="shared" si="347"/>
        <v>91</v>
      </c>
      <c r="N335" s="2">
        <f t="shared" si="348"/>
        <v>97.999999999999972</v>
      </c>
      <c r="O335" s="7" t="str">
        <f t="shared" si="349"/>
        <v>Ecole Primaire A
 de 14h 45 à 15h 25</v>
      </c>
    </row>
    <row r="336" spans="1:15" x14ac:dyDescent="0.25">
      <c r="A336">
        <f t="shared" si="350"/>
        <v>44</v>
      </c>
      <c r="B336" s="3">
        <f t="shared" si="351"/>
        <v>5</v>
      </c>
      <c r="C336" s="4">
        <f t="shared" si="292"/>
        <v>11</v>
      </c>
      <c r="D336">
        <f t="shared" si="354"/>
        <v>2017</v>
      </c>
      <c r="E336" s="22">
        <f t="shared" si="318"/>
        <v>43041</v>
      </c>
      <c r="F336" s="25">
        <f t="shared" ref="F336:H336" si="366">F297</f>
        <v>0.66666666666666663</v>
      </c>
      <c r="G336" s="25">
        <f t="shared" si="366"/>
        <v>0.75</v>
      </c>
      <c r="H336" s="25" t="str">
        <f t="shared" si="366"/>
        <v>Lycée</v>
      </c>
      <c r="J336" s="1">
        <f t="shared" si="344"/>
        <v>8.333333333333337E-2</v>
      </c>
      <c r="K336" s="2">
        <f t="shared" si="345"/>
        <v>0</v>
      </c>
      <c r="L336" s="2">
        <f t="shared" si="346"/>
        <v>6</v>
      </c>
      <c r="M336" s="2">
        <f t="shared" si="347"/>
        <v>106</v>
      </c>
      <c r="N336" s="2">
        <f t="shared" si="348"/>
        <v>129</v>
      </c>
      <c r="O336" s="7" t="str">
        <f t="shared" si="349"/>
        <v>Lycée
 de 16h 00 à 18h 00</v>
      </c>
    </row>
    <row r="337" spans="1:15" x14ac:dyDescent="0.25">
      <c r="A337">
        <f t="shared" si="350"/>
        <v>44</v>
      </c>
      <c r="B337" s="3">
        <f t="shared" si="351"/>
        <v>5</v>
      </c>
      <c r="C337" s="4">
        <f t="shared" ref="C337:C400" si="367">MONTH(E337)</f>
        <v>11</v>
      </c>
      <c r="D337">
        <f t="shared" si="354"/>
        <v>2017</v>
      </c>
      <c r="E337" s="22">
        <f t="shared" si="318"/>
        <v>43041</v>
      </c>
      <c r="F337" s="25">
        <f t="shared" ref="F337:H337" si="368">F298</f>
        <v>0.75</v>
      </c>
      <c r="G337" s="25">
        <f t="shared" si="368"/>
        <v>0.83333333333333337</v>
      </c>
      <c r="H337" s="25" t="str">
        <f t="shared" si="368"/>
        <v>Public</v>
      </c>
      <c r="J337" s="1">
        <f t="shared" si="344"/>
        <v>8.333333333333337E-2</v>
      </c>
      <c r="K337" s="2">
        <f t="shared" si="345"/>
        <v>0</v>
      </c>
      <c r="L337" s="2">
        <f t="shared" si="346"/>
        <v>6</v>
      </c>
      <c r="M337" s="2">
        <f t="shared" si="347"/>
        <v>130</v>
      </c>
      <c r="N337" s="2">
        <f t="shared" si="348"/>
        <v>153</v>
      </c>
      <c r="O337" s="7" t="str">
        <f t="shared" si="349"/>
        <v>Public
 de 18h 00 à 20h 00</v>
      </c>
    </row>
    <row r="338" spans="1:15" x14ac:dyDescent="0.25">
      <c r="A338">
        <f t="shared" si="350"/>
        <v>44</v>
      </c>
      <c r="B338" s="3">
        <f t="shared" si="351"/>
        <v>5</v>
      </c>
      <c r="C338" s="4">
        <f t="shared" si="367"/>
        <v>11</v>
      </c>
      <c r="D338">
        <f t="shared" si="354"/>
        <v>2017</v>
      </c>
      <c r="E338" s="22">
        <f t="shared" si="318"/>
        <v>43041</v>
      </c>
      <c r="F338" s="25">
        <f t="shared" ref="F338:H338" si="369">F299</f>
        <v>0.83333333333333337</v>
      </c>
      <c r="G338" s="25">
        <f t="shared" si="369"/>
        <v>0.9375</v>
      </c>
      <c r="H338" s="25" t="str">
        <f t="shared" si="369"/>
        <v>CNT</v>
      </c>
      <c r="J338" s="1">
        <f t="shared" si="344"/>
        <v>0.10416666666666663</v>
      </c>
      <c r="K338" s="2">
        <f t="shared" si="345"/>
        <v>0</v>
      </c>
      <c r="L338" s="2">
        <f t="shared" si="346"/>
        <v>6</v>
      </c>
      <c r="M338" s="2">
        <f t="shared" si="347"/>
        <v>154</v>
      </c>
      <c r="N338" s="2">
        <f t="shared" si="348"/>
        <v>183</v>
      </c>
      <c r="O338" s="7" t="str">
        <f t="shared" si="349"/>
        <v>CNT
 de 20h 00 à 22h 30</v>
      </c>
    </row>
    <row r="339" spans="1:15" x14ac:dyDescent="0.25">
      <c r="A339">
        <f t="shared" si="350"/>
        <v>44</v>
      </c>
      <c r="B339" s="3">
        <f t="shared" si="351"/>
        <v>6</v>
      </c>
      <c r="C339" s="4">
        <f t="shared" si="367"/>
        <v>11</v>
      </c>
      <c r="D339">
        <f t="shared" si="354"/>
        <v>2017</v>
      </c>
      <c r="E339" s="22">
        <f t="shared" si="318"/>
        <v>43042</v>
      </c>
      <c r="F339" s="25">
        <f t="shared" ref="F339:H339" si="370">F300</f>
        <v>0.375</v>
      </c>
      <c r="G339" s="25">
        <f t="shared" si="370"/>
        <v>0.47916666666666669</v>
      </c>
      <c r="H339" s="25" t="str">
        <f t="shared" si="370"/>
        <v>Ecole Primaire B</v>
      </c>
      <c r="J339" s="1">
        <f t="shared" si="344"/>
        <v>0.10416666666666669</v>
      </c>
      <c r="K339" s="2">
        <f t="shared" si="345"/>
        <v>0</v>
      </c>
      <c r="L339" s="2">
        <f t="shared" si="346"/>
        <v>7</v>
      </c>
      <c r="M339" s="2">
        <f t="shared" si="347"/>
        <v>22</v>
      </c>
      <c r="N339" s="2">
        <f t="shared" si="348"/>
        <v>51</v>
      </c>
      <c r="O339" s="7" t="str">
        <f t="shared" si="349"/>
        <v>Ecole Primaire B
 de 9h 00 à 11h 30</v>
      </c>
    </row>
    <row r="340" spans="1:15" x14ac:dyDescent="0.25">
      <c r="A340">
        <f t="shared" si="350"/>
        <v>44</v>
      </c>
      <c r="B340" s="3">
        <f t="shared" si="351"/>
        <v>6</v>
      </c>
      <c r="C340" s="4">
        <f t="shared" si="367"/>
        <v>11</v>
      </c>
      <c r="D340">
        <f t="shared" si="354"/>
        <v>2017</v>
      </c>
      <c r="E340" s="22">
        <f t="shared" si="318"/>
        <v>43042</v>
      </c>
      <c r="F340" s="25">
        <f t="shared" ref="F340:H340" si="371">F301</f>
        <v>0.52083333333333337</v>
      </c>
      <c r="G340" s="25">
        <f t="shared" si="371"/>
        <v>0.5625</v>
      </c>
      <c r="H340" s="25" t="str">
        <f t="shared" si="371"/>
        <v>Maison Des Cèdres</v>
      </c>
      <c r="J340" s="1">
        <f t="shared" si="344"/>
        <v>4.166666666666663E-2</v>
      </c>
      <c r="K340" s="2">
        <f t="shared" si="345"/>
        <v>0</v>
      </c>
      <c r="L340" s="2">
        <f t="shared" si="346"/>
        <v>7</v>
      </c>
      <c r="M340" s="2">
        <f t="shared" si="347"/>
        <v>64</v>
      </c>
      <c r="N340" s="2">
        <f t="shared" si="348"/>
        <v>75</v>
      </c>
      <c r="O340" s="7" t="str">
        <f t="shared" si="349"/>
        <v>Maison Des Cèdres
 de 12h 30 à 13h 30</v>
      </c>
    </row>
    <row r="341" spans="1:15" x14ac:dyDescent="0.25">
      <c r="A341">
        <f t="shared" si="350"/>
        <v>44</v>
      </c>
      <c r="B341" s="3">
        <f t="shared" si="351"/>
        <v>6</v>
      </c>
      <c r="C341" s="4">
        <f t="shared" si="367"/>
        <v>11</v>
      </c>
      <c r="D341">
        <f t="shared" si="354"/>
        <v>2017</v>
      </c>
      <c r="E341" s="22">
        <f t="shared" si="318"/>
        <v>43042</v>
      </c>
      <c r="F341" s="25">
        <f t="shared" ref="F341:H341" si="372">F302</f>
        <v>0.58333333333333337</v>
      </c>
      <c r="G341" s="25">
        <f t="shared" si="372"/>
        <v>0.66666666666666663</v>
      </c>
      <c r="H341" s="25" t="str">
        <f t="shared" si="372"/>
        <v>Lycée</v>
      </c>
      <c r="J341" s="1">
        <f t="shared" si="344"/>
        <v>8.3333333333333259E-2</v>
      </c>
      <c r="K341" s="2">
        <f t="shared" si="345"/>
        <v>0</v>
      </c>
      <c r="L341" s="2">
        <f t="shared" si="346"/>
        <v>7</v>
      </c>
      <c r="M341" s="2">
        <f t="shared" si="347"/>
        <v>82</v>
      </c>
      <c r="N341" s="2">
        <f t="shared" si="348"/>
        <v>105</v>
      </c>
      <c r="O341" s="7" t="str">
        <f t="shared" si="349"/>
        <v>Lycée
 de 14h 00 à 16h 00</v>
      </c>
    </row>
    <row r="342" spans="1:15" x14ac:dyDescent="0.25">
      <c r="A342">
        <f t="shared" si="350"/>
        <v>44</v>
      </c>
      <c r="B342" s="3">
        <f t="shared" si="351"/>
        <v>6</v>
      </c>
      <c r="C342" s="4">
        <f t="shared" si="367"/>
        <v>11</v>
      </c>
      <c r="D342">
        <f t="shared" si="354"/>
        <v>2017</v>
      </c>
      <c r="E342" s="22">
        <f t="shared" si="318"/>
        <v>43042</v>
      </c>
      <c r="F342" s="25">
        <f t="shared" ref="F342:H342" si="373">F303</f>
        <v>0.66666666666666663</v>
      </c>
      <c r="G342" s="25">
        <f t="shared" si="373"/>
        <v>0.75</v>
      </c>
      <c r="H342" s="25" t="str">
        <f t="shared" si="373"/>
        <v>Lycée</v>
      </c>
      <c r="J342" s="1">
        <f t="shared" si="344"/>
        <v>8.333333333333337E-2</v>
      </c>
      <c r="K342" s="2">
        <f t="shared" si="345"/>
        <v>0</v>
      </c>
      <c r="L342" s="2">
        <f t="shared" si="346"/>
        <v>7</v>
      </c>
      <c r="M342" s="2">
        <f t="shared" si="347"/>
        <v>106</v>
      </c>
      <c r="N342" s="2">
        <f t="shared" si="348"/>
        <v>129</v>
      </c>
      <c r="O342" s="7" t="str">
        <f t="shared" si="349"/>
        <v>Lycée
 de 16h 00 à 18h 00</v>
      </c>
    </row>
    <row r="343" spans="1:15" x14ac:dyDescent="0.25">
      <c r="A343">
        <f t="shared" si="350"/>
        <v>44</v>
      </c>
      <c r="B343" s="3">
        <f t="shared" si="351"/>
        <v>6</v>
      </c>
      <c r="C343" s="4">
        <f t="shared" si="367"/>
        <v>11</v>
      </c>
      <c r="D343">
        <f t="shared" si="354"/>
        <v>2017</v>
      </c>
      <c r="E343" s="22">
        <f t="shared" si="318"/>
        <v>43042</v>
      </c>
      <c r="F343" s="25">
        <f t="shared" ref="F343:H343" si="374">F304</f>
        <v>0.75</v>
      </c>
      <c r="G343" s="25">
        <f t="shared" si="374"/>
        <v>0.83333333333333337</v>
      </c>
      <c r="H343" s="25" t="str">
        <f t="shared" si="374"/>
        <v>Public</v>
      </c>
      <c r="J343" s="1">
        <f t="shared" si="344"/>
        <v>8.333333333333337E-2</v>
      </c>
      <c r="K343" s="2">
        <f t="shared" si="345"/>
        <v>0</v>
      </c>
      <c r="L343" s="2">
        <f t="shared" si="346"/>
        <v>7</v>
      </c>
      <c r="M343" s="2">
        <f t="shared" si="347"/>
        <v>130</v>
      </c>
      <c r="N343" s="2">
        <f t="shared" si="348"/>
        <v>153</v>
      </c>
      <c r="O343" s="7" t="str">
        <f t="shared" si="349"/>
        <v>Public
 de 18h 00 à 20h 00</v>
      </c>
    </row>
    <row r="344" spans="1:15" x14ac:dyDescent="0.25">
      <c r="A344">
        <f t="shared" si="350"/>
        <v>44</v>
      </c>
      <c r="B344" s="3">
        <f t="shared" si="351"/>
        <v>6</v>
      </c>
      <c r="C344" s="4">
        <f t="shared" si="367"/>
        <v>11</v>
      </c>
      <c r="D344">
        <f t="shared" si="354"/>
        <v>2017</v>
      </c>
      <c r="E344" s="22">
        <f t="shared" si="318"/>
        <v>43042</v>
      </c>
      <c r="F344" s="25">
        <f t="shared" ref="F344:H344" si="375">F305</f>
        <v>0.83333333333333337</v>
      </c>
      <c r="G344" s="25">
        <f t="shared" si="375"/>
        <v>0.875</v>
      </c>
      <c r="H344" s="25" t="str">
        <f t="shared" si="375"/>
        <v>CNT</v>
      </c>
      <c r="J344" s="1">
        <f t="shared" si="344"/>
        <v>4.166666666666663E-2</v>
      </c>
      <c r="K344" s="2">
        <f t="shared" si="345"/>
        <v>0</v>
      </c>
      <c r="L344" s="2">
        <f t="shared" si="346"/>
        <v>7</v>
      </c>
      <c r="M344" s="2">
        <f t="shared" si="347"/>
        <v>154</v>
      </c>
      <c r="N344" s="2">
        <f t="shared" si="348"/>
        <v>165</v>
      </c>
      <c r="O344" s="7" t="str">
        <f t="shared" si="349"/>
        <v>CNT
 de 20h 00 à 21h 00</v>
      </c>
    </row>
    <row r="345" spans="1:15" x14ac:dyDescent="0.25">
      <c r="A345">
        <f t="shared" si="350"/>
        <v>44</v>
      </c>
      <c r="B345" s="3">
        <f t="shared" si="351"/>
        <v>6</v>
      </c>
      <c r="C345" s="4">
        <f t="shared" si="367"/>
        <v>11</v>
      </c>
      <c r="D345">
        <f t="shared" si="354"/>
        <v>2017</v>
      </c>
      <c r="E345" s="22">
        <f t="shared" si="318"/>
        <v>43042</v>
      </c>
      <c r="F345" s="25">
        <f t="shared" ref="F345:H345" si="376">F306</f>
        <v>0.875</v>
      </c>
      <c r="G345" s="25">
        <f t="shared" si="376"/>
        <v>0.9375</v>
      </c>
      <c r="H345" s="25" t="str">
        <f t="shared" si="376"/>
        <v>TVSV</v>
      </c>
      <c r="J345" s="1">
        <f t="shared" si="344"/>
        <v>6.25E-2</v>
      </c>
      <c r="K345" s="2">
        <f t="shared" si="345"/>
        <v>0</v>
      </c>
      <c r="L345" s="2">
        <f t="shared" si="346"/>
        <v>7</v>
      </c>
      <c r="M345" s="2">
        <f t="shared" si="347"/>
        <v>166</v>
      </c>
      <c r="N345" s="2">
        <f t="shared" si="348"/>
        <v>183</v>
      </c>
      <c r="O345" s="7" t="str">
        <f t="shared" si="349"/>
        <v>TVSV
 de 21h 00 à 22h 30</v>
      </c>
    </row>
    <row r="346" spans="1:15" x14ac:dyDescent="0.25">
      <c r="A346">
        <f t="shared" si="350"/>
        <v>44</v>
      </c>
      <c r="B346" s="3">
        <f t="shared" si="351"/>
        <v>7</v>
      </c>
      <c r="C346" s="4">
        <f t="shared" si="367"/>
        <v>11</v>
      </c>
      <c r="D346">
        <f t="shared" si="354"/>
        <v>2017</v>
      </c>
      <c r="E346" s="22">
        <f t="shared" si="318"/>
        <v>43043</v>
      </c>
      <c r="F346" s="25">
        <f t="shared" ref="F346:H346" si="377">F307</f>
        <v>0.33333333333333331</v>
      </c>
      <c r="G346" s="25">
        <f t="shared" si="377"/>
        <v>0.375</v>
      </c>
      <c r="H346" s="25" t="str">
        <f t="shared" si="377"/>
        <v>Gym Volontaire</v>
      </c>
      <c r="J346" s="1">
        <f t="shared" si="344"/>
        <v>4.1666666666666685E-2</v>
      </c>
      <c r="K346" s="2">
        <f t="shared" si="345"/>
        <v>0</v>
      </c>
      <c r="L346" s="2">
        <f t="shared" si="346"/>
        <v>8</v>
      </c>
      <c r="M346" s="2">
        <f t="shared" si="347"/>
        <v>10</v>
      </c>
      <c r="N346" s="2">
        <f t="shared" si="348"/>
        <v>21</v>
      </c>
      <c r="O346" s="7" t="str">
        <f t="shared" si="349"/>
        <v>Gym Volontaire
 de 8h 00 à 9h 00</v>
      </c>
    </row>
    <row r="347" spans="1:15" x14ac:dyDescent="0.25">
      <c r="A347">
        <f t="shared" si="350"/>
        <v>44</v>
      </c>
      <c r="B347" s="3">
        <f t="shared" si="351"/>
        <v>7</v>
      </c>
      <c r="C347" s="4">
        <f t="shared" si="367"/>
        <v>11</v>
      </c>
      <c r="D347">
        <f t="shared" si="354"/>
        <v>2017</v>
      </c>
      <c r="E347" s="22">
        <f t="shared" si="318"/>
        <v>43043</v>
      </c>
      <c r="F347" s="25">
        <f t="shared" ref="F347:H347" si="378">F308</f>
        <v>0.375</v>
      </c>
      <c r="G347" s="25">
        <f t="shared" si="378"/>
        <v>0.45833333333333331</v>
      </c>
      <c r="H347" s="25" t="str">
        <f t="shared" si="378"/>
        <v>Val Horizon</v>
      </c>
      <c r="J347" s="1">
        <f t="shared" si="344"/>
        <v>8.3333333333333315E-2</v>
      </c>
      <c r="K347" s="2">
        <f t="shared" si="345"/>
        <v>0</v>
      </c>
      <c r="L347" s="2">
        <f t="shared" si="346"/>
        <v>8</v>
      </c>
      <c r="M347" s="2">
        <f t="shared" si="347"/>
        <v>22</v>
      </c>
      <c r="N347" s="2">
        <f t="shared" si="348"/>
        <v>45</v>
      </c>
      <c r="O347" s="7" t="str">
        <f t="shared" si="349"/>
        <v>Val Horizon
 de 9h 00 à 11h 00</v>
      </c>
    </row>
    <row r="348" spans="1:15" x14ac:dyDescent="0.25">
      <c r="A348">
        <f t="shared" si="350"/>
        <v>44</v>
      </c>
      <c r="B348" s="3">
        <f t="shared" si="351"/>
        <v>7</v>
      </c>
      <c r="C348" s="4">
        <f t="shared" si="367"/>
        <v>11</v>
      </c>
      <c r="D348">
        <f t="shared" si="354"/>
        <v>2017</v>
      </c>
      <c r="E348" s="22">
        <f t="shared" si="318"/>
        <v>43043</v>
      </c>
      <c r="F348" s="25">
        <f t="shared" ref="F348:H348" si="379">F309</f>
        <v>0.45833333333333331</v>
      </c>
      <c r="G348" s="25">
        <f t="shared" si="379"/>
        <v>0.60416666666666663</v>
      </c>
      <c r="H348" s="25" t="str">
        <f t="shared" si="379"/>
        <v>CNT</v>
      </c>
      <c r="J348" s="1">
        <f t="shared" si="344"/>
        <v>0.14583333333333331</v>
      </c>
      <c r="K348" s="2">
        <f t="shared" si="345"/>
        <v>0</v>
      </c>
      <c r="L348" s="2">
        <f t="shared" si="346"/>
        <v>8</v>
      </c>
      <c r="M348" s="2">
        <f t="shared" si="347"/>
        <v>46</v>
      </c>
      <c r="N348" s="2">
        <f t="shared" si="348"/>
        <v>87</v>
      </c>
      <c r="O348" s="7" t="str">
        <f t="shared" si="349"/>
        <v>CNT
 de 11h 00 à 14h 30</v>
      </c>
    </row>
    <row r="349" spans="1:15" x14ac:dyDescent="0.25">
      <c r="A349">
        <f t="shared" si="350"/>
        <v>44</v>
      </c>
      <c r="B349" s="3">
        <f t="shared" si="351"/>
        <v>7</v>
      </c>
      <c r="C349" s="4">
        <f t="shared" si="367"/>
        <v>11</v>
      </c>
      <c r="D349">
        <f t="shared" si="354"/>
        <v>2017</v>
      </c>
      <c r="E349" s="22">
        <f t="shared" si="318"/>
        <v>43043</v>
      </c>
      <c r="F349" s="25">
        <f t="shared" ref="F349:H349" si="380">F310</f>
        <v>0.60416666666666663</v>
      </c>
      <c r="G349" s="25">
        <f t="shared" si="380"/>
        <v>0.79166666666666663</v>
      </c>
      <c r="H349" s="25" t="str">
        <f t="shared" si="380"/>
        <v>Public + SDIS ET/OU PSIG</v>
      </c>
      <c r="J349" s="1">
        <f t="shared" si="344"/>
        <v>0.1875</v>
      </c>
      <c r="K349" s="2">
        <f t="shared" si="345"/>
        <v>0</v>
      </c>
      <c r="L349" s="2">
        <f t="shared" si="346"/>
        <v>8</v>
      </c>
      <c r="M349" s="2">
        <f t="shared" si="347"/>
        <v>88</v>
      </c>
      <c r="N349" s="2">
        <f t="shared" si="348"/>
        <v>141</v>
      </c>
      <c r="O349" s="7" t="str">
        <f t="shared" si="349"/>
        <v>Public + SDIS ET/OU PSIG
 de 14h 30 à 19h 00</v>
      </c>
    </row>
    <row r="350" spans="1:15" ht="15.75" thickBot="1" x14ac:dyDescent="0.3">
      <c r="A350">
        <f t="shared" si="350"/>
        <v>44</v>
      </c>
      <c r="B350" s="3">
        <f t="shared" si="351"/>
        <v>7</v>
      </c>
      <c r="C350" s="4">
        <f t="shared" si="367"/>
        <v>11</v>
      </c>
      <c r="D350">
        <f t="shared" si="354"/>
        <v>2017</v>
      </c>
      <c r="E350" s="26">
        <f t="shared" si="318"/>
        <v>43043</v>
      </c>
      <c r="F350" s="27">
        <f t="shared" ref="F350:H350" si="381">F311</f>
        <v>0.79166666666666663</v>
      </c>
      <c r="G350" s="27">
        <f t="shared" si="381"/>
        <v>0.84375</v>
      </c>
      <c r="H350" s="27" t="str">
        <f t="shared" si="381"/>
        <v>Plongeurs masqués</v>
      </c>
      <c r="I350" s="28"/>
      <c r="J350" s="1">
        <f t="shared" si="344"/>
        <v>5.208333333333337E-2</v>
      </c>
      <c r="K350" s="2">
        <f t="shared" si="345"/>
        <v>0</v>
      </c>
      <c r="L350" s="2">
        <f t="shared" si="346"/>
        <v>8</v>
      </c>
      <c r="M350" s="2">
        <f t="shared" si="347"/>
        <v>142</v>
      </c>
      <c r="N350" s="2">
        <f t="shared" si="348"/>
        <v>156</v>
      </c>
      <c r="O350" s="7" t="str">
        <f t="shared" si="349"/>
        <v>Plongeurs masqués
 de 19h 00 à 20h 15</v>
      </c>
    </row>
    <row r="351" spans="1:15" s="29" customFormat="1" ht="15.75" thickTop="1" x14ac:dyDescent="0.25">
      <c r="A351" s="29">
        <f t="shared" si="350"/>
        <v>45</v>
      </c>
      <c r="B351" s="30">
        <f t="shared" si="351"/>
        <v>1</v>
      </c>
      <c r="C351" s="31">
        <f t="shared" si="367"/>
        <v>11</v>
      </c>
      <c r="D351" s="29">
        <f t="shared" si="354"/>
        <v>2017</v>
      </c>
      <c r="E351" s="32">
        <f t="shared" si="318"/>
        <v>43044</v>
      </c>
      <c r="F351" s="33">
        <f t="shared" ref="F351:H351" si="382">F312</f>
        <v>0.3125</v>
      </c>
      <c r="G351" s="33">
        <f t="shared" si="382"/>
        <v>0.41666666666666669</v>
      </c>
      <c r="H351" s="33" t="str">
        <f t="shared" si="382"/>
        <v>CNT</v>
      </c>
      <c r="I351" s="34"/>
      <c r="J351" s="35">
        <f t="shared" si="344"/>
        <v>0.10416666666666669</v>
      </c>
      <c r="K351" s="36">
        <f t="shared" si="345"/>
        <v>0</v>
      </c>
      <c r="L351" s="36">
        <f t="shared" si="346"/>
        <v>2</v>
      </c>
      <c r="M351" s="36">
        <f t="shared" si="347"/>
        <v>4</v>
      </c>
      <c r="N351" s="36">
        <f t="shared" si="348"/>
        <v>33</v>
      </c>
      <c r="O351" s="37" t="str">
        <f t="shared" si="349"/>
        <v>CNT
 de 7h 30 à 10h 00</v>
      </c>
    </row>
    <row r="352" spans="1:15" x14ac:dyDescent="0.25">
      <c r="A352">
        <f t="shared" si="350"/>
        <v>45</v>
      </c>
      <c r="B352" s="3">
        <f t="shared" si="351"/>
        <v>1</v>
      </c>
      <c r="C352" s="4">
        <f t="shared" si="367"/>
        <v>11</v>
      </c>
      <c r="D352">
        <f t="shared" si="354"/>
        <v>2017</v>
      </c>
      <c r="E352" s="22">
        <f t="shared" si="318"/>
        <v>43044</v>
      </c>
      <c r="F352" s="25">
        <f t="shared" ref="F352:H352" si="383">F313</f>
        <v>0.41666666666666669</v>
      </c>
      <c r="G352" s="25">
        <f t="shared" si="383"/>
        <v>0.5625</v>
      </c>
      <c r="H352" s="25" t="str">
        <f t="shared" si="383"/>
        <v>Public</v>
      </c>
      <c r="J352" s="1">
        <f t="shared" si="344"/>
        <v>0.14583333333333331</v>
      </c>
      <c r="K352" s="2">
        <f t="shared" si="345"/>
        <v>0</v>
      </c>
      <c r="L352" s="2">
        <f t="shared" si="346"/>
        <v>2</v>
      </c>
      <c r="M352" s="2">
        <f t="shared" si="347"/>
        <v>34</v>
      </c>
      <c r="N352" s="2">
        <f t="shared" si="348"/>
        <v>75</v>
      </c>
      <c r="O352" s="7" t="str">
        <f t="shared" si="349"/>
        <v>Public
 de 10h 00 à 13h 30</v>
      </c>
    </row>
    <row r="353" spans="1:15" x14ac:dyDescent="0.25">
      <c r="A353">
        <f t="shared" si="350"/>
        <v>45</v>
      </c>
      <c r="B353" s="3">
        <f t="shared" si="351"/>
        <v>2</v>
      </c>
      <c r="C353" s="4">
        <f t="shared" si="367"/>
        <v>11</v>
      </c>
      <c r="D353">
        <f t="shared" si="354"/>
        <v>2017</v>
      </c>
      <c r="E353" s="22">
        <f t="shared" si="318"/>
        <v>43045</v>
      </c>
      <c r="F353" s="25">
        <f t="shared" ref="F353:H353" si="384">F314</f>
        <v>0.375</v>
      </c>
      <c r="G353" s="25">
        <f t="shared" si="384"/>
        <v>0.44791666666666669</v>
      </c>
      <c r="H353" s="25" t="str">
        <f t="shared" si="384"/>
        <v>Lycée</v>
      </c>
      <c r="J353" s="1">
        <f t="shared" si="344"/>
        <v>7.2916666666666685E-2</v>
      </c>
      <c r="K353" s="2">
        <f t="shared" si="345"/>
        <v>0</v>
      </c>
      <c r="L353" s="2">
        <f t="shared" si="346"/>
        <v>3</v>
      </c>
      <c r="M353" s="2">
        <f t="shared" si="347"/>
        <v>22</v>
      </c>
      <c r="N353" s="2">
        <f t="shared" si="348"/>
        <v>42</v>
      </c>
      <c r="O353" s="7" t="str">
        <f t="shared" si="349"/>
        <v>Lycée
 de 9h 00 à 10h 45</v>
      </c>
    </row>
    <row r="354" spans="1:15" x14ac:dyDescent="0.25">
      <c r="A354">
        <f t="shared" si="350"/>
        <v>45</v>
      </c>
      <c r="B354" s="3">
        <f t="shared" si="351"/>
        <v>2</v>
      </c>
      <c r="C354" s="4">
        <f t="shared" si="367"/>
        <v>11</v>
      </c>
      <c r="D354">
        <f t="shared" si="354"/>
        <v>2017</v>
      </c>
      <c r="E354" s="22">
        <f t="shared" si="318"/>
        <v>43045</v>
      </c>
      <c r="F354" s="25">
        <f t="shared" ref="F354:H354" si="385">F315</f>
        <v>0.5</v>
      </c>
      <c r="G354" s="25">
        <f t="shared" si="385"/>
        <v>0.5625</v>
      </c>
      <c r="H354" s="25" t="str">
        <f t="shared" si="385"/>
        <v>Gym Volontaire</v>
      </c>
      <c r="J354" s="1">
        <f t="shared" si="344"/>
        <v>6.25E-2</v>
      </c>
      <c r="K354" s="2">
        <f t="shared" si="345"/>
        <v>0</v>
      </c>
      <c r="L354" s="2">
        <f t="shared" si="346"/>
        <v>3</v>
      </c>
      <c r="M354" s="2">
        <f t="shared" si="347"/>
        <v>58</v>
      </c>
      <c r="N354" s="2">
        <f t="shared" si="348"/>
        <v>75</v>
      </c>
      <c r="O354" s="7" t="str">
        <f t="shared" si="349"/>
        <v>Gym Volontaire
 de 12h 00 à 13h 30</v>
      </c>
    </row>
    <row r="355" spans="1:15" x14ac:dyDescent="0.25">
      <c r="A355">
        <f t="shared" si="350"/>
        <v>45</v>
      </c>
      <c r="B355" s="3">
        <f t="shared" si="351"/>
        <v>2</v>
      </c>
      <c r="C355" s="4">
        <f t="shared" si="367"/>
        <v>11</v>
      </c>
      <c r="D355">
        <f t="shared" si="354"/>
        <v>2017</v>
      </c>
      <c r="E355" s="22">
        <f t="shared" si="318"/>
        <v>43045</v>
      </c>
      <c r="F355" s="25">
        <f t="shared" ref="F355:H355" si="386">F316</f>
        <v>0.58333333333333337</v>
      </c>
      <c r="G355" s="25">
        <f t="shared" si="386"/>
        <v>0.64583333333333337</v>
      </c>
      <c r="H355" s="25" t="str">
        <f t="shared" si="386"/>
        <v>Collège A</v>
      </c>
      <c r="J355" s="1">
        <f t="shared" si="344"/>
        <v>6.25E-2</v>
      </c>
      <c r="K355" s="2">
        <f t="shared" si="345"/>
        <v>0</v>
      </c>
      <c r="L355" s="2">
        <f t="shared" si="346"/>
        <v>3</v>
      </c>
      <c r="M355" s="2">
        <f t="shared" si="347"/>
        <v>82</v>
      </c>
      <c r="N355" s="2">
        <f t="shared" si="348"/>
        <v>99</v>
      </c>
      <c r="O355" s="7" t="str">
        <f t="shared" si="349"/>
        <v>Collège A
 de 14h 00 à 15h 30</v>
      </c>
    </row>
    <row r="356" spans="1:15" x14ac:dyDescent="0.25">
      <c r="A356">
        <f t="shared" si="350"/>
        <v>45</v>
      </c>
      <c r="B356" s="3">
        <f t="shared" si="351"/>
        <v>2</v>
      </c>
      <c r="C356" s="4">
        <f t="shared" si="367"/>
        <v>11</v>
      </c>
      <c r="D356">
        <f t="shared" si="354"/>
        <v>2017</v>
      </c>
      <c r="E356" s="22">
        <f t="shared" si="318"/>
        <v>43045</v>
      </c>
      <c r="F356" s="25">
        <f t="shared" ref="F356:H356" si="387">F317</f>
        <v>0.64583333333333337</v>
      </c>
      <c r="G356" s="25">
        <f t="shared" si="387"/>
        <v>0.70833333333333337</v>
      </c>
      <c r="H356" s="25" t="str">
        <f t="shared" si="387"/>
        <v>Collège B</v>
      </c>
      <c r="J356" s="1">
        <f t="shared" si="344"/>
        <v>6.25E-2</v>
      </c>
      <c r="K356" s="2">
        <f t="shared" si="345"/>
        <v>0</v>
      </c>
      <c r="L356" s="2">
        <f t="shared" si="346"/>
        <v>3</v>
      </c>
      <c r="M356" s="2">
        <f t="shared" si="347"/>
        <v>100</v>
      </c>
      <c r="N356" s="2">
        <f t="shared" si="348"/>
        <v>117</v>
      </c>
      <c r="O356" s="7" t="str">
        <f t="shared" si="349"/>
        <v>Collège B
 de 15h 30 à 17h 00</v>
      </c>
    </row>
    <row r="357" spans="1:15" x14ac:dyDescent="0.25">
      <c r="A357">
        <f t="shared" si="350"/>
        <v>45</v>
      </c>
      <c r="B357" s="3">
        <f t="shared" si="351"/>
        <v>2</v>
      </c>
      <c r="C357" s="4">
        <f t="shared" si="367"/>
        <v>11</v>
      </c>
      <c r="D357">
        <f t="shared" si="354"/>
        <v>2017</v>
      </c>
      <c r="E357" s="22">
        <f t="shared" si="318"/>
        <v>43045</v>
      </c>
      <c r="F357" s="25">
        <f t="shared" ref="F357:H357" si="388">F318</f>
        <v>0.70833333333333337</v>
      </c>
      <c r="G357" s="25">
        <f t="shared" si="388"/>
        <v>0.75</v>
      </c>
      <c r="H357" s="25" t="str">
        <f t="shared" si="388"/>
        <v>Gym Volontaire</v>
      </c>
      <c r="J357" s="1">
        <f t="shared" si="344"/>
        <v>4.166666666666663E-2</v>
      </c>
      <c r="K357" s="2">
        <f t="shared" si="345"/>
        <v>0</v>
      </c>
      <c r="L357" s="2">
        <f t="shared" si="346"/>
        <v>3</v>
      </c>
      <c r="M357" s="2">
        <f t="shared" si="347"/>
        <v>118</v>
      </c>
      <c r="N357" s="2">
        <f t="shared" si="348"/>
        <v>129</v>
      </c>
      <c r="O357" s="7" t="str">
        <f t="shared" si="349"/>
        <v>Gym Volontaire
 de 17h 00 à 18h 00</v>
      </c>
    </row>
    <row r="358" spans="1:15" x14ac:dyDescent="0.25">
      <c r="A358">
        <f t="shared" si="350"/>
        <v>45</v>
      </c>
      <c r="B358" s="3">
        <f t="shared" si="351"/>
        <v>2</v>
      </c>
      <c r="C358" s="4">
        <f t="shared" si="367"/>
        <v>11</v>
      </c>
      <c r="D358">
        <f t="shared" si="354"/>
        <v>2017</v>
      </c>
      <c r="E358" s="22">
        <f t="shared" si="318"/>
        <v>43045</v>
      </c>
      <c r="F358" s="25">
        <f t="shared" ref="F358:H358" si="389">F319</f>
        <v>0.75</v>
      </c>
      <c r="G358" s="25">
        <f t="shared" si="389"/>
        <v>0.9375</v>
      </c>
      <c r="H358" s="25" t="str">
        <f t="shared" si="389"/>
        <v>CNT</v>
      </c>
      <c r="J358" s="1">
        <f t="shared" si="344"/>
        <v>0.1875</v>
      </c>
      <c r="K358" s="2">
        <f t="shared" si="345"/>
        <v>0</v>
      </c>
      <c r="L358" s="2">
        <f t="shared" si="346"/>
        <v>3</v>
      </c>
      <c r="M358" s="2">
        <f t="shared" si="347"/>
        <v>130</v>
      </c>
      <c r="N358" s="2">
        <f t="shared" si="348"/>
        <v>183</v>
      </c>
      <c r="O358" s="7" t="str">
        <f t="shared" si="349"/>
        <v>CNT
 de 18h 00 à 22h 30</v>
      </c>
    </row>
    <row r="359" spans="1:15" x14ac:dyDescent="0.25">
      <c r="A359">
        <f t="shared" si="350"/>
        <v>45</v>
      </c>
      <c r="B359" s="3">
        <f t="shared" si="351"/>
        <v>3</v>
      </c>
      <c r="C359" s="4">
        <f t="shared" si="367"/>
        <v>11</v>
      </c>
      <c r="D359">
        <f t="shared" si="354"/>
        <v>2017</v>
      </c>
      <c r="E359" s="22">
        <f t="shared" si="318"/>
        <v>43046</v>
      </c>
      <c r="F359" s="25">
        <f t="shared" ref="F359:H359" si="390">F320</f>
        <v>0.3125</v>
      </c>
      <c r="G359" s="25">
        <f t="shared" si="390"/>
        <v>0.34375</v>
      </c>
      <c r="H359" s="25" t="str">
        <f t="shared" si="390"/>
        <v>SDIS et/OU PSIG</v>
      </c>
      <c r="J359" s="1">
        <f t="shared" si="344"/>
        <v>3.125E-2</v>
      </c>
      <c r="K359" s="2">
        <f t="shared" si="345"/>
        <v>0</v>
      </c>
      <c r="L359" s="2">
        <f t="shared" si="346"/>
        <v>4</v>
      </c>
      <c r="M359" s="2">
        <f t="shared" si="347"/>
        <v>4</v>
      </c>
      <c r="N359" s="2">
        <f t="shared" si="348"/>
        <v>12</v>
      </c>
      <c r="O359" s="7" t="str">
        <f t="shared" si="349"/>
        <v>SDIS et/OU PSIG
 de 7h 30 à 8h 15</v>
      </c>
    </row>
    <row r="360" spans="1:15" x14ac:dyDescent="0.25">
      <c r="A360">
        <f t="shared" si="350"/>
        <v>45</v>
      </c>
      <c r="B360" s="3">
        <f t="shared" si="351"/>
        <v>3</v>
      </c>
      <c r="C360" s="4">
        <f t="shared" si="367"/>
        <v>11</v>
      </c>
      <c r="D360">
        <f t="shared" si="354"/>
        <v>2017</v>
      </c>
      <c r="E360" s="22">
        <f t="shared" si="318"/>
        <v>43046</v>
      </c>
      <c r="F360" s="25">
        <f t="shared" ref="F360:H360" si="391">F321</f>
        <v>0.35416666666666669</v>
      </c>
      <c r="G360" s="25">
        <f t="shared" si="391"/>
        <v>0.5</v>
      </c>
      <c r="H360" s="25" t="str">
        <f t="shared" si="391"/>
        <v>Collège C</v>
      </c>
      <c r="J360" s="1">
        <f t="shared" si="344"/>
        <v>0.14583333333333331</v>
      </c>
      <c r="K360" s="2">
        <f t="shared" si="345"/>
        <v>0</v>
      </c>
      <c r="L360" s="2">
        <f t="shared" si="346"/>
        <v>4</v>
      </c>
      <c r="M360" s="2">
        <f t="shared" si="347"/>
        <v>16</v>
      </c>
      <c r="N360" s="2">
        <f t="shared" si="348"/>
        <v>57</v>
      </c>
      <c r="O360" s="7" t="str">
        <f t="shared" si="349"/>
        <v>Collège C
 de 8h 30 à 12h 00</v>
      </c>
    </row>
    <row r="361" spans="1:15" x14ac:dyDescent="0.25">
      <c r="A361">
        <f t="shared" si="350"/>
        <v>45</v>
      </c>
      <c r="B361" s="3">
        <f t="shared" si="351"/>
        <v>3</v>
      </c>
      <c r="C361" s="4">
        <f t="shared" si="367"/>
        <v>11</v>
      </c>
      <c r="D361">
        <f t="shared" si="354"/>
        <v>2017</v>
      </c>
      <c r="E361" s="22">
        <f t="shared" si="318"/>
        <v>43046</v>
      </c>
      <c r="F361" s="25">
        <f t="shared" ref="F361:H361" si="392">F322</f>
        <v>0.52083333333333337</v>
      </c>
      <c r="G361" s="25">
        <f t="shared" si="392"/>
        <v>0.5625</v>
      </c>
      <c r="H361" s="25" t="str">
        <f t="shared" si="392"/>
        <v>Maison Des Cèdres</v>
      </c>
      <c r="J361" s="1">
        <f t="shared" si="344"/>
        <v>4.166666666666663E-2</v>
      </c>
      <c r="K361" s="2">
        <f t="shared" si="345"/>
        <v>0</v>
      </c>
      <c r="L361" s="2">
        <f t="shared" si="346"/>
        <v>4</v>
      </c>
      <c r="M361" s="2">
        <f t="shared" si="347"/>
        <v>64</v>
      </c>
      <c r="N361" s="2">
        <f t="shared" si="348"/>
        <v>75</v>
      </c>
      <c r="O361" s="7" t="str">
        <f t="shared" si="349"/>
        <v>Maison Des Cèdres
 de 12h 30 à 13h 30</v>
      </c>
    </row>
    <row r="362" spans="1:15" x14ac:dyDescent="0.25">
      <c r="A362">
        <f t="shared" si="350"/>
        <v>45</v>
      </c>
      <c r="B362" s="3">
        <f t="shared" si="351"/>
        <v>3</v>
      </c>
      <c r="C362" s="4">
        <f t="shared" si="367"/>
        <v>11</v>
      </c>
      <c r="D362">
        <f t="shared" si="354"/>
        <v>2017</v>
      </c>
      <c r="E362" s="22">
        <f t="shared" ref="E362:E425" si="393">E323+7</f>
        <v>43046</v>
      </c>
      <c r="F362" s="25">
        <f t="shared" ref="F362:H362" si="394">F323</f>
        <v>0.58333333333333337</v>
      </c>
      <c r="G362" s="25">
        <f t="shared" si="394"/>
        <v>0.75</v>
      </c>
      <c r="H362" s="25" t="str">
        <f t="shared" si="394"/>
        <v>Lycée</v>
      </c>
      <c r="J362" s="1">
        <f t="shared" si="344"/>
        <v>0.16666666666666663</v>
      </c>
      <c r="K362" s="2">
        <f t="shared" si="345"/>
        <v>0</v>
      </c>
      <c r="L362" s="2">
        <f t="shared" si="346"/>
        <v>4</v>
      </c>
      <c r="M362" s="2">
        <f t="shared" si="347"/>
        <v>82</v>
      </c>
      <c r="N362" s="2">
        <f t="shared" si="348"/>
        <v>129</v>
      </c>
      <c r="O362" s="7" t="str">
        <f t="shared" si="349"/>
        <v>Lycée
 de 14h 00 à 18h 00</v>
      </c>
    </row>
    <row r="363" spans="1:15" x14ac:dyDescent="0.25">
      <c r="A363">
        <f t="shared" si="350"/>
        <v>45</v>
      </c>
      <c r="B363" s="3">
        <f t="shared" si="351"/>
        <v>3</v>
      </c>
      <c r="C363" s="4">
        <f t="shared" si="367"/>
        <v>11</v>
      </c>
      <c r="D363">
        <f t="shared" si="354"/>
        <v>2017</v>
      </c>
      <c r="E363" s="22">
        <f t="shared" si="393"/>
        <v>43046</v>
      </c>
      <c r="F363" s="25">
        <f t="shared" ref="F363:H363" si="395">F324</f>
        <v>0.75</v>
      </c>
      <c r="G363" s="25">
        <f t="shared" si="395"/>
        <v>0.83333333333333337</v>
      </c>
      <c r="H363" s="25" t="str">
        <f t="shared" si="395"/>
        <v>Public</v>
      </c>
      <c r="J363" s="1">
        <f t="shared" si="344"/>
        <v>8.333333333333337E-2</v>
      </c>
      <c r="K363" s="2">
        <f t="shared" si="345"/>
        <v>0</v>
      </c>
      <c r="L363" s="2">
        <f t="shared" si="346"/>
        <v>4</v>
      </c>
      <c r="M363" s="2">
        <f t="shared" si="347"/>
        <v>130</v>
      </c>
      <c r="N363" s="2">
        <f t="shared" si="348"/>
        <v>153</v>
      </c>
      <c r="O363" s="7" t="str">
        <f t="shared" si="349"/>
        <v>Public
 de 18h 00 à 20h 00</v>
      </c>
    </row>
    <row r="364" spans="1:15" x14ac:dyDescent="0.25">
      <c r="A364">
        <f t="shared" si="350"/>
        <v>45</v>
      </c>
      <c r="B364" s="3">
        <f t="shared" si="351"/>
        <v>3</v>
      </c>
      <c r="C364" s="4">
        <f t="shared" si="367"/>
        <v>11</v>
      </c>
      <c r="D364">
        <f t="shared" si="354"/>
        <v>2017</v>
      </c>
      <c r="E364" s="22">
        <f t="shared" si="393"/>
        <v>43046</v>
      </c>
      <c r="F364" s="25">
        <f t="shared" ref="F364:H364" si="396">F325</f>
        <v>0.83333333333333337</v>
      </c>
      <c r="G364" s="25">
        <f t="shared" si="396"/>
        <v>0.9375</v>
      </c>
      <c r="H364" s="25" t="str">
        <f t="shared" si="396"/>
        <v>CNT</v>
      </c>
      <c r="J364" s="1">
        <f t="shared" si="344"/>
        <v>0.10416666666666663</v>
      </c>
      <c r="K364" s="2">
        <f t="shared" si="345"/>
        <v>0</v>
      </c>
      <c r="L364" s="2">
        <f t="shared" si="346"/>
        <v>4</v>
      </c>
      <c r="M364" s="2">
        <f t="shared" si="347"/>
        <v>154</v>
      </c>
      <c r="N364" s="2">
        <f t="shared" si="348"/>
        <v>183</v>
      </c>
      <c r="O364" s="7" t="str">
        <f t="shared" si="349"/>
        <v>CNT
 de 20h 00 à 22h 30</v>
      </c>
    </row>
    <row r="365" spans="1:15" x14ac:dyDescent="0.25">
      <c r="A365">
        <f t="shared" si="350"/>
        <v>45</v>
      </c>
      <c r="B365" s="3">
        <f t="shared" si="351"/>
        <v>4</v>
      </c>
      <c r="C365" s="4">
        <f t="shared" si="367"/>
        <v>11</v>
      </c>
      <c r="D365">
        <f t="shared" si="354"/>
        <v>2017</v>
      </c>
      <c r="E365" s="22">
        <f t="shared" si="393"/>
        <v>43047</v>
      </c>
      <c r="F365" s="25">
        <f t="shared" ref="F365:H365" si="397">F326</f>
        <v>0.33333333333333331</v>
      </c>
      <c r="G365" s="25">
        <f t="shared" si="397"/>
        <v>0.41666666666666669</v>
      </c>
      <c r="H365" s="25" t="str">
        <f t="shared" si="397"/>
        <v>Lycée</v>
      </c>
      <c r="J365" s="1">
        <f t="shared" si="344"/>
        <v>8.333333333333337E-2</v>
      </c>
      <c r="K365" s="2">
        <f t="shared" si="345"/>
        <v>0</v>
      </c>
      <c r="L365" s="2">
        <f t="shared" si="346"/>
        <v>5</v>
      </c>
      <c r="M365" s="2">
        <f t="shared" si="347"/>
        <v>10</v>
      </c>
      <c r="N365" s="2">
        <f t="shared" si="348"/>
        <v>33</v>
      </c>
      <c r="O365" s="7" t="str">
        <f t="shared" si="349"/>
        <v>Lycée
 de 8h 00 à 10h 00</v>
      </c>
    </row>
    <row r="366" spans="1:15" x14ac:dyDescent="0.25">
      <c r="A366">
        <f t="shared" si="350"/>
        <v>45</v>
      </c>
      <c r="B366" s="3">
        <f t="shared" si="351"/>
        <v>4</v>
      </c>
      <c r="C366" s="4">
        <f t="shared" si="367"/>
        <v>11</v>
      </c>
      <c r="D366">
        <f t="shared" si="354"/>
        <v>2017</v>
      </c>
      <c r="E366" s="22">
        <f t="shared" si="393"/>
        <v>43047</v>
      </c>
      <c r="F366" s="25">
        <f t="shared" ref="F366:H366" si="398">F327</f>
        <v>0.41666666666666669</v>
      </c>
      <c r="G366" s="25">
        <f t="shared" si="398"/>
        <v>0.5</v>
      </c>
      <c r="H366" s="25" t="str">
        <f t="shared" si="398"/>
        <v>Lycée</v>
      </c>
      <c r="J366" s="1">
        <f t="shared" si="344"/>
        <v>8.3333333333333315E-2</v>
      </c>
      <c r="K366" s="2">
        <f t="shared" si="345"/>
        <v>0</v>
      </c>
      <c r="L366" s="2">
        <f t="shared" si="346"/>
        <v>5</v>
      </c>
      <c r="M366" s="2">
        <f t="shared" si="347"/>
        <v>34</v>
      </c>
      <c r="N366" s="2">
        <f t="shared" si="348"/>
        <v>57</v>
      </c>
      <c r="O366" s="7" t="str">
        <f t="shared" si="349"/>
        <v>Lycée
 de 10h 00 à 12h 00</v>
      </c>
    </row>
    <row r="367" spans="1:15" x14ac:dyDescent="0.25">
      <c r="A367">
        <f t="shared" si="350"/>
        <v>45</v>
      </c>
      <c r="B367" s="3">
        <f t="shared" si="351"/>
        <v>4</v>
      </c>
      <c r="C367" s="4">
        <f t="shared" si="367"/>
        <v>11</v>
      </c>
      <c r="D367">
        <f t="shared" si="354"/>
        <v>2017</v>
      </c>
      <c r="E367" s="22">
        <f t="shared" si="393"/>
        <v>43047</v>
      </c>
      <c r="F367" s="25">
        <f t="shared" ref="F367:H367" si="399">F328</f>
        <v>0.52083333333333337</v>
      </c>
      <c r="G367" s="25">
        <f t="shared" si="399"/>
        <v>0.60416666666666663</v>
      </c>
      <c r="H367" s="25" t="str">
        <f t="shared" si="399"/>
        <v>CNT</v>
      </c>
      <c r="J367" s="1">
        <f t="shared" si="344"/>
        <v>8.3333333333333259E-2</v>
      </c>
      <c r="K367" s="2">
        <f t="shared" si="345"/>
        <v>0</v>
      </c>
      <c r="L367" s="2">
        <f t="shared" si="346"/>
        <v>5</v>
      </c>
      <c r="M367" s="2">
        <f t="shared" si="347"/>
        <v>64</v>
      </c>
      <c r="N367" s="2">
        <f t="shared" si="348"/>
        <v>87</v>
      </c>
      <c r="O367" s="7" t="str">
        <f t="shared" si="349"/>
        <v>CNT
 de 12h 30 à 14h 30</v>
      </c>
    </row>
    <row r="368" spans="1:15" x14ac:dyDescent="0.25">
      <c r="A368">
        <f t="shared" si="350"/>
        <v>45</v>
      </c>
      <c r="B368" s="3">
        <f t="shared" si="351"/>
        <v>4</v>
      </c>
      <c r="C368" s="4">
        <f t="shared" si="367"/>
        <v>11</v>
      </c>
      <c r="D368">
        <f t="shared" si="354"/>
        <v>2017</v>
      </c>
      <c r="E368" s="22">
        <f t="shared" si="393"/>
        <v>43047</v>
      </c>
      <c r="F368" s="25">
        <f t="shared" ref="F368:H368" si="400">F329</f>
        <v>0.60416666666666663</v>
      </c>
      <c r="G368" s="25">
        <f t="shared" si="400"/>
        <v>0.79166666666666663</v>
      </c>
      <c r="H368" s="25" t="str">
        <f t="shared" si="400"/>
        <v>Public</v>
      </c>
      <c r="J368" s="1">
        <f t="shared" si="344"/>
        <v>0.1875</v>
      </c>
      <c r="K368" s="2">
        <f t="shared" si="345"/>
        <v>0</v>
      </c>
      <c r="L368" s="2">
        <f t="shared" si="346"/>
        <v>5</v>
      </c>
      <c r="M368" s="2">
        <f t="shared" si="347"/>
        <v>88</v>
      </c>
      <c r="N368" s="2">
        <f t="shared" si="348"/>
        <v>141</v>
      </c>
      <c r="O368" s="7" t="str">
        <f t="shared" si="349"/>
        <v>Public
 de 14h 30 à 19h 00</v>
      </c>
    </row>
    <row r="369" spans="1:15" x14ac:dyDescent="0.25">
      <c r="A369">
        <f t="shared" si="350"/>
        <v>45</v>
      </c>
      <c r="B369" s="3">
        <f t="shared" si="351"/>
        <v>4</v>
      </c>
      <c r="C369" s="4">
        <f t="shared" si="367"/>
        <v>11</v>
      </c>
      <c r="D369">
        <f t="shared" si="354"/>
        <v>2017</v>
      </c>
      <c r="E369" s="22">
        <f t="shared" si="393"/>
        <v>43047</v>
      </c>
      <c r="F369" s="25">
        <f t="shared" ref="F369:H369" si="401">F330</f>
        <v>0.79166666666666663</v>
      </c>
      <c r="G369" s="25">
        <f t="shared" si="401"/>
        <v>0.83333333333333337</v>
      </c>
      <c r="H369" s="25" t="str">
        <f t="shared" si="401"/>
        <v>CNT</v>
      </c>
      <c r="J369" s="1">
        <f t="shared" si="344"/>
        <v>4.1666666666666741E-2</v>
      </c>
      <c r="K369" s="2">
        <f t="shared" si="345"/>
        <v>0</v>
      </c>
      <c r="L369" s="2">
        <f t="shared" si="346"/>
        <v>5</v>
      </c>
      <c r="M369" s="2">
        <f t="shared" si="347"/>
        <v>142</v>
      </c>
      <c r="N369" s="2">
        <f t="shared" si="348"/>
        <v>153</v>
      </c>
      <c r="O369" s="7" t="str">
        <f t="shared" si="349"/>
        <v>CNT
 de 19h 00 à 20h 00</v>
      </c>
    </row>
    <row r="370" spans="1:15" x14ac:dyDescent="0.25">
      <c r="A370">
        <f t="shared" si="350"/>
        <v>45</v>
      </c>
      <c r="B370" s="3">
        <f t="shared" si="351"/>
        <v>4</v>
      </c>
      <c r="C370" s="4">
        <f t="shared" si="367"/>
        <v>11</v>
      </c>
      <c r="D370">
        <f t="shared" si="354"/>
        <v>2017</v>
      </c>
      <c r="E370" s="22">
        <f t="shared" si="393"/>
        <v>43047</v>
      </c>
      <c r="F370" s="25">
        <f t="shared" ref="F370:H370" si="402">F331</f>
        <v>0.83333333333333337</v>
      </c>
      <c r="G370" s="25">
        <f t="shared" si="402"/>
        <v>0.9375</v>
      </c>
      <c r="H370" s="25" t="str">
        <f t="shared" si="402"/>
        <v>Plongeurs masqués</v>
      </c>
      <c r="J370" s="1">
        <f t="shared" si="344"/>
        <v>0.10416666666666663</v>
      </c>
      <c r="K370" s="2">
        <f t="shared" si="345"/>
        <v>0</v>
      </c>
      <c r="L370" s="2">
        <f t="shared" si="346"/>
        <v>5</v>
      </c>
      <c r="M370" s="2">
        <f t="shared" si="347"/>
        <v>154</v>
      </c>
      <c r="N370" s="2">
        <f t="shared" si="348"/>
        <v>183</v>
      </c>
      <c r="O370" s="7" t="str">
        <f t="shared" si="349"/>
        <v>Plongeurs masqués
 de 20h 00 à 22h 30</v>
      </c>
    </row>
    <row r="371" spans="1:15" x14ac:dyDescent="0.25">
      <c r="A371">
        <f t="shared" si="350"/>
        <v>45</v>
      </c>
      <c r="B371" s="3">
        <f t="shared" si="351"/>
        <v>5</v>
      </c>
      <c r="C371" s="4">
        <f t="shared" si="367"/>
        <v>11</v>
      </c>
      <c r="D371">
        <f t="shared" si="354"/>
        <v>2017</v>
      </c>
      <c r="E371" s="22">
        <f t="shared" si="393"/>
        <v>43048</v>
      </c>
      <c r="F371" s="25">
        <f t="shared" ref="F371:H371" si="403">F332</f>
        <v>0.35416666666666669</v>
      </c>
      <c r="G371" s="25">
        <f t="shared" si="403"/>
        <v>0.41666666666666669</v>
      </c>
      <c r="H371" s="25" t="str">
        <f t="shared" si="403"/>
        <v>Collège B</v>
      </c>
      <c r="J371" s="1">
        <f t="shared" si="344"/>
        <v>6.25E-2</v>
      </c>
      <c r="K371" s="2">
        <f t="shared" si="345"/>
        <v>0</v>
      </c>
      <c r="L371" s="2">
        <f t="shared" si="346"/>
        <v>6</v>
      </c>
      <c r="M371" s="2">
        <f t="shared" si="347"/>
        <v>16</v>
      </c>
      <c r="N371" s="2">
        <f t="shared" si="348"/>
        <v>33</v>
      </c>
      <c r="O371" s="7" t="str">
        <f t="shared" si="349"/>
        <v>Collège B
 de 8h 30 à 10h 00</v>
      </c>
    </row>
    <row r="372" spans="1:15" x14ac:dyDescent="0.25">
      <c r="A372">
        <f t="shared" si="350"/>
        <v>45</v>
      </c>
      <c r="B372" s="3">
        <f t="shared" si="351"/>
        <v>5</v>
      </c>
      <c r="C372" s="4">
        <f t="shared" si="367"/>
        <v>11</v>
      </c>
      <c r="D372">
        <f t="shared" si="354"/>
        <v>2017</v>
      </c>
      <c r="E372" s="22">
        <f t="shared" si="393"/>
        <v>43048</v>
      </c>
      <c r="F372" s="25">
        <f t="shared" ref="F372:H372" si="404">F333</f>
        <v>0.52083333333333337</v>
      </c>
      <c r="G372" s="25">
        <f t="shared" si="404"/>
        <v>0.5625</v>
      </c>
      <c r="H372" s="25" t="str">
        <f t="shared" si="404"/>
        <v>Inss</v>
      </c>
      <c r="J372" s="1">
        <f t="shared" si="344"/>
        <v>4.166666666666663E-2</v>
      </c>
      <c r="K372" s="2">
        <f t="shared" si="345"/>
        <v>0</v>
      </c>
      <c r="L372" s="2">
        <f t="shared" si="346"/>
        <v>6</v>
      </c>
      <c r="M372" s="2">
        <f t="shared" si="347"/>
        <v>64</v>
      </c>
      <c r="N372" s="2">
        <f t="shared" si="348"/>
        <v>75</v>
      </c>
      <c r="O372" s="7" t="str">
        <f t="shared" si="349"/>
        <v>Inss
 de 12h 30 à 13h 30</v>
      </c>
    </row>
    <row r="373" spans="1:15" x14ac:dyDescent="0.25">
      <c r="A373">
        <f t="shared" si="350"/>
        <v>45</v>
      </c>
      <c r="B373" s="3">
        <f t="shared" si="351"/>
        <v>5</v>
      </c>
      <c r="C373" s="4">
        <f t="shared" si="367"/>
        <v>11</v>
      </c>
      <c r="D373">
        <f t="shared" si="354"/>
        <v>2017</v>
      </c>
      <c r="E373" s="22">
        <f t="shared" si="393"/>
        <v>43048</v>
      </c>
      <c r="F373" s="25">
        <f t="shared" ref="F373:H373" si="405">F334</f>
        <v>0.58333333333333337</v>
      </c>
      <c r="G373" s="25">
        <f t="shared" si="405"/>
        <v>0.61111111111111105</v>
      </c>
      <c r="H373" s="25" t="str">
        <f t="shared" si="405"/>
        <v>Ecole Primaire A</v>
      </c>
      <c r="J373" s="1">
        <f t="shared" si="344"/>
        <v>2.7777777777777679E-2</v>
      </c>
      <c r="K373" s="2">
        <f t="shared" si="345"/>
        <v>0</v>
      </c>
      <c r="L373" s="2">
        <f t="shared" si="346"/>
        <v>6</v>
      </c>
      <c r="M373" s="2">
        <f t="shared" si="347"/>
        <v>82</v>
      </c>
      <c r="N373" s="2">
        <f t="shared" si="348"/>
        <v>88.999999999999972</v>
      </c>
      <c r="O373" s="7" t="str">
        <f t="shared" si="349"/>
        <v>Ecole Primaire A
 de 14h 00 à 14h 40</v>
      </c>
    </row>
    <row r="374" spans="1:15" x14ac:dyDescent="0.25">
      <c r="A374">
        <f t="shared" si="350"/>
        <v>45</v>
      </c>
      <c r="B374" s="3">
        <f t="shared" si="351"/>
        <v>5</v>
      </c>
      <c r="C374" s="4">
        <f t="shared" si="367"/>
        <v>11</v>
      </c>
      <c r="D374">
        <f t="shared" si="354"/>
        <v>2017</v>
      </c>
      <c r="E374" s="22">
        <f t="shared" si="393"/>
        <v>43048</v>
      </c>
      <c r="F374" s="25">
        <f t="shared" ref="F374:H374" si="406">F335</f>
        <v>0.61458333333333337</v>
      </c>
      <c r="G374" s="25">
        <f t="shared" si="406"/>
        <v>0.64236111111111105</v>
      </c>
      <c r="H374" s="25" t="str">
        <f t="shared" si="406"/>
        <v>Ecole Primaire A</v>
      </c>
      <c r="J374" s="1">
        <f t="shared" si="344"/>
        <v>2.7777777777777679E-2</v>
      </c>
      <c r="K374" s="2">
        <f t="shared" si="345"/>
        <v>0</v>
      </c>
      <c r="L374" s="2">
        <f t="shared" si="346"/>
        <v>6</v>
      </c>
      <c r="M374" s="2">
        <f t="shared" si="347"/>
        <v>91</v>
      </c>
      <c r="N374" s="2">
        <f t="shared" si="348"/>
        <v>97.999999999999972</v>
      </c>
      <c r="O374" s="7" t="str">
        <f t="shared" si="349"/>
        <v>Ecole Primaire A
 de 14h 45 à 15h 25</v>
      </c>
    </row>
    <row r="375" spans="1:15" x14ac:dyDescent="0.25">
      <c r="A375">
        <f t="shared" si="350"/>
        <v>45</v>
      </c>
      <c r="B375" s="3">
        <f t="shared" si="351"/>
        <v>5</v>
      </c>
      <c r="C375" s="4">
        <f t="shared" si="367"/>
        <v>11</v>
      </c>
      <c r="D375">
        <f t="shared" si="354"/>
        <v>2017</v>
      </c>
      <c r="E375" s="22">
        <f t="shared" si="393"/>
        <v>43048</v>
      </c>
      <c r="F375" s="25">
        <f t="shared" ref="F375:H375" si="407">F336</f>
        <v>0.66666666666666663</v>
      </c>
      <c r="G375" s="25">
        <f t="shared" si="407"/>
        <v>0.75</v>
      </c>
      <c r="H375" s="25" t="str">
        <f t="shared" si="407"/>
        <v>Lycée</v>
      </c>
      <c r="J375" s="1">
        <f t="shared" si="344"/>
        <v>8.333333333333337E-2</v>
      </c>
      <c r="K375" s="2">
        <f t="shared" si="345"/>
        <v>0</v>
      </c>
      <c r="L375" s="2">
        <f t="shared" si="346"/>
        <v>6</v>
      </c>
      <c r="M375" s="2">
        <f t="shared" si="347"/>
        <v>106</v>
      </c>
      <c r="N375" s="2">
        <f t="shared" si="348"/>
        <v>129</v>
      </c>
      <c r="O375" s="7" t="str">
        <f t="shared" si="349"/>
        <v>Lycée
 de 16h 00 à 18h 00</v>
      </c>
    </row>
    <row r="376" spans="1:15" x14ac:dyDescent="0.25">
      <c r="A376">
        <f t="shared" si="350"/>
        <v>45</v>
      </c>
      <c r="B376" s="3">
        <f t="shared" si="351"/>
        <v>5</v>
      </c>
      <c r="C376" s="4">
        <f t="shared" si="367"/>
        <v>11</v>
      </c>
      <c r="D376">
        <f t="shared" si="354"/>
        <v>2017</v>
      </c>
      <c r="E376" s="22">
        <f t="shared" si="393"/>
        <v>43048</v>
      </c>
      <c r="F376" s="25">
        <f t="shared" ref="F376:H376" si="408">F337</f>
        <v>0.75</v>
      </c>
      <c r="G376" s="25">
        <f t="shared" si="408"/>
        <v>0.83333333333333337</v>
      </c>
      <c r="H376" s="25" t="str">
        <f t="shared" si="408"/>
        <v>Public</v>
      </c>
      <c r="J376" s="1">
        <f t="shared" si="344"/>
        <v>8.333333333333337E-2</v>
      </c>
      <c r="K376" s="2">
        <f t="shared" si="345"/>
        <v>0</v>
      </c>
      <c r="L376" s="2">
        <f t="shared" si="346"/>
        <v>6</v>
      </c>
      <c r="M376" s="2">
        <f t="shared" si="347"/>
        <v>130</v>
      </c>
      <c r="N376" s="2">
        <f t="shared" si="348"/>
        <v>153</v>
      </c>
      <c r="O376" s="7" t="str">
        <f t="shared" si="349"/>
        <v>Public
 de 18h 00 à 20h 00</v>
      </c>
    </row>
    <row r="377" spans="1:15" x14ac:dyDescent="0.25">
      <c r="A377">
        <f t="shared" si="350"/>
        <v>45</v>
      </c>
      <c r="B377" s="3">
        <f t="shared" si="351"/>
        <v>5</v>
      </c>
      <c r="C377" s="4">
        <f t="shared" si="367"/>
        <v>11</v>
      </c>
      <c r="D377">
        <f t="shared" si="354"/>
        <v>2017</v>
      </c>
      <c r="E377" s="22">
        <f t="shared" si="393"/>
        <v>43048</v>
      </c>
      <c r="F377" s="25">
        <f t="shared" ref="F377:H377" si="409">F338</f>
        <v>0.83333333333333337</v>
      </c>
      <c r="G377" s="25">
        <f t="shared" si="409"/>
        <v>0.9375</v>
      </c>
      <c r="H377" s="25" t="str">
        <f t="shared" si="409"/>
        <v>CNT</v>
      </c>
      <c r="J377" s="1">
        <f t="shared" si="344"/>
        <v>0.10416666666666663</v>
      </c>
      <c r="K377" s="2">
        <f t="shared" si="345"/>
        <v>0</v>
      </c>
      <c r="L377" s="2">
        <f t="shared" si="346"/>
        <v>6</v>
      </c>
      <c r="M377" s="2">
        <f t="shared" si="347"/>
        <v>154</v>
      </c>
      <c r="N377" s="2">
        <f t="shared" si="348"/>
        <v>183</v>
      </c>
      <c r="O377" s="7" t="str">
        <f t="shared" si="349"/>
        <v>CNT
 de 20h 00 à 22h 30</v>
      </c>
    </row>
    <row r="378" spans="1:15" x14ac:dyDescent="0.25">
      <c r="A378">
        <f t="shared" si="350"/>
        <v>45</v>
      </c>
      <c r="B378" s="3">
        <f t="shared" si="351"/>
        <v>6</v>
      </c>
      <c r="C378" s="4">
        <f t="shared" si="367"/>
        <v>11</v>
      </c>
      <c r="D378">
        <f t="shared" si="354"/>
        <v>2017</v>
      </c>
      <c r="E378" s="22">
        <f t="shared" si="393"/>
        <v>43049</v>
      </c>
      <c r="F378" s="25">
        <f t="shared" ref="F378:H378" si="410">F339</f>
        <v>0.375</v>
      </c>
      <c r="G378" s="25">
        <f t="shared" si="410"/>
        <v>0.47916666666666669</v>
      </c>
      <c r="H378" s="25" t="str">
        <f t="shared" si="410"/>
        <v>Ecole Primaire B</v>
      </c>
      <c r="J378" s="1">
        <f t="shared" si="344"/>
        <v>0.10416666666666669</v>
      </c>
      <c r="K378" s="2">
        <f t="shared" si="345"/>
        <v>0</v>
      </c>
      <c r="L378" s="2">
        <f t="shared" si="346"/>
        <v>7</v>
      </c>
      <c r="M378" s="2">
        <f t="shared" si="347"/>
        <v>22</v>
      </c>
      <c r="N378" s="2">
        <f t="shared" si="348"/>
        <v>51</v>
      </c>
      <c r="O378" s="7" t="str">
        <f t="shared" si="349"/>
        <v>Ecole Primaire B
 de 9h 00 à 11h 30</v>
      </c>
    </row>
    <row r="379" spans="1:15" x14ac:dyDescent="0.25">
      <c r="A379">
        <f t="shared" si="350"/>
        <v>45</v>
      </c>
      <c r="B379" s="3">
        <f t="shared" si="351"/>
        <v>6</v>
      </c>
      <c r="C379" s="4">
        <f t="shared" si="367"/>
        <v>11</v>
      </c>
      <c r="D379">
        <f t="shared" si="354"/>
        <v>2017</v>
      </c>
      <c r="E379" s="22">
        <f t="shared" si="393"/>
        <v>43049</v>
      </c>
      <c r="F379" s="25">
        <f t="shared" ref="F379:H379" si="411">F340</f>
        <v>0.52083333333333337</v>
      </c>
      <c r="G379" s="25">
        <f t="shared" si="411"/>
        <v>0.5625</v>
      </c>
      <c r="H379" s="25" t="str">
        <f t="shared" si="411"/>
        <v>Maison Des Cèdres</v>
      </c>
      <c r="J379" s="1">
        <f t="shared" si="344"/>
        <v>4.166666666666663E-2</v>
      </c>
      <c r="K379" s="2">
        <f t="shared" si="345"/>
        <v>0</v>
      </c>
      <c r="L379" s="2">
        <f t="shared" si="346"/>
        <v>7</v>
      </c>
      <c r="M379" s="2">
        <f t="shared" si="347"/>
        <v>64</v>
      </c>
      <c r="N379" s="2">
        <f t="shared" si="348"/>
        <v>75</v>
      </c>
      <c r="O379" s="7" t="str">
        <f t="shared" si="349"/>
        <v>Maison Des Cèdres
 de 12h 30 à 13h 30</v>
      </c>
    </row>
    <row r="380" spans="1:15" x14ac:dyDescent="0.25">
      <c r="A380">
        <f t="shared" si="350"/>
        <v>45</v>
      </c>
      <c r="B380" s="3">
        <f t="shared" si="351"/>
        <v>6</v>
      </c>
      <c r="C380" s="4">
        <f t="shared" si="367"/>
        <v>11</v>
      </c>
      <c r="D380">
        <f t="shared" si="354"/>
        <v>2017</v>
      </c>
      <c r="E380" s="22">
        <f t="shared" si="393"/>
        <v>43049</v>
      </c>
      <c r="F380" s="25">
        <f t="shared" ref="F380:H380" si="412">F341</f>
        <v>0.58333333333333337</v>
      </c>
      <c r="G380" s="25">
        <f t="shared" si="412"/>
        <v>0.66666666666666663</v>
      </c>
      <c r="H380" s="25" t="str">
        <f t="shared" si="412"/>
        <v>Lycée</v>
      </c>
      <c r="J380" s="1">
        <f t="shared" si="344"/>
        <v>8.3333333333333259E-2</v>
      </c>
      <c r="K380" s="2">
        <f t="shared" si="345"/>
        <v>0</v>
      </c>
      <c r="L380" s="2">
        <f t="shared" si="346"/>
        <v>7</v>
      </c>
      <c r="M380" s="2">
        <f t="shared" si="347"/>
        <v>82</v>
      </c>
      <c r="N380" s="2">
        <f t="shared" si="348"/>
        <v>105</v>
      </c>
      <c r="O380" s="7" t="str">
        <f t="shared" si="349"/>
        <v>Lycée
 de 14h 00 à 16h 00</v>
      </c>
    </row>
    <row r="381" spans="1:15" x14ac:dyDescent="0.25">
      <c r="A381">
        <f t="shared" si="350"/>
        <v>45</v>
      </c>
      <c r="B381" s="3">
        <f t="shared" si="351"/>
        <v>6</v>
      </c>
      <c r="C381" s="4">
        <f t="shared" si="367"/>
        <v>11</v>
      </c>
      <c r="D381">
        <f t="shared" si="354"/>
        <v>2017</v>
      </c>
      <c r="E381" s="22">
        <f t="shared" si="393"/>
        <v>43049</v>
      </c>
      <c r="F381" s="25">
        <f t="shared" ref="F381:H381" si="413">F342</f>
        <v>0.66666666666666663</v>
      </c>
      <c r="G381" s="25">
        <f t="shared" si="413"/>
        <v>0.75</v>
      </c>
      <c r="H381" s="25" t="str">
        <f t="shared" si="413"/>
        <v>Lycée</v>
      </c>
      <c r="J381" s="1">
        <f t="shared" si="344"/>
        <v>8.333333333333337E-2</v>
      </c>
      <c r="K381" s="2">
        <f t="shared" si="345"/>
        <v>0</v>
      </c>
      <c r="L381" s="2">
        <f t="shared" si="346"/>
        <v>7</v>
      </c>
      <c r="M381" s="2">
        <f t="shared" si="347"/>
        <v>106</v>
      </c>
      <c r="N381" s="2">
        <f t="shared" si="348"/>
        <v>129</v>
      </c>
      <c r="O381" s="7" t="str">
        <f t="shared" si="349"/>
        <v>Lycée
 de 16h 00 à 18h 00</v>
      </c>
    </row>
    <row r="382" spans="1:15" x14ac:dyDescent="0.25">
      <c r="A382">
        <f t="shared" si="350"/>
        <v>45</v>
      </c>
      <c r="B382" s="3">
        <f t="shared" si="351"/>
        <v>6</v>
      </c>
      <c r="C382" s="4">
        <f t="shared" si="367"/>
        <v>11</v>
      </c>
      <c r="D382">
        <f t="shared" si="354"/>
        <v>2017</v>
      </c>
      <c r="E382" s="22">
        <f t="shared" si="393"/>
        <v>43049</v>
      </c>
      <c r="F382" s="25">
        <f t="shared" ref="F382:H382" si="414">F343</f>
        <v>0.75</v>
      </c>
      <c r="G382" s="25">
        <f t="shared" si="414"/>
        <v>0.83333333333333337</v>
      </c>
      <c r="H382" s="25" t="str">
        <f t="shared" si="414"/>
        <v>Public</v>
      </c>
      <c r="J382" s="1">
        <f t="shared" si="344"/>
        <v>8.333333333333337E-2</v>
      </c>
      <c r="K382" s="2">
        <f t="shared" si="345"/>
        <v>0</v>
      </c>
      <c r="L382" s="2">
        <f t="shared" si="346"/>
        <v>7</v>
      </c>
      <c r="M382" s="2">
        <f t="shared" si="347"/>
        <v>130</v>
      </c>
      <c r="N382" s="2">
        <f t="shared" si="348"/>
        <v>153</v>
      </c>
      <c r="O382" s="7" t="str">
        <f t="shared" si="349"/>
        <v>Public
 de 18h 00 à 20h 00</v>
      </c>
    </row>
    <row r="383" spans="1:15" x14ac:dyDescent="0.25">
      <c r="A383">
        <f t="shared" si="350"/>
        <v>45</v>
      </c>
      <c r="B383" s="3">
        <f t="shared" si="351"/>
        <v>6</v>
      </c>
      <c r="C383" s="4">
        <f t="shared" si="367"/>
        <v>11</v>
      </c>
      <c r="D383">
        <f t="shared" si="354"/>
        <v>2017</v>
      </c>
      <c r="E383" s="22">
        <f t="shared" si="393"/>
        <v>43049</v>
      </c>
      <c r="F383" s="25">
        <f t="shared" ref="F383:H383" si="415">F344</f>
        <v>0.83333333333333337</v>
      </c>
      <c r="G383" s="25">
        <f t="shared" si="415"/>
        <v>0.875</v>
      </c>
      <c r="H383" s="25" t="str">
        <f t="shared" si="415"/>
        <v>CNT</v>
      </c>
      <c r="J383" s="1">
        <f t="shared" si="344"/>
        <v>4.166666666666663E-2</v>
      </c>
      <c r="K383" s="2">
        <f t="shared" si="345"/>
        <v>0</v>
      </c>
      <c r="L383" s="2">
        <f t="shared" si="346"/>
        <v>7</v>
      </c>
      <c r="M383" s="2">
        <f t="shared" si="347"/>
        <v>154</v>
      </c>
      <c r="N383" s="2">
        <f t="shared" si="348"/>
        <v>165</v>
      </c>
      <c r="O383" s="7" t="str">
        <f t="shared" si="349"/>
        <v>CNT
 de 20h 00 à 21h 00</v>
      </c>
    </row>
    <row r="384" spans="1:15" x14ac:dyDescent="0.25">
      <c r="A384">
        <f t="shared" si="350"/>
        <v>45</v>
      </c>
      <c r="B384" s="3">
        <f t="shared" si="351"/>
        <v>6</v>
      </c>
      <c r="C384" s="4">
        <f t="shared" si="367"/>
        <v>11</v>
      </c>
      <c r="D384">
        <f t="shared" si="354"/>
        <v>2017</v>
      </c>
      <c r="E384" s="22">
        <f t="shared" si="393"/>
        <v>43049</v>
      </c>
      <c r="F384" s="25">
        <f t="shared" ref="F384:H384" si="416">F345</f>
        <v>0.875</v>
      </c>
      <c r="G384" s="25">
        <f t="shared" si="416"/>
        <v>0.9375</v>
      </c>
      <c r="H384" s="25" t="str">
        <f t="shared" si="416"/>
        <v>TVSV</v>
      </c>
      <c r="J384" s="1">
        <f t="shared" si="344"/>
        <v>6.25E-2</v>
      </c>
      <c r="K384" s="2">
        <f t="shared" si="345"/>
        <v>0</v>
      </c>
      <c r="L384" s="2">
        <f t="shared" si="346"/>
        <v>7</v>
      </c>
      <c r="M384" s="2">
        <f t="shared" si="347"/>
        <v>166</v>
      </c>
      <c r="N384" s="2">
        <f t="shared" si="348"/>
        <v>183</v>
      </c>
      <c r="O384" s="7" t="str">
        <f t="shared" si="349"/>
        <v>TVSV
 de 21h 00 à 22h 30</v>
      </c>
    </row>
    <row r="385" spans="1:15" x14ac:dyDescent="0.25">
      <c r="A385">
        <f t="shared" si="350"/>
        <v>45</v>
      </c>
      <c r="B385" s="3">
        <f t="shared" si="351"/>
        <v>7</v>
      </c>
      <c r="C385" s="4">
        <f t="shared" si="367"/>
        <v>11</v>
      </c>
      <c r="D385">
        <f t="shared" si="354"/>
        <v>2017</v>
      </c>
      <c r="E385" s="22">
        <f t="shared" si="393"/>
        <v>43050</v>
      </c>
      <c r="F385" s="25">
        <f t="shared" ref="F385:H385" si="417">F346</f>
        <v>0.33333333333333331</v>
      </c>
      <c r="G385" s="25">
        <f t="shared" si="417"/>
        <v>0.375</v>
      </c>
      <c r="H385" s="25" t="str">
        <f t="shared" si="417"/>
        <v>Gym Volontaire</v>
      </c>
      <c r="J385" s="1">
        <f t="shared" si="344"/>
        <v>4.1666666666666685E-2</v>
      </c>
      <c r="K385" s="2">
        <f t="shared" si="345"/>
        <v>0</v>
      </c>
      <c r="L385" s="2">
        <f t="shared" si="346"/>
        <v>8</v>
      </c>
      <c r="M385" s="2">
        <f t="shared" si="347"/>
        <v>10</v>
      </c>
      <c r="N385" s="2">
        <f t="shared" si="348"/>
        <v>21</v>
      </c>
      <c r="O385" s="7" t="str">
        <f t="shared" si="349"/>
        <v>Gym Volontaire
 de 8h 00 à 9h 00</v>
      </c>
    </row>
    <row r="386" spans="1:15" x14ac:dyDescent="0.25">
      <c r="A386">
        <f t="shared" si="350"/>
        <v>45</v>
      </c>
      <c r="B386" s="3">
        <f t="shared" si="351"/>
        <v>7</v>
      </c>
      <c r="C386" s="4">
        <f t="shared" si="367"/>
        <v>11</v>
      </c>
      <c r="D386">
        <f t="shared" si="354"/>
        <v>2017</v>
      </c>
      <c r="E386" s="22">
        <f t="shared" si="393"/>
        <v>43050</v>
      </c>
      <c r="F386" s="25">
        <f t="shared" ref="F386:H386" si="418">F347</f>
        <v>0.375</v>
      </c>
      <c r="G386" s="25">
        <f t="shared" si="418"/>
        <v>0.45833333333333331</v>
      </c>
      <c r="H386" s="25" t="str">
        <f t="shared" si="418"/>
        <v>Val Horizon</v>
      </c>
      <c r="J386" s="1">
        <f t="shared" ref="J386:J449" si="419">G386-F386</f>
        <v>8.3333333333333315E-2</v>
      </c>
      <c r="K386" s="2">
        <f t="shared" ref="K386:K449" si="420">I386*J386*24</f>
        <v>0</v>
      </c>
      <c r="L386" s="2">
        <f t="shared" ref="L386:L449" si="421">B386+1</f>
        <v>8</v>
      </c>
      <c r="M386" s="2">
        <f t="shared" ref="M386:M449" si="422">288*F386-86</f>
        <v>22</v>
      </c>
      <c r="N386" s="2">
        <f t="shared" ref="N386:N449" si="423">288*G386-87</f>
        <v>45</v>
      </c>
      <c r="O386" s="7" t="str">
        <f t="shared" ref="O386:O449" si="424">H386&amp;CHAR(10)&amp;" de "&amp;HOUR(F386)&amp;"h "&amp;IF(MINUTE(F386)=0,"00",MINUTE(F386))&amp;" à "&amp;HOUR(G386)&amp;"h "&amp;IF(MINUTE(G386)=0,"00",MINUTE(G386))&amp;IF(I386&lt;1,"",CHAR(10)&amp;" "&amp;I386&amp;" participants")</f>
        <v>Val Horizon
 de 9h 00 à 11h 00</v>
      </c>
    </row>
    <row r="387" spans="1:15" x14ac:dyDescent="0.25">
      <c r="A387">
        <f t="shared" ref="A387:A450" si="425">WEEKNUM(E387)</f>
        <v>45</v>
      </c>
      <c r="B387" s="3">
        <f t="shared" ref="B387:B450" si="426">WEEKDAY(E387)</f>
        <v>7</v>
      </c>
      <c r="C387" s="4">
        <f t="shared" si="367"/>
        <v>11</v>
      </c>
      <c r="D387">
        <f t="shared" si="354"/>
        <v>2017</v>
      </c>
      <c r="E387" s="22">
        <f t="shared" si="393"/>
        <v>43050</v>
      </c>
      <c r="F387" s="25">
        <f t="shared" ref="F387:H387" si="427">F348</f>
        <v>0.45833333333333331</v>
      </c>
      <c r="G387" s="25">
        <f t="shared" si="427"/>
        <v>0.60416666666666663</v>
      </c>
      <c r="H387" s="25" t="str">
        <f t="shared" si="427"/>
        <v>CNT</v>
      </c>
      <c r="J387" s="1">
        <f t="shared" si="419"/>
        <v>0.14583333333333331</v>
      </c>
      <c r="K387" s="2">
        <f t="shared" si="420"/>
        <v>0</v>
      </c>
      <c r="L387" s="2">
        <f t="shared" si="421"/>
        <v>8</v>
      </c>
      <c r="M387" s="2">
        <f t="shared" si="422"/>
        <v>46</v>
      </c>
      <c r="N387" s="2">
        <f t="shared" si="423"/>
        <v>87</v>
      </c>
      <c r="O387" s="7" t="str">
        <f t="shared" si="424"/>
        <v>CNT
 de 11h 00 à 14h 30</v>
      </c>
    </row>
    <row r="388" spans="1:15" x14ac:dyDescent="0.25">
      <c r="A388">
        <f t="shared" si="425"/>
        <v>45</v>
      </c>
      <c r="B388" s="3">
        <f t="shared" si="426"/>
        <v>7</v>
      </c>
      <c r="C388" s="4">
        <f t="shared" si="367"/>
        <v>11</v>
      </c>
      <c r="D388">
        <f t="shared" si="354"/>
        <v>2017</v>
      </c>
      <c r="E388" s="22">
        <f t="shared" si="393"/>
        <v>43050</v>
      </c>
      <c r="F388" s="25">
        <f t="shared" ref="F388:H388" si="428">F349</f>
        <v>0.60416666666666663</v>
      </c>
      <c r="G388" s="25">
        <f t="shared" si="428"/>
        <v>0.79166666666666663</v>
      </c>
      <c r="H388" s="25" t="str">
        <f t="shared" si="428"/>
        <v>Public + SDIS ET/OU PSIG</v>
      </c>
      <c r="J388" s="1">
        <f t="shared" si="419"/>
        <v>0.1875</v>
      </c>
      <c r="K388" s="2">
        <f t="shared" si="420"/>
        <v>0</v>
      </c>
      <c r="L388" s="2">
        <f t="shared" si="421"/>
        <v>8</v>
      </c>
      <c r="M388" s="2">
        <f t="shared" si="422"/>
        <v>88</v>
      </c>
      <c r="N388" s="2">
        <f t="shared" si="423"/>
        <v>141</v>
      </c>
      <c r="O388" s="7" t="str">
        <f t="shared" si="424"/>
        <v>Public + SDIS ET/OU PSIG
 de 14h 30 à 19h 00</v>
      </c>
    </row>
    <row r="389" spans="1:15" ht="15.75" thickBot="1" x14ac:dyDescent="0.3">
      <c r="A389">
        <f t="shared" si="425"/>
        <v>45</v>
      </c>
      <c r="B389" s="3">
        <f t="shared" si="426"/>
        <v>7</v>
      </c>
      <c r="C389" s="4">
        <f t="shared" si="367"/>
        <v>11</v>
      </c>
      <c r="D389">
        <f t="shared" ref="D389:D452" si="429">YEAR(E389)</f>
        <v>2017</v>
      </c>
      <c r="E389" s="26">
        <f t="shared" si="393"/>
        <v>43050</v>
      </c>
      <c r="F389" s="27">
        <f t="shared" ref="F389:H389" si="430">F350</f>
        <v>0.79166666666666663</v>
      </c>
      <c r="G389" s="27">
        <f t="shared" si="430"/>
        <v>0.84375</v>
      </c>
      <c r="H389" s="27" t="str">
        <f t="shared" si="430"/>
        <v>Plongeurs masqués</v>
      </c>
      <c r="I389" s="28"/>
      <c r="J389" s="1">
        <f t="shared" si="419"/>
        <v>5.208333333333337E-2</v>
      </c>
      <c r="K389" s="2">
        <f t="shared" si="420"/>
        <v>0</v>
      </c>
      <c r="L389" s="2">
        <f t="shared" si="421"/>
        <v>8</v>
      </c>
      <c r="M389" s="2">
        <f t="shared" si="422"/>
        <v>142</v>
      </c>
      <c r="N389" s="2">
        <f t="shared" si="423"/>
        <v>156</v>
      </c>
      <c r="O389" s="7" t="str">
        <f t="shared" si="424"/>
        <v>Plongeurs masqués
 de 19h 00 à 20h 15</v>
      </c>
    </row>
    <row r="390" spans="1:15" s="29" customFormat="1" ht="15.75" thickTop="1" x14ac:dyDescent="0.25">
      <c r="A390" s="29">
        <f t="shared" si="425"/>
        <v>46</v>
      </c>
      <c r="B390" s="30">
        <f t="shared" si="426"/>
        <v>1</v>
      </c>
      <c r="C390" s="31">
        <f t="shared" si="367"/>
        <v>11</v>
      </c>
      <c r="D390" s="29">
        <f t="shared" si="429"/>
        <v>2017</v>
      </c>
      <c r="E390" s="32">
        <f t="shared" si="393"/>
        <v>43051</v>
      </c>
      <c r="F390" s="33">
        <f t="shared" ref="F390:H390" si="431">F351</f>
        <v>0.3125</v>
      </c>
      <c r="G390" s="33">
        <f t="shared" si="431"/>
        <v>0.41666666666666669</v>
      </c>
      <c r="H390" s="33" t="str">
        <f t="shared" si="431"/>
        <v>CNT</v>
      </c>
      <c r="I390" s="34"/>
      <c r="J390" s="35">
        <f t="shared" si="419"/>
        <v>0.10416666666666669</v>
      </c>
      <c r="K390" s="36">
        <f t="shared" si="420"/>
        <v>0</v>
      </c>
      <c r="L390" s="36">
        <f t="shared" si="421"/>
        <v>2</v>
      </c>
      <c r="M390" s="36">
        <f t="shared" si="422"/>
        <v>4</v>
      </c>
      <c r="N390" s="36">
        <f t="shared" si="423"/>
        <v>33</v>
      </c>
      <c r="O390" s="37" t="str">
        <f t="shared" si="424"/>
        <v>CNT
 de 7h 30 à 10h 00</v>
      </c>
    </row>
    <row r="391" spans="1:15" x14ac:dyDescent="0.25">
      <c r="A391">
        <f t="shared" si="425"/>
        <v>46</v>
      </c>
      <c r="B391" s="3">
        <f t="shared" si="426"/>
        <v>1</v>
      </c>
      <c r="C391" s="4">
        <f t="shared" si="367"/>
        <v>11</v>
      </c>
      <c r="D391">
        <f t="shared" si="429"/>
        <v>2017</v>
      </c>
      <c r="E391" s="22">
        <f t="shared" si="393"/>
        <v>43051</v>
      </c>
      <c r="F391" s="25">
        <f t="shared" ref="F391:H391" si="432">F352</f>
        <v>0.41666666666666669</v>
      </c>
      <c r="G391" s="25">
        <f t="shared" si="432"/>
        <v>0.5625</v>
      </c>
      <c r="H391" s="25" t="str">
        <f t="shared" si="432"/>
        <v>Public</v>
      </c>
      <c r="J391" s="1">
        <f t="shared" si="419"/>
        <v>0.14583333333333331</v>
      </c>
      <c r="K391" s="2">
        <f t="shared" si="420"/>
        <v>0</v>
      </c>
      <c r="L391" s="2">
        <f t="shared" si="421"/>
        <v>2</v>
      </c>
      <c r="M391" s="2">
        <f t="shared" si="422"/>
        <v>34</v>
      </c>
      <c r="N391" s="2">
        <f t="shared" si="423"/>
        <v>75</v>
      </c>
      <c r="O391" s="7" t="str">
        <f t="shared" si="424"/>
        <v>Public
 de 10h 00 à 13h 30</v>
      </c>
    </row>
    <row r="392" spans="1:15" x14ac:dyDescent="0.25">
      <c r="A392">
        <f t="shared" si="425"/>
        <v>46</v>
      </c>
      <c r="B392" s="3">
        <f t="shared" si="426"/>
        <v>2</v>
      </c>
      <c r="C392" s="4">
        <f t="shared" si="367"/>
        <v>11</v>
      </c>
      <c r="D392">
        <f t="shared" si="429"/>
        <v>2017</v>
      </c>
      <c r="E392" s="22">
        <f t="shared" si="393"/>
        <v>43052</v>
      </c>
      <c r="F392" s="25">
        <f t="shared" ref="F392:H392" si="433">F353</f>
        <v>0.375</v>
      </c>
      <c r="G392" s="25">
        <f t="shared" si="433"/>
        <v>0.44791666666666669</v>
      </c>
      <c r="H392" s="25" t="str">
        <f t="shared" si="433"/>
        <v>Lycée</v>
      </c>
      <c r="J392" s="1">
        <f t="shared" si="419"/>
        <v>7.2916666666666685E-2</v>
      </c>
      <c r="K392" s="2">
        <f t="shared" si="420"/>
        <v>0</v>
      </c>
      <c r="L392" s="2">
        <f t="shared" si="421"/>
        <v>3</v>
      </c>
      <c r="M392" s="2">
        <f t="shared" si="422"/>
        <v>22</v>
      </c>
      <c r="N392" s="2">
        <f t="shared" si="423"/>
        <v>42</v>
      </c>
      <c r="O392" s="7" t="str">
        <f t="shared" si="424"/>
        <v>Lycée
 de 9h 00 à 10h 45</v>
      </c>
    </row>
    <row r="393" spans="1:15" x14ac:dyDescent="0.25">
      <c r="A393">
        <f t="shared" si="425"/>
        <v>46</v>
      </c>
      <c r="B393" s="3">
        <f t="shared" si="426"/>
        <v>2</v>
      </c>
      <c r="C393" s="4">
        <f t="shared" si="367"/>
        <v>11</v>
      </c>
      <c r="D393">
        <f t="shared" si="429"/>
        <v>2017</v>
      </c>
      <c r="E393" s="22">
        <f t="shared" si="393"/>
        <v>43052</v>
      </c>
      <c r="F393" s="25">
        <f t="shared" ref="F393:H393" si="434">F354</f>
        <v>0.5</v>
      </c>
      <c r="G393" s="25">
        <f t="shared" si="434"/>
        <v>0.5625</v>
      </c>
      <c r="H393" s="25" t="str">
        <f t="shared" si="434"/>
        <v>Gym Volontaire</v>
      </c>
      <c r="J393" s="1">
        <f t="shared" si="419"/>
        <v>6.25E-2</v>
      </c>
      <c r="K393" s="2">
        <f t="shared" si="420"/>
        <v>0</v>
      </c>
      <c r="L393" s="2">
        <f t="shared" si="421"/>
        <v>3</v>
      </c>
      <c r="M393" s="2">
        <f t="shared" si="422"/>
        <v>58</v>
      </c>
      <c r="N393" s="2">
        <f t="shared" si="423"/>
        <v>75</v>
      </c>
      <c r="O393" s="7" t="str">
        <f t="shared" si="424"/>
        <v>Gym Volontaire
 de 12h 00 à 13h 30</v>
      </c>
    </row>
    <row r="394" spans="1:15" x14ac:dyDescent="0.25">
      <c r="A394">
        <f t="shared" si="425"/>
        <v>46</v>
      </c>
      <c r="B394" s="3">
        <f t="shared" si="426"/>
        <v>2</v>
      </c>
      <c r="C394" s="4">
        <f t="shared" si="367"/>
        <v>11</v>
      </c>
      <c r="D394">
        <f t="shared" si="429"/>
        <v>2017</v>
      </c>
      <c r="E394" s="22">
        <f t="shared" si="393"/>
        <v>43052</v>
      </c>
      <c r="F394" s="25">
        <f t="shared" ref="F394:H394" si="435">F355</f>
        <v>0.58333333333333337</v>
      </c>
      <c r="G394" s="25">
        <f t="shared" si="435"/>
        <v>0.64583333333333337</v>
      </c>
      <c r="H394" s="25" t="str">
        <f t="shared" si="435"/>
        <v>Collège A</v>
      </c>
      <c r="J394" s="1">
        <f t="shared" si="419"/>
        <v>6.25E-2</v>
      </c>
      <c r="K394" s="2">
        <f t="shared" si="420"/>
        <v>0</v>
      </c>
      <c r="L394" s="2">
        <f t="shared" si="421"/>
        <v>3</v>
      </c>
      <c r="M394" s="2">
        <f t="shared" si="422"/>
        <v>82</v>
      </c>
      <c r="N394" s="2">
        <f t="shared" si="423"/>
        <v>99</v>
      </c>
      <c r="O394" s="7" t="str">
        <f t="shared" si="424"/>
        <v>Collège A
 de 14h 00 à 15h 30</v>
      </c>
    </row>
    <row r="395" spans="1:15" x14ac:dyDescent="0.25">
      <c r="A395">
        <f t="shared" si="425"/>
        <v>46</v>
      </c>
      <c r="B395" s="3">
        <f t="shared" si="426"/>
        <v>2</v>
      </c>
      <c r="C395" s="4">
        <f t="shared" si="367"/>
        <v>11</v>
      </c>
      <c r="D395">
        <f t="shared" si="429"/>
        <v>2017</v>
      </c>
      <c r="E395" s="22">
        <f t="shared" si="393"/>
        <v>43052</v>
      </c>
      <c r="F395" s="25">
        <f t="shared" ref="F395:H395" si="436">F356</f>
        <v>0.64583333333333337</v>
      </c>
      <c r="G395" s="25">
        <f t="shared" si="436"/>
        <v>0.70833333333333337</v>
      </c>
      <c r="H395" s="25" t="str">
        <f t="shared" si="436"/>
        <v>Collège B</v>
      </c>
      <c r="J395" s="1">
        <f t="shared" si="419"/>
        <v>6.25E-2</v>
      </c>
      <c r="K395" s="2">
        <f t="shared" si="420"/>
        <v>0</v>
      </c>
      <c r="L395" s="2">
        <f t="shared" si="421"/>
        <v>3</v>
      </c>
      <c r="M395" s="2">
        <f t="shared" si="422"/>
        <v>100</v>
      </c>
      <c r="N395" s="2">
        <f t="shared" si="423"/>
        <v>117</v>
      </c>
      <c r="O395" s="7" t="str">
        <f t="shared" si="424"/>
        <v>Collège B
 de 15h 30 à 17h 00</v>
      </c>
    </row>
    <row r="396" spans="1:15" x14ac:dyDescent="0.25">
      <c r="A396">
        <f t="shared" si="425"/>
        <v>46</v>
      </c>
      <c r="B396" s="3">
        <f t="shared" si="426"/>
        <v>2</v>
      </c>
      <c r="C396" s="4">
        <f t="shared" si="367"/>
        <v>11</v>
      </c>
      <c r="D396">
        <f t="shared" si="429"/>
        <v>2017</v>
      </c>
      <c r="E396" s="22">
        <f t="shared" si="393"/>
        <v>43052</v>
      </c>
      <c r="F396" s="25">
        <f t="shared" ref="F396:H396" si="437">F357</f>
        <v>0.70833333333333337</v>
      </c>
      <c r="G396" s="25">
        <f t="shared" si="437"/>
        <v>0.75</v>
      </c>
      <c r="H396" s="25" t="str">
        <f t="shared" si="437"/>
        <v>Gym Volontaire</v>
      </c>
      <c r="J396" s="1">
        <f t="shared" si="419"/>
        <v>4.166666666666663E-2</v>
      </c>
      <c r="K396" s="2">
        <f t="shared" si="420"/>
        <v>0</v>
      </c>
      <c r="L396" s="2">
        <f t="shared" si="421"/>
        <v>3</v>
      </c>
      <c r="M396" s="2">
        <f t="shared" si="422"/>
        <v>118</v>
      </c>
      <c r="N396" s="2">
        <f t="shared" si="423"/>
        <v>129</v>
      </c>
      <c r="O396" s="7" t="str">
        <f t="shared" si="424"/>
        <v>Gym Volontaire
 de 17h 00 à 18h 00</v>
      </c>
    </row>
    <row r="397" spans="1:15" x14ac:dyDescent="0.25">
      <c r="A397">
        <f t="shared" si="425"/>
        <v>46</v>
      </c>
      <c r="B397" s="3">
        <f t="shared" si="426"/>
        <v>2</v>
      </c>
      <c r="C397" s="4">
        <f t="shared" si="367"/>
        <v>11</v>
      </c>
      <c r="D397">
        <f t="shared" si="429"/>
        <v>2017</v>
      </c>
      <c r="E397" s="22">
        <f t="shared" si="393"/>
        <v>43052</v>
      </c>
      <c r="F397" s="25">
        <f t="shared" ref="F397:H397" si="438">F358</f>
        <v>0.75</v>
      </c>
      <c r="G397" s="25">
        <f t="shared" si="438"/>
        <v>0.9375</v>
      </c>
      <c r="H397" s="25" t="str">
        <f t="shared" si="438"/>
        <v>CNT</v>
      </c>
      <c r="J397" s="1">
        <f t="shared" si="419"/>
        <v>0.1875</v>
      </c>
      <c r="K397" s="2">
        <f t="shared" si="420"/>
        <v>0</v>
      </c>
      <c r="L397" s="2">
        <f t="shared" si="421"/>
        <v>3</v>
      </c>
      <c r="M397" s="2">
        <f t="shared" si="422"/>
        <v>130</v>
      </c>
      <c r="N397" s="2">
        <f t="shared" si="423"/>
        <v>183</v>
      </c>
      <c r="O397" s="7" t="str">
        <f t="shared" si="424"/>
        <v>CNT
 de 18h 00 à 22h 30</v>
      </c>
    </row>
    <row r="398" spans="1:15" x14ac:dyDescent="0.25">
      <c r="A398">
        <f t="shared" si="425"/>
        <v>46</v>
      </c>
      <c r="B398" s="3">
        <f t="shared" si="426"/>
        <v>3</v>
      </c>
      <c r="C398" s="4">
        <f t="shared" si="367"/>
        <v>11</v>
      </c>
      <c r="D398">
        <f t="shared" si="429"/>
        <v>2017</v>
      </c>
      <c r="E398" s="22">
        <f t="shared" si="393"/>
        <v>43053</v>
      </c>
      <c r="F398" s="25">
        <f t="shared" ref="F398:H398" si="439">F359</f>
        <v>0.3125</v>
      </c>
      <c r="G398" s="25">
        <f t="shared" si="439"/>
        <v>0.34375</v>
      </c>
      <c r="H398" s="25" t="str">
        <f t="shared" si="439"/>
        <v>SDIS et/OU PSIG</v>
      </c>
      <c r="J398" s="1">
        <f t="shared" si="419"/>
        <v>3.125E-2</v>
      </c>
      <c r="K398" s="2">
        <f t="shared" si="420"/>
        <v>0</v>
      </c>
      <c r="L398" s="2">
        <f t="shared" si="421"/>
        <v>4</v>
      </c>
      <c r="M398" s="2">
        <f t="shared" si="422"/>
        <v>4</v>
      </c>
      <c r="N398" s="2">
        <f t="shared" si="423"/>
        <v>12</v>
      </c>
      <c r="O398" s="7" t="str">
        <f t="shared" si="424"/>
        <v>SDIS et/OU PSIG
 de 7h 30 à 8h 15</v>
      </c>
    </row>
    <row r="399" spans="1:15" x14ac:dyDescent="0.25">
      <c r="A399">
        <f t="shared" si="425"/>
        <v>46</v>
      </c>
      <c r="B399" s="3">
        <f t="shared" si="426"/>
        <v>3</v>
      </c>
      <c r="C399" s="4">
        <f t="shared" si="367"/>
        <v>11</v>
      </c>
      <c r="D399">
        <f t="shared" si="429"/>
        <v>2017</v>
      </c>
      <c r="E399" s="22">
        <f t="shared" si="393"/>
        <v>43053</v>
      </c>
      <c r="F399" s="25">
        <f t="shared" ref="F399:H399" si="440">F360</f>
        <v>0.35416666666666669</v>
      </c>
      <c r="G399" s="25">
        <f t="shared" si="440"/>
        <v>0.5</v>
      </c>
      <c r="H399" s="25" t="str">
        <f t="shared" si="440"/>
        <v>Collège C</v>
      </c>
      <c r="J399" s="1">
        <f t="shared" si="419"/>
        <v>0.14583333333333331</v>
      </c>
      <c r="K399" s="2">
        <f t="shared" si="420"/>
        <v>0</v>
      </c>
      <c r="L399" s="2">
        <f t="shared" si="421"/>
        <v>4</v>
      </c>
      <c r="M399" s="2">
        <f t="shared" si="422"/>
        <v>16</v>
      </c>
      <c r="N399" s="2">
        <f t="shared" si="423"/>
        <v>57</v>
      </c>
      <c r="O399" s="7" t="str">
        <f t="shared" si="424"/>
        <v>Collège C
 de 8h 30 à 12h 00</v>
      </c>
    </row>
    <row r="400" spans="1:15" x14ac:dyDescent="0.25">
      <c r="A400">
        <f t="shared" si="425"/>
        <v>46</v>
      </c>
      <c r="B400" s="3">
        <f t="shared" si="426"/>
        <v>3</v>
      </c>
      <c r="C400" s="4">
        <f t="shared" si="367"/>
        <v>11</v>
      </c>
      <c r="D400">
        <f t="shared" si="429"/>
        <v>2017</v>
      </c>
      <c r="E400" s="22">
        <f t="shared" si="393"/>
        <v>43053</v>
      </c>
      <c r="F400" s="25">
        <f t="shared" ref="F400:H400" si="441">F361</f>
        <v>0.52083333333333337</v>
      </c>
      <c r="G400" s="25">
        <f t="shared" si="441"/>
        <v>0.5625</v>
      </c>
      <c r="H400" s="25" t="str">
        <f t="shared" si="441"/>
        <v>Maison Des Cèdres</v>
      </c>
      <c r="J400" s="1">
        <f t="shared" si="419"/>
        <v>4.166666666666663E-2</v>
      </c>
      <c r="K400" s="2">
        <f t="shared" si="420"/>
        <v>0</v>
      </c>
      <c r="L400" s="2">
        <f t="shared" si="421"/>
        <v>4</v>
      </c>
      <c r="M400" s="2">
        <f t="shared" si="422"/>
        <v>64</v>
      </c>
      <c r="N400" s="2">
        <f t="shared" si="423"/>
        <v>75</v>
      </c>
      <c r="O400" s="7" t="str">
        <f t="shared" si="424"/>
        <v>Maison Des Cèdres
 de 12h 30 à 13h 30</v>
      </c>
    </row>
    <row r="401" spans="1:15" x14ac:dyDescent="0.25">
      <c r="A401">
        <f t="shared" si="425"/>
        <v>46</v>
      </c>
      <c r="B401" s="3">
        <f t="shared" si="426"/>
        <v>3</v>
      </c>
      <c r="C401" s="4">
        <f t="shared" ref="C401:C464" si="442">MONTH(E401)</f>
        <v>11</v>
      </c>
      <c r="D401">
        <f t="shared" si="429"/>
        <v>2017</v>
      </c>
      <c r="E401" s="22">
        <f t="shared" si="393"/>
        <v>43053</v>
      </c>
      <c r="F401" s="25">
        <f t="shared" ref="F401:H401" si="443">F362</f>
        <v>0.58333333333333337</v>
      </c>
      <c r="G401" s="25">
        <f t="shared" si="443"/>
        <v>0.75</v>
      </c>
      <c r="H401" s="25" t="str">
        <f t="shared" si="443"/>
        <v>Lycée</v>
      </c>
      <c r="J401" s="1">
        <f t="shared" si="419"/>
        <v>0.16666666666666663</v>
      </c>
      <c r="K401" s="2">
        <f t="shared" si="420"/>
        <v>0</v>
      </c>
      <c r="L401" s="2">
        <f t="shared" si="421"/>
        <v>4</v>
      </c>
      <c r="M401" s="2">
        <f t="shared" si="422"/>
        <v>82</v>
      </c>
      <c r="N401" s="2">
        <f t="shared" si="423"/>
        <v>129</v>
      </c>
      <c r="O401" s="7" t="str">
        <f t="shared" si="424"/>
        <v>Lycée
 de 14h 00 à 18h 00</v>
      </c>
    </row>
    <row r="402" spans="1:15" x14ac:dyDescent="0.25">
      <c r="A402">
        <f t="shared" si="425"/>
        <v>46</v>
      </c>
      <c r="B402" s="3">
        <f t="shared" si="426"/>
        <v>3</v>
      </c>
      <c r="C402" s="4">
        <f t="shared" si="442"/>
        <v>11</v>
      </c>
      <c r="D402">
        <f t="shared" si="429"/>
        <v>2017</v>
      </c>
      <c r="E402" s="22">
        <f t="shared" si="393"/>
        <v>43053</v>
      </c>
      <c r="F402" s="25">
        <f t="shared" ref="F402:H402" si="444">F363</f>
        <v>0.75</v>
      </c>
      <c r="G402" s="25">
        <f t="shared" si="444"/>
        <v>0.83333333333333337</v>
      </c>
      <c r="H402" s="25" t="str">
        <f t="shared" si="444"/>
        <v>Public</v>
      </c>
      <c r="J402" s="1">
        <f t="shared" si="419"/>
        <v>8.333333333333337E-2</v>
      </c>
      <c r="K402" s="2">
        <f t="shared" si="420"/>
        <v>0</v>
      </c>
      <c r="L402" s="2">
        <f t="shared" si="421"/>
        <v>4</v>
      </c>
      <c r="M402" s="2">
        <f t="shared" si="422"/>
        <v>130</v>
      </c>
      <c r="N402" s="2">
        <f t="shared" si="423"/>
        <v>153</v>
      </c>
      <c r="O402" s="7" t="str">
        <f t="shared" si="424"/>
        <v>Public
 de 18h 00 à 20h 00</v>
      </c>
    </row>
    <row r="403" spans="1:15" x14ac:dyDescent="0.25">
      <c r="A403">
        <f t="shared" si="425"/>
        <v>46</v>
      </c>
      <c r="B403" s="3">
        <f t="shared" si="426"/>
        <v>3</v>
      </c>
      <c r="C403" s="4">
        <f t="shared" si="442"/>
        <v>11</v>
      </c>
      <c r="D403">
        <f t="shared" si="429"/>
        <v>2017</v>
      </c>
      <c r="E403" s="22">
        <f t="shared" si="393"/>
        <v>43053</v>
      </c>
      <c r="F403" s="25">
        <f t="shared" ref="F403:H403" si="445">F364</f>
        <v>0.83333333333333337</v>
      </c>
      <c r="G403" s="25">
        <f t="shared" si="445"/>
        <v>0.9375</v>
      </c>
      <c r="H403" s="25" t="str">
        <f t="shared" si="445"/>
        <v>CNT</v>
      </c>
      <c r="J403" s="1">
        <f t="shared" si="419"/>
        <v>0.10416666666666663</v>
      </c>
      <c r="K403" s="2">
        <f t="shared" si="420"/>
        <v>0</v>
      </c>
      <c r="L403" s="2">
        <f t="shared" si="421"/>
        <v>4</v>
      </c>
      <c r="M403" s="2">
        <f t="shared" si="422"/>
        <v>154</v>
      </c>
      <c r="N403" s="2">
        <f t="shared" si="423"/>
        <v>183</v>
      </c>
      <c r="O403" s="7" t="str">
        <f t="shared" si="424"/>
        <v>CNT
 de 20h 00 à 22h 30</v>
      </c>
    </row>
    <row r="404" spans="1:15" x14ac:dyDescent="0.25">
      <c r="A404">
        <f t="shared" si="425"/>
        <v>46</v>
      </c>
      <c r="B404" s="3">
        <f t="shared" si="426"/>
        <v>4</v>
      </c>
      <c r="C404" s="4">
        <f t="shared" si="442"/>
        <v>11</v>
      </c>
      <c r="D404">
        <f t="shared" si="429"/>
        <v>2017</v>
      </c>
      <c r="E404" s="22">
        <f t="shared" si="393"/>
        <v>43054</v>
      </c>
      <c r="F404" s="25">
        <f t="shared" ref="F404:H404" si="446">F365</f>
        <v>0.33333333333333331</v>
      </c>
      <c r="G404" s="25">
        <f t="shared" si="446"/>
        <v>0.41666666666666669</v>
      </c>
      <c r="H404" s="25" t="str">
        <f t="shared" si="446"/>
        <v>Lycée</v>
      </c>
      <c r="J404" s="1">
        <f t="shared" si="419"/>
        <v>8.333333333333337E-2</v>
      </c>
      <c r="K404" s="2">
        <f t="shared" si="420"/>
        <v>0</v>
      </c>
      <c r="L404" s="2">
        <f t="shared" si="421"/>
        <v>5</v>
      </c>
      <c r="M404" s="2">
        <f t="shared" si="422"/>
        <v>10</v>
      </c>
      <c r="N404" s="2">
        <f t="shared" si="423"/>
        <v>33</v>
      </c>
      <c r="O404" s="7" t="str">
        <f t="shared" si="424"/>
        <v>Lycée
 de 8h 00 à 10h 00</v>
      </c>
    </row>
    <row r="405" spans="1:15" x14ac:dyDescent="0.25">
      <c r="A405">
        <f t="shared" si="425"/>
        <v>46</v>
      </c>
      <c r="B405" s="3">
        <f t="shared" si="426"/>
        <v>4</v>
      </c>
      <c r="C405" s="4">
        <f t="shared" si="442"/>
        <v>11</v>
      </c>
      <c r="D405">
        <f t="shared" si="429"/>
        <v>2017</v>
      </c>
      <c r="E405" s="22">
        <f t="shared" si="393"/>
        <v>43054</v>
      </c>
      <c r="F405" s="25">
        <f t="shared" ref="F405:H405" si="447">F366</f>
        <v>0.41666666666666669</v>
      </c>
      <c r="G405" s="25">
        <f t="shared" si="447"/>
        <v>0.5</v>
      </c>
      <c r="H405" s="25" t="str">
        <f t="shared" si="447"/>
        <v>Lycée</v>
      </c>
      <c r="J405" s="1">
        <f t="shared" si="419"/>
        <v>8.3333333333333315E-2</v>
      </c>
      <c r="K405" s="2">
        <f t="shared" si="420"/>
        <v>0</v>
      </c>
      <c r="L405" s="2">
        <f t="shared" si="421"/>
        <v>5</v>
      </c>
      <c r="M405" s="2">
        <f t="shared" si="422"/>
        <v>34</v>
      </c>
      <c r="N405" s="2">
        <f t="shared" si="423"/>
        <v>57</v>
      </c>
      <c r="O405" s="7" t="str">
        <f t="shared" si="424"/>
        <v>Lycée
 de 10h 00 à 12h 00</v>
      </c>
    </row>
    <row r="406" spans="1:15" x14ac:dyDescent="0.25">
      <c r="A406">
        <f t="shared" si="425"/>
        <v>46</v>
      </c>
      <c r="B406" s="3">
        <f t="shared" si="426"/>
        <v>4</v>
      </c>
      <c r="C406" s="4">
        <f t="shared" si="442"/>
        <v>11</v>
      </c>
      <c r="D406">
        <f t="shared" si="429"/>
        <v>2017</v>
      </c>
      <c r="E406" s="22">
        <f t="shared" si="393"/>
        <v>43054</v>
      </c>
      <c r="F406" s="25">
        <f t="shared" ref="F406:H406" si="448">F367</f>
        <v>0.52083333333333337</v>
      </c>
      <c r="G406" s="25">
        <f t="shared" si="448"/>
        <v>0.60416666666666663</v>
      </c>
      <c r="H406" s="25" t="str">
        <f t="shared" si="448"/>
        <v>CNT</v>
      </c>
      <c r="J406" s="1">
        <f t="shared" si="419"/>
        <v>8.3333333333333259E-2</v>
      </c>
      <c r="K406" s="2">
        <f t="shared" si="420"/>
        <v>0</v>
      </c>
      <c r="L406" s="2">
        <f t="shared" si="421"/>
        <v>5</v>
      </c>
      <c r="M406" s="2">
        <f t="shared" si="422"/>
        <v>64</v>
      </c>
      <c r="N406" s="2">
        <f t="shared" si="423"/>
        <v>87</v>
      </c>
      <c r="O406" s="7" t="str">
        <f t="shared" si="424"/>
        <v>CNT
 de 12h 30 à 14h 30</v>
      </c>
    </row>
    <row r="407" spans="1:15" x14ac:dyDescent="0.25">
      <c r="A407">
        <f t="shared" si="425"/>
        <v>46</v>
      </c>
      <c r="B407" s="3">
        <f t="shared" si="426"/>
        <v>4</v>
      </c>
      <c r="C407" s="4">
        <f t="shared" si="442"/>
        <v>11</v>
      </c>
      <c r="D407">
        <f t="shared" si="429"/>
        <v>2017</v>
      </c>
      <c r="E407" s="22">
        <f t="shared" si="393"/>
        <v>43054</v>
      </c>
      <c r="F407" s="25">
        <f t="shared" ref="F407:H407" si="449">F368</f>
        <v>0.60416666666666663</v>
      </c>
      <c r="G407" s="25">
        <f t="shared" si="449"/>
        <v>0.79166666666666663</v>
      </c>
      <c r="H407" s="25" t="str">
        <f t="shared" si="449"/>
        <v>Public</v>
      </c>
      <c r="J407" s="1">
        <f t="shared" si="419"/>
        <v>0.1875</v>
      </c>
      <c r="K407" s="2">
        <f t="shared" si="420"/>
        <v>0</v>
      </c>
      <c r="L407" s="2">
        <f t="shared" si="421"/>
        <v>5</v>
      </c>
      <c r="M407" s="2">
        <f t="shared" si="422"/>
        <v>88</v>
      </c>
      <c r="N407" s="2">
        <f t="shared" si="423"/>
        <v>141</v>
      </c>
      <c r="O407" s="7" t="str">
        <f t="shared" si="424"/>
        <v>Public
 de 14h 30 à 19h 00</v>
      </c>
    </row>
    <row r="408" spans="1:15" x14ac:dyDescent="0.25">
      <c r="A408">
        <f t="shared" si="425"/>
        <v>46</v>
      </c>
      <c r="B408" s="3">
        <f t="shared" si="426"/>
        <v>4</v>
      </c>
      <c r="C408" s="4">
        <f t="shared" si="442"/>
        <v>11</v>
      </c>
      <c r="D408">
        <f t="shared" si="429"/>
        <v>2017</v>
      </c>
      <c r="E408" s="22">
        <f t="shared" si="393"/>
        <v>43054</v>
      </c>
      <c r="F408" s="25">
        <f t="shared" ref="F408:H408" si="450">F369</f>
        <v>0.79166666666666663</v>
      </c>
      <c r="G408" s="25">
        <f t="shared" si="450"/>
        <v>0.83333333333333337</v>
      </c>
      <c r="H408" s="25" t="str">
        <f t="shared" si="450"/>
        <v>CNT</v>
      </c>
      <c r="J408" s="1">
        <f t="shared" si="419"/>
        <v>4.1666666666666741E-2</v>
      </c>
      <c r="K408" s="2">
        <f t="shared" si="420"/>
        <v>0</v>
      </c>
      <c r="L408" s="2">
        <f t="shared" si="421"/>
        <v>5</v>
      </c>
      <c r="M408" s="2">
        <f t="shared" si="422"/>
        <v>142</v>
      </c>
      <c r="N408" s="2">
        <f t="shared" si="423"/>
        <v>153</v>
      </c>
      <c r="O408" s="7" t="str">
        <f t="shared" si="424"/>
        <v>CNT
 de 19h 00 à 20h 00</v>
      </c>
    </row>
    <row r="409" spans="1:15" x14ac:dyDescent="0.25">
      <c r="A409">
        <f t="shared" si="425"/>
        <v>46</v>
      </c>
      <c r="B409" s="3">
        <f t="shared" si="426"/>
        <v>4</v>
      </c>
      <c r="C409" s="4">
        <f t="shared" si="442"/>
        <v>11</v>
      </c>
      <c r="D409">
        <f t="shared" si="429"/>
        <v>2017</v>
      </c>
      <c r="E409" s="22">
        <f t="shared" si="393"/>
        <v>43054</v>
      </c>
      <c r="F409" s="25">
        <f t="shared" ref="F409:H409" si="451">F370</f>
        <v>0.83333333333333337</v>
      </c>
      <c r="G409" s="25">
        <f t="shared" si="451"/>
        <v>0.9375</v>
      </c>
      <c r="H409" s="25" t="str">
        <f t="shared" si="451"/>
        <v>Plongeurs masqués</v>
      </c>
      <c r="J409" s="1">
        <f t="shared" si="419"/>
        <v>0.10416666666666663</v>
      </c>
      <c r="K409" s="2">
        <f t="shared" si="420"/>
        <v>0</v>
      </c>
      <c r="L409" s="2">
        <f t="shared" si="421"/>
        <v>5</v>
      </c>
      <c r="M409" s="2">
        <f t="shared" si="422"/>
        <v>154</v>
      </c>
      <c r="N409" s="2">
        <f t="shared" si="423"/>
        <v>183</v>
      </c>
      <c r="O409" s="7" t="str">
        <f t="shared" si="424"/>
        <v>Plongeurs masqués
 de 20h 00 à 22h 30</v>
      </c>
    </row>
    <row r="410" spans="1:15" x14ac:dyDescent="0.25">
      <c r="A410">
        <f t="shared" si="425"/>
        <v>46</v>
      </c>
      <c r="B410" s="3">
        <f t="shared" si="426"/>
        <v>5</v>
      </c>
      <c r="C410" s="4">
        <f t="shared" si="442"/>
        <v>11</v>
      </c>
      <c r="D410">
        <f t="shared" si="429"/>
        <v>2017</v>
      </c>
      <c r="E410" s="22">
        <f t="shared" si="393"/>
        <v>43055</v>
      </c>
      <c r="F410" s="25">
        <f t="shared" ref="F410:H410" si="452">F371</f>
        <v>0.35416666666666669</v>
      </c>
      <c r="G410" s="25">
        <f t="shared" si="452"/>
        <v>0.41666666666666669</v>
      </c>
      <c r="H410" s="25" t="str">
        <f t="shared" si="452"/>
        <v>Collège B</v>
      </c>
      <c r="J410" s="1">
        <f t="shared" si="419"/>
        <v>6.25E-2</v>
      </c>
      <c r="K410" s="2">
        <f t="shared" si="420"/>
        <v>0</v>
      </c>
      <c r="L410" s="2">
        <f t="shared" si="421"/>
        <v>6</v>
      </c>
      <c r="M410" s="2">
        <f t="shared" si="422"/>
        <v>16</v>
      </c>
      <c r="N410" s="2">
        <f t="shared" si="423"/>
        <v>33</v>
      </c>
      <c r="O410" s="7" t="str">
        <f t="shared" si="424"/>
        <v>Collège B
 de 8h 30 à 10h 00</v>
      </c>
    </row>
    <row r="411" spans="1:15" x14ac:dyDescent="0.25">
      <c r="A411">
        <f t="shared" si="425"/>
        <v>46</v>
      </c>
      <c r="B411" s="3">
        <f t="shared" si="426"/>
        <v>5</v>
      </c>
      <c r="C411" s="4">
        <f t="shared" si="442"/>
        <v>11</v>
      </c>
      <c r="D411">
        <f t="shared" si="429"/>
        <v>2017</v>
      </c>
      <c r="E411" s="22">
        <f t="shared" si="393"/>
        <v>43055</v>
      </c>
      <c r="F411" s="25">
        <f t="shared" ref="F411:H411" si="453">F372</f>
        <v>0.52083333333333337</v>
      </c>
      <c r="G411" s="25">
        <f t="shared" si="453"/>
        <v>0.5625</v>
      </c>
      <c r="H411" s="25" t="str">
        <f t="shared" si="453"/>
        <v>Inss</v>
      </c>
      <c r="J411" s="1">
        <f t="shared" si="419"/>
        <v>4.166666666666663E-2</v>
      </c>
      <c r="K411" s="2">
        <f t="shared" si="420"/>
        <v>0</v>
      </c>
      <c r="L411" s="2">
        <f t="shared" si="421"/>
        <v>6</v>
      </c>
      <c r="M411" s="2">
        <f t="shared" si="422"/>
        <v>64</v>
      </c>
      <c r="N411" s="2">
        <f t="shared" si="423"/>
        <v>75</v>
      </c>
      <c r="O411" s="7" t="str">
        <f t="shared" si="424"/>
        <v>Inss
 de 12h 30 à 13h 30</v>
      </c>
    </row>
    <row r="412" spans="1:15" x14ac:dyDescent="0.25">
      <c r="A412">
        <f t="shared" si="425"/>
        <v>46</v>
      </c>
      <c r="B412" s="3">
        <f t="shared" si="426"/>
        <v>5</v>
      </c>
      <c r="C412" s="4">
        <f t="shared" si="442"/>
        <v>11</v>
      </c>
      <c r="D412">
        <f t="shared" si="429"/>
        <v>2017</v>
      </c>
      <c r="E412" s="22">
        <f t="shared" si="393"/>
        <v>43055</v>
      </c>
      <c r="F412" s="25">
        <f t="shared" ref="F412:H412" si="454">F373</f>
        <v>0.58333333333333337</v>
      </c>
      <c r="G412" s="25">
        <f t="shared" si="454"/>
        <v>0.61111111111111105</v>
      </c>
      <c r="H412" s="25" t="str">
        <f t="shared" si="454"/>
        <v>Ecole Primaire A</v>
      </c>
      <c r="J412" s="1">
        <f t="shared" si="419"/>
        <v>2.7777777777777679E-2</v>
      </c>
      <c r="K412" s="2">
        <f t="shared" si="420"/>
        <v>0</v>
      </c>
      <c r="L412" s="2">
        <f t="shared" si="421"/>
        <v>6</v>
      </c>
      <c r="M412" s="2">
        <f t="shared" si="422"/>
        <v>82</v>
      </c>
      <c r="N412" s="2">
        <f t="shared" si="423"/>
        <v>88.999999999999972</v>
      </c>
      <c r="O412" s="7" t="str">
        <f t="shared" si="424"/>
        <v>Ecole Primaire A
 de 14h 00 à 14h 40</v>
      </c>
    </row>
    <row r="413" spans="1:15" x14ac:dyDescent="0.25">
      <c r="A413">
        <f t="shared" si="425"/>
        <v>46</v>
      </c>
      <c r="B413" s="3">
        <f t="shared" si="426"/>
        <v>5</v>
      </c>
      <c r="C413" s="4">
        <f t="shared" si="442"/>
        <v>11</v>
      </c>
      <c r="D413">
        <f t="shared" si="429"/>
        <v>2017</v>
      </c>
      <c r="E413" s="22">
        <f t="shared" si="393"/>
        <v>43055</v>
      </c>
      <c r="F413" s="25">
        <f t="shared" ref="F413:H413" si="455">F374</f>
        <v>0.61458333333333337</v>
      </c>
      <c r="G413" s="25">
        <f t="shared" si="455"/>
        <v>0.64236111111111105</v>
      </c>
      <c r="H413" s="25" t="str">
        <f t="shared" si="455"/>
        <v>Ecole Primaire A</v>
      </c>
      <c r="J413" s="1">
        <f t="shared" si="419"/>
        <v>2.7777777777777679E-2</v>
      </c>
      <c r="K413" s="2">
        <f t="shared" si="420"/>
        <v>0</v>
      </c>
      <c r="L413" s="2">
        <f t="shared" si="421"/>
        <v>6</v>
      </c>
      <c r="M413" s="2">
        <f t="shared" si="422"/>
        <v>91</v>
      </c>
      <c r="N413" s="2">
        <f t="shared" si="423"/>
        <v>97.999999999999972</v>
      </c>
      <c r="O413" s="7" t="str">
        <f t="shared" si="424"/>
        <v>Ecole Primaire A
 de 14h 45 à 15h 25</v>
      </c>
    </row>
    <row r="414" spans="1:15" x14ac:dyDescent="0.25">
      <c r="A414">
        <f t="shared" si="425"/>
        <v>46</v>
      </c>
      <c r="B414" s="3">
        <f t="shared" si="426"/>
        <v>5</v>
      </c>
      <c r="C414" s="4">
        <f t="shared" si="442"/>
        <v>11</v>
      </c>
      <c r="D414">
        <f t="shared" si="429"/>
        <v>2017</v>
      </c>
      <c r="E414" s="22">
        <f t="shared" si="393"/>
        <v>43055</v>
      </c>
      <c r="F414" s="25">
        <f t="shared" ref="F414:H414" si="456">F375</f>
        <v>0.66666666666666663</v>
      </c>
      <c r="G414" s="25">
        <f t="shared" si="456"/>
        <v>0.75</v>
      </c>
      <c r="H414" s="25" t="str">
        <f t="shared" si="456"/>
        <v>Lycée</v>
      </c>
      <c r="J414" s="1">
        <f t="shared" si="419"/>
        <v>8.333333333333337E-2</v>
      </c>
      <c r="K414" s="2">
        <f t="shared" si="420"/>
        <v>0</v>
      </c>
      <c r="L414" s="2">
        <f t="shared" si="421"/>
        <v>6</v>
      </c>
      <c r="M414" s="2">
        <f t="shared" si="422"/>
        <v>106</v>
      </c>
      <c r="N414" s="2">
        <f t="shared" si="423"/>
        <v>129</v>
      </c>
      <c r="O414" s="7" t="str">
        <f t="shared" si="424"/>
        <v>Lycée
 de 16h 00 à 18h 00</v>
      </c>
    </row>
    <row r="415" spans="1:15" x14ac:dyDescent="0.25">
      <c r="A415">
        <f t="shared" si="425"/>
        <v>46</v>
      </c>
      <c r="B415" s="3">
        <f t="shared" si="426"/>
        <v>5</v>
      </c>
      <c r="C415" s="4">
        <f t="shared" si="442"/>
        <v>11</v>
      </c>
      <c r="D415">
        <f t="shared" si="429"/>
        <v>2017</v>
      </c>
      <c r="E415" s="22">
        <f t="shared" si="393"/>
        <v>43055</v>
      </c>
      <c r="F415" s="25">
        <f t="shared" ref="F415:H415" si="457">F376</f>
        <v>0.75</v>
      </c>
      <c r="G415" s="25">
        <f t="shared" si="457"/>
        <v>0.83333333333333337</v>
      </c>
      <c r="H415" s="25" t="str">
        <f t="shared" si="457"/>
        <v>Public</v>
      </c>
      <c r="J415" s="1">
        <f t="shared" si="419"/>
        <v>8.333333333333337E-2</v>
      </c>
      <c r="K415" s="2">
        <f t="shared" si="420"/>
        <v>0</v>
      </c>
      <c r="L415" s="2">
        <f t="shared" si="421"/>
        <v>6</v>
      </c>
      <c r="M415" s="2">
        <f t="shared" si="422"/>
        <v>130</v>
      </c>
      <c r="N415" s="2">
        <f t="shared" si="423"/>
        <v>153</v>
      </c>
      <c r="O415" s="7" t="str">
        <f t="shared" si="424"/>
        <v>Public
 de 18h 00 à 20h 00</v>
      </c>
    </row>
    <row r="416" spans="1:15" x14ac:dyDescent="0.25">
      <c r="A416">
        <f t="shared" si="425"/>
        <v>46</v>
      </c>
      <c r="B416" s="3">
        <f t="shared" si="426"/>
        <v>5</v>
      </c>
      <c r="C416" s="4">
        <f t="shared" si="442"/>
        <v>11</v>
      </c>
      <c r="D416">
        <f t="shared" si="429"/>
        <v>2017</v>
      </c>
      <c r="E416" s="22">
        <f t="shared" si="393"/>
        <v>43055</v>
      </c>
      <c r="F416" s="25">
        <f t="shared" ref="F416:H416" si="458">F377</f>
        <v>0.83333333333333337</v>
      </c>
      <c r="G416" s="25">
        <f t="shared" si="458"/>
        <v>0.9375</v>
      </c>
      <c r="H416" s="25" t="str">
        <f t="shared" si="458"/>
        <v>CNT</v>
      </c>
      <c r="J416" s="1">
        <f t="shared" si="419"/>
        <v>0.10416666666666663</v>
      </c>
      <c r="K416" s="2">
        <f t="shared" si="420"/>
        <v>0</v>
      </c>
      <c r="L416" s="2">
        <f t="shared" si="421"/>
        <v>6</v>
      </c>
      <c r="M416" s="2">
        <f t="shared" si="422"/>
        <v>154</v>
      </c>
      <c r="N416" s="2">
        <f t="shared" si="423"/>
        <v>183</v>
      </c>
      <c r="O416" s="7" t="str">
        <f t="shared" si="424"/>
        <v>CNT
 de 20h 00 à 22h 30</v>
      </c>
    </row>
    <row r="417" spans="1:15" x14ac:dyDescent="0.25">
      <c r="A417">
        <f t="shared" si="425"/>
        <v>46</v>
      </c>
      <c r="B417" s="3">
        <f t="shared" si="426"/>
        <v>6</v>
      </c>
      <c r="C417" s="4">
        <f t="shared" si="442"/>
        <v>11</v>
      </c>
      <c r="D417">
        <f t="shared" si="429"/>
        <v>2017</v>
      </c>
      <c r="E417" s="22">
        <f t="shared" si="393"/>
        <v>43056</v>
      </c>
      <c r="F417" s="25">
        <f t="shared" ref="F417:H417" si="459">F378</f>
        <v>0.375</v>
      </c>
      <c r="G417" s="25">
        <f t="shared" si="459"/>
        <v>0.47916666666666669</v>
      </c>
      <c r="H417" s="25" t="str">
        <f t="shared" si="459"/>
        <v>Ecole Primaire B</v>
      </c>
      <c r="J417" s="1">
        <f t="shared" si="419"/>
        <v>0.10416666666666669</v>
      </c>
      <c r="K417" s="2">
        <f t="shared" si="420"/>
        <v>0</v>
      </c>
      <c r="L417" s="2">
        <f t="shared" si="421"/>
        <v>7</v>
      </c>
      <c r="M417" s="2">
        <f t="shared" si="422"/>
        <v>22</v>
      </c>
      <c r="N417" s="2">
        <f t="shared" si="423"/>
        <v>51</v>
      </c>
      <c r="O417" s="7" t="str">
        <f t="shared" si="424"/>
        <v>Ecole Primaire B
 de 9h 00 à 11h 30</v>
      </c>
    </row>
    <row r="418" spans="1:15" x14ac:dyDescent="0.25">
      <c r="A418">
        <f t="shared" si="425"/>
        <v>46</v>
      </c>
      <c r="B418" s="3">
        <f t="shared" si="426"/>
        <v>6</v>
      </c>
      <c r="C418" s="4">
        <f t="shared" si="442"/>
        <v>11</v>
      </c>
      <c r="D418">
        <f t="shared" si="429"/>
        <v>2017</v>
      </c>
      <c r="E418" s="22">
        <f t="shared" si="393"/>
        <v>43056</v>
      </c>
      <c r="F418" s="25">
        <f t="shared" ref="F418:H418" si="460">F379</f>
        <v>0.52083333333333337</v>
      </c>
      <c r="G418" s="25">
        <f t="shared" si="460"/>
        <v>0.5625</v>
      </c>
      <c r="H418" s="25" t="str">
        <f t="shared" si="460"/>
        <v>Maison Des Cèdres</v>
      </c>
      <c r="J418" s="1">
        <f t="shared" si="419"/>
        <v>4.166666666666663E-2</v>
      </c>
      <c r="K418" s="2">
        <f t="shared" si="420"/>
        <v>0</v>
      </c>
      <c r="L418" s="2">
        <f t="shared" si="421"/>
        <v>7</v>
      </c>
      <c r="M418" s="2">
        <f t="shared" si="422"/>
        <v>64</v>
      </c>
      <c r="N418" s="2">
        <f t="shared" si="423"/>
        <v>75</v>
      </c>
      <c r="O418" s="7" t="str">
        <f t="shared" si="424"/>
        <v>Maison Des Cèdres
 de 12h 30 à 13h 30</v>
      </c>
    </row>
    <row r="419" spans="1:15" x14ac:dyDescent="0.25">
      <c r="A419">
        <f t="shared" si="425"/>
        <v>46</v>
      </c>
      <c r="B419" s="3">
        <f t="shared" si="426"/>
        <v>6</v>
      </c>
      <c r="C419" s="4">
        <f t="shared" si="442"/>
        <v>11</v>
      </c>
      <c r="D419">
        <f t="shared" si="429"/>
        <v>2017</v>
      </c>
      <c r="E419" s="22">
        <f t="shared" si="393"/>
        <v>43056</v>
      </c>
      <c r="F419" s="25">
        <f t="shared" ref="F419:H419" si="461">F380</f>
        <v>0.58333333333333337</v>
      </c>
      <c r="G419" s="25">
        <f t="shared" si="461"/>
        <v>0.66666666666666663</v>
      </c>
      <c r="H419" s="25" t="str">
        <f t="shared" si="461"/>
        <v>Lycée</v>
      </c>
      <c r="J419" s="1">
        <f t="shared" si="419"/>
        <v>8.3333333333333259E-2</v>
      </c>
      <c r="K419" s="2">
        <f t="shared" si="420"/>
        <v>0</v>
      </c>
      <c r="L419" s="2">
        <f t="shared" si="421"/>
        <v>7</v>
      </c>
      <c r="M419" s="2">
        <f t="shared" si="422"/>
        <v>82</v>
      </c>
      <c r="N419" s="2">
        <f t="shared" si="423"/>
        <v>105</v>
      </c>
      <c r="O419" s="7" t="str">
        <f t="shared" si="424"/>
        <v>Lycée
 de 14h 00 à 16h 00</v>
      </c>
    </row>
    <row r="420" spans="1:15" x14ac:dyDescent="0.25">
      <c r="A420">
        <f t="shared" si="425"/>
        <v>46</v>
      </c>
      <c r="B420" s="3">
        <f t="shared" si="426"/>
        <v>6</v>
      </c>
      <c r="C420" s="4">
        <f t="shared" si="442"/>
        <v>11</v>
      </c>
      <c r="D420">
        <f t="shared" si="429"/>
        <v>2017</v>
      </c>
      <c r="E420" s="22">
        <f t="shared" si="393"/>
        <v>43056</v>
      </c>
      <c r="F420" s="25">
        <f t="shared" ref="F420:H420" si="462">F381</f>
        <v>0.66666666666666663</v>
      </c>
      <c r="G420" s="25">
        <f t="shared" si="462"/>
        <v>0.75</v>
      </c>
      <c r="H420" s="25" t="str">
        <f t="shared" si="462"/>
        <v>Lycée</v>
      </c>
      <c r="J420" s="1">
        <f t="shared" si="419"/>
        <v>8.333333333333337E-2</v>
      </c>
      <c r="K420" s="2">
        <f t="shared" si="420"/>
        <v>0</v>
      </c>
      <c r="L420" s="2">
        <f t="shared" si="421"/>
        <v>7</v>
      </c>
      <c r="M420" s="2">
        <f t="shared" si="422"/>
        <v>106</v>
      </c>
      <c r="N420" s="2">
        <f t="shared" si="423"/>
        <v>129</v>
      </c>
      <c r="O420" s="7" t="str">
        <f t="shared" si="424"/>
        <v>Lycée
 de 16h 00 à 18h 00</v>
      </c>
    </row>
    <row r="421" spans="1:15" x14ac:dyDescent="0.25">
      <c r="A421">
        <f t="shared" si="425"/>
        <v>46</v>
      </c>
      <c r="B421" s="3">
        <f t="shared" si="426"/>
        <v>6</v>
      </c>
      <c r="C421" s="4">
        <f t="shared" si="442"/>
        <v>11</v>
      </c>
      <c r="D421">
        <f t="shared" si="429"/>
        <v>2017</v>
      </c>
      <c r="E421" s="22">
        <f t="shared" si="393"/>
        <v>43056</v>
      </c>
      <c r="F421" s="25">
        <f t="shared" ref="F421:H421" si="463">F382</f>
        <v>0.75</v>
      </c>
      <c r="G421" s="25">
        <f t="shared" si="463"/>
        <v>0.83333333333333337</v>
      </c>
      <c r="H421" s="25" t="str">
        <f t="shared" si="463"/>
        <v>Public</v>
      </c>
      <c r="J421" s="1">
        <f t="shared" si="419"/>
        <v>8.333333333333337E-2</v>
      </c>
      <c r="K421" s="2">
        <f t="shared" si="420"/>
        <v>0</v>
      </c>
      <c r="L421" s="2">
        <f t="shared" si="421"/>
        <v>7</v>
      </c>
      <c r="M421" s="2">
        <f t="shared" si="422"/>
        <v>130</v>
      </c>
      <c r="N421" s="2">
        <f t="shared" si="423"/>
        <v>153</v>
      </c>
      <c r="O421" s="7" t="str">
        <f t="shared" si="424"/>
        <v>Public
 de 18h 00 à 20h 00</v>
      </c>
    </row>
    <row r="422" spans="1:15" x14ac:dyDescent="0.25">
      <c r="A422">
        <f t="shared" si="425"/>
        <v>46</v>
      </c>
      <c r="B422" s="3">
        <f t="shared" si="426"/>
        <v>6</v>
      </c>
      <c r="C422" s="4">
        <f t="shared" si="442"/>
        <v>11</v>
      </c>
      <c r="D422">
        <f t="shared" si="429"/>
        <v>2017</v>
      </c>
      <c r="E422" s="22">
        <f t="shared" si="393"/>
        <v>43056</v>
      </c>
      <c r="F422" s="25">
        <f t="shared" ref="F422:H422" si="464">F383</f>
        <v>0.83333333333333337</v>
      </c>
      <c r="G422" s="25">
        <f t="shared" si="464"/>
        <v>0.875</v>
      </c>
      <c r="H422" s="25" t="str">
        <f t="shared" si="464"/>
        <v>CNT</v>
      </c>
      <c r="J422" s="1">
        <f t="shared" si="419"/>
        <v>4.166666666666663E-2</v>
      </c>
      <c r="K422" s="2">
        <f t="shared" si="420"/>
        <v>0</v>
      </c>
      <c r="L422" s="2">
        <f t="shared" si="421"/>
        <v>7</v>
      </c>
      <c r="M422" s="2">
        <f t="shared" si="422"/>
        <v>154</v>
      </c>
      <c r="N422" s="2">
        <f t="shared" si="423"/>
        <v>165</v>
      </c>
      <c r="O422" s="7" t="str">
        <f t="shared" si="424"/>
        <v>CNT
 de 20h 00 à 21h 00</v>
      </c>
    </row>
    <row r="423" spans="1:15" x14ac:dyDescent="0.25">
      <c r="A423">
        <f t="shared" si="425"/>
        <v>46</v>
      </c>
      <c r="B423" s="3">
        <f t="shared" si="426"/>
        <v>6</v>
      </c>
      <c r="C423" s="4">
        <f t="shared" si="442"/>
        <v>11</v>
      </c>
      <c r="D423">
        <f t="shared" si="429"/>
        <v>2017</v>
      </c>
      <c r="E423" s="22">
        <f t="shared" si="393"/>
        <v>43056</v>
      </c>
      <c r="F423" s="25">
        <f t="shared" ref="F423:H423" si="465">F384</f>
        <v>0.875</v>
      </c>
      <c r="G423" s="25">
        <f t="shared" si="465"/>
        <v>0.9375</v>
      </c>
      <c r="H423" s="25" t="str">
        <f t="shared" si="465"/>
        <v>TVSV</v>
      </c>
      <c r="J423" s="1">
        <f t="shared" si="419"/>
        <v>6.25E-2</v>
      </c>
      <c r="K423" s="2">
        <f t="shared" si="420"/>
        <v>0</v>
      </c>
      <c r="L423" s="2">
        <f t="shared" si="421"/>
        <v>7</v>
      </c>
      <c r="M423" s="2">
        <f t="shared" si="422"/>
        <v>166</v>
      </c>
      <c r="N423" s="2">
        <f t="shared" si="423"/>
        <v>183</v>
      </c>
      <c r="O423" s="7" t="str">
        <f t="shared" si="424"/>
        <v>TVSV
 de 21h 00 à 22h 30</v>
      </c>
    </row>
    <row r="424" spans="1:15" x14ac:dyDescent="0.25">
      <c r="A424">
        <f t="shared" si="425"/>
        <v>46</v>
      </c>
      <c r="B424" s="3">
        <f t="shared" si="426"/>
        <v>7</v>
      </c>
      <c r="C424" s="4">
        <f t="shared" si="442"/>
        <v>11</v>
      </c>
      <c r="D424">
        <f t="shared" si="429"/>
        <v>2017</v>
      </c>
      <c r="E424" s="22">
        <f t="shared" si="393"/>
        <v>43057</v>
      </c>
      <c r="F424" s="25">
        <f t="shared" ref="F424:H424" si="466">F385</f>
        <v>0.33333333333333331</v>
      </c>
      <c r="G424" s="25">
        <f t="shared" si="466"/>
        <v>0.375</v>
      </c>
      <c r="H424" s="25" t="str">
        <f t="shared" si="466"/>
        <v>Gym Volontaire</v>
      </c>
      <c r="J424" s="1">
        <f t="shared" si="419"/>
        <v>4.1666666666666685E-2</v>
      </c>
      <c r="K424" s="2">
        <f t="shared" si="420"/>
        <v>0</v>
      </c>
      <c r="L424" s="2">
        <f t="shared" si="421"/>
        <v>8</v>
      </c>
      <c r="M424" s="2">
        <f t="shared" si="422"/>
        <v>10</v>
      </c>
      <c r="N424" s="2">
        <f t="shared" si="423"/>
        <v>21</v>
      </c>
      <c r="O424" s="7" t="str">
        <f t="shared" si="424"/>
        <v>Gym Volontaire
 de 8h 00 à 9h 00</v>
      </c>
    </row>
    <row r="425" spans="1:15" x14ac:dyDescent="0.25">
      <c r="A425">
        <f t="shared" si="425"/>
        <v>46</v>
      </c>
      <c r="B425" s="3">
        <f t="shared" si="426"/>
        <v>7</v>
      </c>
      <c r="C425" s="4">
        <f t="shared" si="442"/>
        <v>11</v>
      </c>
      <c r="D425">
        <f t="shared" si="429"/>
        <v>2017</v>
      </c>
      <c r="E425" s="22">
        <f t="shared" si="393"/>
        <v>43057</v>
      </c>
      <c r="F425" s="25">
        <f t="shared" ref="F425:H425" si="467">F386</f>
        <v>0.375</v>
      </c>
      <c r="G425" s="25">
        <f t="shared" si="467"/>
        <v>0.45833333333333331</v>
      </c>
      <c r="H425" s="25" t="str">
        <f t="shared" si="467"/>
        <v>Val Horizon</v>
      </c>
      <c r="J425" s="1">
        <f t="shared" si="419"/>
        <v>8.3333333333333315E-2</v>
      </c>
      <c r="K425" s="2">
        <f t="shared" si="420"/>
        <v>0</v>
      </c>
      <c r="L425" s="2">
        <f t="shared" si="421"/>
        <v>8</v>
      </c>
      <c r="M425" s="2">
        <f t="shared" si="422"/>
        <v>22</v>
      </c>
      <c r="N425" s="2">
        <f t="shared" si="423"/>
        <v>45</v>
      </c>
      <c r="O425" s="7" t="str">
        <f t="shared" si="424"/>
        <v>Val Horizon
 de 9h 00 à 11h 00</v>
      </c>
    </row>
    <row r="426" spans="1:15" x14ac:dyDescent="0.25">
      <c r="A426">
        <f t="shared" si="425"/>
        <v>46</v>
      </c>
      <c r="B426" s="3">
        <f t="shared" si="426"/>
        <v>7</v>
      </c>
      <c r="C426" s="4">
        <f t="shared" si="442"/>
        <v>11</v>
      </c>
      <c r="D426">
        <f t="shared" si="429"/>
        <v>2017</v>
      </c>
      <c r="E426" s="22">
        <f t="shared" ref="E426:E489" si="468">E387+7</f>
        <v>43057</v>
      </c>
      <c r="F426" s="25">
        <f t="shared" ref="F426:H426" si="469">F387</f>
        <v>0.45833333333333331</v>
      </c>
      <c r="G426" s="25">
        <f t="shared" si="469"/>
        <v>0.60416666666666663</v>
      </c>
      <c r="H426" s="25" t="str">
        <f t="shared" si="469"/>
        <v>CNT</v>
      </c>
      <c r="J426" s="1">
        <f t="shared" si="419"/>
        <v>0.14583333333333331</v>
      </c>
      <c r="K426" s="2">
        <f t="shared" si="420"/>
        <v>0</v>
      </c>
      <c r="L426" s="2">
        <f t="shared" si="421"/>
        <v>8</v>
      </c>
      <c r="M426" s="2">
        <f t="shared" si="422"/>
        <v>46</v>
      </c>
      <c r="N426" s="2">
        <f t="shared" si="423"/>
        <v>87</v>
      </c>
      <c r="O426" s="7" t="str">
        <f t="shared" si="424"/>
        <v>CNT
 de 11h 00 à 14h 30</v>
      </c>
    </row>
    <row r="427" spans="1:15" x14ac:dyDescent="0.25">
      <c r="A427">
        <f t="shared" si="425"/>
        <v>46</v>
      </c>
      <c r="B427" s="3">
        <f t="shared" si="426"/>
        <v>7</v>
      </c>
      <c r="C427" s="4">
        <f t="shared" si="442"/>
        <v>11</v>
      </c>
      <c r="D427">
        <f t="shared" si="429"/>
        <v>2017</v>
      </c>
      <c r="E427" s="22">
        <f t="shared" si="468"/>
        <v>43057</v>
      </c>
      <c r="F427" s="25">
        <f t="shared" ref="F427:H427" si="470">F388</f>
        <v>0.60416666666666663</v>
      </c>
      <c r="G427" s="25">
        <f t="shared" si="470"/>
        <v>0.79166666666666663</v>
      </c>
      <c r="H427" s="25" t="str">
        <f t="shared" si="470"/>
        <v>Public + SDIS ET/OU PSIG</v>
      </c>
      <c r="J427" s="1">
        <f t="shared" si="419"/>
        <v>0.1875</v>
      </c>
      <c r="K427" s="2">
        <f t="shared" si="420"/>
        <v>0</v>
      </c>
      <c r="L427" s="2">
        <f t="shared" si="421"/>
        <v>8</v>
      </c>
      <c r="M427" s="2">
        <f t="shared" si="422"/>
        <v>88</v>
      </c>
      <c r="N427" s="2">
        <f t="shared" si="423"/>
        <v>141</v>
      </c>
      <c r="O427" s="7" t="str">
        <f t="shared" si="424"/>
        <v>Public + SDIS ET/OU PSIG
 de 14h 30 à 19h 00</v>
      </c>
    </row>
    <row r="428" spans="1:15" ht="15.75" thickBot="1" x14ac:dyDescent="0.3">
      <c r="A428">
        <f t="shared" si="425"/>
        <v>46</v>
      </c>
      <c r="B428" s="3">
        <f t="shared" si="426"/>
        <v>7</v>
      </c>
      <c r="C428" s="4">
        <f t="shared" si="442"/>
        <v>11</v>
      </c>
      <c r="D428">
        <f t="shared" si="429"/>
        <v>2017</v>
      </c>
      <c r="E428" s="26">
        <f t="shared" si="468"/>
        <v>43057</v>
      </c>
      <c r="F428" s="27">
        <f t="shared" ref="F428:H428" si="471">F389</f>
        <v>0.79166666666666663</v>
      </c>
      <c r="G428" s="27">
        <f t="shared" si="471"/>
        <v>0.84375</v>
      </c>
      <c r="H428" s="27" t="str">
        <f t="shared" si="471"/>
        <v>Plongeurs masqués</v>
      </c>
      <c r="I428" s="28"/>
      <c r="J428" s="1">
        <f t="shared" si="419"/>
        <v>5.208333333333337E-2</v>
      </c>
      <c r="K428" s="2">
        <f t="shared" si="420"/>
        <v>0</v>
      </c>
      <c r="L428" s="2">
        <f t="shared" si="421"/>
        <v>8</v>
      </c>
      <c r="M428" s="2">
        <f t="shared" si="422"/>
        <v>142</v>
      </c>
      <c r="N428" s="2">
        <f t="shared" si="423"/>
        <v>156</v>
      </c>
      <c r="O428" s="7" t="str">
        <f t="shared" si="424"/>
        <v>Plongeurs masqués
 de 19h 00 à 20h 15</v>
      </c>
    </row>
    <row r="429" spans="1:15" s="29" customFormat="1" ht="15.75" thickTop="1" x14ac:dyDescent="0.25">
      <c r="A429" s="29">
        <f t="shared" si="425"/>
        <v>47</v>
      </c>
      <c r="B429" s="30">
        <f t="shared" si="426"/>
        <v>1</v>
      </c>
      <c r="C429" s="31">
        <f t="shared" si="442"/>
        <v>11</v>
      </c>
      <c r="D429" s="29">
        <f t="shared" si="429"/>
        <v>2017</v>
      </c>
      <c r="E429" s="32">
        <f t="shared" si="468"/>
        <v>43058</v>
      </c>
      <c r="F429" s="33">
        <f t="shared" ref="F429:H429" si="472">F390</f>
        <v>0.3125</v>
      </c>
      <c r="G429" s="33">
        <f t="shared" si="472"/>
        <v>0.41666666666666669</v>
      </c>
      <c r="H429" s="33" t="str">
        <f t="shared" si="472"/>
        <v>CNT</v>
      </c>
      <c r="I429" s="34"/>
      <c r="J429" s="35">
        <f t="shared" si="419"/>
        <v>0.10416666666666669</v>
      </c>
      <c r="K429" s="36">
        <f t="shared" si="420"/>
        <v>0</v>
      </c>
      <c r="L429" s="36">
        <f t="shared" si="421"/>
        <v>2</v>
      </c>
      <c r="M429" s="36">
        <f t="shared" si="422"/>
        <v>4</v>
      </c>
      <c r="N429" s="36">
        <f t="shared" si="423"/>
        <v>33</v>
      </c>
      <c r="O429" s="37" t="str">
        <f t="shared" si="424"/>
        <v>CNT
 de 7h 30 à 10h 00</v>
      </c>
    </row>
    <row r="430" spans="1:15" x14ac:dyDescent="0.25">
      <c r="A430">
        <f t="shared" si="425"/>
        <v>47</v>
      </c>
      <c r="B430" s="3">
        <f t="shared" si="426"/>
        <v>1</v>
      </c>
      <c r="C430" s="4">
        <f t="shared" si="442"/>
        <v>11</v>
      </c>
      <c r="D430">
        <f t="shared" si="429"/>
        <v>2017</v>
      </c>
      <c r="E430" s="22">
        <f t="shared" si="468"/>
        <v>43058</v>
      </c>
      <c r="F430" s="25">
        <f t="shared" ref="F430:H430" si="473">F391</f>
        <v>0.41666666666666669</v>
      </c>
      <c r="G430" s="25">
        <f t="shared" si="473"/>
        <v>0.5625</v>
      </c>
      <c r="H430" s="25" t="str">
        <f t="shared" si="473"/>
        <v>Public</v>
      </c>
      <c r="J430" s="1">
        <f t="shared" si="419"/>
        <v>0.14583333333333331</v>
      </c>
      <c r="K430" s="2">
        <f t="shared" si="420"/>
        <v>0</v>
      </c>
      <c r="L430" s="2">
        <f t="shared" si="421"/>
        <v>2</v>
      </c>
      <c r="M430" s="2">
        <f t="shared" si="422"/>
        <v>34</v>
      </c>
      <c r="N430" s="2">
        <f t="shared" si="423"/>
        <v>75</v>
      </c>
      <c r="O430" s="7" t="str">
        <f t="shared" si="424"/>
        <v>Public
 de 10h 00 à 13h 30</v>
      </c>
    </row>
    <row r="431" spans="1:15" x14ac:dyDescent="0.25">
      <c r="A431">
        <f t="shared" si="425"/>
        <v>47</v>
      </c>
      <c r="B431" s="3">
        <f t="shared" si="426"/>
        <v>2</v>
      </c>
      <c r="C431" s="4">
        <f t="shared" si="442"/>
        <v>11</v>
      </c>
      <c r="D431">
        <f t="shared" si="429"/>
        <v>2017</v>
      </c>
      <c r="E431" s="22">
        <f t="shared" si="468"/>
        <v>43059</v>
      </c>
      <c r="F431" s="25">
        <f t="shared" ref="F431:H431" si="474">F392</f>
        <v>0.375</v>
      </c>
      <c r="G431" s="25">
        <f t="shared" si="474"/>
        <v>0.44791666666666669</v>
      </c>
      <c r="H431" s="25" t="str">
        <f t="shared" si="474"/>
        <v>Lycée</v>
      </c>
      <c r="J431" s="1">
        <f t="shared" si="419"/>
        <v>7.2916666666666685E-2</v>
      </c>
      <c r="K431" s="2">
        <f t="shared" si="420"/>
        <v>0</v>
      </c>
      <c r="L431" s="2">
        <f t="shared" si="421"/>
        <v>3</v>
      </c>
      <c r="M431" s="2">
        <f t="shared" si="422"/>
        <v>22</v>
      </c>
      <c r="N431" s="2">
        <f t="shared" si="423"/>
        <v>42</v>
      </c>
      <c r="O431" s="7" t="str">
        <f t="shared" si="424"/>
        <v>Lycée
 de 9h 00 à 10h 45</v>
      </c>
    </row>
    <row r="432" spans="1:15" x14ac:dyDescent="0.25">
      <c r="A432">
        <f t="shared" si="425"/>
        <v>47</v>
      </c>
      <c r="B432" s="3">
        <f t="shared" si="426"/>
        <v>2</v>
      </c>
      <c r="C432" s="4">
        <f t="shared" si="442"/>
        <v>11</v>
      </c>
      <c r="D432">
        <f t="shared" si="429"/>
        <v>2017</v>
      </c>
      <c r="E432" s="22">
        <f t="shared" si="468"/>
        <v>43059</v>
      </c>
      <c r="F432" s="25">
        <f t="shared" ref="F432:H432" si="475">F393</f>
        <v>0.5</v>
      </c>
      <c r="G432" s="25">
        <f t="shared" si="475"/>
        <v>0.5625</v>
      </c>
      <c r="H432" s="25" t="str">
        <f t="shared" si="475"/>
        <v>Gym Volontaire</v>
      </c>
      <c r="J432" s="1">
        <f t="shared" si="419"/>
        <v>6.25E-2</v>
      </c>
      <c r="K432" s="2">
        <f t="shared" si="420"/>
        <v>0</v>
      </c>
      <c r="L432" s="2">
        <f t="shared" si="421"/>
        <v>3</v>
      </c>
      <c r="M432" s="2">
        <f t="shared" si="422"/>
        <v>58</v>
      </c>
      <c r="N432" s="2">
        <f t="shared" si="423"/>
        <v>75</v>
      </c>
      <c r="O432" s="7" t="str">
        <f t="shared" si="424"/>
        <v>Gym Volontaire
 de 12h 00 à 13h 30</v>
      </c>
    </row>
    <row r="433" spans="1:15" x14ac:dyDescent="0.25">
      <c r="A433">
        <f t="shared" si="425"/>
        <v>47</v>
      </c>
      <c r="B433" s="3">
        <f t="shared" si="426"/>
        <v>2</v>
      </c>
      <c r="C433" s="4">
        <f t="shared" si="442"/>
        <v>11</v>
      </c>
      <c r="D433">
        <f t="shared" si="429"/>
        <v>2017</v>
      </c>
      <c r="E433" s="22">
        <f t="shared" si="468"/>
        <v>43059</v>
      </c>
      <c r="F433" s="25">
        <f t="shared" ref="F433:H433" si="476">F394</f>
        <v>0.58333333333333337</v>
      </c>
      <c r="G433" s="25">
        <f t="shared" si="476"/>
        <v>0.64583333333333337</v>
      </c>
      <c r="H433" s="25" t="str">
        <f t="shared" si="476"/>
        <v>Collège A</v>
      </c>
      <c r="J433" s="1">
        <f t="shared" si="419"/>
        <v>6.25E-2</v>
      </c>
      <c r="K433" s="2">
        <f t="shared" si="420"/>
        <v>0</v>
      </c>
      <c r="L433" s="2">
        <f t="shared" si="421"/>
        <v>3</v>
      </c>
      <c r="M433" s="2">
        <f t="shared" si="422"/>
        <v>82</v>
      </c>
      <c r="N433" s="2">
        <f t="shared" si="423"/>
        <v>99</v>
      </c>
      <c r="O433" s="7" t="str">
        <f t="shared" si="424"/>
        <v>Collège A
 de 14h 00 à 15h 30</v>
      </c>
    </row>
    <row r="434" spans="1:15" x14ac:dyDescent="0.25">
      <c r="A434">
        <f t="shared" si="425"/>
        <v>47</v>
      </c>
      <c r="B434" s="3">
        <f t="shared" si="426"/>
        <v>2</v>
      </c>
      <c r="C434" s="4">
        <f t="shared" si="442"/>
        <v>11</v>
      </c>
      <c r="D434">
        <f t="shared" si="429"/>
        <v>2017</v>
      </c>
      <c r="E434" s="22">
        <f t="shared" si="468"/>
        <v>43059</v>
      </c>
      <c r="F434" s="25">
        <f t="shared" ref="F434:H434" si="477">F395</f>
        <v>0.64583333333333337</v>
      </c>
      <c r="G434" s="25">
        <f t="shared" si="477"/>
        <v>0.70833333333333337</v>
      </c>
      <c r="H434" s="25" t="str">
        <f t="shared" si="477"/>
        <v>Collège B</v>
      </c>
      <c r="J434" s="1">
        <f t="shared" si="419"/>
        <v>6.25E-2</v>
      </c>
      <c r="K434" s="2">
        <f t="shared" si="420"/>
        <v>0</v>
      </c>
      <c r="L434" s="2">
        <f t="shared" si="421"/>
        <v>3</v>
      </c>
      <c r="M434" s="2">
        <f t="shared" si="422"/>
        <v>100</v>
      </c>
      <c r="N434" s="2">
        <f t="shared" si="423"/>
        <v>117</v>
      </c>
      <c r="O434" s="7" t="str">
        <f t="shared" si="424"/>
        <v>Collège B
 de 15h 30 à 17h 00</v>
      </c>
    </row>
    <row r="435" spans="1:15" x14ac:dyDescent="0.25">
      <c r="A435">
        <f t="shared" si="425"/>
        <v>47</v>
      </c>
      <c r="B435" s="3">
        <f t="shared" si="426"/>
        <v>2</v>
      </c>
      <c r="C435" s="4">
        <f t="shared" si="442"/>
        <v>11</v>
      </c>
      <c r="D435">
        <f t="shared" si="429"/>
        <v>2017</v>
      </c>
      <c r="E435" s="22">
        <f t="shared" si="468"/>
        <v>43059</v>
      </c>
      <c r="F435" s="25">
        <f t="shared" ref="F435:H435" si="478">F396</f>
        <v>0.70833333333333337</v>
      </c>
      <c r="G435" s="25">
        <f t="shared" si="478"/>
        <v>0.75</v>
      </c>
      <c r="H435" s="25" t="str">
        <f t="shared" si="478"/>
        <v>Gym Volontaire</v>
      </c>
      <c r="J435" s="1">
        <f t="shared" si="419"/>
        <v>4.166666666666663E-2</v>
      </c>
      <c r="K435" s="2">
        <f t="shared" si="420"/>
        <v>0</v>
      </c>
      <c r="L435" s="2">
        <f t="shared" si="421"/>
        <v>3</v>
      </c>
      <c r="M435" s="2">
        <f t="shared" si="422"/>
        <v>118</v>
      </c>
      <c r="N435" s="2">
        <f t="shared" si="423"/>
        <v>129</v>
      </c>
      <c r="O435" s="7" t="str">
        <f t="shared" si="424"/>
        <v>Gym Volontaire
 de 17h 00 à 18h 00</v>
      </c>
    </row>
    <row r="436" spans="1:15" x14ac:dyDescent="0.25">
      <c r="A436">
        <f t="shared" si="425"/>
        <v>47</v>
      </c>
      <c r="B436" s="3">
        <f t="shared" si="426"/>
        <v>2</v>
      </c>
      <c r="C436" s="4">
        <f t="shared" si="442"/>
        <v>11</v>
      </c>
      <c r="D436">
        <f t="shared" si="429"/>
        <v>2017</v>
      </c>
      <c r="E436" s="22">
        <f t="shared" si="468"/>
        <v>43059</v>
      </c>
      <c r="F436" s="25">
        <f t="shared" ref="F436:H436" si="479">F397</f>
        <v>0.75</v>
      </c>
      <c r="G436" s="25">
        <f t="shared" si="479"/>
        <v>0.9375</v>
      </c>
      <c r="H436" s="25" t="str">
        <f t="shared" si="479"/>
        <v>CNT</v>
      </c>
      <c r="J436" s="1">
        <f t="shared" si="419"/>
        <v>0.1875</v>
      </c>
      <c r="K436" s="2">
        <f t="shared" si="420"/>
        <v>0</v>
      </c>
      <c r="L436" s="2">
        <f t="shared" si="421"/>
        <v>3</v>
      </c>
      <c r="M436" s="2">
        <f t="shared" si="422"/>
        <v>130</v>
      </c>
      <c r="N436" s="2">
        <f t="shared" si="423"/>
        <v>183</v>
      </c>
      <c r="O436" s="7" t="str">
        <f t="shared" si="424"/>
        <v>CNT
 de 18h 00 à 22h 30</v>
      </c>
    </row>
    <row r="437" spans="1:15" x14ac:dyDescent="0.25">
      <c r="A437">
        <f t="shared" si="425"/>
        <v>47</v>
      </c>
      <c r="B437" s="3">
        <f t="shared" si="426"/>
        <v>3</v>
      </c>
      <c r="C437" s="4">
        <f t="shared" si="442"/>
        <v>11</v>
      </c>
      <c r="D437">
        <f t="shared" si="429"/>
        <v>2017</v>
      </c>
      <c r="E437" s="22">
        <f t="shared" si="468"/>
        <v>43060</v>
      </c>
      <c r="F437" s="25">
        <f t="shared" ref="F437:H437" si="480">F398</f>
        <v>0.3125</v>
      </c>
      <c r="G437" s="25">
        <f t="shared" si="480"/>
        <v>0.34375</v>
      </c>
      <c r="H437" s="25" t="str">
        <f t="shared" si="480"/>
        <v>SDIS et/OU PSIG</v>
      </c>
      <c r="J437" s="1">
        <f t="shared" si="419"/>
        <v>3.125E-2</v>
      </c>
      <c r="K437" s="2">
        <f t="shared" si="420"/>
        <v>0</v>
      </c>
      <c r="L437" s="2">
        <f t="shared" si="421"/>
        <v>4</v>
      </c>
      <c r="M437" s="2">
        <f t="shared" si="422"/>
        <v>4</v>
      </c>
      <c r="N437" s="2">
        <f t="shared" si="423"/>
        <v>12</v>
      </c>
      <c r="O437" s="7" t="str">
        <f t="shared" si="424"/>
        <v>SDIS et/OU PSIG
 de 7h 30 à 8h 15</v>
      </c>
    </row>
    <row r="438" spans="1:15" x14ac:dyDescent="0.25">
      <c r="A438">
        <f t="shared" si="425"/>
        <v>47</v>
      </c>
      <c r="B438" s="3">
        <f t="shared" si="426"/>
        <v>3</v>
      </c>
      <c r="C438" s="4">
        <f t="shared" si="442"/>
        <v>11</v>
      </c>
      <c r="D438">
        <f t="shared" si="429"/>
        <v>2017</v>
      </c>
      <c r="E438" s="22">
        <f t="shared" si="468"/>
        <v>43060</v>
      </c>
      <c r="F438" s="25">
        <f t="shared" ref="F438:H438" si="481">F399</f>
        <v>0.35416666666666669</v>
      </c>
      <c r="G438" s="25">
        <f t="shared" si="481"/>
        <v>0.5</v>
      </c>
      <c r="H438" s="25" t="str">
        <f t="shared" si="481"/>
        <v>Collège C</v>
      </c>
      <c r="J438" s="1">
        <f t="shared" si="419"/>
        <v>0.14583333333333331</v>
      </c>
      <c r="K438" s="2">
        <f t="shared" si="420"/>
        <v>0</v>
      </c>
      <c r="L438" s="2">
        <f t="shared" si="421"/>
        <v>4</v>
      </c>
      <c r="M438" s="2">
        <f t="shared" si="422"/>
        <v>16</v>
      </c>
      <c r="N438" s="2">
        <f t="shared" si="423"/>
        <v>57</v>
      </c>
      <c r="O438" s="7" t="str">
        <f t="shared" si="424"/>
        <v>Collège C
 de 8h 30 à 12h 00</v>
      </c>
    </row>
    <row r="439" spans="1:15" x14ac:dyDescent="0.25">
      <c r="A439">
        <f t="shared" si="425"/>
        <v>47</v>
      </c>
      <c r="B439" s="3">
        <f t="shared" si="426"/>
        <v>3</v>
      </c>
      <c r="C439" s="4">
        <f t="shared" si="442"/>
        <v>11</v>
      </c>
      <c r="D439">
        <f t="shared" si="429"/>
        <v>2017</v>
      </c>
      <c r="E439" s="22">
        <f t="shared" si="468"/>
        <v>43060</v>
      </c>
      <c r="F439" s="25">
        <f t="shared" ref="F439:H439" si="482">F400</f>
        <v>0.52083333333333337</v>
      </c>
      <c r="G439" s="25">
        <f t="shared" si="482"/>
        <v>0.5625</v>
      </c>
      <c r="H439" s="25" t="str">
        <f t="shared" si="482"/>
        <v>Maison Des Cèdres</v>
      </c>
      <c r="J439" s="1">
        <f t="shared" si="419"/>
        <v>4.166666666666663E-2</v>
      </c>
      <c r="K439" s="2">
        <f t="shared" si="420"/>
        <v>0</v>
      </c>
      <c r="L439" s="2">
        <f t="shared" si="421"/>
        <v>4</v>
      </c>
      <c r="M439" s="2">
        <f t="shared" si="422"/>
        <v>64</v>
      </c>
      <c r="N439" s="2">
        <f t="shared" si="423"/>
        <v>75</v>
      </c>
      <c r="O439" s="7" t="str">
        <f t="shared" si="424"/>
        <v>Maison Des Cèdres
 de 12h 30 à 13h 30</v>
      </c>
    </row>
    <row r="440" spans="1:15" x14ac:dyDescent="0.25">
      <c r="A440">
        <f t="shared" si="425"/>
        <v>47</v>
      </c>
      <c r="B440" s="3">
        <f t="shared" si="426"/>
        <v>3</v>
      </c>
      <c r="C440" s="4">
        <f t="shared" si="442"/>
        <v>11</v>
      </c>
      <c r="D440">
        <f t="shared" si="429"/>
        <v>2017</v>
      </c>
      <c r="E440" s="22">
        <f t="shared" si="468"/>
        <v>43060</v>
      </c>
      <c r="F440" s="25">
        <f t="shared" ref="F440:H440" si="483">F401</f>
        <v>0.58333333333333337</v>
      </c>
      <c r="G440" s="25">
        <f t="shared" si="483"/>
        <v>0.75</v>
      </c>
      <c r="H440" s="25" t="str">
        <f t="shared" si="483"/>
        <v>Lycée</v>
      </c>
      <c r="J440" s="1">
        <f t="shared" si="419"/>
        <v>0.16666666666666663</v>
      </c>
      <c r="K440" s="2">
        <f t="shared" si="420"/>
        <v>0</v>
      </c>
      <c r="L440" s="2">
        <f t="shared" si="421"/>
        <v>4</v>
      </c>
      <c r="M440" s="2">
        <f t="shared" si="422"/>
        <v>82</v>
      </c>
      <c r="N440" s="2">
        <f t="shared" si="423"/>
        <v>129</v>
      </c>
      <c r="O440" s="7" t="str">
        <f t="shared" si="424"/>
        <v>Lycée
 de 14h 00 à 18h 00</v>
      </c>
    </row>
    <row r="441" spans="1:15" x14ac:dyDescent="0.25">
      <c r="A441">
        <f t="shared" si="425"/>
        <v>47</v>
      </c>
      <c r="B441" s="3">
        <f t="shared" si="426"/>
        <v>3</v>
      </c>
      <c r="C441" s="4">
        <f t="shared" si="442"/>
        <v>11</v>
      </c>
      <c r="D441">
        <f t="shared" si="429"/>
        <v>2017</v>
      </c>
      <c r="E441" s="22">
        <f t="shared" si="468"/>
        <v>43060</v>
      </c>
      <c r="F441" s="25">
        <f t="shared" ref="F441:H441" si="484">F402</f>
        <v>0.75</v>
      </c>
      <c r="G441" s="25">
        <f t="shared" si="484"/>
        <v>0.83333333333333337</v>
      </c>
      <c r="H441" s="25" t="str">
        <f t="shared" si="484"/>
        <v>Public</v>
      </c>
      <c r="J441" s="1">
        <f t="shared" si="419"/>
        <v>8.333333333333337E-2</v>
      </c>
      <c r="K441" s="2">
        <f t="shared" si="420"/>
        <v>0</v>
      </c>
      <c r="L441" s="2">
        <f t="shared" si="421"/>
        <v>4</v>
      </c>
      <c r="M441" s="2">
        <f t="shared" si="422"/>
        <v>130</v>
      </c>
      <c r="N441" s="2">
        <f t="shared" si="423"/>
        <v>153</v>
      </c>
      <c r="O441" s="7" t="str">
        <f t="shared" si="424"/>
        <v>Public
 de 18h 00 à 20h 00</v>
      </c>
    </row>
    <row r="442" spans="1:15" x14ac:dyDescent="0.25">
      <c r="A442">
        <f t="shared" si="425"/>
        <v>47</v>
      </c>
      <c r="B442" s="3">
        <f t="shared" si="426"/>
        <v>3</v>
      </c>
      <c r="C442" s="4">
        <f t="shared" si="442"/>
        <v>11</v>
      </c>
      <c r="D442">
        <f t="shared" si="429"/>
        <v>2017</v>
      </c>
      <c r="E442" s="22">
        <f t="shared" si="468"/>
        <v>43060</v>
      </c>
      <c r="F442" s="25">
        <f t="shared" ref="F442:H442" si="485">F403</f>
        <v>0.83333333333333337</v>
      </c>
      <c r="G442" s="25">
        <f t="shared" si="485"/>
        <v>0.9375</v>
      </c>
      <c r="H442" s="25" t="str">
        <f t="shared" si="485"/>
        <v>CNT</v>
      </c>
      <c r="J442" s="1">
        <f t="shared" si="419"/>
        <v>0.10416666666666663</v>
      </c>
      <c r="K442" s="2">
        <f t="shared" si="420"/>
        <v>0</v>
      </c>
      <c r="L442" s="2">
        <f t="shared" si="421"/>
        <v>4</v>
      </c>
      <c r="M442" s="2">
        <f t="shared" si="422"/>
        <v>154</v>
      </c>
      <c r="N442" s="2">
        <f t="shared" si="423"/>
        <v>183</v>
      </c>
      <c r="O442" s="7" t="str">
        <f t="shared" si="424"/>
        <v>CNT
 de 20h 00 à 22h 30</v>
      </c>
    </row>
    <row r="443" spans="1:15" x14ac:dyDescent="0.25">
      <c r="A443">
        <f t="shared" si="425"/>
        <v>47</v>
      </c>
      <c r="B443" s="3">
        <f t="shared" si="426"/>
        <v>4</v>
      </c>
      <c r="C443" s="4">
        <f t="shared" si="442"/>
        <v>11</v>
      </c>
      <c r="D443">
        <f t="shared" si="429"/>
        <v>2017</v>
      </c>
      <c r="E443" s="22">
        <f t="shared" si="468"/>
        <v>43061</v>
      </c>
      <c r="F443" s="25">
        <f t="shared" ref="F443:H443" si="486">F404</f>
        <v>0.33333333333333331</v>
      </c>
      <c r="G443" s="25">
        <f t="shared" si="486"/>
        <v>0.41666666666666669</v>
      </c>
      <c r="H443" s="25" t="str">
        <f t="shared" si="486"/>
        <v>Lycée</v>
      </c>
      <c r="J443" s="1">
        <f t="shared" si="419"/>
        <v>8.333333333333337E-2</v>
      </c>
      <c r="K443" s="2">
        <f t="shared" si="420"/>
        <v>0</v>
      </c>
      <c r="L443" s="2">
        <f t="shared" si="421"/>
        <v>5</v>
      </c>
      <c r="M443" s="2">
        <f t="shared" si="422"/>
        <v>10</v>
      </c>
      <c r="N443" s="2">
        <f t="shared" si="423"/>
        <v>33</v>
      </c>
      <c r="O443" s="7" t="str">
        <f t="shared" si="424"/>
        <v>Lycée
 de 8h 00 à 10h 00</v>
      </c>
    </row>
    <row r="444" spans="1:15" x14ac:dyDescent="0.25">
      <c r="A444">
        <f t="shared" si="425"/>
        <v>47</v>
      </c>
      <c r="B444" s="3">
        <f t="shared" si="426"/>
        <v>4</v>
      </c>
      <c r="C444" s="4">
        <f t="shared" si="442"/>
        <v>11</v>
      </c>
      <c r="D444">
        <f t="shared" si="429"/>
        <v>2017</v>
      </c>
      <c r="E444" s="22">
        <f t="shared" si="468"/>
        <v>43061</v>
      </c>
      <c r="F444" s="25">
        <f t="shared" ref="F444:H444" si="487">F405</f>
        <v>0.41666666666666669</v>
      </c>
      <c r="G444" s="25">
        <f t="shared" si="487"/>
        <v>0.5</v>
      </c>
      <c r="H444" s="25" t="str">
        <f t="shared" si="487"/>
        <v>Lycée</v>
      </c>
      <c r="J444" s="1">
        <f t="shared" si="419"/>
        <v>8.3333333333333315E-2</v>
      </c>
      <c r="K444" s="2">
        <f t="shared" si="420"/>
        <v>0</v>
      </c>
      <c r="L444" s="2">
        <f t="shared" si="421"/>
        <v>5</v>
      </c>
      <c r="M444" s="2">
        <f t="shared" si="422"/>
        <v>34</v>
      </c>
      <c r="N444" s="2">
        <f t="shared" si="423"/>
        <v>57</v>
      </c>
      <c r="O444" s="7" t="str">
        <f t="shared" si="424"/>
        <v>Lycée
 de 10h 00 à 12h 00</v>
      </c>
    </row>
    <row r="445" spans="1:15" x14ac:dyDescent="0.25">
      <c r="A445">
        <f t="shared" si="425"/>
        <v>47</v>
      </c>
      <c r="B445" s="3">
        <f t="shared" si="426"/>
        <v>4</v>
      </c>
      <c r="C445" s="4">
        <f t="shared" si="442"/>
        <v>11</v>
      </c>
      <c r="D445">
        <f t="shared" si="429"/>
        <v>2017</v>
      </c>
      <c r="E445" s="22">
        <f t="shared" si="468"/>
        <v>43061</v>
      </c>
      <c r="F445" s="25">
        <f t="shared" ref="F445:H445" si="488">F406</f>
        <v>0.52083333333333337</v>
      </c>
      <c r="G445" s="25">
        <f t="shared" si="488"/>
        <v>0.60416666666666663</v>
      </c>
      <c r="H445" s="25" t="str">
        <f t="shared" si="488"/>
        <v>CNT</v>
      </c>
      <c r="J445" s="1">
        <f t="shared" si="419"/>
        <v>8.3333333333333259E-2</v>
      </c>
      <c r="K445" s="2">
        <f t="shared" si="420"/>
        <v>0</v>
      </c>
      <c r="L445" s="2">
        <f t="shared" si="421"/>
        <v>5</v>
      </c>
      <c r="M445" s="2">
        <f t="shared" si="422"/>
        <v>64</v>
      </c>
      <c r="N445" s="2">
        <f t="shared" si="423"/>
        <v>87</v>
      </c>
      <c r="O445" s="7" t="str">
        <f t="shared" si="424"/>
        <v>CNT
 de 12h 30 à 14h 30</v>
      </c>
    </row>
    <row r="446" spans="1:15" x14ac:dyDescent="0.25">
      <c r="A446">
        <f t="shared" si="425"/>
        <v>47</v>
      </c>
      <c r="B446" s="3">
        <f t="shared" si="426"/>
        <v>4</v>
      </c>
      <c r="C446" s="4">
        <f t="shared" si="442"/>
        <v>11</v>
      </c>
      <c r="D446">
        <f t="shared" si="429"/>
        <v>2017</v>
      </c>
      <c r="E446" s="22">
        <f t="shared" si="468"/>
        <v>43061</v>
      </c>
      <c r="F446" s="25">
        <f t="shared" ref="F446:H446" si="489">F407</f>
        <v>0.60416666666666663</v>
      </c>
      <c r="G446" s="25">
        <f t="shared" si="489"/>
        <v>0.79166666666666663</v>
      </c>
      <c r="H446" s="25" t="str">
        <f t="shared" si="489"/>
        <v>Public</v>
      </c>
      <c r="J446" s="1">
        <f t="shared" si="419"/>
        <v>0.1875</v>
      </c>
      <c r="K446" s="2">
        <f t="shared" si="420"/>
        <v>0</v>
      </c>
      <c r="L446" s="2">
        <f t="shared" si="421"/>
        <v>5</v>
      </c>
      <c r="M446" s="2">
        <f t="shared" si="422"/>
        <v>88</v>
      </c>
      <c r="N446" s="2">
        <f t="shared" si="423"/>
        <v>141</v>
      </c>
      <c r="O446" s="7" t="str">
        <f t="shared" si="424"/>
        <v>Public
 de 14h 30 à 19h 00</v>
      </c>
    </row>
    <row r="447" spans="1:15" x14ac:dyDescent="0.25">
      <c r="A447">
        <f t="shared" si="425"/>
        <v>47</v>
      </c>
      <c r="B447" s="3">
        <f t="shared" si="426"/>
        <v>4</v>
      </c>
      <c r="C447" s="4">
        <f t="shared" si="442"/>
        <v>11</v>
      </c>
      <c r="D447">
        <f t="shared" si="429"/>
        <v>2017</v>
      </c>
      <c r="E447" s="22">
        <f t="shared" si="468"/>
        <v>43061</v>
      </c>
      <c r="F447" s="25">
        <f t="shared" ref="F447:H447" si="490">F408</f>
        <v>0.79166666666666663</v>
      </c>
      <c r="G447" s="25">
        <f t="shared" si="490"/>
        <v>0.83333333333333337</v>
      </c>
      <c r="H447" s="25" t="str">
        <f t="shared" si="490"/>
        <v>CNT</v>
      </c>
      <c r="J447" s="1">
        <f t="shared" si="419"/>
        <v>4.1666666666666741E-2</v>
      </c>
      <c r="K447" s="2">
        <f t="shared" si="420"/>
        <v>0</v>
      </c>
      <c r="L447" s="2">
        <f t="shared" si="421"/>
        <v>5</v>
      </c>
      <c r="M447" s="2">
        <f t="shared" si="422"/>
        <v>142</v>
      </c>
      <c r="N447" s="2">
        <f t="shared" si="423"/>
        <v>153</v>
      </c>
      <c r="O447" s="7" t="str">
        <f t="shared" si="424"/>
        <v>CNT
 de 19h 00 à 20h 00</v>
      </c>
    </row>
    <row r="448" spans="1:15" x14ac:dyDescent="0.25">
      <c r="A448">
        <f t="shared" si="425"/>
        <v>47</v>
      </c>
      <c r="B448" s="3">
        <f t="shared" si="426"/>
        <v>4</v>
      </c>
      <c r="C448" s="4">
        <f t="shared" si="442"/>
        <v>11</v>
      </c>
      <c r="D448">
        <f t="shared" si="429"/>
        <v>2017</v>
      </c>
      <c r="E448" s="22">
        <f t="shared" si="468"/>
        <v>43061</v>
      </c>
      <c r="F448" s="25">
        <f t="shared" ref="F448:H448" si="491">F409</f>
        <v>0.83333333333333337</v>
      </c>
      <c r="G448" s="25">
        <f t="shared" si="491"/>
        <v>0.9375</v>
      </c>
      <c r="H448" s="25" t="str">
        <f t="shared" si="491"/>
        <v>Plongeurs masqués</v>
      </c>
      <c r="J448" s="1">
        <f t="shared" si="419"/>
        <v>0.10416666666666663</v>
      </c>
      <c r="K448" s="2">
        <f t="shared" si="420"/>
        <v>0</v>
      </c>
      <c r="L448" s="2">
        <f t="shared" si="421"/>
        <v>5</v>
      </c>
      <c r="M448" s="2">
        <f t="shared" si="422"/>
        <v>154</v>
      </c>
      <c r="N448" s="2">
        <f t="shared" si="423"/>
        <v>183</v>
      </c>
      <c r="O448" s="7" t="str">
        <f t="shared" si="424"/>
        <v>Plongeurs masqués
 de 20h 00 à 22h 30</v>
      </c>
    </row>
    <row r="449" spans="1:15" x14ac:dyDescent="0.25">
      <c r="A449">
        <f t="shared" si="425"/>
        <v>47</v>
      </c>
      <c r="B449" s="3">
        <f t="shared" si="426"/>
        <v>5</v>
      </c>
      <c r="C449" s="4">
        <f t="shared" si="442"/>
        <v>11</v>
      </c>
      <c r="D449">
        <f t="shared" si="429"/>
        <v>2017</v>
      </c>
      <c r="E449" s="22">
        <f t="shared" si="468"/>
        <v>43062</v>
      </c>
      <c r="F449" s="25">
        <f t="shared" ref="F449:H449" si="492">F410</f>
        <v>0.35416666666666669</v>
      </c>
      <c r="G449" s="25">
        <f t="shared" si="492"/>
        <v>0.41666666666666669</v>
      </c>
      <c r="H449" s="25" t="str">
        <f t="shared" si="492"/>
        <v>Collège B</v>
      </c>
      <c r="J449" s="1">
        <f t="shared" si="419"/>
        <v>6.25E-2</v>
      </c>
      <c r="K449" s="2">
        <f t="shared" si="420"/>
        <v>0</v>
      </c>
      <c r="L449" s="2">
        <f t="shared" si="421"/>
        <v>6</v>
      </c>
      <c r="M449" s="2">
        <f t="shared" si="422"/>
        <v>16</v>
      </c>
      <c r="N449" s="2">
        <f t="shared" si="423"/>
        <v>33</v>
      </c>
      <c r="O449" s="7" t="str">
        <f t="shared" si="424"/>
        <v>Collège B
 de 8h 30 à 10h 00</v>
      </c>
    </row>
    <row r="450" spans="1:15" x14ac:dyDescent="0.25">
      <c r="A450">
        <f t="shared" si="425"/>
        <v>47</v>
      </c>
      <c r="B450" s="3">
        <f t="shared" si="426"/>
        <v>5</v>
      </c>
      <c r="C450" s="4">
        <f t="shared" si="442"/>
        <v>11</v>
      </c>
      <c r="D450">
        <f t="shared" si="429"/>
        <v>2017</v>
      </c>
      <c r="E450" s="22">
        <f t="shared" si="468"/>
        <v>43062</v>
      </c>
      <c r="F450" s="25">
        <f t="shared" ref="F450:H450" si="493">F411</f>
        <v>0.52083333333333337</v>
      </c>
      <c r="G450" s="25">
        <f t="shared" si="493"/>
        <v>0.5625</v>
      </c>
      <c r="H450" s="25" t="str">
        <f t="shared" si="493"/>
        <v>Inss</v>
      </c>
      <c r="J450" s="1">
        <f t="shared" ref="J450:J513" si="494">G450-F450</f>
        <v>4.166666666666663E-2</v>
      </c>
      <c r="K450" s="2">
        <f t="shared" ref="K450:K513" si="495">I450*J450*24</f>
        <v>0</v>
      </c>
      <c r="L450" s="2">
        <f t="shared" ref="L450:L513" si="496">B450+1</f>
        <v>6</v>
      </c>
      <c r="M450" s="2">
        <f t="shared" ref="M450:M513" si="497">288*F450-86</f>
        <v>64</v>
      </c>
      <c r="N450" s="2">
        <f t="shared" ref="N450:N513" si="498">288*G450-87</f>
        <v>75</v>
      </c>
      <c r="O450" s="7" t="str">
        <f t="shared" ref="O450:O513" si="499">H450&amp;CHAR(10)&amp;" de "&amp;HOUR(F450)&amp;"h "&amp;IF(MINUTE(F450)=0,"00",MINUTE(F450))&amp;" à "&amp;HOUR(G450)&amp;"h "&amp;IF(MINUTE(G450)=0,"00",MINUTE(G450))&amp;IF(I450&lt;1,"",CHAR(10)&amp;" "&amp;I450&amp;" participants")</f>
        <v>Inss
 de 12h 30 à 13h 30</v>
      </c>
    </row>
    <row r="451" spans="1:15" x14ac:dyDescent="0.25">
      <c r="A451">
        <f t="shared" ref="A451:A514" si="500">WEEKNUM(E451)</f>
        <v>47</v>
      </c>
      <c r="B451" s="3">
        <f t="shared" ref="B451:B514" si="501">WEEKDAY(E451)</f>
        <v>5</v>
      </c>
      <c r="C451" s="4">
        <f t="shared" si="442"/>
        <v>11</v>
      </c>
      <c r="D451">
        <f t="shared" si="429"/>
        <v>2017</v>
      </c>
      <c r="E451" s="22">
        <f t="shared" si="468"/>
        <v>43062</v>
      </c>
      <c r="F451" s="25">
        <f t="shared" ref="F451:H451" si="502">F412</f>
        <v>0.58333333333333337</v>
      </c>
      <c r="G451" s="25">
        <f t="shared" si="502"/>
        <v>0.61111111111111105</v>
      </c>
      <c r="H451" s="25" t="str">
        <f t="shared" si="502"/>
        <v>Ecole Primaire A</v>
      </c>
      <c r="J451" s="1">
        <f t="shared" si="494"/>
        <v>2.7777777777777679E-2</v>
      </c>
      <c r="K451" s="2">
        <f t="shared" si="495"/>
        <v>0</v>
      </c>
      <c r="L451" s="2">
        <f t="shared" si="496"/>
        <v>6</v>
      </c>
      <c r="M451" s="2">
        <f t="shared" si="497"/>
        <v>82</v>
      </c>
      <c r="N451" s="2">
        <f t="shared" si="498"/>
        <v>88.999999999999972</v>
      </c>
      <c r="O451" s="7" t="str">
        <f t="shared" si="499"/>
        <v>Ecole Primaire A
 de 14h 00 à 14h 40</v>
      </c>
    </row>
    <row r="452" spans="1:15" x14ac:dyDescent="0.25">
      <c r="A452">
        <f t="shared" si="500"/>
        <v>47</v>
      </c>
      <c r="B452" s="3">
        <f t="shared" si="501"/>
        <v>5</v>
      </c>
      <c r="C452" s="4">
        <f t="shared" si="442"/>
        <v>11</v>
      </c>
      <c r="D452">
        <f t="shared" si="429"/>
        <v>2017</v>
      </c>
      <c r="E452" s="22">
        <f t="shared" si="468"/>
        <v>43062</v>
      </c>
      <c r="F452" s="25">
        <f t="shared" ref="F452:H452" si="503">F413</f>
        <v>0.61458333333333337</v>
      </c>
      <c r="G452" s="25">
        <f t="shared" si="503"/>
        <v>0.64236111111111105</v>
      </c>
      <c r="H452" s="25" t="str">
        <f t="shared" si="503"/>
        <v>Ecole Primaire A</v>
      </c>
      <c r="J452" s="1">
        <f t="shared" si="494"/>
        <v>2.7777777777777679E-2</v>
      </c>
      <c r="K452" s="2">
        <f t="shared" si="495"/>
        <v>0</v>
      </c>
      <c r="L452" s="2">
        <f t="shared" si="496"/>
        <v>6</v>
      </c>
      <c r="M452" s="2">
        <f t="shared" si="497"/>
        <v>91</v>
      </c>
      <c r="N452" s="2">
        <f t="shared" si="498"/>
        <v>97.999999999999972</v>
      </c>
      <c r="O452" s="7" t="str">
        <f t="shared" si="499"/>
        <v>Ecole Primaire A
 de 14h 45 à 15h 25</v>
      </c>
    </row>
    <row r="453" spans="1:15" x14ac:dyDescent="0.25">
      <c r="A453">
        <f t="shared" si="500"/>
        <v>47</v>
      </c>
      <c r="B453" s="3">
        <f t="shared" si="501"/>
        <v>5</v>
      </c>
      <c r="C453" s="4">
        <f t="shared" si="442"/>
        <v>11</v>
      </c>
      <c r="D453">
        <f t="shared" ref="D453:D516" si="504">YEAR(E453)</f>
        <v>2017</v>
      </c>
      <c r="E453" s="22">
        <f t="shared" si="468"/>
        <v>43062</v>
      </c>
      <c r="F453" s="25">
        <f t="shared" ref="F453:H453" si="505">F414</f>
        <v>0.66666666666666663</v>
      </c>
      <c r="G453" s="25">
        <f t="shared" si="505"/>
        <v>0.75</v>
      </c>
      <c r="H453" s="25" t="str">
        <f t="shared" si="505"/>
        <v>Lycée</v>
      </c>
      <c r="J453" s="1">
        <f t="shared" si="494"/>
        <v>8.333333333333337E-2</v>
      </c>
      <c r="K453" s="2">
        <f t="shared" si="495"/>
        <v>0</v>
      </c>
      <c r="L453" s="2">
        <f t="shared" si="496"/>
        <v>6</v>
      </c>
      <c r="M453" s="2">
        <f t="shared" si="497"/>
        <v>106</v>
      </c>
      <c r="N453" s="2">
        <f t="shared" si="498"/>
        <v>129</v>
      </c>
      <c r="O453" s="7" t="str">
        <f t="shared" si="499"/>
        <v>Lycée
 de 16h 00 à 18h 00</v>
      </c>
    </row>
    <row r="454" spans="1:15" x14ac:dyDescent="0.25">
      <c r="A454">
        <f t="shared" si="500"/>
        <v>47</v>
      </c>
      <c r="B454" s="3">
        <f t="shared" si="501"/>
        <v>5</v>
      </c>
      <c r="C454" s="4">
        <f t="shared" si="442"/>
        <v>11</v>
      </c>
      <c r="D454">
        <f t="shared" si="504"/>
        <v>2017</v>
      </c>
      <c r="E454" s="22">
        <f t="shared" si="468"/>
        <v>43062</v>
      </c>
      <c r="F454" s="25">
        <f t="shared" ref="F454:H454" si="506">F415</f>
        <v>0.75</v>
      </c>
      <c r="G454" s="25">
        <f t="shared" si="506"/>
        <v>0.83333333333333337</v>
      </c>
      <c r="H454" s="25" t="str">
        <f t="shared" si="506"/>
        <v>Public</v>
      </c>
      <c r="J454" s="1">
        <f t="shared" si="494"/>
        <v>8.333333333333337E-2</v>
      </c>
      <c r="K454" s="2">
        <f t="shared" si="495"/>
        <v>0</v>
      </c>
      <c r="L454" s="2">
        <f t="shared" si="496"/>
        <v>6</v>
      </c>
      <c r="M454" s="2">
        <f t="shared" si="497"/>
        <v>130</v>
      </c>
      <c r="N454" s="2">
        <f t="shared" si="498"/>
        <v>153</v>
      </c>
      <c r="O454" s="7" t="str">
        <f t="shared" si="499"/>
        <v>Public
 de 18h 00 à 20h 00</v>
      </c>
    </row>
    <row r="455" spans="1:15" x14ac:dyDescent="0.25">
      <c r="A455">
        <f t="shared" si="500"/>
        <v>47</v>
      </c>
      <c r="B455" s="3">
        <f t="shared" si="501"/>
        <v>5</v>
      </c>
      <c r="C455" s="4">
        <f t="shared" si="442"/>
        <v>11</v>
      </c>
      <c r="D455">
        <f t="shared" si="504"/>
        <v>2017</v>
      </c>
      <c r="E455" s="22">
        <f t="shared" si="468"/>
        <v>43062</v>
      </c>
      <c r="F455" s="25">
        <f t="shared" ref="F455:H455" si="507">F416</f>
        <v>0.83333333333333337</v>
      </c>
      <c r="G455" s="25">
        <f t="shared" si="507"/>
        <v>0.9375</v>
      </c>
      <c r="H455" s="25" t="str">
        <f t="shared" si="507"/>
        <v>CNT</v>
      </c>
      <c r="J455" s="1">
        <f t="shared" si="494"/>
        <v>0.10416666666666663</v>
      </c>
      <c r="K455" s="2">
        <f t="shared" si="495"/>
        <v>0</v>
      </c>
      <c r="L455" s="2">
        <f t="shared" si="496"/>
        <v>6</v>
      </c>
      <c r="M455" s="2">
        <f t="shared" si="497"/>
        <v>154</v>
      </c>
      <c r="N455" s="2">
        <f t="shared" si="498"/>
        <v>183</v>
      </c>
      <c r="O455" s="7" t="str">
        <f t="shared" si="499"/>
        <v>CNT
 de 20h 00 à 22h 30</v>
      </c>
    </row>
    <row r="456" spans="1:15" x14ac:dyDescent="0.25">
      <c r="A456">
        <f t="shared" si="500"/>
        <v>47</v>
      </c>
      <c r="B456" s="3">
        <f t="shared" si="501"/>
        <v>6</v>
      </c>
      <c r="C456" s="4">
        <f t="shared" si="442"/>
        <v>11</v>
      </c>
      <c r="D456">
        <f t="shared" si="504"/>
        <v>2017</v>
      </c>
      <c r="E456" s="22">
        <f t="shared" si="468"/>
        <v>43063</v>
      </c>
      <c r="F456" s="25">
        <f t="shared" ref="F456:H456" si="508">F417</f>
        <v>0.375</v>
      </c>
      <c r="G456" s="25">
        <f t="shared" si="508"/>
        <v>0.47916666666666669</v>
      </c>
      <c r="H456" s="25" t="str">
        <f t="shared" si="508"/>
        <v>Ecole Primaire B</v>
      </c>
      <c r="J456" s="1">
        <f t="shared" si="494"/>
        <v>0.10416666666666669</v>
      </c>
      <c r="K456" s="2">
        <f t="shared" si="495"/>
        <v>0</v>
      </c>
      <c r="L456" s="2">
        <f t="shared" si="496"/>
        <v>7</v>
      </c>
      <c r="M456" s="2">
        <f t="shared" si="497"/>
        <v>22</v>
      </c>
      <c r="N456" s="2">
        <f t="shared" si="498"/>
        <v>51</v>
      </c>
      <c r="O456" s="7" t="str">
        <f t="shared" si="499"/>
        <v>Ecole Primaire B
 de 9h 00 à 11h 30</v>
      </c>
    </row>
    <row r="457" spans="1:15" x14ac:dyDescent="0.25">
      <c r="A457">
        <f t="shared" si="500"/>
        <v>47</v>
      </c>
      <c r="B457" s="3">
        <f t="shared" si="501"/>
        <v>6</v>
      </c>
      <c r="C457" s="4">
        <f t="shared" si="442"/>
        <v>11</v>
      </c>
      <c r="D457">
        <f t="shared" si="504"/>
        <v>2017</v>
      </c>
      <c r="E457" s="22">
        <f t="shared" si="468"/>
        <v>43063</v>
      </c>
      <c r="F457" s="25">
        <f t="shared" ref="F457:H457" si="509">F418</f>
        <v>0.52083333333333337</v>
      </c>
      <c r="G457" s="25">
        <f t="shared" si="509"/>
        <v>0.5625</v>
      </c>
      <c r="H457" s="25" t="str">
        <f t="shared" si="509"/>
        <v>Maison Des Cèdres</v>
      </c>
      <c r="J457" s="1">
        <f t="shared" si="494"/>
        <v>4.166666666666663E-2</v>
      </c>
      <c r="K457" s="2">
        <f t="shared" si="495"/>
        <v>0</v>
      </c>
      <c r="L457" s="2">
        <f t="shared" si="496"/>
        <v>7</v>
      </c>
      <c r="M457" s="2">
        <f t="shared" si="497"/>
        <v>64</v>
      </c>
      <c r="N457" s="2">
        <f t="shared" si="498"/>
        <v>75</v>
      </c>
      <c r="O457" s="7" t="str">
        <f t="shared" si="499"/>
        <v>Maison Des Cèdres
 de 12h 30 à 13h 30</v>
      </c>
    </row>
    <row r="458" spans="1:15" x14ac:dyDescent="0.25">
      <c r="A458">
        <f t="shared" si="500"/>
        <v>47</v>
      </c>
      <c r="B458" s="3">
        <f t="shared" si="501"/>
        <v>6</v>
      </c>
      <c r="C458" s="4">
        <f t="shared" si="442"/>
        <v>11</v>
      </c>
      <c r="D458">
        <f t="shared" si="504"/>
        <v>2017</v>
      </c>
      <c r="E458" s="22">
        <f t="shared" si="468"/>
        <v>43063</v>
      </c>
      <c r="F458" s="25">
        <f t="shared" ref="F458:H458" si="510">F419</f>
        <v>0.58333333333333337</v>
      </c>
      <c r="G458" s="25">
        <f t="shared" si="510"/>
        <v>0.66666666666666663</v>
      </c>
      <c r="H458" s="25" t="str">
        <f t="shared" si="510"/>
        <v>Lycée</v>
      </c>
      <c r="J458" s="1">
        <f t="shared" si="494"/>
        <v>8.3333333333333259E-2</v>
      </c>
      <c r="K458" s="2">
        <f t="shared" si="495"/>
        <v>0</v>
      </c>
      <c r="L458" s="2">
        <f t="shared" si="496"/>
        <v>7</v>
      </c>
      <c r="M458" s="2">
        <f t="shared" si="497"/>
        <v>82</v>
      </c>
      <c r="N458" s="2">
        <f t="shared" si="498"/>
        <v>105</v>
      </c>
      <c r="O458" s="7" t="str">
        <f t="shared" si="499"/>
        <v>Lycée
 de 14h 00 à 16h 00</v>
      </c>
    </row>
    <row r="459" spans="1:15" x14ac:dyDescent="0.25">
      <c r="A459">
        <f t="shared" si="500"/>
        <v>47</v>
      </c>
      <c r="B459" s="3">
        <f t="shared" si="501"/>
        <v>6</v>
      </c>
      <c r="C459" s="4">
        <f t="shared" si="442"/>
        <v>11</v>
      </c>
      <c r="D459">
        <f t="shared" si="504"/>
        <v>2017</v>
      </c>
      <c r="E459" s="22">
        <f t="shared" si="468"/>
        <v>43063</v>
      </c>
      <c r="F459" s="25">
        <f t="shared" ref="F459:H459" si="511">F420</f>
        <v>0.66666666666666663</v>
      </c>
      <c r="G459" s="25">
        <f t="shared" si="511"/>
        <v>0.75</v>
      </c>
      <c r="H459" s="25" t="str">
        <f t="shared" si="511"/>
        <v>Lycée</v>
      </c>
      <c r="J459" s="1">
        <f t="shared" si="494"/>
        <v>8.333333333333337E-2</v>
      </c>
      <c r="K459" s="2">
        <f t="shared" si="495"/>
        <v>0</v>
      </c>
      <c r="L459" s="2">
        <f t="shared" si="496"/>
        <v>7</v>
      </c>
      <c r="M459" s="2">
        <f t="shared" si="497"/>
        <v>106</v>
      </c>
      <c r="N459" s="2">
        <f t="shared" si="498"/>
        <v>129</v>
      </c>
      <c r="O459" s="7" t="str">
        <f t="shared" si="499"/>
        <v>Lycée
 de 16h 00 à 18h 00</v>
      </c>
    </row>
    <row r="460" spans="1:15" x14ac:dyDescent="0.25">
      <c r="A460">
        <f t="shared" si="500"/>
        <v>47</v>
      </c>
      <c r="B460" s="3">
        <f t="shared" si="501"/>
        <v>6</v>
      </c>
      <c r="C460" s="4">
        <f t="shared" si="442"/>
        <v>11</v>
      </c>
      <c r="D460">
        <f t="shared" si="504"/>
        <v>2017</v>
      </c>
      <c r="E460" s="22">
        <f t="shared" si="468"/>
        <v>43063</v>
      </c>
      <c r="F460" s="25">
        <f t="shared" ref="F460:H460" si="512">F421</f>
        <v>0.75</v>
      </c>
      <c r="G460" s="25">
        <f t="shared" si="512"/>
        <v>0.83333333333333337</v>
      </c>
      <c r="H460" s="25" t="str">
        <f t="shared" si="512"/>
        <v>Public</v>
      </c>
      <c r="J460" s="1">
        <f t="shared" si="494"/>
        <v>8.333333333333337E-2</v>
      </c>
      <c r="K460" s="2">
        <f t="shared" si="495"/>
        <v>0</v>
      </c>
      <c r="L460" s="2">
        <f t="shared" si="496"/>
        <v>7</v>
      </c>
      <c r="M460" s="2">
        <f t="shared" si="497"/>
        <v>130</v>
      </c>
      <c r="N460" s="2">
        <f t="shared" si="498"/>
        <v>153</v>
      </c>
      <c r="O460" s="7" t="str">
        <f t="shared" si="499"/>
        <v>Public
 de 18h 00 à 20h 00</v>
      </c>
    </row>
    <row r="461" spans="1:15" x14ac:dyDescent="0.25">
      <c r="A461">
        <f t="shared" si="500"/>
        <v>47</v>
      </c>
      <c r="B461" s="3">
        <f t="shared" si="501"/>
        <v>6</v>
      </c>
      <c r="C461" s="4">
        <f t="shared" si="442"/>
        <v>11</v>
      </c>
      <c r="D461">
        <f t="shared" si="504"/>
        <v>2017</v>
      </c>
      <c r="E461" s="22">
        <f t="shared" si="468"/>
        <v>43063</v>
      </c>
      <c r="F461" s="25">
        <f t="shared" ref="F461:H461" si="513">F422</f>
        <v>0.83333333333333337</v>
      </c>
      <c r="G461" s="25">
        <f t="shared" si="513"/>
        <v>0.875</v>
      </c>
      <c r="H461" s="25" t="str">
        <f t="shared" si="513"/>
        <v>CNT</v>
      </c>
      <c r="J461" s="1">
        <f t="shared" si="494"/>
        <v>4.166666666666663E-2</v>
      </c>
      <c r="K461" s="2">
        <f t="shared" si="495"/>
        <v>0</v>
      </c>
      <c r="L461" s="2">
        <f t="shared" si="496"/>
        <v>7</v>
      </c>
      <c r="M461" s="2">
        <f t="shared" si="497"/>
        <v>154</v>
      </c>
      <c r="N461" s="2">
        <f t="shared" si="498"/>
        <v>165</v>
      </c>
      <c r="O461" s="7" t="str">
        <f t="shared" si="499"/>
        <v>CNT
 de 20h 00 à 21h 00</v>
      </c>
    </row>
    <row r="462" spans="1:15" x14ac:dyDescent="0.25">
      <c r="A462">
        <f t="shared" si="500"/>
        <v>47</v>
      </c>
      <c r="B462" s="3">
        <f t="shared" si="501"/>
        <v>6</v>
      </c>
      <c r="C462" s="4">
        <f t="shared" si="442"/>
        <v>11</v>
      </c>
      <c r="D462">
        <f t="shared" si="504"/>
        <v>2017</v>
      </c>
      <c r="E462" s="22">
        <f t="shared" si="468"/>
        <v>43063</v>
      </c>
      <c r="F462" s="25">
        <f t="shared" ref="F462:H462" si="514">F423</f>
        <v>0.875</v>
      </c>
      <c r="G462" s="25">
        <f t="shared" si="514"/>
        <v>0.9375</v>
      </c>
      <c r="H462" s="25" t="str">
        <f t="shared" si="514"/>
        <v>TVSV</v>
      </c>
      <c r="J462" s="1">
        <f t="shared" si="494"/>
        <v>6.25E-2</v>
      </c>
      <c r="K462" s="2">
        <f t="shared" si="495"/>
        <v>0</v>
      </c>
      <c r="L462" s="2">
        <f t="shared" si="496"/>
        <v>7</v>
      </c>
      <c r="M462" s="2">
        <f t="shared" si="497"/>
        <v>166</v>
      </c>
      <c r="N462" s="2">
        <f t="shared" si="498"/>
        <v>183</v>
      </c>
      <c r="O462" s="7" t="str">
        <f t="shared" si="499"/>
        <v>TVSV
 de 21h 00 à 22h 30</v>
      </c>
    </row>
    <row r="463" spans="1:15" x14ac:dyDescent="0.25">
      <c r="A463">
        <f t="shared" si="500"/>
        <v>47</v>
      </c>
      <c r="B463" s="3">
        <f t="shared" si="501"/>
        <v>7</v>
      </c>
      <c r="C463" s="4">
        <f t="shared" si="442"/>
        <v>11</v>
      </c>
      <c r="D463">
        <f t="shared" si="504"/>
        <v>2017</v>
      </c>
      <c r="E463" s="22">
        <f t="shared" si="468"/>
        <v>43064</v>
      </c>
      <c r="F463" s="25">
        <f t="shared" ref="F463:H463" si="515">F424</f>
        <v>0.33333333333333331</v>
      </c>
      <c r="G463" s="25">
        <f t="shared" si="515"/>
        <v>0.375</v>
      </c>
      <c r="H463" s="25" t="str">
        <f t="shared" si="515"/>
        <v>Gym Volontaire</v>
      </c>
      <c r="J463" s="1">
        <f t="shared" si="494"/>
        <v>4.1666666666666685E-2</v>
      </c>
      <c r="K463" s="2">
        <f t="shared" si="495"/>
        <v>0</v>
      </c>
      <c r="L463" s="2">
        <f t="shared" si="496"/>
        <v>8</v>
      </c>
      <c r="M463" s="2">
        <f t="shared" si="497"/>
        <v>10</v>
      </c>
      <c r="N463" s="2">
        <f t="shared" si="498"/>
        <v>21</v>
      </c>
      <c r="O463" s="7" t="str">
        <f t="shared" si="499"/>
        <v>Gym Volontaire
 de 8h 00 à 9h 00</v>
      </c>
    </row>
    <row r="464" spans="1:15" x14ac:dyDescent="0.25">
      <c r="A464">
        <f t="shared" si="500"/>
        <v>47</v>
      </c>
      <c r="B464" s="3">
        <f t="shared" si="501"/>
        <v>7</v>
      </c>
      <c r="C464" s="4">
        <f t="shared" si="442"/>
        <v>11</v>
      </c>
      <c r="D464">
        <f t="shared" si="504"/>
        <v>2017</v>
      </c>
      <c r="E464" s="22">
        <f t="shared" si="468"/>
        <v>43064</v>
      </c>
      <c r="F464" s="25">
        <f t="shared" ref="F464:H464" si="516">F425</f>
        <v>0.375</v>
      </c>
      <c r="G464" s="25">
        <f t="shared" si="516"/>
        <v>0.45833333333333331</v>
      </c>
      <c r="H464" s="25" t="str">
        <f t="shared" si="516"/>
        <v>Val Horizon</v>
      </c>
      <c r="J464" s="1">
        <f t="shared" si="494"/>
        <v>8.3333333333333315E-2</v>
      </c>
      <c r="K464" s="2">
        <f t="shared" si="495"/>
        <v>0</v>
      </c>
      <c r="L464" s="2">
        <f t="shared" si="496"/>
        <v>8</v>
      </c>
      <c r="M464" s="2">
        <f t="shared" si="497"/>
        <v>22</v>
      </c>
      <c r="N464" s="2">
        <f t="shared" si="498"/>
        <v>45</v>
      </c>
      <c r="O464" s="7" t="str">
        <f t="shared" si="499"/>
        <v>Val Horizon
 de 9h 00 à 11h 00</v>
      </c>
    </row>
    <row r="465" spans="1:15" x14ac:dyDescent="0.25">
      <c r="A465">
        <f t="shared" si="500"/>
        <v>47</v>
      </c>
      <c r="B465" s="3">
        <f t="shared" si="501"/>
        <v>7</v>
      </c>
      <c r="C465" s="4">
        <f t="shared" ref="C465:C528" si="517">MONTH(E465)</f>
        <v>11</v>
      </c>
      <c r="D465">
        <f t="shared" si="504"/>
        <v>2017</v>
      </c>
      <c r="E465" s="22">
        <f t="shared" si="468"/>
        <v>43064</v>
      </c>
      <c r="F465" s="25">
        <f t="shared" ref="F465:H465" si="518">F426</f>
        <v>0.45833333333333331</v>
      </c>
      <c r="G465" s="25">
        <f t="shared" si="518"/>
        <v>0.60416666666666663</v>
      </c>
      <c r="H465" s="25" t="str">
        <f t="shared" si="518"/>
        <v>CNT</v>
      </c>
      <c r="J465" s="1">
        <f t="shared" si="494"/>
        <v>0.14583333333333331</v>
      </c>
      <c r="K465" s="2">
        <f t="shared" si="495"/>
        <v>0</v>
      </c>
      <c r="L465" s="2">
        <f t="shared" si="496"/>
        <v>8</v>
      </c>
      <c r="M465" s="2">
        <f t="shared" si="497"/>
        <v>46</v>
      </c>
      <c r="N465" s="2">
        <f t="shared" si="498"/>
        <v>87</v>
      </c>
      <c r="O465" s="7" t="str">
        <f t="shared" si="499"/>
        <v>CNT
 de 11h 00 à 14h 30</v>
      </c>
    </row>
    <row r="466" spans="1:15" x14ac:dyDescent="0.25">
      <c r="A466">
        <f t="shared" si="500"/>
        <v>47</v>
      </c>
      <c r="B466" s="3">
        <f t="shared" si="501"/>
        <v>7</v>
      </c>
      <c r="C466" s="4">
        <f t="shared" si="517"/>
        <v>11</v>
      </c>
      <c r="D466">
        <f t="shared" si="504"/>
        <v>2017</v>
      </c>
      <c r="E466" s="22">
        <f t="shared" si="468"/>
        <v>43064</v>
      </c>
      <c r="F466" s="25">
        <f t="shared" ref="F466:H466" si="519">F427</f>
        <v>0.60416666666666663</v>
      </c>
      <c r="G466" s="25">
        <f t="shared" si="519"/>
        <v>0.79166666666666663</v>
      </c>
      <c r="H466" s="25" t="str">
        <f t="shared" si="519"/>
        <v>Public + SDIS ET/OU PSIG</v>
      </c>
      <c r="J466" s="1">
        <f t="shared" si="494"/>
        <v>0.1875</v>
      </c>
      <c r="K466" s="2">
        <f t="shared" si="495"/>
        <v>0</v>
      </c>
      <c r="L466" s="2">
        <f t="shared" si="496"/>
        <v>8</v>
      </c>
      <c r="M466" s="2">
        <f t="shared" si="497"/>
        <v>88</v>
      </c>
      <c r="N466" s="2">
        <f t="shared" si="498"/>
        <v>141</v>
      </c>
      <c r="O466" s="7" t="str">
        <f t="shared" si="499"/>
        <v>Public + SDIS ET/OU PSIG
 de 14h 30 à 19h 00</v>
      </c>
    </row>
    <row r="467" spans="1:15" ht="15.75" thickBot="1" x14ac:dyDescent="0.3">
      <c r="A467">
        <f t="shared" si="500"/>
        <v>47</v>
      </c>
      <c r="B467" s="3">
        <f t="shared" si="501"/>
        <v>7</v>
      </c>
      <c r="C467" s="4">
        <f t="shared" si="517"/>
        <v>11</v>
      </c>
      <c r="D467">
        <f t="shared" si="504"/>
        <v>2017</v>
      </c>
      <c r="E467" s="26">
        <f t="shared" si="468"/>
        <v>43064</v>
      </c>
      <c r="F467" s="27">
        <f t="shared" ref="F467:H467" si="520">F428</f>
        <v>0.79166666666666663</v>
      </c>
      <c r="G467" s="27">
        <f t="shared" si="520"/>
        <v>0.84375</v>
      </c>
      <c r="H467" s="27" t="str">
        <f t="shared" si="520"/>
        <v>Plongeurs masqués</v>
      </c>
      <c r="I467" s="28"/>
      <c r="J467" s="1">
        <f t="shared" si="494"/>
        <v>5.208333333333337E-2</v>
      </c>
      <c r="K467" s="2">
        <f t="shared" si="495"/>
        <v>0</v>
      </c>
      <c r="L467" s="2">
        <f t="shared" si="496"/>
        <v>8</v>
      </c>
      <c r="M467" s="2">
        <f t="shared" si="497"/>
        <v>142</v>
      </c>
      <c r="N467" s="2">
        <f t="shared" si="498"/>
        <v>156</v>
      </c>
      <c r="O467" s="7" t="str">
        <f t="shared" si="499"/>
        <v>Plongeurs masqués
 de 19h 00 à 20h 15</v>
      </c>
    </row>
    <row r="468" spans="1:15" s="29" customFormat="1" ht="15.75" thickTop="1" x14ac:dyDescent="0.25">
      <c r="A468" s="29">
        <f t="shared" si="500"/>
        <v>48</v>
      </c>
      <c r="B468" s="30">
        <f t="shared" si="501"/>
        <v>1</v>
      </c>
      <c r="C468" s="31">
        <f t="shared" si="517"/>
        <v>11</v>
      </c>
      <c r="D468" s="29">
        <f t="shared" si="504"/>
        <v>2017</v>
      </c>
      <c r="E468" s="32">
        <f t="shared" si="468"/>
        <v>43065</v>
      </c>
      <c r="F468" s="33">
        <f t="shared" ref="F468:H468" si="521">F429</f>
        <v>0.3125</v>
      </c>
      <c r="G468" s="33">
        <f t="shared" si="521"/>
        <v>0.41666666666666669</v>
      </c>
      <c r="H468" s="33" t="str">
        <f t="shared" si="521"/>
        <v>CNT</v>
      </c>
      <c r="I468" s="34"/>
      <c r="J468" s="35">
        <f t="shared" si="494"/>
        <v>0.10416666666666669</v>
      </c>
      <c r="K468" s="36">
        <f t="shared" si="495"/>
        <v>0</v>
      </c>
      <c r="L468" s="36">
        <f t="shared" si="496"/>
        <v>2</v>
      </c>
      <c r="M468" s="36">
        <f t="shared" si="497"/>
        <v>4</v>
      </c>
      <c r="N468" s="36">
        <f t="shared" si="498"/>
        <v>33</v>
      </c>
      <c r="O468" s="37" t="str">
        <f t="shared" si="499"/>
        <v>CNT
 de 7h 30 à 10h 00</v>
      </c>
    </row>
    <row r="469" spans="1:15" x14ac:dyDescent="0.25">
      <c r="A469">
        <f t="shared" si="500"/>
        <v>48</v>
      </c>
      <c r="B469" s="3">
        <f t="shared" si="501"/>
        <v>1</v>
      </c>
      <c r="C469" s="4">
        <f t="shared" si="517"/>
        <v>11</v>
      </c>
      <c r="D469">
        <f t="shared" si="504"/>
        <v>2017</v>
      </c>
      <c r="E469" s="22">
        <f t="shared" si="468"/>
        <v>43065</v>
      </c>
      <c r="F469" s="25">
        <f t="shared" ref="F469:H469" si="522">F430</f>
        <v>0.41666666666666669</v>
      </c>
      <c r="G469" s="25">
        <f t="shared" si="522"/>
        <v>0.5625</v>
      </c>
      <c r="H469" s="25" t="str">
        <f t="shared" si="522"/>
        <v>Public</v>
      </c>
      <c r="J469" s="1">
        <f t="shared" si="494"/>
        <v>0.14583333333333331</v>
      </c>
      <c r="K469" s="2">
        <f t="shared" si="495"/>
        <v>0</v>
      </c>
      <c r="L469" s="2">
        <f t="shared" si="496"/>
        <v>2</v>
      </c>
      <c r="M469" s="2">
        <f t="shared" si="497"/>
        <v>34</v>
      </c>
      <c r="N469" s="2">
        <f t="shared" si="498"/>
        <v>75</v>
      </c>
      <c r="O469" s="7" t="str">
        <f t="shared" si="499"/>
        <v>Public
 de 10h 00 à 13h 30</v>
      </c>
    </row>
    <row r="470" spans="1:15" x14ac:dyDescent="0.25">
      <c r="A470">
        <f t="shared" si="500"/>
        <v>48</v>
      </c>
      <c r="B470" s="3">
        <f t="shared" si="501"/>
        <v>2</v>
      </c>
      <c r="C470" s="4">
        <f t="shared" si="517"/>
        <v>11</v>
      </c>
      <c r="D470">
        <f t="shared" si="504"/>
        <v>2017</v>
      </c>
      <c r="E470" s="22">
        <f t="shared" si="468"/>
        <v>43066</v>
      </c>
      <c r="F470" s="25">
        <f t="shared" ref="F470:H470" si="523">F431</f>
        <v>0.375</v>
      </c>
      <c r="G470" s="25">
        <f t="shared" si="523"/>
        <v>0.44791666666666669</v>
      </c>
      <c r="H470" s="25" t="str">
        <f t="shared" si="523"/>
        <v>Lycée</v>
      </c>
      <c r="J470" s="1">
        <f t="shared" si="494"/>
        <v>7.2916666666666685E-2</v>
      </c>
      <c r="K470" s="2">
        <f t="shared" si="495"/>
        <v>0</v>
      </c>
      <c r="L470" s="2">
        <f t="shared" si="496"/>
        <v>3</v>
      </c>
      <c r="M470" s="2">
        <f t="shared" si="497"/>
        <v>22</v>
      </c>
      <c r="N470" s="2">
        <f t="shared" si="498"/>
        <v>42</v>
      </c>
      <c r="O470" s="7" t="str">
        <f t="shared" si="499"/>
        <v>Lycée
 de 9h 00 à 10h 45</v>
      </c>
    </row>
    <row r="471" spans="1:15" x14ac:dyDescent="0.25">
      <c r="A471">
        <f t="shared" si="500"/>
        <v>48</v>
      </c>
      <c r="B471" s="3">
        <f t="shared" si="501"/>
        <v>2</v>
      </c>
      <c r="C471" s="4">
        <f t="shared" si="517"/>
        <v>11</v>
      </c>
      <c r="D471">
        <f t="shared" si="504"/>
        <v>2017</v>
      </c>
      <c r="E471" s="22">
        <f t="shared" si="468"/>
        <v>43066</v>
      </c>
      <c r="F471" s="25">
        <f t="shared" ref="F471:H471" si="524">F432</f>
        <v>0.5</v>
      </c>
      <c r="G471" s="25">
        <f t="shared" si="524"/>
        <v>0.5625</v>
      </c>
      <c r="H471" s="25" t="str">
        <f t="shared" si="524"/>
        <v>Gym Volontaire</v>
      </c>
      <c r="J471" s="1">
        <f t="shared" si="494"/>
        <v>6.25E-2</v>
      </c>
      <c r="K471" s="2">
        <f t="shared" si="495"/>
        <v>0</v>
      </c>
      <c r="L471" s="2">
        <f t="shared" si="496"/>
        <v>3</v>
      </c>
      <c r="M471" s="2">
        <f t="shared" si="497"/>
        <v>58</v>
      </c>
      <c r="N471" s="2">
        <f t="shared" si="498"/>
        <v>75</v>
      </c>
      <c r="O471" s="7" t="str">
        <f t="shared" si="499"/>
        <v>Gym Volontaire
 de 12h 00 à 13h 30</v>
      </c>
    </row>
    <row r="472" spans="1:15" x14ac:dyDescent="0.25">
      <c r="A472">
        <f t="shared" si="500"/>
        <v>48</v>
      </c>
      <c r="B472" s="3">
        <f t="shared" si="501"/>
        <v>2</v>
      </c>
      <c r="C472" s="4">
        <f t="shared" si="517"/>
        <v>11</v>
      </c>
      <c r="D472">
        <f t="shared" si="504"/>
        <v>2017</v>
      </c>
      <c r="E472" s="22">
        <f t="shared" si="468"/>
        <v>43066</v>
      </c>
      <c r="F472" s="25">
        <f t="shared" ref="F472:H472" si="525">F433</f>
        <v>0.58333333333333337</v>
      </c>
      <c r="G472" s="25">
        <f t="shared" si="525"/>
        <v>0.64583333333333337</v>
      </c>
      <c r="H472" s="25" t="str">
        <f t="shared" si="525"/>
        <v>Collège A</v>
      </c>
      <c r="J472" s="1">
        <f t="shared" si="494"/>
        <v>6.25E-2</v>
      </c>
      <c r="K472" s="2">
        <f t="shared" si="495"/>
        <v>0</v>
      </c>
      <c r="L472" s="2">
        <f t="shared" si="496"/>
        <v>3</v>
      </c>
      <c r="M472" s="2">
        <f t="shared" si="497"/>
        <v>82</v>
      </c>
      <c r="N472" s="2">
        <f t="shared" si="498"/>
        <v>99</v>
      </c>
      <c r="O472" s="7" t="str">
        <f t="shared" si="499"/>
        <v>Collège A
 de 14h 00 à 15h 30</v>
      </c>
    </row>
    <row r="473" spans="1:15" x14ac:dyDescent="0.25">
      <c r="A473">
        <f t="shared" si="500"/>
        <v>48</v>
      </c>
      <c r="B473" s="3">
        <f t="shared" si="501"/>
        <v>2</v>
      </c>
      <c r="C473" s="4">
        <f t="shared" si="517"/>
        <v>11</v>
      </c>
      <c r="D473">
        <f t="shared" si="504"/>
        <v>2017</v>
      </c>
      <c r="E473" s="22">
        <f t="shared" si="468"/>
        <v>43066</v>
      </c>
      <c r="F473" s="25">
        <f t="shared" ref="F473:H473" si="526">F434</f>
        <v>0.64583333333333337</v>
      </c>
      <c r="G473" s="25">
        <f t="shared" si="526"/>
        <v>0.70833333333333337</v>
      </c>
      <c r="H473" s="25" t="str">
        <f t="shared" si="526"/>
        <v>Collège B</v>
      </c>
      <c r="J473" s="1">
        <f t="shared" si="494"/>
        <v>6.25E-2</v>
      </c>
      <c r="K473" s="2">
        <f t="shared" si="495"/>
        <v>0</v>
      </c>
      <c r="L473" s="2">
        <f t="shared" si="496"/>
        <v>3</v>
      </c>
      <c r="M473" s="2">
        <f t="shared" si="497"/>
        <v>100</v>
      </c>
      <c r="N473" s="2">
        <f t="shared" si="498"/>
        <v>117</v>
      </c>
      <c r="O473" s="7" t="str">
        <f t="shared" si="499"/>
        <v>Collège B
 de 15h 30 à 17h 00</v>
      </c>
    </row>
    <row r="474" spans="1:15" x14ac:dyDescent="0.25">
      <c r="A474">
        <f t="shared" si="500"/>
        <v>48</v>
      </c>
      <c r="B474" s="3">
        <f t="shared" si="501"/>
        <v>2</v>
      </c>
      <c r="C474" s="4">
        <f t="shared" si="517"/>
        <v>11</v>
      </c>
      <c r="D474">
        <f t="shared" si="504"/>
        <v>2017</v>
      </c>
      <c r="E474" s="22">
        <f t="shared" si="468"/>
        <v>43066</v>
      </c>
      <c r="F474" s="25">
        <f t="shared" ref="F474:H474" si="527">F435</f>
        <v>0.70833333333333337</v>
      </c>
      <c r="G474" s="25">
        <f t="shared" si="527"/>
        <v>0.75</v>
      </c>
      <c r="H474" s="25" t="str">
        <f t="shared" si="527"/>
        <v>Gym Volontaire</v>
      </c>
      <c r="J474" s="1">
        <f t="shared" si="494"/>
        <v>4.166666666666663E-2</v>
      </c>
      <c r="K474" s="2">
        <f t="shared" si="495"/>
        <v>0</v>
      </c>
      <c r="L474" s="2">
        <f t="shared" si="496"/>
        <v>3</v>
      </c>
      <c r="M474" s="2">
        <f t="shared" si="497"/>
        <v>118</v>
      </c>
      <c r="N474" s="2">
        <f t="shared" si="498"/>
        <v>129</v>
      </c>
      <c r="O474" s="7" t="str">
        <f t="shared" si="499"/>
        <v>Gym Volontaire
 de 17h 00 à 18h 00</v>
      </c>
    </row>
    <row r="475" spans="1:15" x14ac:dyDescent="0.25">
      <c r="A475">
        <f t="shared" si="500"/>
        <v>48</v>
      </c>
      <c r="B475" s="3">
        <f t="shared" si="501"/>
        <v>2</v>
      </c>
      <c r="C475" s="4">
        <f t="shared" si="517"/>
        <v>11</v>
      </c>
      <c r="D475">
        <f t="shared" si="504"/>
        <v>2017</v>
      </c>
      <c r="E475" s="22">
        <f t="shared" si="468"/>
        <v>43066</v>
      </c>
      <c r="F475" s="25">
        <f t="shared" ref="F475:H475" si="528">F436</f>
        <v>0.75</v>
      </c>
      <c r="G475" s="25">
        <f t="shared" si="528"/>
        <v>0.9375</v>
      </c>
      <c r="H475" s="25" t="str">
        <f t="shared" si="528"/>
        <v>CNT</v>
      </c>
      <c r="J475" s="1">
        <f t="shared" si="494"/>
        <v>0.1875</v>
      </c>
      <c r="K475" s="2">
        <f t="shared" si="495"/>
        <v>0</v>
      </c>
      <c r="L475" s="2">
        <f t="shared" si="496"/>
        <v>3</v>
      </c>
      <c r="M475" s="2">
        <f t="shared" si="497"/>
        <v>130</v>
      </c>
      <c r="N475" s="2">
        <f t="shared" si="498"/>
        <v>183</v>
      </c>
      <c r="O475" s="7" t="str">
        <f t="shared" si="499"/>
        <v>CNT
 de 18h 00 à 22h 30</v>
      </c>
    </row>
    <row r="476" spans="1:15" x14ac:dyDescent="0.25">
      <c r="A476">
        <f t="shared" si="500"/>
        <v>48</v>
      </c>
      <c r="B476" s="3">
        <f t="shared" si="501"/>
        <v>3</v>
      </c>
      <c r="C476" s="4">
        <f t="shared" si="517"/>
        <v>11</v>
      </c>
      <c r="D476">
        <f t="shared" si="504"/>
        <v>2017</v>
      </c>
      <c r="E476" s="22">
        <f t="shared" si="468"/>
        <v>43067</v>
      </c>
      <c r="F476" s="25">
        <f t="shared" ref="F476:H476" si="529">F437</f>
        <v>0.3125</v>
      </c>
      <c r="G476" s="25">
        <f t="shared" si="529"/>
        <v>0.34375</v>
      </c>
      <c r="H476" s="25" t="str">
        <f t="shared" si="529"/>
        <v>SDIS et/OU PSIG</v>
      </c>
      <c r="J476" s="1">
        <f t="shared" si="494"/>
        <v>3.125E-2</v>
      </c>
      <c r="K476" s="2">
        <f t="shared" si="495"/>
        <v>0</v>
      </c>
      <c r="L476" s="2">
        <f t="shared" si="496"/>
        <v>4</v>
      </c>
      <c r="M476" s="2">
        <f t="shared" si="497"/>
        <v>4</v>
      </c>
      <c r="N476" s="2">
        <f t="shared" si="498"/>
        <v>12</v>
      </c>
      <c r="O476" s="7" t="str">
        <f t="shared" si="499"/>
        <v>SDIS et/OU PSIG
 de 7h 30 à 8h 15</v>
      </c>
    </row>
    <row r="477" spans="1:15" x14ac:dyDescent="0.25">
      <c r="A477">
        <f t="shared" si="500"/>
        <v>48</v>
      </c>
      <c r="B477" s="3">
        <f t="shared" si="501"/>
        <v>3</v>
      </c>
      <c r="C477" s="4">
        <f t="shared" si="517"/>
        <v>11</v>
      </c>
      <c r="D477">
        <f t="shared" si="504"/>
        <v>2017</v>
      </c>
      <c r="E477" s="22">
        <f t="shared" si="468"/>
        <v>43067</v>
      </c>
      <c r="F477" s="25">
        <f t="shared" ref="F477:H477" si="530">F438</f>
        <v>0.35416666666666669</v>
      </c>
      <c r="G477" s="25">
        <f t="shared" si="530"/>
        <v>0.5</v>
      </c>
      <c r="H477" s="25" t="str">
        <f t="shared" si="530"/>
        <v>Collège C</v>
      </c>
      <c r="J477" s="1">
        <f t="shared" si="494"/>
        <v>0.14583333333333331</v>
      </c>
      <c r="K477" s="2">
        <f t="shared" si="495"/>
        <v>0</v>
      </c>
      <c r="L477" s="2">
        <f t="shared" si="496"/>
        <v>4</v>
      </c>
      <c r="M477" s="2">
        <f t="shared" si="497"/>
        <v>16</v>
      </c>
      <c r="N477" s="2">
        <f t="shared" si="498"/>
        <v>57</v>
      </c>
      <c r="O477" s="7" t="str">
        <f t="shared" si="499"/>
        <v>Collège C
 de 8h 30 à 12h 00</v>
      </c>
    </row>
    <row r="478" spans="1:15" x14ac:dyDescent="0.25">
      <c r="A478">
        <f t="shared" si="500"/>
        <v>48</v>
      </c>
      <c r="B478" s="3">
        <f t="shared" si="501"/>
        <v>3</v>
      </c>
      <c r="C478" s="4">
        <f t="shared" si="517"/>
        <v>11</v>
      </c>
      <c r="D478">
        <f t="shared" si="504"/>
        <v>2017</v>
      </c>
      <c r="E478" s="22">
        <f t="shared" si="468"/>
        <v>43067</v>
      </c>
      <c r="F478" s="25">
        <f t="shared" ref="F478:H478" si="531">F439</f>
        <v>0.52083333333333337</v>
      </c>
      <c r="G478" s="25">
        <f t="shared" si="531"/>
        <v>0.5625</v>
      </c>
      <c r="H478" s="25" t="str">
        <f t="shared" si="531"/>
        <v>Maison Des Cèdres</v>
      </c>
      <c r="J478" s="1">
        <f t="shared" si="494"/>
        <v>4.166666666666663E-2</v>
      </c>
      <c r="K478" s="2">
        <f t="shared" si="495"/>
        <v>0</v>
      </c>
      <c r="L478" s="2">
        <f t="shared" si="496"/>
        <v>4</v>
      </c>
      <c r="M478" s="2">
        <f t="shared" si="497"/>
        <v>64</v>
      </c>
      <c r="N478" s="2">
        <f t="shared" si="498"/>
        <v>75</v>
      </c>
      <c r="O478" s="7" t="str">
        <f t="shared" si="499"/>
        <v>Maison Des Cèdres
 de 12h 30 à 13h 30</v>
      </c>
    </row>
    <row r="479" spans="1:15" x14ac:dyDescent="0.25">
      <c r="A479">
        <f t="shared" si="500"/>
        <v>48</v>
      </c>
      <c r="B479" s="3">
        <f t="shared" si="501"/>
        <v>3</v>
      </c>
      <c r="C479" s="4">
        <f t="shared" si="517"/>
        <v>11</v>
      </c>
      <c r="D479">
        <f t="shared" si="504"/>
        <v>2017</v>
      </c>
      <c r="E479" s="22">
        <f t="shared" si="468"/>
        <v>43067</v>
      </c>
      <c r="F479" s="25">
        <f t="shared" ref="F479:H479" si="532">F440</f>
        <v>0.58333333333333337</v>
      </c>
      <c r="G479" s="25">
        <f t="shared" si="532"/>
        <v>0.75</v>
      </c>
      <c r="H479" s="25" t="str">
        <f t="shared" si="532"/>
        <v>Lycée</v>
      </c>
      <c r="J479" s="1">
        <f t="shared" si="494"/>
        <v>0.16666666666666663</v>
      </c>
      <c r="K479" s="2">
        <f t="shared" si="495"/>
        <v>0</v>
      </c>
      <c r="L479" s="2">
        <f t="shared" si="496"/>
        <v>4</v>
      </c>
      <c r="M479" s="2">
        <f t="shared" si="497"/>
        <v>82</v>
      </c>
      <c r="N479" s="2">
        <f t="shared" si="498"/>
        <v>129</v>
      </c>
      <c r="O479" s="7" t="str">
        <f t="shared" si="499"/>
        <v>Lycée
 de 14h 00 à 18h 00</v>
      </c>
    </row>
    <row r="480" spans="1:15" x14ac:dyDescent="0.25">
      <c r="A480">
        <f t="shared" si="500"/>
        <v>48</v>
      </c>
      <c r="B480" s="3">
        <f t="shared" si="501"/>
        <v>3</v>
      </c>
      <c r="C480" s="4">
        <f t="shared" si="517"/>
        <v>11</v>
      </c>
      <c r="D480">
        <f t="shared" si="504"/>
        <v>2017</v>
      </c>
      <c r="E480" s="22">
        <f t="shared" si="468"/>
        <v>43067</v>
      </c>
      <c r="F480" s="25">
        <f t="shared" ref="F480:H480" si="533">F441</f>
        <v>0.75</v>
      </c>
      <c r="G480" s="25">
        <f t="shared" si="533"/>
        <v>0.83333333333333337</v>
      </c>
      <c r="H480" s="25" t="str">
        <f t="shared" si="533"/>
        <v>Public</v>
      </c>
      <c r="J480" s="1">
        <f t="shared" si="494"/>
        <v>8.333333333333337E-2</v>
      </c>
      <c r="K480" s="2">
        <f t="shared" si="495"/>
        <v>0</v>
      </c>
      <c r="L480" s="2">
        <f t="shared" si="496"/>
        <v>4</v>
      </c>
      <c r="M480" s="2">
        <f t="shared" si="497"/>
        <v>130</v>
      </c>
      <c r="N480" s="2">
        <f t="shared" si="498"/>
        <v>153</v>
      </c>
      <c r="O480" s="7" t="str">
        <f t="shared" si="499"/>
        <v>Public
 de 18h 00 à 20h 00</v>
      </c>
    </row>
    <row r="481" spans="1:15" x14ac:dyDescent="0.25">
      <c r="A481">
        <f t="shared" si="500"/>
        <v>48</v>
      </c>
      <c r="B481" s="3">
        <f t="shared" si="501"/>
        <v>3</v>
      </c>
      <c r="C481" s="4">
        <f t="shared" si="517"/>
        <v>11</v>
      </c>
      <c r="D481">
        <f t="shared" si="504"/>
        <v>2017</v>
      </c>
      <c r="E481" s="22">
        <f t="shared" si="468"/>
        <v>43067</v>
      </c>
      <c r="F481" s="25">
        <f t="shared" ref="F481:H481" si="534">F442</f>
        <v>0.83333333333333337</v>
      </c>
      <c r="G481" s="25">
        <f t="shared" si="534"/>
        <v>0.9375</v>
      </c>
      <c r="H481" s="25" t="str">
        <f t="shared" si="534"/>
        <v>CNT</v>
      </c>
      <c r="J481" s="1">
        <f t="shared" si="494"/>
        <v>0.10416666666666663</v>
      </c>
      <c r="K481" s="2">
        <f t="shared" si="495"/>
        <v>0</v>
      </c>
      <c r="L481" s="2">
        <f t="shared" si="496"/>
        <v>4</v>
      </c>
      <c r="M481" s="2">
        <f t="shared" si="497"/>
        <v>154</v>
      </c>
      <c r="N481" s="2">
        <f t="shared" si="498"/>
        <v>183</v>
      </c>
      <c r="O481" s="7" t="str">
        <f t="shared" si="499"/>
        <v>CNT
 de 20h 00 à 22h 30</v>
      </c>
    </row>
    <row r="482" spans="1:15" x14ac:dyDescent="0.25">
      <c r="A482">
        <f t="shared" si="500"/>
        <v>48</v>
      </c>
      <c r="B482" s="3">
        <f t="shared" si="501"/>
        <v>4</v>
      </c>
      <c r="C482" s="4">
        <f t="shared" si="517"/>
        <v>11</v>
      </c>
      <c r="D482">
        <f t="shared" si="504"/>
        <v>2017</v>
      </c>
      <c r="E482" s="22">
        <f t="shared" si="468"/>
        <v>43068</v>
      </c>
      <c r="F482" s="25">
        <f t="shared" ref="F482:H482" si="535">F443</f>
        <v>0.33333333333333331</v>
      </c>
      <c r="G482" s="25">
        <f t="shared" si="535"/>
        <v>0.41666666666666669</v>
      </c>
      <c r="H482" s="25" t="str">
        <f t="shared" si="535"/>
        <v>Lycée</v>
      </c>
      <c r="J482" s="1">
        <f t="shared" si="494"/>
        <v>8.333333333333337E-2</v>
      </c>
      <c r="K482" s="2">
        <f t="shared" si="495"/>
        <v>0</v>
      </c>
      <c r="L482" s="2">
        <f t="shared" si="496"/>
        <v>5</v>
      </c>
      <c r="M482" s="2">
        <f t="shared" si="497"/>
        <v>10</v>
      </c>
      <c r="N482" s="2">
        <f t="shared" si="498"/>
        <v>33</v>
      </c>
      <c r="O482" s="7" t="str">
        <f t="shared" si="499"/>
        <v>Lycée
 de 8h 00 à 10h 00</v>
      </c>
    </row>
    <row r="483" spans="1:15" x14ac:dyDescent="0.25">
      <c r="A483">
        <f t="shared" si="500"/>
        <v>48</v>
      </c>
      <c r="B483" s="3">
        <f t="shared" si="501"/>
        <v>4</v>
      </c>
      <c r="C483" s="4">
        <f t="shared" si="517"/>
        <v>11</v>
      </c>
      <c r="D483">
        <f t="shared" si="504"/>
        <v>2017</v>
      </c>
      <c r="E483" s="22">
        <f t="shared" si="468"/>
        <v>43068</v>
      </c>
      <c r="F483" s="25">
        <f t="shared" ref="F483:H483" si="536">F444</f>
        <v>0.41666666666666669</v>
      </c>
      <c r="G483" s="25">
        <f t="shared" si="536"/>
        <v>0.5</v>
      </c>
      <c r="H483" s="25" t="str">
        <f t="shared" si="536"/>
        <v>Lycée</v>
      </c>
      <c r="J483" s="1">
        <f t="shared" si="494"/>
        <v>8.3333333333333315E-2</v>
      </c>
      <c r="K483" s="2">
        <f t="shared" si="495"/>
        <v>0</v>
      </c>
      <c r="L483" s="2">
        <f t="shared" si="496"/>
        <v>5</v>
      </c>
      <c r="M483" s="2">
        <f t="shared" si="497"/>
        <v>34</v>
      </c>
      <c r="N483" s="2">
        <f t="shared" si="498"/>
        <v>57</v>
      </c>
      <c r="O483" s="7" t="str">
        <f t="shared" si="499"/>
        <v>Lycée
 de 10h 00 à 12h 00</v>
      </c>
    </row>
    <row r="484" spans="1:15" x14ac:dyDescent="0.25">
      <c r="A484">
        <f t="shared" si="500"/>
        <v>48</v>
      </c>
      <c r="B484" s="3">
        <f t="shared" si="501"/>
        <v>4</v>
      </c>
      <c r="C484" s="4">
        <f t="shared" si="517"/>
        <v>11</v>
      </c>
      <c r="D484">
        <f t="shared" si="504"/>
        <v>2017</v>
      </c>
      <c r="E484" s="22">
        <f t="shared" si="468"/>
        <v>43068</v>
      </c>
      <c r="F484" s="25">
        <f t="shared" ref="F484:H484" si="537">F445</f>
        <v>0.52083333333333337</v>
      </c>
      <c r="G484" s="25">
        <f t="shared" si="537"/>
        <v>0.60416666666666663</v>
      </c>
      <c r="H484" s="25" t="str">
        <f t="shared" si="537"/>
        <v>CNT</v>
      </c>
      <c r="J484" s="1">
        <f t="shared" si="494"/>
        <v>8.3333333333333259E-2</v>
      </c>
      <c r="K484" s="2">
        <f t="shared" si="495"/>
        <v>0</v>
      </c>
      <c r="L484" s="2">
        <f t="shared" si="496"/>
        <v>5</v>
      </c>
      <c r="M484" s="2">
        <f t="shared" si="497"/>
        <v>64</v>
      </c>
      <c r="N484" s="2">
        <f t="shared" si="498"/>
        <v>87</v>
      </c>
      <c r="O484" s="7" t="str">
        <f t="shared" si="499"/>
        <v>CNT
 de 12h 30 à 14h 30</v>
      </c>
    </row>
    <row r="485" spans="1:15" x14ac:dyDescent="0.25">
      <c r="A485">
        <f t="shared" si="500"/>
        <v>48</v>
      </c>
      <c r="B485" s="3">
        <f t="shared" si="501"/>
        <v>4</v>
      </c>
      <c r="C485" s="4">
        <f t="shared" si="517"/>
        <v>11</v>
      </c>
      <c r="D485">
        <f t="shared" si="504"/>
        <v>2017</v>
      </c>
      <c r="E485" s="22">
        <f t="shared" si="468"/>
        <v>43068</v>
      </c>
      <c r="F485" s="25">
        <f t="shared" ref="F485:H485" si="538">F446</f>
        <v>0.60416666666666663</v>
      </c>
      <c r="G485" s="25">
        <f t="shared" si="538"/>
        <v>0.79166666666666663</v>
      </c>
      <c r="H485" s="25" t="str">
        <f t="shared" si="538"/>
        <v>Public</v>
      </c>
      <c r="J485" s="1">
        <f t="shared" si="494"/>
        <v>0.1875</v>
      </c>
      <c r="K485" s="2">
        <f t="shared" si="495"/>
        <v>0</v>
      </c>
      <c r="L485" s="2">
        <f t="shared" si="496"/>
        <v>5</v>
      </c>
      <c r="M485" s="2">
        <f t="shared" si="497"/>
        <v>88</v>
      </c>
      <c r="N485" s="2">
        <f t="shared" si="498"/>
        <v>141</v>
      </c>
      <c r="O485" s="7" t="str">
        <f t="shared" si="499"/>
        <v>Public
 de 14h 30 à 19h 00</v>
      </c>
    </row>
    <row r="486" spans="1:15" x14ac:dyDescent="0.25">
      <c r="A486">
        <f t="shared" si="500"/>
        <v>48</v>
      </c>
      <c r="B486" s="3">
        <f t="shared" si="501"/>
        <v>4</v>
      </c>
      <c r="C486" s="4">
        <f t="shared" si="517"/>
        <v>11</v>
      </c>
      <c r="D486">
        <f t="shared" si="504"/>
        <v>2017</v>
      </c>
      <c r="E486" s="22">
        <f t="shared" si="468"/>
        <v>43068</v>
      </c>
      <c r="F486" s="25">
        <f t="shared" ref="F486:H486" si="539">F447</f>
        <v>0.79166666666666663</v>
      </c>
      <c r="G486" s="25">
        <f t="shared" si="539"/>
        <v>0.83333333333333337</v>
      </c>
      <c r="H486" s="25" t="str">
        <f t="shared" si="539"/>
        <v>CNT</v>
      </c>
      <c r="J486" s="1">
        <f t="shared" si="494"/>
        <v>4.1666666666666741E-2</v>
      </c>
      <c r="K486" s="2">
        <f t="shared" si="495"/>
        <v>0</v>
      </c>
      <c r="L486" s="2">
        <f t="shared" si="496"/>
        <v>5</v>
      </c>
      <c r="M486" s="2">
        <f t="shared" si="497"/>
        <v>142</v>
      </c>
      <c r="N486" s="2">
        <f t="shared" si="498"/>
        <v>153</v>
      </c>
      <c r="O486" s="7" t="str">
        <f t="shared" si="499"/>
        <v>CNT
 de 19h 00 à 20h 00</v>
      </c>
    </row>
    <row r="487" spans="1:15" x14ac:dyDescent="0.25">
      <c r="A487">
        <f t="shared" si="500"/>
        <v>48</v>
      </c>
      <c r="B487" s="3">
        <f t="shared" si="501"/>
        <v>4</v>
      </c>
      <c r="C487" s="4">
        <f t="shared" si="517"/>
        <v>11</v>
      </c>
      <c r="D487">
        <f t="shared" si="504"/>
        <v>2017</v>
      </c>
      <c r="E487" s="22">
        <f t="shared" si="468"/>
        <v>43068</v>
      </c>
      <c r="F487" s="25">
        <f t="shared" ref="F487:H487" si="540">F448</f>
        <v>0.83333333333333337</v>
      </c>
      <c r="G487" s="25">
        <f t="shared" si="540"/>
        <v>0.9375</v>
      </c>
      <c r="H487" s="25" t="str">
        <f t="shared" si="540"/>
        <v>Plongeurs masqués</v>
      </c>
      <c r="J487" s="1">
        <f t="shared" si="494"/>
        <v>0.10416666666666663</v>
      </c>
      <c r="K487" s="2">
        <f t="shared" si="495"/>
        <v>0</v>
      </c>
      <c r="L487" s="2">
        <f t="shared" si="496"/>
        <v>5</v>
      </c>
      <c r="M487" s="2">
        <f t="shared" si="497"/>
        <v>154</v>
      </c>
      <c r="N487" s="2">
        <f t="shared" si="498"/>
        <v>183</v>
      </c>
      <c r="O487" s="7" t="str">
        <f t="shared" si="499"/>
        <v>Plongeurs masqués
 de 20h 00 à 22h 30</v>
      </c>
    </row>
    <row r="488" spans="1:15" x14ac:dyDescent="0.25">
      <c r="A488">
        <f t="shared" si="500"/>
        <v>48</v>
      </c>
      <c r="B488" s="3">
        <f t="shared" si="501"/>
        <v>5</v>
      </c>
      <c r="C488" s="4">
        <f t="shared" si="517"/>
        <v>11</v>
      </c>
      <c r="D488">
        <f t="shared" si="504"/>
        <v>2017</v>
      </c>
      <c r="E488" s="22">
        <f t="shared" si="468"/>
        <v>43069</v>
      </c>
      <c r="F488" s="25">
        <f t="shared" ref="F488:H488" si="541">F449</f>
        <v>0.35416666666666669</v>
      </c>
      <c r="G488" s="25">
        <f t="shared" si="541"/>
        <v>0.41666666666666669</v>
      </c>
      <c r="H488" s="25" t="str">
        <f t="shared" si="541"/>
        <v>Collège B</v>
      </c>
      <c r="J488" s="1">
        <f t="shared" si="494"/>
        <v>6.25E-2</v>
      </c>
      <c r="K488" s="2">
        <f t="shared" si="495"/>
        <v>0</v>
      </c>
      <c r="L488" s="2">
        <f t="shared" si="496"/>
        <v>6</v>
      </c>
      <c r="M488" s="2">
        <f t="shared" si="497"/>
        <v>16</v>
      </c>
      <c r="N488" s="2">
        <f t="shared" si="498"/>
        <v>33</v>
      </c>
      <c r="O488" s="7" t="str">
        <f t="shared" si="499"/>
        <v>Collège B
 de 8h 30 à 10h 00</v>
      </c>
    </row>
    <row r="489" spans="1:15" x14ac:dyDescent="0.25">
      <c r="A489">
        <f t="shared" si="500"/>
        <v>48</v>
      </c>
      <c r="B489" s="3">
        <f t="shared" si="501"/>
        <v>5</v>
      </c>
      <c r="C489" s="4">
        <f t="shared" si="517"/>
        <v>11</v>
      </c>
      <c r="D489">
        <f t="shared" si="504"/>
        <v>2017</v>
      </c>
      <c r="E489" s="22">
        <f t="shared" si="468"/>
        <v>43069</v>
      </c>
      <c r="F489" s="25">
        <f t="shared" ref="F489:H489" si="542">F450</f>
        <v>0.52083333333333337</v>
      </c>
      <c r="G489" s="25">
        <f t="shared" si="542"/>
        <v>0.5625</v>
      </c>
      <c r="H489" s="25" t="str">
        <f t="shared" si="542"/>
        <v>Inss</v>
      </c>
      <c r="J489" s="1">
        <f t="shared" si="494"/>
        <v>4.166666666666663E-2</v>
      </c>
      <c r="K489" s="2">
        <f t="shared" si="495"/>
        <v>0</v>
      </c>
      <c r="L489" s="2">
        <f t="shared" si="496"/>
        <v>6</v>
      </c>
      <c r="M489" s="2">
        <f t="shared" si="497"/>
        <v>64</v>
      </c>
      <c r="N489" s="2">
        <f t="shared" si="498"/>
        <v>75</v>
      </c>
      <c r="O489" s="7" t="str">
        <f t="shared" si="499"/>
        <v>Inss
 de 12h 30 à 13h 30</v>
      </c>
    </row>
    <row r="490" spans="1:15" x14ac:dyDescent="0.25">
      <c r="A490">
        <f t="shared" si="500"/>
        <v>48</v>
      </c>
      <c r="B490" s="3">
        <f t="shared" si="501"/>
        <v>5</v>
      </c>
      <c r="C490" s="4">
        <f t="shared" si="517"/>
        <v>11</v>
      </c>
      <c r="D490">
        <f t="shared" si="504"/>
        <v>2017</v>
      </c>
      <c r="E490" s="22">
        <f t="shared" ref="E490:E553" si="543">E451+7</f>
        <v>43069</v>
      </c>
      <c r="F490" s="25">
        <f t="shared" ref="F490:H490" si="544">F451</f>
        <v>0.58333333333333337</v>
      </c>
      <c r="G490" s="25">
        <f t="shared" si="544"/>
        <v>0.61111111111111105</v>
      </c>
      <c r="H490" s="25" t="str">
        <f t="shared" si="544"/>
        <v>Ecole Primaire A</v>
      </c>
      <c r="J490" s="1">
        <f t="shared" si="494"/>
        <v>2.7777777777777679E-2</v>
      </c>
      <c r="K490" s="2">
        <f t="shared" si="495"/>
        <v>0</v>
      </c>
      <c r="L490" s="2">
        <f t="shared" si="496"/>
        <v>6</v>
      </c>
      <c r="M490" s="2">
        <f t="shared" si="497"/>
        <v>82</v>
      </c>
      <c r="N490" s="2">
        <f t="shared" si="498"/>
        <v>88.999999999999972</v>
      </c>
      <c r="O490" s="7" t="str">
        <f t="shared" si="499"/>
        <v>Ecole Primaire A
 de 14h 00 à 14h 40</v>
      </c>
    </row>
    <row r="491" spans="1:15" x14ac:dyDescent="0.25">
      <c r="A491">
        <f t="shared" si="500"/>
        <v>48</v>
      </c>
      <c r="B491" s="3">
        <f t="shared" si="501"/>
        <v>5</v>
      </c>
      <c r="C491" s="4">
        <f t="shared" si="517"/>
        <v>11</v>
      </c>
      <c r="D491">
        <f t="shared" si="504"/>
        <v>2017</v>
      </c>
      <c r="E491" s="22">
        <f t="shared" si="543"/>
        <v>43069</v>
      </c>
      <c r="F491" s="25">
        <f t="shared" ref="F491:H491" si="545">F452</f>
        <v>0.61458333333333337</v>
      </c>
      <c r="G491" s="25">
        <f t="shared" si="545"/>
        <v>0.64236111111111105</v>
      </c>
      <c r="H491" s="25" t="str">
        <f t="shared" si="545"/>
        <v>Ecole Primaire A</v>
      </c>
      <c r="J491" s="1">
        <f t="shared" si="494"/>
        <v>2.7777777777777679E-2</v>
      </c>
      <c r="K491" s="2">
        <f t="shared" si="495"/>
        <v>0</v>
      </c>
      <c r="L491" s="2">
        <f t="shared" si="496"/>
        <v>6</v>
      </c>
      <c r="M491" s="2">
        <f t="shared" si="497"/>
        <v>91</v>
      </c>
      <c r="N491" s="2">
        <f t="shared" si="498"/>
        <v>97.999999999999972</v>
      </c>
      <c r="O491" s="7" t="str">
        <f t="shared" si="499"/>
        <v>Ecole Primaire A
 de 14h 45 à 15h 25</v>
      </c>
    </row>
    <row r="492" spans="1:15" x14ac:dyDescent="0.25">
      <c r="A492">
        <f t="shared" si="500"/>
        <v>48</v>
      </c>
      <c r="B492" s="3">
        <f t="shared" si="501"/>
        <v>5</v>
      </c>
      <c r="C492" s="4">
        <f t="shared" si="517"/>
        <v>11</v>
      </c>
      <c r="D492">
        <f t="shared" si="504"/>
        <v>2017</v>
      </c>
      <c r="E492" s="22">
        <f t="shared" si="543"/>
        <v>43069</v>
      </c>
      <c r="F492" s="25">
        <f t="shared" ref="F492:H492" si="546">F453</f>
        <v>0.66666666666666663</v>
      </c>
      <c r="G492" s="25">
        <f t="shared" si="546"/>
        <v>0.75</v>
      </c>
      <c r="H492" s="25" t="str">
        <f t="shared" si="546"/>
        <v>Lycée</v>
      </c>
      <c r="J492" s="1">
        <f t="shared" si="494"/>
        <v>8.333333333333337E-2</v>
      </c>
      <c r="K492" s="2">
        <f t="shared" si="495"/>
        <v>0</v>
      </c>
      <c r="L492" s="2">
        <f t="shared" si="496"/>
        <v>6</v>
      </c>
      <c r="M492" s="2">
        <f t="shared" si="497"/>
        <v>106</v>
      </c>
      <c r="N492" s="2">
        <f t="shared" si="498"/>
        <v>129</v>
      </c>
      <c r="O492" s="7" t="str">
        <f t="shared" si="499"/>
        <v>Lycée
 de 16h 00 à 18h 00</v>
      </c>
    </row>
    <row r="493" spans="1:15" x14ac:dyDescent="0.25">
      <c r="A493">
        <f t="shared" si="500"/>
        <v>48</v>
      </c>
      <c r="B493" s="3">
        <f t="shared" si="501"/>
        <v>5</v>
      </c>
      <c r="C493" s="4">
        <f t="shared" si="517"/>
        <v>11</v>
      </c>
      <c r="D493">
        <f t="shared" si="504"/>
        <v>2017</v>
      </c>
      <c r="E493" s="22">
        <f t="shared" si="543"/>
        <v>43069</v>
      </c>
      <c r="F493" s="25">
        <f t="shared" ref="F493:H493" si="547">F454</f>
        <v>0.75</v>
      </c>
      <c r="G493" s="25">
        <f t="shared" si="547"/>
        <v>0.83333333333333337</v>
      </c>
      <c r="H493" s="25" t="str">
        <f t="shared" si="547"/>
        <v>Public</v>
      </c>
      <c r="J493" s="1">
        <f t="shared" si="494"/>
        <v>8.333333333333337E-2</v>
      </c>
      <c r="K493" s="2">
        <f t="shared" si="495"/>
        <v>0</v>
      </c>
      <c r="L493" s="2">
        <f t="shared" si="496"/>
        <v>6</v>
      </c>
      <c r="M493" s="2">
        <f t="shared" si="497"/>
        <v>130</v>
      </c>
      <c r="N493" s="2">
        <f t="shared" si="498"/>
        <v>153</v>
      </c>
      <c r="O493" s="7" t="str">
        <f t="shared" si="499"/>
        <v>Public
 de 18h 00 à 20h 00</v>
      </c>
    </row>
    <row r="494" spans="1:15" x14ac:dyDescent="0.25">
      <c r="A494">
        <f t="shared" si="500"/>
        <v>48</v>
      </c>
      <c r="B494" s="3">
        <f t="shared" si="501"/>
        <v>5</v>
      </c>
      <c r="C494" s="4">
        <f t="shared" si="517"/>
        <v>11</v>
      </c>
      <c r="D494">
        <f t="shared" si="504"/>
        <v>2017</v>
      </c>
      <c r="E494" s="22">
        <f t="shared" si="543"/>
        <v>43069</v>
      </c>
      <c r="F494" s="25">
        <f t="shared" ref="F494:H494" si="548">F455</f>
        <v>0.83333333333333337</v>
      </c>
      <c r="G494" s="25">
        <f t="shared" si="548"/>
        <v>0.9375</v>
      </c>
      <c r="H494" s="25" t="str">
        <f t="shared" si="548"/>
        <v>CNT</v>
      </c>
      <c r="J494" s="1">
        <f t="shared" si="494"/>
        <v>0.10416666666666663</v>
      </c>
      <c r="K494" s="2">
        <f t="shared" si="495"/>
        <v>0</v>
      </c>
      <c r="L494" s="2">
        <f t="shared" si="496"/>
        <v>6</v>
      </c>
      <c r="M494" s="2">
        <f t="shared" si="497"/>
        <v>154</v>
      </c>
      <c r="N494" s="2">
        <f t="shared" si="498"/>
        <v>183</v>
      </c>
      <c r="O494" s="7" t="str">
        <f t="shared" si="499"/>
        <v>CNT
 de 20h 00 à 22h 30</v>
      </c>
    </row>
    <row r="495" spans="1:15" x14ac:dyDescent="0.25">
      <c r="A495">
        <f t="shared" si="500"/>
        <v>48</v>
      </c>
      <c r="B495" s="3">
        <f t="shared" si="501"/>
        <v>6</v>
      </c>
      <c r="C495" s="4">
        <f t="shared" si="517"/>
        <v>12</v>
      </c>
      <c r="D495">
        <f t="shared" si="504"/>
        <v>2017</v>
      </c>
      <c r="E495" s="22">
        <f t="shared" si="543"/>
        <v>43070</v>
      </c>
      <c r="F495" s="25">
        <f t="shared" ref="F495:H495" si="549">F456</f>
        <v>0.375</v>
      </c>
      <c r="G495" s="25">
        <f t="shared" si="549"/>
        <v>0.47916666666666669</v>
      </c>
      <c r="H495" s="25" t="str">
        <f t="shared" si="549"/>
        <v>Ecole Primaire B</v>
      </c>
      <c r="J495" s="1">
        <f t="shared" si="494"/>
        <v>0.10416666666666669</v>
      </c>
      <c r="K495" s="2">
        <f t="shared" si="495"/>
        <v>0</v>
      </c>
      <c r="L495" s="2">
        <f t="shared" si="496"/>
        <v>7</v>
      </c>
      <c r="M495" s="2">
        <f t="shared" si="497"/>
        <v>22</v>
      </c>
      <c r="N495" s="2">
        <f t="shared" si="498"/>
        <v>51</v>
      </c>
      <c r="O495" s="7" t="str">
        <f t="shared" si="499"/>
        <v>Ecole Primaire B
 de 9h 00 à 11h 30</v>
      </c>
    </row>
    <row r="496" spans="1:15" x14ac:dyDescent="0.25">
      <c r="A496">
        <f t="shared" si="500"/>
        <v>48</v>
      </c>
      <c r="B496" s="3">
        <f t="shared" si="501"/>
        <v>6</v>
      </c>
      <c r="C496" s="4">
        <f t="shared" si="517"/>
        <v>12</v>
      </c>
      <c r="D496">
        <f t="shared" si="504"/>
        <v>2017</v>
      </c>
      <c r="E496" s="22">
        <f t="shared" si="543"/>
        <v>43070</v>
      </c>
      <c r="F496" s="25">
        <f t="shared" ref="F496:H496" si="550">F457</f>
        <v>0.52083333333333337</v>
      </c>
      <c r="G496" s="25">
        <f t="shared" si="550"/>
        <v>0.5625</v>
      </c>
      <c r="H496" s="25" t="str">
        <f t="shared" si="550"/>
        <v>Maison Des Cèdres</v>
      </c>
      <c r="J496" s="1">
        <f t="shared" si="494"/>
        <v>4.166666666666663E-2</v>
      </c>
      <c r="K496" s="2">
        <f t="shared" si="495"/>
        <v>0</v>
      </c>
      <c r="L496" s="2">
        <f t="shared" si="496"/>
        <v>7</v>
      </c>
      <c r="M496" s="2">
        <f t="shared" si="497"/>
        <v>64</v>
      </c>
      <c r="N496" s="2">
        <f t="shared" si="498"/>
        <v>75</v>
      </c>
      <c r="O496" s="7" t="str">
        <f t="shared" si="499"/>
        <v>Maison Des Cèdres
 de 12h 30 à 13h 30</v>
      </c>
    </row>
    <row r="497" spans="1:15" x14ac:dyDescent="0.25">
      <c r="A497">
        <f t="shared" si="500"/>
        <v>48</v>
      </c>
      <c r="B497" s="3">
        <f t="shared" si="501"/>
        <v>6</v>
      </c>
      <c r="C497" s="4">
        <f t="shared" si="517"/>
        <v>12</v>
      </c>
      <c r="D497">
        <f t="shared" si="504"/>
        <v>2017</v>
      </c>
      <c r="E497" s="22">
        <f t="shared" si="543"/>
        <v>43070</v>
      </c>
      <c r="F497" s="25">
        <f t="shared" ref="F497:H497" si="551">F458</f>
        <v>0.58333333333333337</v>
      </c>
      <c r="G497" s="25">
        <f t="shared" si="551"/>
        <v>0.66666666666666663</v>
      </c>
      <c r="H497" s="25" t="str">
        <f t="shared" si="551"/>
        <v>Lycée</v>
      </c>
      <c r="J497" s="1">
        <f t="shared" si="494"/>
        <v>8.3333333333333259E-2</v>
      </c>
      <c r="K497" s="2">
        <f t="shared" si="495"/>
        <v>0</v>
      </c>
      <c r="L497" s="2">
        <f t="shared" si="496"/>
        <v>7</v>
      </c>
      <c r="M497" s="2">
        <f t="shared" si="497"/>
        <v>82</v>
      </c>
      <c r="N497" s="2">
        <f t="shared" si="498"/>
        <v>105</v>
      </c>
      <c r="O497" s="7" t="str">
        <f t="shared" si="499"/>
        <v>Lycée
 de 14h 00 à 16h 00</v>
      </c>
    </row>
    <row r="498" spans="1:15" x14ac:dyDescent="0.25">
      <c r="A498">
        <f t="shared" si="500"/>
        <v>48</v>
      </c>
      <c r="B498" s="3">
        <f t="shared" si="501"/>
        <v>6</v>
      </c>
      <c r="C498" s="4">
        <f t="shared" si="517"/>
        <v>12</v>
      </c>
      <c r="D498">
        <f t="shared" si="504"/>
        <v>2017</v>
      </c>
      <c r="E498" s="22">
        <f t="shared" si="543"/>
        <v>43070</v>
      </c>
      <c r="F498" s="25">
        <f t="shared" ref="F498:H498" si="552">F459</f>
        <v>0.66666666666666663</v>
      </c>
      <c r="G498" s="25">
        <f t="shared" si="552"/>
        <v>0.75</v>
      </c>
      <c r="H498" s="25" t="str">
        <f t="shared" si="552"/>
        <v>Lycée</v>
      </c>
      <c r="J498" s="1">
        <f t="shared" si="494"/>
        <v>8.333333333333337E-2</v>
      </c>
      <c r="K498" s="2">
        <f t="shared" si="495"/>
        <v>0</v>
      </c>
      <c r="L498" s="2">
        <f t="shared" si="496"/>
        <v>7</v>
      </c>
      <c r="M498" s="2">
        <f t="shared" si="497"/>
        <v>106</v>
      </c>
      <c r="N498" s="2">
        <f t="shared" si="498"/>
        <v>129</v>
      </c>
      <c r="O498" s="7" t="str">
        <f t="shared" si="499"/>
        <v>Lycée
 de 16h 00 à 18h 00</v>
      </c>
    </row>
    <row r="499" spans="1:15" x14ac:dyDescent="0.25">
      <c r="A499">
        <f t="shared" si="500"/>
        <v>48</v>
      </c>
      <c r="B499" s="3">
        <f t="shared" si="501"/>
        <v>6</v>
      </c>
      <c r="C499" s="4">
        <f t="shared" si="517"/>
        <v>12</v>
      </c>
      <c r="D499">
        <f t="shared" si="504"/>
        <v>2017</v>
      </c>
      <c r="E499" s="22">
        <f t="shared" si="543"/>
        <v>43070</v>
      </c>
      <c r="F499" s="25">
        <f t="shared" ref="F499:H499" si="553">F460</f>
        <v>0.75</v>
      </c>
      <c r="G499" s="25">
        <f t="shared" si="553"/>
        <v>0.83333333333333337</v>
      </c>
      <c r="H499" s="25" t="str">
        <f t="shared" si="553"/>
        <v>Public</v>
      </c>
      <c r="J499" s="1">
        <f t="shared" si="494"/>
        <v>8.333333333333337E-2</v>
      </c>
      <c r="K499" s="2">
        <f t="shared" si="495"/>
        <v>0</v>
      </c>
      <c r="L499" s="2">
        <f t="shared" si="496"/>
        <v>7</v>
      </c>
      <c r="M499" s="2">
        <f t="shared" si="497"/>
        <v>130</v>
      </c>
      <c r="N499" s="2">
        <f t="shared" si="498"/>
        <v>153</v>
      </c>
      <c r="O499" s="7" t="str">
        <f t="shared" si="499"/>
        <v>Public
 de 18h 00 à 20h 00</v>
      </c>
    </row>
    <row r="500" spans="1:15" x14ac:dyDescent="0.25">
      <c r="A500">
        <f t="shared" si="500"/>
        <v>48</v>
      </c>
      <c r="B500" s="3">
        <f t="shared" si="501"/>
        <v>6</v>
      </c>
      <c r="C500" s="4">
        <f t="shared" si="517"/>
        <v>12</v>
      </c>
      <c r="D500">
        <f t="shared" si="504"/>
        <v>2017</v>
      </c>
      <c r="E500" s="22">
        <f t="shared" si="543"/>
        <v>43070</v>
      </c>
      <c r="F500" s="25">
        <f t="shared" ref="F500:H500" si="554">F461</f>
        <v>0.83333333333333337</v>
      </c>
      <c r="G500" s="25">
        <f t="shared" si="554"/>
        <v>0.875</v>
      </c>
      <c r="H500" s="25" t="str">
        <f t="shared" si="554"/>
        <v>CNT</v>
      </c>
      <c r="J500" s="1">
        <f t="shared" si="494"/>
        <v>4.166666666666663E-2</v>
      </c>
      <c r="K500" s="2">
        <f t="shared" si="495"/>
        <v>0</v>
      </c>
      <c r="L500" s="2">
        <f t="shared" si="496"/>
        <v>7</v>
      </c>
      <c r="M500" s="2">
        <f t="shared" si="497"/>
        <v>154</v>
      </c>
      <c r="N500" s="2">
        <f t="shared" si="498"/>
        <v>165</v>
      </c>
      <c r="O500" s="7" t="str">
        <f t="shared" si="499"/>
        <v>CNT
 de 20h 00 à 21h 00</v>
      </c>
    </row>
    <row r="501" spans="1:15" x14ac:dyDescent="0.25">
      <c r="A501">
        <f t="shared" si="500"/>
        <v>48</v>
      </c>
      <c r="B501" s="3">
        <f t="shared" si="501"/>
        <v>6</v>
      </c>
      <c r="C501" s="4">
        <f t="shared" si="517"/>
        <v>12</v>
      </c>
      <c r="D501">
        <f t="shared" si="504"/>
        <v>2017</v>
      </c>
      <c r="E501" s="22">
        <f t="shared" si="543"/>
        <v>43070</v>
      </c>
      <c r="F501" s="25">
        <f t="shared" ref="F501:H501" si="555">F462</f>
        <v>0.875</v>
      </c>
      <c r="G501" s="25">
        <f t="shared" si="555"/>
        <v>0.9375</v>
      </c>
      <c r="H501" s="25" t="str">
        <f t="shared" si="555"/>
        <v>TVSV</v>
      </c>
      <c r="J501" s="1">
        <f t="shared" si="494"/>
        <v>6.25E-2</v>
      </c>
      <c r="K501" s="2">
        <f t="shared" si="495"/>
        <v>0</v>
      </c>
      <c r="L501" s="2">
        <f t="shared" si="496"/>
        <v>7</v>
      </c>
      <c r="M501" s="2">
        <f t="shared" si="497"/>
        <v>166</v>
      </c>
      <c r="N501" s="2">
        <f t="shared" si="498"/>
        <v>183</v>
      </c>
      <c r="O501" s="7" t="str">
        <f t="shared" si="499"/>
        <v>TVSV
 de 21h 00 à 22h 30</v>
      </c>
    </row>
    <row r="502" spans="1:15" x14ac:dyDescent="0.25">
      <c r="A502">
        <f t="shared" si="500"/>
        <v>48</v>
      </c>
      <c r="B502" s="3">
        <f t="shared" si="501"/>
        <v>7</v>
      </c>
      <c r="C502" s="4">
        <f t="shared" si="517"/>
        <v>12</v>
      </c>
      <c r="D502">
        <f t="shared" si="504"/>
        <v>2017</v>
      </c>
      <c r="E502" s="22">
        <f t="shared" si="543"/>
        <v>43071</v>
      </c>
      <c r="F502" s="25">
        <f t="shared" ref="F502:H502" si="556">F463</f>
        <v>0.33333333333333331</v>
      </c>
      <c r="G502" s="25">
        <f t="shared" si="556"/>
        <v>0.375</v>
      </c>
      <c r="H502" s="25" t="str">
        <f t="shared" si="556"/>
        <v>Gym Volontaire</v>
      </c>
      <c r="J502" s="1">
        <f t="shared" si="494"/>
        <v>4.1666666666666685E-2</v>
      </c>
      <c r="K502" s="2">
        <f t="shared" si="495"/>
        <v>0</v>
      </c>
      <c r="L502" s="2">
        <f t="shared" si="496"/>
        <v>8</v>
      </c>
      <c r="M502" s="2">
        <f t="shared" si="497"/>
        <v>10</v>
      </c>
      <c r="N502" s="2">
        <f t="shared" si="498"/>
        <v>21</v>
      </c>
      <c r="O502" s="7" t="str">
        <f t="shared" si="499"/>
        <v>Gym Volontaire
 de 8h 00 à 9h 00</v>
      </c>
    </row>
    <row r="503" spans="1:15" x14ac:dyDescent="0.25">
      <c r="A503">
        <f t="shared" si="500"/>
        <v>48</v>
      </c>
      <c r="B503" s="3">
        <f t="shared" si="501"/>
        <v>7</v>
      </c>
      <c r="C503" s="4">
        <f t="shared" si="517"/>
        <v>12</v>
      </c>
      <c r="D503">
        <f t="shared" si="504"/>
        <v>2017</v>
      </c>
      <c r="E503" s="22">
        <f t="shared" si="543"/>
        <v>43071</v>
      </c>
      <c r="F503" s="25">
        <f t="shared" ref="F503:H503" si="557">F464</f>
        <v>0.375</v>
      </c>
      <c r="G503" s="25">
        <f t="shared" si="557"/>
        <v>0.45833333333333331</v>
      </c>
      <c r="H503" s="25" t="str">
        <f t="shared" si="557"/>
        <v>Val Horizon</v>
      </c>
      <c r="J503" s="1">
        <f t="shared" si="494"/>
        <v>8.3333333333333315E-2</v>
      </c>
      <c r="K503" s="2">
        <f t="shared" si="495"/>
        <v>0</v>
      </c>
      <c r="L503" s="2">
        <f t="shared" si="496"/>
        <v>8</v>
      </c>
      <c r="M503" s="2">
        <f t="shared" si="497"/>
        <v>22</v>
      </c>
      <c r="N503" s="2">
        <f t="shared" si="498"/>
        <v>45</v>
      </c>
      <c r="O503" s="7" t="str">
        <f t="shared" si="499"/>
        <v>Val Horizon
 de 9h 00 à 11h 00</v>
      </c>
    </row>
    <row r="504" spans="1:15" x14ac:dyDescent="0.25">
      <c r="A504">
        <f t="shared" si="500"/>
        <v>48</v>
      </c>
      <c r="B504" s="3">
        <f t="shared" si="501"/>
        <v>7</v>
      </c>
      <c r="C504" s="4">
        <f t="shared" si="517"/>
        <v>12</v>
      </c>
      <c r="D504">
        <f t="shared" si="504"/>
        <v>2017</v>
      </c>
      <c r="E504" s="22">
        <f t="shared" si="543"/>
        <v>43071</v>
      </c>
      <c r="F504" s="25">
        <f t="shared" ref="F504:H504" si="558">F465</f>
        <v>0.45833333333333331</v>
      </c>
      <c r="G504" s="25">
        <f t="shared" si="558"/>
        <v>0.60416666666666663</v>
      </c>
      <c r="H504" s="25" t="str">
        <f t="shared" si="558"/>
        <v>CNT</v>
      </c>
      <c r="J504" s="1">
        <f t="shared" si="494"/>
        <v>0.14583333333333331</v>
      </c>
      <c r="K504" s="2">
        <f t="shared" si="495"/>
        <v>0</v>
      </c>
      <c r="L504" s="2">
        <f t="shared" si="496"/>
        <v>8</v>
      </c>
      <c r="M504" s="2">
        <f t="shared" si="497"/>
        <v>46</v>
      </c>
      <c r="N504" s="2">
        <f t="shared" si="498"/>
        <v>87</v>
      </c>
      <c r="O504" s="7" t="str">
        <f t="shared" si="499"/>
        <v>CNT
 de 11h 00 à 14h 30</v>
      </c>
    </row>
    <row r="505" spans="1:15" x14ac:dyDescent="0.25">
      <c r="A505">
        <f t="shared" si="500"/>
        <v>48</v>
      </c>
      <c r="B505" s="3">
        <f t="shared" si="501"/>
        <v>7</v>
      </c>
      <c r="C505" s="4">
        <f t="shared" si="517"/>
        <v>12</v>
      </c>
      <c r="D505">
        <f t="shared" si="504"/>
        <v>2017</v>
      </c>
      <c r="E505" s="22">
        <f t="shared" si="543"/>
        <v>43071</v>
      </c>
      <c r="F505" s="25">
        <f t="shared" ref="F505:H505" si="559">F466</f>
        <v>0.60416666666666663</v>
      </c>
      <c r="G505" s="25">
        <f t="shared" si="559"/>
        <v>0.79166666666666663</v>
      </c>
      <c r="H505" s="25" t="str">
        <f t="shared" si="559"/>
        <v>Public + SDIS ET/OU PSIG</v>
      </c>
      <c r="J505" s="1">
        <f t="shared" si="494"/>
        <v>0.1875</v>
      </c>
      <c r="K505" s="2">
        <f t="shared" si="495"/>
        <v>0</v>
      </c>
      <c r="L505" s="2">
        <f t="shared" si="496"/>
        <v>8</v>
      </c>
      <c r="M505" s="2">
        <f t="shared" si="497"/>
        <v>88</v>
      </c>
      <c r="N505" s="2">
        <f t="shared" si="498"/>
        <v>141</v>
      </c>
      <c r="O505" s="7" t="str">
        <f t="shared" si="499"/>
        <v>Public + SDIS ET/OU PSIG
 de 14h 30 à 19h 00</v>
      </c>
    </row>
    <row r="506" spans="1:15" ht="15.75" thickBot="1" x14ac:dyDescent="0.3">
      <c r="A506">
        <f t="shared" si="500"/>
        <v>48</v>
      </c>
      <c r="B506" s="3">
        <f t="shared" si="501"/>
        <v>7</v>
      </c>
      <c r="C506" s="4">
        <f t="shared" si="517"/>
        <v>12</v>
      </c>
      <c r="D506">
        <f t="shared" si="504"/>
        <v>2017</v>
      </c>
      <c r="E506" s="26">
        <f t="shared" si="543"/>
        <v>43071</v>
      </c>
      <c r="F506" s="27">
        <f t="shared" ref="F506:H506" si="560">F467</f>
        <v>0.79166666666666663</v>
      </c>
      <c r="G506" s="27">
        <f t="shared" si="560"/>
        <v>0.84375</v>
      </c>
      <c r="H506" s="27" t="str">
        <f t="shared" si="560"/>
        <v>Plongeurs masqués</v>
      </c>
      <c r="I506" s="28"/>
      <c r="J506" s="1">
        <f t="shared" si="494"/>
        <v>5.208333333333337E-2</v>
      </c>
      <c r="K506" s="2">
        <f t="shared" si="495"/>
        <v>0</v>
      </c>
      <c r="L506" s="2">
        <f t="shared" si="496"/>
        <v>8</v>
      </c>
      <c r="M506" s="2">
        <f t="shared" si="497"/>
        <v>142</v>
      </c>
      <c r="N506" s="2">
        <f t="shared" si="498"/>
        <v>156</v>
      </c>
      <c r="O506" s="7" t="str">
        <f t="shared" si="499"/>
        <v>Plongeurs masqués
 de 19h 00 à 20h 15</v>
      </c>
    </row>
    <row r="507" spans="1:15" s="29" customFormat="1" ht="15.75" thickTop="1" x14ac:dyDescent="0.25">
      <c r="A507" s="29">
        <f t="shared" si="500"/>
        <v>49</v>
      </c>
      <c r="B507" s="30">
        <f t="shared" si="501"/>
        <v>1</v>
      </c>
      <c r="C507" s="31">
        <f t="shared" si="517"/>
        <v>12</v>
      </c>
      <c r="D507" s="29">
        <f t="shared" si="504"/>
        <v>2017</v>
      </c>
      <c r="E507" s="32">
        <f t="shared" si="543"/>
        <v>43072</v>
      </c>
      <c r="F507" s="33">
        <f t="shared" ref="F507:H507" si="561">F468</f>
        <v>0.3125</v>
      </c>
      <c r="G507" s="33">
        <f t="shared" si="561"/>
        <v>0.41666666666666669</v>
      </c>
      <c r="H507" s="33" t="str">
        <f t="shared" si="561"/>
        <v>CNT</v>
      </c>
      <c r="I507" s="34"/>
      <c r="J507" s="35">
        <f t="shared" si="494"/>
        <v>0.10416666666666669</v>
      </c>
      <c r="K507" s="36">
        <f t="shared" si="495"/>
        <v>0</v>
      </c>
      <c r="L507" s="36">
        <f t="shared" si="496"/>
        <v>2</v>
      </c>
      <c r="M507" s="36">
        <f t="shared" si="497"/>
        <v>4</v>
      </c>
      <c r="N507" s="36">
        <f t="shared" si="498"/>
        <v>33</v>
      </c>
      <c r="O507" s="37" t="str">
        <f t="shared" si="499"/>
        <v>CNT
 de 7h 30 à 10h 00</v>
      </c>
    </row>
    <row r="508" spans="1:15" x14ac:dyDescent="0.25">
      <c r="A508">
        <f t="shared" si="500"/>
        <v>49</v>
      </c>
      <c r="B508" s="3">
        <f t="shared" si="501"/>
        <v>1</v>
      </c>
      <c r="C508" s="4">
        <f t="shared" si="517"/>
        <v>12</v>
      </c>
      <c r="D508">
        <f t="shared" si="504"/>
        <v>2017</v>
      </c>
      <c r="E508" s="22">
        <f t="shared" si="543"/>
        <v>43072</v>
      </c>
      <c r="F508" s="25">
        <f t="shared" ref="F508:H508" si="562">F469</f>
        <v>0.41666666666666669</v>
      </c>
      <c r="G508" s="25">
        <f t="shared" si="562"/>
        <v>0.5625</v>
      </c>
      <c r="H508" s="25" t="str">
        <f t="shared" si="562"/>
        <v>Public</v>
      </c>
      <c r="J508" s="1">
        <f t="shared" si="494"/>
        <v>0.14583333333333331</v>
      </c>
      <c r="K508" s="2">
        <f t="shared" si="495"/>
        <v>0</v>
      </c>
      <c r="L508" s="2">
        <f t="shared" si="496"/>
        <v>2</v>
      </c>
      <c r="M508" s="2">
        <f t="shared" si="497"/>
        <v>34</v>
      </c>
      <c r="N508" s="2">
        <f t="shared" si="498"/>
        <v>75</v>
      </c>
      <c r="O508" s="7" t="str">
        <f t="shared" si="499"/>
        <v>Public
 de 10h 00 à 13h 30</v>
      </c>
    </row>
    <row r="509" spans="1:15" x14ac:dyDescent="0.25">
      <c r="A509">
        <f t="shared" si="500"/>
        <v>49</v>
      </c>
      <c r="B509" s="3">
        <f t="shared" si="501"/>
        <v>2</v>
      </c>
      <c r="C509" s="4">
        <f t="shared" si="517"/>
        <v>12</v>
      </c>
      <c r="D509">
        <f t="shared" si="504"/>
        <v>2017</v>
      </c>
      <c r="E509" s="22">
        <f t="shared" si="543"/>
        <v>43073</v>
      </c>
      <c r="F509" s="25">
        <f t="shared" ref="F509:H509" si="563">F470</f>
        <v>0.375</v>
      </c>
      <c r="G509" s="25">
        <f t="shared" si="563"/>
        <v>0.44791666666666669</v>
      </c>
      <c r="H509" s="25" t="str">
        <f t="shared" si="563"/>
        <v>Lycée</v>
      </c>
      <c r="J509" s="1">
        <f t="shared" si="494"/>
        <v>7.2916666666666685E-2</v>
      </c>
      <c r="K509" s="2">
        <f t="shared" si="495"/>
        <v>0</v>
      </c>
      <c r="L509" s="2">
        <f t="shared" si="496"/>
        <v>3</v>
      </c>
      <c r="M509" s="2">
        <f t="shared" si="497"/>
        <v>22</v>
      </c>
      <c r="N509" s="2">
        <f t="shared" si="498"/>
        <v>42</v>
      </c>
      <c r="O509" s="7" t="str">
        <f t="shared" si="499"/>
        <v>Lycée
 de 9h 00 à 10h 45</v>
      </c>
    </row>
    <row r="510" spans="1:15" x14ac:dyDescent="0.25">
      <c r="A510">
        <f t="shared" si="500"/>
        <v>49</v>
      </c>
      <c r="B510" s="3">
        <f t="shared" si="501"/>
        <v>2</v>
      </c>
      <c r="C510" s="4">
        <f t="shared" si="517"/>
        <v>12</v>
      </c>
      <c r="D510">
        <f t="shared" si="504"/>
        <v>2017</v>
      </c>
      <c r="E510" s="22">
        <f t="shared" si="543"/>
        <v>43073</v>
      </c>
      <c r="F510" s="25">
        <f t="shared" ref="F510:H510" si="564">F471</f>
        <v>0.5</v>
      </c>
      <c r="G510" s="25">
        <f t="shared" si="564"/>
        <v>0.5625</v>
      </c>
      <c r="H510" s="25" t="str">
        <f t="shared" si="564"/>
        <v>Gym Volontaire</v>
      </c>
      <c r="J510" s="1">
        <f t="shared" si="494"/>
        <v>6.25E-2</v>
      </c>
      <c r="K510" s="2">
        <f t="shared" si="495"/>
        <v>0</v>
      </c>
      <c r="L510" s="2">
        <f t="shared" si="496"/>
        <v>3</v>
      </c>
      <c r="M510" s="2">
        <f t="shared" si="497"/>
        <v>58</v>
      </c>
      <c r="N510" s="2">
        <f t="shared" si="498"/>
        <v>75</v>
      </c>
      <c r="O510" s="7" t="str">
        <f t="shared" si="499"/>
        <v>Gym Volontaire
 de 12h 00 à 13h 30</v>
      </c>
    </row>
    <row r="511" spans="1:15" x14ac:dyDescent="0.25">
      <c r="A511">
        <f t="shared" si="500"/>
        <v>49</v>
      </c>
      <c r="B511" s="3">
        <f t="shared" si="501"/>
        <v>2</v>
      </c>
      <c r="C511" s="4">
        <f t="shared" si="517"/>
        <v>12</v>
      </c>
      <c r="D511">
        <f t="shared" si="504"/>
        <v>2017</v>
      </c>
      <c r="E511" s="22">
        <f t="shared" si="543"/>
        <v>43073</v>
      </c>
      <c r="F511" s="25">
        <f t="shared" ref="F511:H511" si="565">F472</f>
        <v>0.58333333333333337</v>
      </c>
      <c r="G511" s="25">
        <f t="shared" si="565"/>
        <v>0.64583333333333337</v>
      </c>
      <c r="H511" s="25" t="str">
        <f t="shared" si="565"/>
        <v>Collège A</v>
      </c>
      <c r="J511" s="1">
        <f t="shared" si="494"/>
        <v>6.25E-2</v>
      </c>
      <c r="K511" s="2">
        <f t="shared" si="495"/>
        <v>0</v>
      </c>
      <c r="L511" s="2">
        <f t="shared" si="496"/>
        <v>3</v>
      </c>
      <c r="M511" s="2">
        <f t="shared" si="497"/>
        <v>82</v>
      </c>
      <c r="N511" s="2">
        <f t="shared" si="498"/>
        <v>99</v>
      </c>
      <c r="O511" s="7" t="str">
        <f t="shared" si="499"/>
        <v>Collège A
 de 14h 00 à 15h 30</v>
      </c>
    </row>
    <row r="512" spans="1:15" x14ac:dyDescent="0.25">
      <c r="A512">
        <f t="shared" si="500"/>
        <v>49</v>
      </c>
      <c r="B512" s="3">
        <f t="shared" si="501"/>
        <v>2</v>
      </c>
      <c r="C512" s="4">
        <f t="shared" si="517"/>
        <v>12</v>
      </c>
      <c r="D512">
        <f t="shared" si="504"/>
        <v>2017</v>
      </c>
      <c r="E512" s="22">
        <f t="shared" si="543"/>
        <v>43073</v>
      </c>
      <c r="F512" s="25">
        <f t="shared" ref="F512:H512" si="566">F473</f>
        <v>0.64583333333333337</v>
      </c>
      <c r="G512" s="25">
        <f t="shared" si="566"/>
        <v>0.70833333333333337</v>
      </c>
      <c r="H512" s="25" t="str">
        <f t="shared" si="566"/>
        <v>Collège B</v>
      </c>
      <c r="J512" s="1">
        <f t="shared" si="494"/>
        <v>6.25E-2</v>
      </c>
      <c r="K512" s="2">
        <f t="shared" si="495"/>
        <v>0</v>
      </c>
      <c r="L512" s="2">
        <f t="shared" si="496"/>
        <v>3</v>
      </c>
      <c r="M512" s="2">
        <f t="shared" si="497"/>
        <v>100</v>
      </c>
      <c r="N512" s="2">
        <f t="shared" si="498"/>
        <v>117</v>
      </c>
      <c r="O512" s="7" t="str">
        <f t="shared" si="499"/>
        <v>Collège B
 de 15h 30 à 17h 00</v>
      </c>
    </row>
    <row r="513" spans="1:15" x14ac:dyDescent="0.25">
      <c r="A513">
        <f t="shared" si="500"/>
        <v>49</v>
      </c>
      <c r="B513" s="3">
        <f t="shared" si="501"/>
        <v>2</v>
      </c>
      <c r="C513" s="4">
        <f t="shared" si="517"/>
        <v>12</v>
      </c>
      <c r="D513">
        <f t="shared" si="504"/>
        <v>2017</v>
      </c>
      <c r="E513" s="22">
        <f t="shared" si="543"/>
        <v>43073</v>
      </c>
      <c r="F513" s="25">
        <f t="shared" ref="F513:H513" si="567">F474</f>
        <v>0.70833333333333337</v>
      </c>
      <c r="G513" s="25">
        <f t="shared" si="567"/>
        <v>0.75</v>
      </c>
      <c r="H513" s="25" t="str">
        <f t="shared" si="567"/>
        <v>Gym Volontaire</v>
      </c>
      <c r="J513" s="1">
        <f t="shared" si="494"/>
        <v>4.166666666666663E-2</v>
      </c>
      <c r="K513" s="2">
        <f t="shared" si="495"/>
        <v>0</v>
      </c>
      <c r="L513" s="2">
        <f t="shared" si="496"/>
        <v>3</v>
      </c>
      <c r="M513" s="2">
        <f t="shared" si="497"/>
        <v>118</v>
      </c>
      <c r="N513" s="2">
        <f t="shared" si="498"/>
        <v>129</v>
      </c>
      <c r="O513" s="7" t="str">
        <f t="shared" si="499"/>
        <v>Gym Volontaire
 de 17h 00 à 18h 00</v>
      </c>
    </row>
    <row r="514" spans="1:15" x14ac:dyDescent="0.25">
      <c r="A514">
        <f t="shared" si="500"/>
        <v>49</v>
      </c>
      <c r="B514" s="3">
        <f t="shared" si="501"/>
        <v>2</v>
      </c>
      <c r="C514" s="4">
        <f t="shared" si="517"/>
        <v>12</v>
      </c>
      <c r="D514">
        <f t="shared" si="504"/>
        <v>2017</v>
      </c>
      <c r="E514" s="22">
        <f t="shared" si="543"/>
        <v>43073</v>
      </c>
      <c r="F514" s="25">
        <f t="shared" ref="F514:H514" si="568">F475</f>
        <v>0.75</v>
      </c>
      <c r="G514" s="25">
        <f t="shared" si="568"/>
        <v>0.9375</v>
      </c>
      <c r="H514" s="25" t="str">
        <f t="shared" si="568"/>
        <v>CNT</v>
      </c>
      <c r="J514" s="1">
        <f t="shared" ref="J514:J577" si="569">G514-F514</f>
        <v>0.1875</v>
      </c>
      <c r="K514" s="2">
        <f t="shared" ref="K514:K577" si="570">I514*J514*24</f>
        <v>0</v>
      </c>
      <c r="L514" s="2">
        <f t="shared" ref="L514:L577" si="571">B514+1</f>
        <v>3</v>
      </c>
      <c r="M514" s="2">
        <f t="shared" ref="M514:M577" si="572">288*F514-86</f>
        <v>130</v>
      </c>
      <c r="N514" s="2">
        <f t="shared" ref="N514:N577" si="573">288*G514-87</f>
        <v>183</v>
      </c>
      <c r="O514" s="7" t="str">
        <f t="shared" ref="O514:O577" si="574">H514&amp;CHAR(10)&amp;" de "&amp;HOUR(F514)&amp;"h "&amp;IF(MINUTE(F514)=0,"00",MINUTE(F514))&amp;" à "&amp;HOUR(G514)&amp;"h "&amp;IF(MINUTE(G514)=0,"00",MINUTE(G514))&amp;IF(I514&lt;1,"",CHAR(10)&amp;" "&amp;I514&amp;" participants")</f>
        <v>CNT
 de 18h 00 à 22h 30</v>
      </c>
    </row>
    <row r="515" spans="1:15" x14ac:dyDescent="0.25">
      <c r="A515">
        <f t="shared" ref="A515:A578" si="575">WEEKNUM(E515)</f>
        <v>49</v>
      </c>
      <c r="B515" s="3">
        <f t="shared" ref="B515:B578" si="576">WEEKDAY(E515)</f>
        <v>3</v>
      </c>
      <c r="C515" s="4">
        <f t="shared" si="517"/>
        <v>12</v>
      </c>
      <c r="D515">
        <f t="shared" si="504"/>
        <v>2017</v>
      </c>
      <c r="E515" s="22">
        <f t="shared" si="543"/>
        <v>43074</v>
      </c>
      <c r="F515" s="25">
        <f t="shared" ref="F515:H515" si="577">F476</f>
        <v>0.3125</v>
      </c>
      <c r="G515" s="25">
        <f t="shared" si="577"/>
        <v>0.34375</v>
      </c>
      <c r="H515" s="25" t="str">
        <f t="shared" si="577"/>
        <v>SDIS et/OU PSIG</v>
      </c>
      <c r="J515" s="1">
        <f t="shared" si="569"/>
        <v>3.125E-2</v>
      </c>
      <c r="K515" s="2">
        <f t="shared" si="570"/>
        <v>0</v>
      </c>
      <c r="L515" s="2">
        <f t="shared" si="571"/>
        <v>4</v>
      </c>
      <c r="M515" s="2">
        <f t="shared" si="572"/>
        <v>4</v>
      </c>
      <c r="N515" s="2">
        <f t="shared" si="573"/>
        <v>12</v>
      </c>
      <c r="O515" s="7" t="str">
        <f t="shared" si="574"/>
        <v>SDIS et/OU PSIG
 de 7h 30 à 8h 15</v>
      </c>
    </row>
    <row r="516" spans="1:15" x14ac:dyDescent="0.25">
      <c r="A516">
        <f t="shared" si="575"/>
        <v>49</v>
      </c>
      <c r="B516" s="3">
        <f t="shared" si="576"/>
        <v>3</v>
      </c>
      <c r="C516" s="4">
        <f t="shared" si="517"/>
        <v>12</v>
      </c>
      <c r="D516">
        <f t="shared" si="504"/>
        <v>2017</v>
      </c>
      <c r="E516" s="22">
        <f t="shared" si="543"/>
        <v>43074</v>
      </c>
      <c r="F516" s="25">
        <f t="shared" ref="F516:H516" si="578">F477</f>
        <v>0.35416666666666669</v>
      </c>
      <c r="G516" s="25">
        <f t="shared" si="578"/>
        <v>0.5</v>
      </c>
      <c r="H516" s="25" t="str">
        <f t="shared" si="578"/>
        <v>Collège C</v>
      </c>
      <c r="J516" s="1">
        <f t="shared" si="569"/>
        <v>0.14583333333333331</v>
      </c>
      <c r="K516" s="2">
        <f t="shared" si="570"/>
        <v>0</v>
      </c>
      <c r="L516" s="2">
        <f t="shared" si="571"/>
        <v>4</v>
      </c>
      <c r="M516" s="2">
        <f t="shared" si="572"/>
        <v>16</v>
      </c>
      <c r="N516" s="2">
        <f t="shared" si="573"/>
        <v>57</v>
      </c>
      <c r="O516" s="7" t="str">
        <f t="shared" si="574"/>
        <v>Collège C
 de 8h 30 à 12h 00</v>
      </c>
    </row>
    <row r="517" spans="1:15" x14ac:dyDescent="0.25">
      <c r="A517">
        <f t="shared" si="575"/>
        <v>49</v>
      </c>
      <c r="B517" s="3">
        <f t="shared" si="576"/>
        <v>3</v>
      </c>
      <c r="C517" s="4">
        <f t="shared" si="517"/>
        <v>12</v>
      </c>
      <c r="D517">
        <f t="shared" ref="D517:D580" si="579">YEAR(E517)</f>
        <v>2017</v>
      </c>
      <c r="E517" s="22">
        <f t="shared" si="543"/>
        <v>43074</v>
      </c>
      <c r="F517" s="25">
        <f t="shared" ref="F517:H517" si="580">F478</f>
        <v>0.52083333333333337</v>
      </c>
      <c r="G517" s="25">
        <f t="shared" si="580"/>
        <v>0.5625</v>
      </c>
      <c r="H517" s="25" t="str">
        <f t="shared" si="580"/>
        <v>Maison Des Cèdres</v>
      </c>
      <c r="J517" s="1">
        <f t="shared" si="569"/>
        <v>4.166666666666663E-2</v>
      </c>
      <c r="K517" s="2">
        <f t="shared" si="570"/>
        <v>0</v>
      </c>
      <c r="L517" s="2">
        <f t="shared" si="571"/>
        <v>4</v>
      </c>
      <c r="M517" s="2">
        <f t="shared" si="572"/>
        <v>64</v>
      </c>
      <c r="N517" s="2">
        <f t="shared" si="573"/>
        <v>75</v>
      </c>
      <c r="O517" s="7" t="str">
        <f t="shared" si="574"/>
        <v>Maison Des Cèdres
 de 12h 30 à 13h 30</v>
      </c>
    </row>
    <row r="518" spans="1:15" x14ac:dyDescent="0.25">
      <c r="A518">
        <f t="shared" si="575"/>
        <v>49</v>
      </c>
      <c r="B518" s="3">
        <f t="shared" si="576"/>
        <v>3</v>
      </c>
      <c r="C518" s="4">
        <f t="shared" si="517"/>
        <v>12</v>
      </c>
      <c r="D518">
        <f t="shared" si="579"/>
        <v>2017</v>
      </c>
      <c r="E518" s="22">
        <f t="shared" si="543"/>
        <v>43074</v>
      </c>
      <c r="F518" s="25">
        <f t="shared" ref="F518:H518" si="581">F479</f>
        <v>0.58333333333333337</v>
      </c>
      <c r="G518" s="25">
        <f t="shared" si="581"/>
        <v>0.75</v>
      </c>
      <c r="H518" s="25" t="str">
        <f t="shared" si="581"/>
        <v>Lycée</v>
      </c>
      <c r="J518" s="1">
        <f t="shared" si="569"/>
        <v>0.16666666666666663</v>
      </c>
      <c r="K518" s="2">
        <f t="shared" si="570"/>
        <v>0</v>
      </c>
      <c r="L518" s="2">
        <f t="shared" si="571"/>
        <v>4</v>
      </c>
      <c r="M518" s="2">
        <f t="shared" si="572"/>
        <v>82</v>
      </c>
      <c r="N518" s="2">
        <f t="shared" si="573"/>
        <v>129</v>
      </c>
      <c r="O518" s="7" t="str">
        <f t="shared" si="574"/>
        <v>Lycée
 de 14h 00 à 18h 00</v>
      </c>
    </row>
    <row r="519" spans="1:15" x14ac:dyDescent="0.25">
      <c r="A519">
        <f t="shared" si="575"/>
        <v>49</v>
      </c>
      <c r="B519" s="3">
        <f t="shared" si="576"/>
        <v>3</v>
      </c>
      <c r="C519" s="4">
        <f t="shared" si="517"/>
        <v>12</v>
      </c>
      <c r="D519">
        <f t="shared" si="579"/>
        <v>2017</v>
      </c>
      <c r="E519" s="22">
        <f t="shared" si="543"/>
        <v>43074</v>
      </c>
      <c r="F519" s="25">
        <f t="shared" ref="F519:H519" si="582">F480</f>
        <v>0.75</v>
      </c>
      <c r="G519" s="25">
        <f t="shared" si="582"/>
        <v>0.83333333333333337</v>
      </c>
      <c r="H519" s="25" t="str">
        <f t="shared" si="582"/>
        <v>Public</v>
      </c>
      <c r="J519" s="1">
        <f t="shared" si="569"/>
        <v>8.333333333333337E-2</v>
      </c>
      <c r="K519" s="2">
        <f t="shared" si="570"/>
        <v>0</v>
      </c>
      <c r="L519" s="2">
        <f t="shared" si="571"/>
        <v>4</v>
      </c>
      <c r="M519" s="2">
        <f t="shared" si="572"/>
        <v>130</v>
      </c>
      <c r="N519" s="2">
        <f t="shared" si="573"/>
        <v>153</v>
      </c>
      <c r="O519" s="7" t="str">
        <f t="shared" si="574"/>
        <v>Public
 de 18h 00 à 20h 00</v>
      </c>
    </row>
    <row r="520" spans="1:15" x14ac:dyDescent="0.25">
      <c r="A520">
        <f t="shared" si="575"/>
        <v>49</v>
      </c>
      <c r="B520" s="3">
        <f t="shared" si="576"/>
        <v>3</v>
      </c>
      <c r="C520" s="4">
        <f t="shared" si="517"/>
        <v>12</v>
      </c>
      <c r="D520">
        <f t="shared" si="579"/>
        <v>2017</v>
      </c>
      <c r="E520" s="22">
        <f t="shared" si="543"/>
        <v>43074</v>
      </c>
      <c r="F520" s="25">
        <f t="shared" ref="F520:H520" si="583">F481</f>
        <v>0.83333333333333337</v>
      </c>
      <c r="G520" s="25">
        <f t="shared" si="583"/>
        <v>0.9375</v>
      </c>
      <c r="H520" s="25" t="str">
        <f t="shared" si="583"/>
        <v>CNT</v>
      </c>
      <c r="J520" s="1">
        <f t="shared" si="569"/>
        <v>0.10416666666666663</v>
      </c>
      <c r="K520" s="2">
        <f t="shared" si="570"/>
        <v>0</v>
      </c>
      <c r="L520" s="2">
        <f t="shared" si="571"/>
        <v>4</v>
      </c>
      <c r="M520" s="2">
        <f t="shared" si="572"/>
        <v>154</v>
      </c>
      <c r="N520" s="2">
        <f t="shared" si="573"/>
        <v>183</v>
      </c>
      <c r="O520" s="7" t="str">
        <f t="shared" si="574"/>
        <v>CNT
 de 20h 00 à 22h 30</v>
      </c>
    </row>
    <row r="521" spans="1:15" x14ac:dyDescent="0.25">
      <c r="A521">
        <f t="shared" si="575"/>
        <v>49</v>
      </c>
      <c r="B521" s="3">
        <f t="shared" si="576"/>
        <v>4</v>
      </c>
      <c r="C521" s="4">
        <f t="shared" si="517"/>
        <v>12</v>
      </c>
      <c r="D521">
        <f t="shared" si="579"/>
        <v>2017</v>
      </c>
      <c r="E521" s="22">
        <f t="shared" si="543"/>
        <v>43075</v>
      </c>
      <c r="F521" s="25">
        <f t="shared" ref="F521:H521" si="584">F482</f>
        <v>0.33333333333333331</v>
      </c>
      <c r="G521" s="25">
        <f t="shared" si="584"/>
        <v>0.41666666666666669</v>
      </c>
      <c r="H521" s="25" t="str">
        <f t="shared" si="584"/>
        <v>Lycée</v>
      </c>
      <c r="J521" s="1">
        <f t="shared" si="569"/>
        <v>8.333333333333337E-2</v>
      </c>
      <c r="K521" s="2">
        <f t="shared" si="570"/>
        <v>0</v>
      </c>
      <c r="L521" s="2">
        <f t="shared" si="571"/>
        <v>5</v>
      </c>
      <c r="M521" s="2">
        <f t="shared" si="572"/>
        <v>10</v>
      </c>
      <c r="N521" s="2">
        <f t="shared" si="573"/>
        <v>33</v>
      </c>
      <c r="O521" s="7" t="str">
        <f t="shared" si="574"/>
        <v>Lycée
 de 8h 00 à 10h 00</v>
      </c>
    </row>
    <row r="522" spans="1:15" x14ac:dyDescent="0.25">
      <c r="A522">
        <f t="shared" si="575"/>
        <v>49</v>
      </c>
      <c r="B522" s="3">
        <f t="shared" si="576"/>
        <v>4</v>
      </c>
      <c r="C522" s="4">
        <f t="shared" si="517"/>
        <v>12</v>
      </c>
      <c r="D522">
        <f t="shared" si="579"/>
        <v>2017</v>
      </c>
      <c r="E522" s="22">
        <f t="shared" si="543"/>
        <v>43075</v>
      </c>
      <c r="F522" s="25">
        <f t="shared" ref="F522:H522" si="585">F483</f>
        <v>0.41666666666666669</v>
      </c>
      <c r="G522" s="25">
        <f t="shared" si="585"/>
        <v>0.5</v>
      </c>
      <c r="H522" s="25" t="str">
        <f t="shared" si="585"/>
        <v>Lycée</v>
      </c>
      <c r="J522" s="1">
        <f t="shared" si="569"/>
        <v>8.3333333333333315E-2</v>
      </c>
      <c r="K522" s="2">
        <f t="shared" si="570"/>
        <v>0</v>
      </c>
      <c r="L522" s="2">
        <f t="shared" si="571"/>
        <v>5</v>
      </c>
      <c r="M522" s="2">
        <f t="shared" si="572"/>
        <v>34</v>
      </c>
      <c r="N522" s="2">
        <f t="shared" si="573"/>
        <v>57</v>
      </c>
      <c r="O522" s="7" t="str">
        <f t="shared" si="574"/>
        <v>Lycée
 de 10h 00 à 12h 00</v>
      </c>
    </row>
    <row r="523" spans="1:15" x14ac:dyDescent="0.25">
      <c r="A523">
        <f t="shared" si="575"/>
        <v>49</v>
      </c>
      <c r="B523" s="3">
        <f t="shared" si="576"/>
        <v>4</v>
      </c>
      <c r="C523" s="4">
        <f t="shared" si="517"/>
        <v>12</v>
      </c>
      <c r="D523">
        <f t="shared" si="579"/>
        <v>2017</v>
      </c>
      <c r="E523" s="22">
        <f t="shared" si="543"/>
        <v>43075</v>
      </c>
      <c r="F523" s="25">
        <f t="shared" ref="F523:H523" si="586">F484</f>
        <v>0.52083333333333337</v>
      </c>
      <c r="G523" s="25">
        <f t="shared" si="586"/>
        <v>0.60416666666666663</v>
      </c>
      <c r="H523" s="25" t="str">
        <f t="shared" si="586"/>
        <v>CNT</v>
      </c>
      <c r="J523" s="1">
        <f t="shared" si="569"/>
        <v>8.3333333333333259E-2</v>
      </c>
      <c r="K523" s="2">
        <f t="shared" si="570"/>
        <v>0</v>
      </c>
      <c r="L523" s="2">
        <f t="shared" si="571"/>
        <v>5</v>
      </c>
      <c r="M523" s="2">
        <f t="shared" si="572"/>
        <v>64</v>
      </c>
      <c r="N523" s="2">
        <f t="shared" si="573"/>
        <v>87</v>
      </c>
      <c r="O523" s="7" t="str">
        <f t="shared" si="574"/>
        <v>CNT
 de 12h 30 à 14h 30</v>
      </c>
    </row>
    <row r="524" spans="1:15" x14ac:dyDescent="0.25">
      <c r="A524">
        <f t="shared" si="575"/>
        <v>49</v>
      </c>
      <c r="B524" s="3">
        <f t="shared" si="576"/>
        <v>4</v>
      </c>
      <c r="C524" s="4">
        <f t="shared" si="517"/>
        <v>12</v>
      </c>
      <c r="D524">
        <f t="shared" si="579"/>
        <v>2017</v>
      </c>
      <c r="E524" s="22">
        <f t="shared" si="543"/>
        <v>43075</v>
      </c>
      <c r="F524" s="25">
        <f t="shared" ref="F524:H524" si="587">F485</f>
        <v>0.60416666666666663</v>
      </c>
      <c r="G524" s="25">
        <f t="shared" si="587"/>
        <v>0.79166666666666663</v>
      </c>
      <c r="H524" s="25" t="str">
        <f t="shared" si="587"/>
        <v>Public</v>
      </c>
      <c r="J524" s="1">
        <f t="shared" si="569"/>
        <v>0.1875</v>
      </c>
      <c r="K524" s="2">
        <f t="shared" si="570"/>
        <v>0</v>
      </c>
      <c r="L524" s="2">
        <f t="shared" si="571"/>
        <v>5</v>
      </c>
      <c r="M524" s="2">
        <f t="shared" si="572"/>
        <v>88</v>
      </c>
      <c r="N524" s="2">
        <f t="shared" si="573"/>
        <v>141</v>
      </c>
      <c r="O524" s="7" t="str">
        <f t="shared" si="574"/>
        <v>Public
 de 14h 30 à 19h 00</v>
      </c>
    </row>
    <row r="525" spans="1:15" x14ac:dyDescent="0.25">
      <c r="A525">
        <f t="shared" si="575"/>
        <v>49</v>
      </c>
      <c r="B525" s="3">
        <f t="shared" si="576"/>
        <v>4</v>
      </c>
      <c r="C525" s="4">
        <f t="shared" si="517"/>
        <v>12</v>
      </c>
      <c r="D525">
        <f t="shared" si="579"/>
        <v>2017</v>
      </c>
      <c r="E525" s="22">
        <f t="shared" si="543"/>
        <v>43075</v>
      </c>
      <c r="F525" s="25">
        <f t="shared" ref="F525:H525" si="588">F486</f>
        <v>0.79166666666666663</v>
      </c>
      <c r="G525" s="25">
        <f t="shared" si="588"/>
        <v>0.83333333333333337</v>
      </c>
      <c r="H525" s="25" t="str">
        <f t="shared" si="588"/>
        <v>CNT</v>
      </c>
      <c r="J525" s="1">
        <f t="shared" si="569"/>
        <v>4.1666666666666741E-2</v>
      </c>
      <c r="K525" s="2">
        <f t="shared" si="570"/>
        <v>0</v>
      </c>
      <c r="L525" s="2">
        <f t="shared" si="571"/>
        <v>5</v>
      </c>
      <c r="M525" s="2">
        <f t="shared" si="572"/>
        <v>142</v>
      </c>
      <c r="N525" s="2">
        <f t="shared" si="573"/>
        <v>153</v>
      </c>
      <c r="O525" s="7" t="str">
        <f t="shared" si="574"/>
        <v>CNT
 de 19h 00 à 20h 00</v>
      </c>
    </row>
    <row r="526" spans="1:15" x14ac:dyDescent="0.25">
      <c r="A526">
        <f t="shared" si="575"/>
        <v>49</v>
      </c>
      <c r="B526" s="3">
        <f t="shared" si="576"/>
        <v>4</v>
      </c>
      <c r="C526" s="4">
        <f t="shared" si="517"/>
        <v>12</v>
      </c>
      <c r="D526">
        <f t="shared" si="579"/>
        <v>2017</v>
      </c>
      <c r="E526" s="22">
        <f t="shared" si="543"/>
        <v>43075</v>
      </c>
      <c r="F526" s="25">
        <f t="shared" ref="F526:H526" si="589">F487</f>
        <v>0.83333333333333337</v>
      </c>
      <c r="G526" s="25">
        <f t="shared" si="589"/>
        <v>0.9375</v>
      </c>
      <c r="H526" s="25" t="str">
        <f t="shared" si="589"/>
        <v>Plongeurs masqués</v>
      </c>
      <c r="J526" s="1">
        <f t="shared" si="569"/>
        <v>0.10416666666666663</v>
      </c>
      <c r="K526" s="2">
        <f t="shared" si="570"/>
        <v>0</v>
      </c>
      <c r="L526" s="2">
        <f t="shared" si="571"/>
        <v>5</v>
      </c>
      <c r="M526" s="2">
        <f t="shared" si="572"/>
        <v>154</v>
      </c>
      <c r="N526" s="2">
        <f t="shared" si="573"/>
        <v>183</v>
      </c>
      <c r="O526" s="7" t="str">
        <f t="shared" si="574"/>
        <v>Plongeurs masqués
 de 20h 00 à 22h 30</v>
      </c>
    </row>
    <row r="527" spans="1:15" x14ac:dyDescent="0.25">
      <c r="A527">
        <f t="shared" si="575"/>
        <v>49</v>
      </c>
      <c r="B527" s="3">
        <f t="shared" si="576"/>
        <v>5</v>
      </c>
      <c r="C527" s="4">
        <f t="shared" si="517"/>
        <v>12</v>
      </c>
      <c r="D527">
        <f t="shared" si="579"/>
        <v>2017</v>
      </c>
      <c r="E527" s="22">
        <f t="shared" si="543"/>
        <v>43076</v>
      </c>
      <c r="F527" s="25">
        <f t="shared" ref="F527:H527" si="590">F488</f>
        <v>0.35416666666666669</v>
      </c>
      <c r="G527" s="25">
        <f t="shared" si="590"/>
        <v>0.41666666666666669</v>
      </c>
      <c r="H527" s="25" t="str">
        <f t="shared" si="590"/>
        <v>Collège B</v>
      </c>
      <c r="J527" s="1">
        <f t="shared" si="569"/>
        <v>6.25E-2</v>
      </c>
      <c r="K527" s="2">
        <f t="shared" si="570"/>
        <v>0</v>
      </c>
      <c r="L527" s="2">
        <f t="shared" si="571"/>
        <v>6</v>
      </c>
      <c r="M527" s="2">
        <f t="shared" si="572"/>
        <v>16</v>
      </c>
      <c r="N527" s="2">
        <f t="shared" si="573"/>
        <v>33</v>
      </c>
      <c r="O527" s="7" t="str">
        <f t="shared" si="574"/>
        <v>Collège B
 de 8h 30 à 10h 00</v>
      </c>
    </row>
    <row r="528" spans="1:15" x14ac:dyDescent="0.25">
      <c r="A528">
        <f t="shared" si="575"/>
        <v>49</v>
      </c>
      <c r="B528" s="3">
        <f t="shared" si="576"/>
        <v>5</v>
      </c>
      <c r="C528" s="4">
        <f t="shared" si="517"/>
        <v>12</v>
      </c>
      <c r="D528">
        <f t="shared" si="579"/>
        <v>2017</v>
      </c>
      <c r="E528" s="22">
        <f t="shared" si="543"/>
        <v>43076</v>
      </c>
      <c r="F528" s="25">
        <f t="shared" ref="F528:H528" si="591">F489</f>
        <v>0.52083333333333337</v>
      </c>
      <c r="G528" s="25">
        <f t="shared" si="591"/>
        <v>0.5625</v>
      </c>
      <c r="H528" s="25" t="str">
        <f t="shared" si="591"/>
        <v>Inss</v>
      </c>
      <c r="J528" s="1">
        <f t="shared" si="569"/>
        <v>4.166666666666663E-2</v>
      </c>
      <c r="K528" s="2">
        <f t="shared" si="570"/>
        <v>0</v>
      </c>
      <c r="L528" s="2">
        <f t="shared" si="571"/>
        <v>6</v>
      </c>
      <c r="M528" s="2">
        <f t="shared" si="572"/>
        <v>64</v>
      </c>
      <c r="N528" s="2">
        <f t="shared" si="573"/>
        <v>75</v>
      </c>
      <c r="O528" s="7" t="str">
        <f t="shared" si="574"/>
        <v>Inss
 de 12h 30 à 13h 30</v>
      </c>
    </row>
    <row r="529" spans="1:15" x14ac:dyDescent="0.25">
      <c r="A529">
        <f t="shared" si="575"/>
        <v>49</v>
      </c>
      <c r="B529" s="3">
        <f t="shared" si="576"/>
        <v>5</v>
      </c>
      <c r="C529" s="4">
        <f t="shared" ref="C529:C592" si="592">MONTH(E529)</f>
        <v>12</v>
      </c>
      <c r="D529">
        <f t="shared" si="579"/>
        <v>2017</v>
      </c>
      <c r="E529" s="22">
        <f t="shared" si="543"/>
        <v>43076</v>
      </c>
      <c r="F529" s="25">
        <f t="shared" ref="F529:H529" si="593">F490</f>
        <v>0.58333333333333337</v>
      </c>
      <c r="G529" s="25">
        <f t="shared" si="593"/>
        <v>0.61111111111111105</v>
      </c>
      <c r="H529" s="25" t="str">
        <f t="shared" si="593"/>
        <v>Ecole Primaire A</v>
      </c>
      <c r="J529" s="1">
        <f t="shared" si="569"/>
        <v>2.7777777777777679E-2</v>
      </c>
      <c r="K529" s="2">
        <f t="shared" si="570"/>
        <v>0</v>
      </c>
      <c r="L529" s="2">
        <f t="shared" si="571"/>
        <v>6</v>
      </c>
      <c r="M529" s="2">
        <f t="shared" si="572"/>
        <v>82</v>
      </c>
      <c r="N529" s="2">
        <f t="shared" si="573"/>
        <v>88.999999999999972</v>
      </c>
      <c r="O529" s="7" t="str">
        <f t="shared" si="574"/>
        <v>Ecole Primaire A
 de 14h 00 à 14h 40</v>
      </c>
    </row>
    <row r="530" spans="1:15" x14ac:dyDescent="0.25">
      <c r="A530">
        <f t="shared" si="575"/>
        <v>49</v>
      </c>
      <c r="B530" s="3">
        <f t="shared" si="576"/>
        <v>5</v>
      </c>
      <c r="C530" s="4">
        <f t="shared" si="592"/>
        <v>12</v>
      </c>
      <c r="D530">
        <f t="shared" si="579"/>
        <v>2017</v>
      </c>
      <c r="E530" s="22">
        <f t="shared" si="543"/>
        <v>43076</v>
      </c>
      <c r="F530" s="25">
        <f t="shared" ref="F530:H530" si="594">F491</f>
        <v>0.61458333333333337</v>
      </c>
      <c r="G530" s="25">
        <f t="shared" si="594"/>
        <v>0.64236111111111105</v>
      </c>
      <c r="H530" s="25" t="str">
        <f t="shared" si="594"/>
        <v>Ecole Primaire A</v>
      </c>
      <c r="J530" s="1">
        <f t="shared" si="569"/>
        <v>2.7777777777777679E-2</v>
      </c>
      <c r="K530" s="2">
        <f t="shared" si="570"/>
        <v>0</v>
      </c>
      <c r="L530" s="2">
        <f t="shared" si="571"/>
        <v>6</v>
      </c>
      <c r="M530" s="2">
        <f t="shared" si="572"/>
        <v>91</v>
      </c>
      <c r="N530" s="2">
        <f t="shared" si="573"/>
        <v>97.999999999999972</v>
      </c>
      <c r="O530" s="7" t="str">
        <f t="shared" si="574"/>
        <v>Ecole Primaire A
 de 14h 45 à 15h 25</v>
      </c>
    </row>
    <row r="531" spans="1:15" x14ac:dyDescent="0.25">
      <c r="A531">
        <f t="shared" si="575"/>
        <v>49</v>
      </c>
      <c r="B531" s="3">
        <f t="shared" si="576"/>
        <v>5</v>
      </c>
      <c r="C531" s="4">
        <f t="shared" si="592"/>
        <v>12</v>
      </c>
      <c r="D531">
        <f t="shared" si="579"/>
        <v>2017</v>
      </c>
      <c r="E531" s="22">
        <f t="shared" si="543"/>
        <v>43076</v>
      </c>
      <c r="F531" s="25">
        <f t="shared" ref="F531:H531" si="595">F492</f>
        <v>0.66666666666666663</v>
      </c>
      <c r="G531" s="25">
        <f t="shared" si="595"/>
        <v>0.75</v>
      </c>
      <c r="H531" s="25" t="str">
        <f t="shared" si="595"/>
        <v>Lycée</v>
      </c>
      <c r="J531" s="1">
        <f t="shared" si="569"/>
        <v>8.333333333333337E-2</v>
      </c>
      <c r="K531" s="2">
        <f t="shared" si="570"/>
        <v>0</v>
      </c>
      <c r="L531" s="2">
        <f t="shared" si="571"/>
        <v>6</v>
      </c>
      <c r="M531" s="2">
        <f t="shared" si="572"/>
        <v>106</v>
      </c>
      <c r="N531" s="2">
        <f t="shared" si="573"/>
        <v>129</v>
      </c>
      <c r="O531" s="7" t="str">
        <f t="shared" si="574"/>
        <v>Lycée
 de 16h 00 à 18h 00</v>
      </c>
    </row>
    <row r="532" spans="1:15" x14ac:dyDescent="0.25">
      <c r="A532">
        <f t="shared" si="575"/>
        <v>49</v>
      </c>
      <c r="B532" s="3">
        <f t="shared" si="576"/>
        <v>5</v>
      </c>
      <c r="C532" s="4">
        <f t="shared" si="592"/>
        <v>12</v>
      </c>
      <c r="D532">
        <f t="shared" si="579"/>
        <v>2017</v>
      </c>
      <c r="E532" s="22">
        <f t="shared" si="543"/>
        <v>43076</v>
      </c>
      <c r="F532" s="25">
        <f t="shared" ref="F532:H532" si="596">F493</f>
        <v>0.75</v>
      </c>
      <c r="G532" s="25">
        <f t="shared" si="596"/>
        <v>0.83333333333333337</v>
      </c>
      <c r="H532" s="25" t="str">
        <f t="shared" si="596"/>
        <v>Public</v>
      </c>
      <c r="J532" s="1">
        <f t="shared" si="569"/>
        <v>8.333333333333337E-2</v>
      </c>
      <c r="K532" s="2">
        <f t="shared" si="570"/>
        <v>0</v>
      </c>
      <c r="L532" s="2">
        <f t="shared" si="571"/>
        <v>6</v>
      </c>
      <c r="M532" s="2">
        <f t="shared" si="572"/>
        <v>130</v>
      </c>
      <c r="N532" s="2">
        <f t="shared" si="573"/>
        <v>153</v>
      </c>
      <c r="O532" s="7" t="str">
        <f t="shared" si="574"/>
        <v>Public
 de 18h 00 à 20h 00</v>
      </c>
    </row>
    <row r="533" spans="1:15" x14ac:dyDescent="0.25">
      <c r="A533">
        <f t="shared" si="575"/>
        <v>49</v>
      </c>
      <c r="B533" s="3">
        <f t="shared" si="576"/>
        <v>5</v>
      </c>
      <c r="C533" s="4">
        <f t="shared" si="592"/>
        <v>12</v>
      </c>
      <c r="D533">
        <f t="shared" si="579"/>
        <v>2017</v>
      </c>
      <c r="E533" s="22">
        <f t="shared" si="543"/>
        <v>43076</v>
      </c>
      <c r="F533" s="25">
        <f t="shared" ref="F533:H533" si="597">F494</f>
        <v>0.83333333333333337</v>
      </c>
      <c r="G533" s="25">
        <f t="shared" si="597"/>
        <v>0.9375</v>
      </c>
      <c r="H533" s="25" t="str">
        <f t="shared" si="597"/>
        <v>CNT</v>
      </c>
      <c r="J533" s="1">
        <f t="shared" si="569"/>
        <v>0.10416666666666663</v>
      </c>
      <c r="K533" s="2">
        <f t="shared" si="570"/>
        <v>0</v>
      </c>
      <c r="L533" s="2">
        <f t="shared" si="571"/>
        <v>6</v>
      </c>
      <c r="M533" s="2">
        <f t="shared" si="572"/>
        <v>154</v>
      </c>
      <c r="N533" s="2">
        <f t="shared" si="573"/>
        <v>183</v>
      </c>
      <c r="O533" s="7" t="str">
        <f t="shared" si="574"/>
        <v>CNT
 de 20h 00 à 22h 30</v>
      </c>
    </row>
    <row r="534" spans="1:15" x14ac:dyDescent="0.25">
      <c r="A534">
        <f t="shared" si="575"/>
        <v>49</v>
      </c>
      <c r="B534" s="3">
        <f t="shared" si="576"/>
        <v>6</v>
      </c>
      <c r="C534" s="4">
        <f t="shared" si="592"/>
        <v>12</v>
      </c>
      <c r="D534">
        <f t="shared" si="579"/>
        <v>2017</v>
      </c>
      <c r="E534" s="22">
        <f t="shared" si="543"/>
        <v>43077</v>
      </c>
      <c r="F534" s="25">
        <f t="shared" ref="F534:H534" si="598">F495</f>
        <v>0.375</v>
      </c>
      <c r="G534" s="25">
        <f t="shared" si="598"/>
        <v>0.47916666666666669</v>
      </c>
      <c r="H534" s="25" t="str">
        <f t="shared" si="598"/>
        <v>Ecole Primaire B</v>
      </c>
      <c r="J534" s="1">
        <f t="shared" si="569"/>
        <v>0.10416666666666669</v>
      </c>
      <c r="K534" s="2">
        <f t="shared" si="570"/>
        <v>0</v>
      </c>
      <c r="L534" s="2">
        <f t="shared" si="571"/>
        <v>7</v>
      </c>
      <c r="M534" s="2">
        <f t="shared" si="572"/>
        <v>22</v>
      </c>
      <c r="N534" s="2">
        <f t="shared" si="573"/>
        <v>51</v>
      </c>
      <c r="O534" s="7" t="str">
        <f t="shared" si="574"/>
        <v>Ecole Primaire B
 de 9h 00 à 11h 30</v>
      </c>
    </row>
    <row r="535" spans="1:15" x14ac:dyDescent="0.25">
      <c r="A535">
        <f t="shared" si="575"/>
        <v>49</v>
      </c>
      <c r="B535" s="3">
        <f t="shared" si="576"/>
        <v>6</v>
      </c>
      <c r="C535" s="4">
        <f t="shared" si="592"/>
        <v>12</v>
      </c>
      <c r="D535">
        <f t="shared" si="579"/>
        <v>2017</v>
      </c>
      <c r="E535" s="22">
        <f t="shared" si="543"/>
        <v>43077</v>
      </c>
      <c r="F535" s="25">
        <f t="shared" ref="F535:H535" si="599">F496</f>
        <v>0.52083333333333337</v>
      </c>
      <c r="G535" s="25">
        <f t="shared" si="599"/>
        <v>0.5625</v>
      </c>
      <c r="H535" s="25" t="str">
        <f t="shared" si="599"/>
        <v>Maison Des Cèdres</v>
      </c>
      <c r="J535" s="1">
        <f t="shared" si="569"/>
        <v>4.166666666666663E-2</v>
      </c>
      <c r="K535" s="2">
        <f t="shared" si="570"/>
        <v>0</v>
      </c>
      <c r="L535" s="2">
        <f t="shared" si="571"/>
        <v>7</v>
      </c>
      <c r="M535" s="2">
        <f t="shared" si="572"/>
        <v>64</v>
      </c>
      <c r="N535" s="2">
        <f t="shared" si="573"/>
        <v>75</v>
      </c>
      <c r="O535" s="7" t="str">
        <f t="shared" si="574"/>
        <v>Maison Des Cèdres
 de 12h 30 à 13h 30</v>
      </c>
    </row>
    <row r="536" spans="1:15" x14ac:dyDescent="0.25">
      <c r="A536">
        <f t="shared" si="575"/>
        <v>49</v>
      </c>
      <c r="B536" s="3">
        <f t="shared" si="576"/>
        <v>6</v>
      </c>
      <c r="C536" s="4">
        <f t="shared" si="592"/>
        <v>12</v>
      </c>
      <c r="D536">
        <f t="shared" si="579"/>
        <v>2017</v>
      </c>
      <c r="E536" s="22">
        <f t="shared" si="543"/>
        <v>43077</v>
      </c>
      <c r="F536" s="25">
        <f t="shared" ref="F536:H536" si="600">F497</f>
        <v>0.58333333333333337</v>
      </c>
      <c r="G536" s="25">
        <f t="shared" si="600"/>
        <v>0.66666666666666663</v>
      </c>
      <c r="H536" s="25" t="str">
        <f t="shared" si="600"/>
        <v>Lycée</v>
      </c>
      <c r="J536" s="1">
        <f t="shared" si="569"/>
        <v>8.3333333333333259E-2</v>
      </c>
      <c r="K536" s="2">
        <f t="shared" si="570"/>
        <v>0</v>
      </c>
      <c r="L536" s="2">
        <f t="shared" si="571"/>
        <v>7</v>
      </c>
      <c r="M536" s="2">
        <f t="shared" si="572"/>
        <v>82</v>
      </c>
      <c r="N536" s="2">
        <f t="shared" si="573"/>
        <v>105</v>
      </c>
      <c r="O536" s="7" t="str">
        <f t="shared" si="574"/>
        <v>Lycée
 de 14h 00 à 16h 00</v>
      </c>
    </row>
    <row r="537" spans="1:15" x14ac:dyDescent="0.25">
      <c r="A537">
        <f t="shared" si="575"/>
        <v>49</v>
      </c>
      <c r="B537" s="3">
        <f t="shared" si="576"/>
        <v>6</v>
      </c>
      <c r="C537" s="4">
        <f t="shared" si="592"/>
        <v>12</v>
      </c>
      <c r="D537">
        <f t="shared" si="579"/>
        <v>2017</v>
      </c>
      <c r="E537" s="22">
        <f t="shared" si="543"/>
        <v>43077</v>
      </c>
      <c r="F537" s="25">
        <f t="shared" ref="F537:H537" si="601">F498</f>
        <v>0.66666666666666663</v>
      </c>
      <c r="G537" s="25">
        <f t="shared" si="601"/>
        <v>0.75</v>
      </c>
      <c r="H537" s="25" t="str">
        <f t="shared" si="601"/>
        <v>Lycée</v>
      </c>
      <c r="J537" s="1">
        <f t="shared" si="569"/>
        <v>8.333333333333337E-2</v>
      </c>
      <c r="K537" s="2">
        <f t="shared" si="570"/>
        <v>0</v>
      </c>
      <c r="L537" s="2">
        <f t="shared" si="571"/>
        <v>7</v>
      </c>
      <c r="M537" s="2">
        <f t="shared" si="572"/>
        <v>106</v>
      </c>
      <c r="N537" s="2">
        <f t="shared" si="573"/>
        <v>129</v>
      </c>
      <c r="O537" s="7" t="str">
        <f t="shared" si="574"/>
        <v>Lycée
 de 16h 00 à 18h 00</v>
      </c>
    </row>
    <row r="538" spans="1:15" x14ac:dyDescent="0.25">
      <c r="A538">
        <f t="shared" si="575"/>
        <v>49</v>
      </c>
      <c r="B538" s="3">
        <f t="shared" si="576"/>
        <v>6</v>
      </c>
      <c r="C538" s="4">
        <f t="shared" si="592"/>
        <v>12</v>
      </c>
      <c r="D538">
        <f t="shared" si="579"/>
        <v>2017</v>
      </c>
      <c r="E538" s="22">
        <f t="shared" si="543"/>
        <v>43077</v>
      </c>
      <c r="F538" s="25">
        <f t="shared" ref="F538:H538" si="602">F499</f>
        <v>0.75</v>
      </c>
      <c r="G538" s="25">
        <f t="shared" si="602"/>
        <v>0.83333333333333337</v>
      </c>
      <c r="H538" s="25" t="str">
        <f t="shared" si="602"/>
        <v>Public</v>
      </c>
      <c r="J538" s="1">
        <f t="shared" si="569"/>
        <v>8.333333333333337E-2</v>
      </c>
      <c r="K538" s="2">
        <f t="shared" si="570"/>
        <v>0</v>
      </c>
      <c r="L538" s="2">
        <f t="shared" si="571"/>
        <v>7</v>
      </c>
      <c r="M538" s="2">
        <f t="shared" si="572"/>
        <v>130</v>
      </c>
      <c r="N538" s="2">
        <f t="shared" si="573"/>
        <v>153</v>
      </c>
      <c r="O538" s="7" t="str">
        <f t="shared" si="574"/>
        <v>Public
 de 18h 00 à 20h 00</v>
      </c>
    </row>
    <row r="539" spans="1:15" x14ac:dyDescent="0.25">
      <c r="A539">
        <f t="shared" si="575"/>
        <v>49</v>
      </c>
      <c r="B539" s="3">
        <f t="shared" si="576"/>
        <v>6</v>
      </c>
      <c r="C539" s="4">
        <f t="shared" si="592"/>
        <v>12</v>
      </c>
      <c r="D539">
        <f t="shared" si="579"/>
        <v>2017</v>
      </c>
      <c r="E539" s="22">
        <f t="shared" si="543"/>
        <v>43077</v>
      </c>
      <c r="F539" s="25">
        <f t="shared" ref="F539:H539" si="603">F500</f>
        <v>0.83333333333333337</v>
      </c>
      <c r="G539" s="25">
        <f t="shared" si="603"/>
        <v>0.875</v>
      </c>
      <c r="H539" s="25" t="str">
        <f t="shared" si="603"/>
        <v>CNT</v>
      </c>
      <c r="J539" s="1">
        <f t="shared" si="569"/>
        <v>4.166666666666663E-2</v>
      </c>
      <c r="K539" s="2">
        <f t="shared" si="570"/>
        <v>0</v>
      </c>
      <c r="L539" s="2">
        <f t="shared" si="571"/>
        <v>7</v>
      </c>
      <c r="M539" s="2">
        <f t="shared" si="572"/>
        <v>154</v>
      </c>
      <c r="N539" s="2">
        <f t="shared" si="573"/>
        <v>165</v>
      </c>
      <c r="O539" s="7" t="str">
        <f t="shared" si="574"/>
        <v>CNT
 de 20h 00 à 21h 00</v>
      </c>
    </row>
    <row r="540" spans="1:15" x14ac:dyDescent="0.25">
      <c r="A540">
        <f t="shared" si="575"/>
        <v>49</v>
      </c>
      <c r="B540" s="3">
        <f t="shared" si="576"/>
        <v>6</v>
      </c>
      <c r="C540" s="4">
        <f t="shared" si="592"/>
        <v>12</v>
      </c>
      <c r="D540">
        <f t="shared" si="579"/>
        <v>2017</v>
      </c>
      <c r="E540" s="22">
        <f t="shared" si="543"/>
        <v>43077</v>
      </c>
      <c r="F540" s="25">
        <f t="shared" ref="F540:H540" si="604">F501</f>
        <v>0.875</v>
      </c>
      <c r="G540" s="25">
        <f t="shared" si="604"/>
        <v>0.9375</v>
      </c>
      <c r="H540" s="25" t="str">
        <f t="shared" si="604"/>
        <v>TVSV</v>
      </c>
      <c r="J540" s="1">
        <f t="shared" si="569"/>
        <v>6.25E-2</v>
      </c>
      <c r="K540" s="2">
        <f t="shared" si="570"/>
        <v>0</v>
      </c>
      <c r="L540" s="2">
        <f t="shared" si="571"/>
        <v>7</v>
      </c>
      <c r="M540" s="2">
        <f t="shared" si="572"/>
        <v>166</v>
      </c>
      <c r="N540" s="2">
        <f t="shared" si="573"/>
        <v>183</v>
      </c>
      <c r="O540" s="7" t="str">
        <f t="shared" si="574"/>
        <v>TVSV
 de 21h 00 à 22h 30</v>
      </c>
    </row>
    <row r="541" spans="1:15" x14ac:dyDescent="0.25">
      <c r="A541">
        <f t="shared" si="575"/>
        <v>49</v>
      </c>
      <c r="B541" s="3">
        <f t="shared" si="576"/>
        <v>7</v>
      </c>
      <c r="C541" s="4">
        <f t="shared" si="592"/>
        <v>12</v>
      </c>
      <c r="D541">
        <f t="shared" si="579"/>
        <v>2017</v>
      </c>
      <c r="E541" s="22">
        <f t="shared" si="543"/>
        <v>43078</v>
      </c>
      <c r="F541" s="25">
        <f t="shared" ref="F541:H541" si="605">F502</f>
        <v>0.33333333333333331</v>
      </c>
      <c r="G541" s="25">
        <f t="shared" si="605"/>
        <v>0.375</v>
      </c>
      <c r="H541" s="25" t="str">
        <f t="shared" si="605"/>
        <v>Gym Volontaire</v>
      </c>
      <c r="J541" s="1">
        <f t="shared" si="569"/>
        <v>4.1666666666666685E-2</v>
      </c>
      <c r="K541" s="2">
        <f t="shared" si="570"/>
        <v>0</v>
      </c>
      <c r="L541" s="2">
        <f t="shared" si="571"/>
        <v>8</v>
      </c>
      <c r="M541" s="2">
        <f t="shared" si="572"/>
        <v>10</v>
      </c>
      <c r="N541" s="2">
        <f t="shared" si="573"/>
        <v>21</v>
      </c>
      <c r="O541" s="7" t="str">
        <f t="shared" si="574"/>
        <v>Gym Volontaire
 de 8h 00 à 9h 00</v>
      </c>
    </row>
    <row r="542" spans="1:15" x14ac:dyDescent="0.25">
      <c r="A542">
        <f t="shared" si="575"/>
        <v>49</v>
      </c>
      <c r="B542" s="3">
        <f t="shared" si="576"/>
        <v>7</v>
      </c>
      <c r="C542" s="4">
        <f t="shared" si="592"/>
        <v>12</v>
      </c>
      <c r="D542">
        <f t="shared" si="579"/>
        <v>2017</v>
      </c>
      <c r="E542" s="22">
        <f t="shared" si="543"/>
        <v>43078</v>
      </c>
      <c r="F542" s="25">
        <f t="shared" ref="F542:H542" si="606">F503</f>
        <v>0.375</v>
      </c>
      <c r="G542" s="25">
        <f t="shared" si="606"/>
        <v>0.45833333333333331</v>
      </c>
      <c r="H542" s="25" t="str">
        <f t="shared" si="606"/>
        <v>Val Horizon</v>
      </c>
      <c r="J542" s="1">
        <f t="shared" si="569"/>
        <v>8.3333333333333315E-2</v>
      </c>
      <c r="K542" s="2">
        <f t="shared" si="570"/>
        <v>0</v>
      </c>
      <c r="L542" s="2">
        <f t="shared" si="571"/>
        <v>8</v>
      </c>
      <c r="M542" s="2">
        <f t="shared" si="572"/>
        <v>22</v>
      </c>
      <c r="N542" s="2">
        <f t="shared" si="573"/>
        <v>45</v>
      </c>
      <c r="O542" s="7" t="str">
        <f t="shared" si="574"/>
        <v>Val Horizon
 de 9h 00 à 11h 00</v>
      </c>
    </row>
    <row r="543" spans="1:15" x14ac:dyDescent="0.25">
      <c r="A543">
        <f t="shared" si="575"/>
        <v>49</v>
      </c>
      <c r="B543" s="3">
        <f t="shared" si="576"/>
        <v>7</v>
      </c>
      <c r="C543" s="4">
        <f t="shared" si="592"/>
        <v>12</v>
      </c>
      <c r="D543">
        <f t="shared" si="579"/>
        <v>2017</v>
      </c>
      <c r="E543" s="22">
        <f t="shared" si="543"/>
        <v>43078</v>
      </c>
      <c r="F543" s="25">
        <f t="shared" ref="F543:H543" si="607">F504</f>
        <v>0.45833333333333331</v>
      </c>
      <c r="G543" s="25">
        <f t="shared" si="607"/>
        <v>0.60416666666666663</v>
      </c>
      <c r="H543" s="25" t="str">
        <f t="shared" si="607"/>
        <v>CNT</v>
      </c>
      <c r="J543" s="1">
        <f t="shared" si="569"/>
        <v>0.14583333333333331</v>
      </c>
      <c r="K543" s="2">
        <f t="shared" si="570"/>
        <v>0</v>
      </c>
      <c r="L543" s="2">
        <f t="shared" si="571"/>
        <v>8</v>
      </c>
      <c r="M543" s="2">
        <f t="shared" si="572"/>
        <v>46</v>
      </c>
      <c r="N543" s="2">
        <f t="shared" si="573"/>
        <v>87</v>
      </c>
      <c r="O543" s="7" t="str">
        <f t="shared" si="574"/>
        <v>CNT
 de 11h 00 à 14h 30</v>
      </c>
    </row>
    <row r="544" spans="1:15" x14ac:dyDescent="0.25">
      <c r="A544">
        <f t="shared" si="575"/>
        <v>49</v>
      </c>
      <c r="B544" s="3">
        <f t="shared" si="576"/>
        <v>7</v>
      </c>
      <c r="C544" s="4">
        <f t="shared" si="592"/>
        <v>12</v>
      </c>
      <c r="D544">
        <f t="shared" si="579"/>
        <v>2017</v>
      </c>
      <c r="E544" s="22">
        <f t="shared" si="543"/>
        <v>43078</v>
      </c>
      <c r="F544" s="25">
        <f t="shared" ref="F544:H544" si="608">F505</f>
        <v>0.60416666666666663</v>
      </c>
      <c r="G544" s="25">
        <f t="shared" si="608"/>
        <v>0.79166666666666663</v>
      </c>
      <c r="H544" s="25" t="str">
        <f t="shared" si="608"/>
        <v>Public + SDIS ET/OU PSIG</v>
      </c>
      <c r="J544" s="1">
        <f t="shared" si="569"/>
        <v>0.1875</v>
      </c>
      <c r="K544" s="2">
        <f t="shared" si="570"/>
        <v>0</v>
      </c>
      <c r="L544" s="2">
        <f t="shared" si="571"/>
        <v>8</v>
      </c>
      <c r="M544" s="2">
        <f t="shared" si="572"/>
        <v>88</v>
      </c>
      <c r="N544" s="2">
        <f t="shared" si="573"/>
        <v>141</v>
      </c>
      <c r="O544" s="7" t="str">
        <f t="shared" si="574"/>
        <v>Public + SDIS ET/OU PSIG
 de 14h 30 à 19h 00</v>
      </c>
    </row>
    <row r="545" spans="1:15" ht="15.75" thickBot="1" x14ac:dyDescent="0.3">
      <c r="A545">
        <f t="shared" si="575"/>
        <v>49</v>
      </c>
      <c r="B545" s="3">
        <f t="shared" si="576"/>
        <v>7</v>
      </c>
      <c r="C545" s="4">
        <f t="shared" si="592"/>
        <v>12</v>
      </c>
      <c r="D545">
        <f t="shared" si="579"/>
        <v>2017</v>
      </c>
      <c r="E545" s="26">
        <f t="shared" si="543"/>
        <v>43078</v>
      </c>
      <c r="F545" s="27">
        <f t="shared" ref="F545:H545" si="609">F506</f>
        <v>0.79166666666666663</v>
      </c>
      <c r="G545" s="27">
        <f t="shared" si="609"/>
        <v>0.84375</v>
      </c>
      <c r="H545" s="27" t="str">
        <f t="shared" si="609"/>
        <v>Plongeurs masqués</v>
      </c>
      <c r="I545" s="28"/>
      <c r="J545" s="1">
        <f t="shared" si="569"/>
        <v>5.208333333333337E-2</v>
      </c>
      <c r="K545" s="2">
        <f t="shared" si="570"/>
        <v>0</v>
      </c>
      <c r="L545" s="2">
        <f t="shared" si="571"/>
        <v>8</v>
      </c>
      <c r="M545" s="2">
        <f t="shared" si="572"/>
        <v>142</v>
      </c>
      <c r="N545" s="2">
        <f t="shared" si="573"/>
        <v>156</v>
      </c>
      <c r="O545" s="7" t="str">
        <f t="shared" si="574"/>
        <v>Plongeurs masqués
 de 19h 00 à 20h 15</v>
      </c>
    </row>
    <row r="546" spans="1:15" s="29" customFormat="1" ht="15.75" thickTop="1" x14ac:dyDescent="0.25">
      <c r="A546" s="29">
        <f t="shared" si="575"/>
        <v>50</v>
      </c>
      <c r="B546" s="30">
        <f t="shared" si="576"/>
        <v>1</v>
      </c>
      <c r="C546" s="31">
        <f t="shared" si="592"/>
        <v>12</v>
      </c>
      <c r="D546" s="29">
        <f t="shared" si="579"/>
        <v>2017</v>
      </c>
      <c r="E546" s="32">
        <f t="shared" si="543"/>
        <v>43079</v>
      </c>
      <c r="F546" s="33">
        <f t="shared" ref="F546:H546" si="610">F507</f>
        <v>0.3125</v>
      </c>
      <c r="G546" s="33">
        <f t="shared" si="610"/>
        <v>0.41666666666666669</v>
      </c>
      <c r="H546" s="33" t="str">
        <f t="shared" si="610"/>
        <v>CNT</v>
      </c>
      <c r="I546" s="34"/>
      <c r="J546" s="35">
        <f t="shared" si="569"/>
        <v>0.10416666666666669</v>
      </c>
      <c r="K546" s="36">
        <f t="shared" si="570"/>
        <v>0</v>
      </c>
      <c r="L546" s="36">
        <f t="shared" si="571"/>
        <v>2</v>
      </c>
      <c r="M546" s="36">
        <f t="shared" si="572"/>
        <v>4</v>
      </c>
      <c r="N546" s="36">
        <f t="shared" si="573"/>
        <v>33</v>
      </c>
      <c r="O546" s="37" t="str">
        <f t="shared" si="574"/>
        <v>CNT
 de 7h 30 à 10h 00</v>
      </c>
    </row>
    <row r="547" spans="1:15" x14ac:dyDescent="0.25">
      <c r="A547">
        <f t="shared" si="575"/>
        <v>50</v>
      </c>
      <c r="B547" s="3">
        <f t="shared" si="576"/>
        <v>1</v>
      </c>
      <c r="C547" s="4">
        <f t="shared" si="592"/>
        <v>12</v>
      </c>
      <c r="D547">
        <f t="shared" si="579"/>
        <v>2017</v>
      </c>
      <c r="E547" s="22">
        <f t="shared" si="543"/>
        <v>43079</v>
      </c>
      <c r="F547" s="25">
        <f t="shared" ref="F547:H547" si="611">F508</f>
        <v>0.41666666666666669</v>
      </c>
      <c r="G547" s="25">
        <f t="shared" si="611"/>
        <v>0.5625</v>
      </c>
      <c r="H547" s="25" t="str">
        <f t="shared" si="611"/>
        <v>Public</v>
      </c>
      <c r="J547" s="1">
        <f t="shared" si="569"/>
        <v>0.14583333333333331</v>
      </c>
      <c r="K547" s="2">
        <f t="shared" si="570"/>
        <v>0</v>
      </c>
      <c r="L547" s="2">
        <f t="shared" si="571"/>
        <v>2</v>
      </c>
      <c r="M547" s="2">
        <f t="shared" si="572"/>
        <v>34</v>
      </c>
      <c r="N547" s="2">
        <f t="shared" si="573"/>
        <v>75</v>
      </c>
      <c r="O547" s="7" t="str">
        <f t="shared" si="574"/>
        <v>Public
 de 10h 00 à 13h 30</v>
      </c>
    </row>
    <row r="548" spans="1:15" x14ac:dyDescent="0.25">
      <c r="A548">
        <f t="shared" si="575"/>
        <v>50</v>
      </c>
      <c r="B548" s="3">
        <f t="shared" si="576"/>
        <v>2</v>
      </c>
      <c r="C548" s="4">
        <f t="shared" si="592"/>
        <v>12</v>
      </c>
      <c r="D548">
        <f t="shared" si="579"/>
        <v>2017</v>
      </c>
      <c r="E548" s="22">
        <f t="shared" si="543"/>
        <v>43080</v>
      </c>
      <c r="F548" s="25">
        <f t="shared" ref="F548:H548" si="612">F509</f>
        <v>0.375</v>
      </c>
      <c r="G548" s="25">
        <f t="shared" si="612"/>
        <v>0.44791666666666669</v>
      </c>
      <c r="H548" s="25" t="str">
        <f t="shared" si="612"/>
        <v>Lycée</v>
      </c>
      <c r="J548" s="1">
        <f t="shared" si="569"/>
        <v>7.2916666666666685E-2</v>
      </c>
      <c r="K548" s="2">
        <f t="shared" si="570"/>
        <v>0</v>
      </c>
      <c r="L548" s="2">
        <f t="shared" si="571"/>
        <v>3</v>
      </c>
      <c r="M548" s="2">
        <f t="shared" si="572"/>
        <v>22</v>
      </c>
      <c r="N548" s="2">
        <f t="shared" si="573"/>
        <v>42</v>
      </c>
      <c r="O548" s="7" t="str">
        <f t="shared" si="574"/>
        <v>Lycée
 de 9h 00 à 10h 45</v>
      </c>
    </row>
    <row r="549" spans="1:15" x14ac:dyDescent="0.25">
      <c r="A549">
        <f t="shared" si="575"/>
        <v>50</v>
      </c>
      <c r="B549" s="3">
        <f t="shared" si="576"/>
        <v>2</v>
      </c>
      <c r="C549" s="4">
        <f t="shared" si="592"/>
        <v>12</v>
      </c>
      <c r="D549">
        <f t="shared" si="579"/>
        <v>2017</v>
      </c>
      <c r="E549" s="22">
        <f t="shared" si="543"/>
        <v>43080</v>
      </c>
      <c r="F549" s="25">
        <f t="shared" ref="F549:H549" si="613">F510</f>
        <v>0.5</v>
      </c>
      <c r="G549" s="25">
        <f t="shared" si="613"/>
        <v>0.5625</v>
      </c>
      <c r="H549" s="25" t="str">
        <f t="shared" si="613"/>
        <v>Gym Volontaire</v>
      </c>
      <c r="J549" s="1">
        <f t="shared" si="569"/>
        <v>6.25E-2</v>
      </c>
      <c r="K549" s="2">
        <f t="shared" si="570"/>
        <v>0</v>
      </c>
      <c r="L549" s="2">
        <f t="shared" si="571"/>
        <v>3</v>
      </c>
      <c r="M549" s="2">
        <f t="shared" si="572"/>
        <v>58</v>
      </c>
      <c r="N549" s="2">
        <f t="shared" si="573"/>
        <v>75</v>
      </c>
      <c r="O549" s="7" t="str">
        <f t="shared" si="574"/>
        <v>Gym Volontaire
 de 12h 00 à 13h 30</v>
      </c>
    </row>
    <row r="550" spans="1:15" x14ac:dyDescent="0.25">
      <c r="A550">
        <f t="shared" si="575"/>
        <v>50</v>
      </c>
      <c r="B550" s="3">
        <f t="shared" si="576"/>
        <v>2</v>
      </c>
      <c r="C550" s="4">
        <f t="shared" si="592"/>
        <v>12</v>
      </c>
      <c r="D550">
        <f t="shared" si="579"/>
        <v>2017</v>
      </c>
      <c r="E550" s="22">
        <f t="shared" si="543"/>
        <v>43080</v>
      </c>
      <c r="F550" s="25">
        <f t="shared" ref="F550:H550" si="614">F511</f>
        <v>0.58333333333333337</v>
      </c>
      <c r="G550" s="25">
        <f t="shared" si="614"/>
        <v>0.64583333333333337</v>
      </c>
      <c r="H550" s="25" t="str">
        <f t="shared" si="614"/>
        <v>Collège A</v>
      </c>
      <c r="J550" s="1">
        <f t="shared" si="569"/>
        <v>6.25E-2</v>
      </c>
      <c r="K550" s="2">
        <f t="shared" si="570"/>
        <v>0</v>
      </c>
      <c r="L550" s="2">
        <f t="shared" si="571"/>
        <v>3</v>
      </c>
      <c r="M550" s="2">
        <f t="shared" si="572"/>
        <v>82</v>
      </c>
      <c r="N550" s="2">
        <f t="shared" si="573"/>
        <v>99</v>
      </c>
      <c r="O550" s="7" t="str">
        <f t="shared" si="574"/>
        <v>Collège A
 de 14h 00 à 15h 30</v>
      </c>
    </row>
    <row r="551" spans="1:15" x14ac:dyDescent="0.25">
      <c r="A551">
        <f t="shared" si="575"/>
        <v>50</v>
      </c>
      <c r="B551" s="3">
        <f t="shared" si="576"/>
        <v>2</v>
      </c>
      <c r="C551" s="4">
        <f t="shared" si="592"/>
        <v>12</v>
      </c>
      <c r="D551">
        <f t="shared" si="579"/>
        <v>2017</v>
      </c>
      <c r="E551" s="22">
        <f t="shared" si="543"/>
        <v>43080</v>
      </c>
      <c r="F551" s="25">
        <f t="shared" ref="F551:H551" si="615">F512</f>
        <v>0.64583333333333337</v>
      </c>
      <c r="G551" s="25">
        <f t="shared" si="615"/>
        <v>0.70833333333333337</v>
      </c>
      <c r="H551" s="25" t="str">
        <f t="shared" si="615"/>
        <v>Collège B</v>
      </c>
      <c r="J551" s="1">
        <f t="shared" si="569"/>
        <v>6.25E-2</v>
      </c>
      <c r="K551" s="2">
        <f t="shared" si="570"/>
        <v>0</v>
      </c>
      <c r="L551" s="2">
        <f t="shared" si="571"/>
        <v>3</v>
      </c>
      <c r="M551" s="2">
        <f t="shared" si="572"/>
        <v>100</v>
      </c>
      <c r="N551" s="2">
        <f t="shared" si="573"/>
        <v>117</v>
      </c>
      <c r="O551" s="7" t="str">
        <f t="shared" si="574"/>
        <v>Collège B
 de 15h 30 à 17h 00</v>
      </c>
    </row>
    <row r="552" spans="1:15" x14ac:dyDescent="0.25">
      <c r="A552">
        <f t="shared" si="575"/>
        <v>50</v>
      </c>
      <c r="B552" s="3">
        <f t="shared" si="576"/>
        <v>2</v>
      </c>
      <c r="C552" s="4">
        <f t="shared" si="592"/>
        <v>12</v>
      </c>
      <c r="D552">
        <f t="shared" si="579"/>
        <v>2017</v>
      </c>
      <c r="E552" s="22">
        <f t="shared" si="543"/>
        <v>43080</v>
      </c>
      <c r="F552" s="25">
        <f t="shared" ref="F552:H552" si="616">F513</f>
        <v>0.70833333333333337</v>
      </c>
      <c r="G552" s="25">
        <f t="shared" si="616"/>
        <v>0.75</v>
      </c>
      <c r="H552" s="25" t="str">
        <f t="shared" si="616"/>
        <v>Gym Volontaire</v>
      </c>
      <c r="J552" s="1">
        <f t="shared" si="569"/>
        <v>4.166666666666663E-2</v>
      </c>
      <c r="K552" s="2">
        <f t="shared" si="570"/>
        <v>0</v>
      </c>
      <c r="L552" s="2">
        <f t="shared" si="571"/>
        <v>3</v>
      </c>
      <c r="M552" s="2">
        <f t="shared" si="572"/>
        <v>118</v>
      </c>
      <c r="N552" s="2">
        <f t="shared" si="573"/>
        <v>129</v>
      </c>
      <c r="O552" s="7" t="str">
        <f t="shared" si="574"/>
        <v>Gym Volontaire
 de 17h 00 à 18h 00</v>
      </c>
    </row>
    <row r="553" spans="1:15" x14ac:dyDescent="0.25">
      <c r="A553">
        <f t="shared" si="575"/>
        <v>50</v>
      </c>
      <c r="B553" s="3">
        <f t="shared" si="576"/>
        <v>2</v>
      </c>
      <c r="C553" s="4">
        <f t="shared" si="592"/>
        <v>12</v>
      </c>
      <c r="D553">
        <f t="shared" si="579"/>
        <v>2017</v>
      </c>
      <c r="E553" s="22">
        <f t="shared" si="543"/>
        <v>43080</v>
      </c>
      <c r="F553" s="25">
        <f t="shared" ref="F553:H553" si="617">F514</f>
        <v>0.75</v>
      </c>
      <c r="G553" s="25">
        <f t="shared" si="617"/>
        <v>0.9375</v>
      </c>
      <c r="H553" s="25" t="str">
        <f t="shared" si="617"/>
        <v>CNT</v>
      </c>
      <c r="J553" s="1">
        <f t="shared" si="569"/>
        <v>0.1875</v>
      </c>
      <c r="K553" s="2">
        <f t="shared" si="570"/>
        <v>0</v>
      </c>
      <c r="L553" s="2">
        <f t="shared" si="571"/>
        <v>3</v>
      </c>
      <c r="M553" s="2">
        <f t="shared" si="572"/>
        <v>130</v>
      </c>
      <c r="N553" s="2">
        <f t="shared" si="573"/>
        <v>183</v>
      </c>
      <c r="O553" s="7" t="str">
        <f t="shared" si="574"/>
        <v>CNT
 de 18h 00 à 22h 30</v>
      </c>
    </row>
    <row r="554" spans="1:15" x14ac:dyDescent="0.25">
      <c r="A554">
        <f t="shared" si="575"/>
        <v>50</v>
      </c>
      <c r="B554" s="3">
        <f t="shared" si="576"/>
        <v>3</v>
      </c>
      <c r="C554" s="4">
        <f t="shared" si="592"/>
        <v>12</v>
      </c>
      <c r="D554">
        <f t="shared" si="579"/>
        <v>2017</v>
      </c>
      <c r="E554" s="22">
        <f t="shared" ref="E554:E617" si="618">E515+7</f>
        <v>43081</v>
      </c>
      <c r="F554" s="25">
        <f t="shared" ref="F554:H554" si="619">F515</f>
        <v>0.3125</v>
      </c>
      <c r="G554" s="25">
        <f t="shared" si="619"/>
        <v>0.34375</v>
      </c>
      <c r="H554" s="25" t="str">
        <f t="shared" si="619"/>
        <v>SDIS et/OU PSIG</v>
      </c>
      <c r="J554" s="1">
        <f t="shared" si="569"/>
        <v>3.125E-2</v>
      </c>
      <c r="K554" s="2">
        <f t="shared" si="570"/>
        <v>0</v>
      </c>
      <c r="L554" s="2">
        <f t="shared" si="571"/>
        <v>4</v>
      </c>
      <c r="M554" s="2">
        <f t="shared" si="572"/>
        <v>4</v>
      </c>
      <c r="N554" s="2">
        <f t="shared" si="573"/>
        <v>12</v>
      </c>
      <c r="O554" s="7" t="str">
        <f t="shared" si="574"/>
        <v>SDIS et/OU PSIG
 de 7h 30 à 8h 15</v>
      </c>
    </row>
    <row r="555" spans="1:15" x14ac:dyDescent="0.25">
      <c r="A555">
        <f t="shared" si="575"/>
        <v>50</v>
      </c>
      <c r="B555" s="3">
        <f t="shared" si="576"/>
        <v>3</v>
      </c>
      <c r="C555" s="4">
        <f t="shared" si="592"/>
        <v>12</v>
      </c>
      <c r="D555">
        <f t="shared" si="579"/>
        <v>2017</v>
      </c>
      <c r="E555" s="22">
        <f t="shared" si="618"/>
        <v>43081</v>
      </c>
      <c r="F555" s="25">
        <f t="shared" ref="F555:H555" si="620">F516</f>
        <v>0.35416666666666669</v>
      </c>
      <c r="G555" s="25">
        <f t="shared" si="620"/>
        <v>0.5</v>
      </c>
      <c r="H555" s="25" t="str">
        <f t="shared" si="620"/>
        <v>Collège C</v>
      </c>
      <c r="J555" s="1">
        <f t="shared" si="569"/>
        <v>0.14583333333333331</v>
      </c>
      <c r="K555" s="2">
        <f t="shared" si="570"/>
        <v>0</v>
      </c>
      <c r="L555" s="2">
        <f t="shared" si="571"/>
        <v>4</v>
      </c>
      <c r="M555" s="2">
        <f t="shared" si="572"/>
        <v>16</v>
      </c>
      <c r="N555" s="2">
        <f t="shared" si="573"/>
        <v>57</v>
      </c>
      <c r="O555" s="7" t="str">
        <f t="shared" si="574"/>
        <v>Collège C
 de 8h 30 à 12h 00</v>
      </c>
    </row>
    <row r="556" spans="1:15" x14ac:dyDescent="0.25">
      <c r="A556">
        <f t="shared" si="575"/>
        <v>50</v>
      </c>
      <c r="B556" s="3">
        <f t="shared" si="576"/>
        <v>3</v>
      </c>
      <c r="C556" s="4">
        <f t="shared" si="592"/>
        <v>12</v>
      </c>
      <c r="D556">
        <f t="shared" si="579"/>
        <v>2017</v>
      </c>
      <c r="E556" s="22">
        <f t="shared" si="618"/>
        <v>43081</v>
      </c>
      <c r="F556" s="25">
        <f t="shared" ref="F556:H556" si="621">F517</f>
        <v>0.52083333333333337</v>
      </c>
      <c r="G556" s="25">
        <f t="shared" si="621"/>
        <v>0.5625</v>
      </c>
      <c r="H556" s="25" t="str">
        <f t="shared" si="621"/>
        <v>Maison Des Cèdres</v>
      </c>
      <c r="J556" s="1">
        <f t="shared" si="569"/>
        <v>4.166666666666663E-2</v>
      </c>
      <c r="K556" s="2">
        <f t="shared" si="570"/>
        <v>0</v>
      </c>
      <c r="L556" s="2">
        <f t="shared" si="571"/>
        <v>4</v>
      </c>
      <c r="M556" s="2">
        <f t="shared" si="572"/>
        <v>64</v>
      </c>
      <c r="N556" s="2">
        <f t="shared" si="573"/>
        <v>75</v>
      </c>
      <c r="O556" s="7" t="str">
        <f t="shared" si="574"/>
        <v>Maison Des Cèdres
 de 12h 30 à 13h 30</v>
      </c>
    </row>
    <row r="557" spans="1:15" x14ac:dyDescent="0.25">
      <c r="A557">
        <f t="shared" si="575"/>
        <v>50</v>
      </c>
      <c r="B557" s="3">
        <f t="shared" si="576"/>
        <v>3</v>
      </c>
      <c r="C557" s="4">
        <f t="shared" si="592"/>
        <v>12</v>
      </c>
      <c r="D557">
        <f t="shared" si="579"/>
        <v>2017</v>
      </c>
      <c r="E557" s="22">
        <f t="shared" si="618"/>
        <v>43081</v>
      </c>
      <c r="F557" s="25">
        <f t="shared" ref="F557:H557" si="622">F518</f>
        <v>0.58333333333333337</v>
      </c>
      <c r="G557" s="25">
        <f t="shared" si="622"/>
        <v>0.75</v>
      </c>
      <c r="H557" s="25" t="str">
        <f t="shared" si="622"/>
        <v>Lycée</v>
      </c>
      <c r="J557" s="1">
        <f t="shared" si="569"/>
        <v>0.16666666666666663</v>
      </c>
      <c r="K557" s="2">
        <f t="shared" si="570"/>
        <v>0</v>
      </c>
      <c r="L557" s="2">
        <f t="shared" si="571"/>
        <v>4</v>
      </c>
      <c r="M557" s="2">
        <f t="shared" si="572"/>
        <v>82</v>
      </c>
      <c r="N557" s="2">
        <f t="shared" si="573"/>
        <v>129</v>
      </c>
      <c r="O557" s="7" t="str">
        <f t="shared" si="574"/>
        <v>Lycée
 de 14h 00 à 18h 00</v>
      </c>
    </row>
    <row r="558" spans="1:15" x14ac:dyDescent="0.25">
      <c r="A558">
        <f t="shared" si="575"/>
        <v>50</v>
      </c>
      <c r="B558" s="3">
        <f t="shared" si="576"/>
        <v>3</v>
      </c>
      <c r="C558" s="4">
        <f t="shared" si="592"/>
        <v>12</v>
      </c>
      <c r="D558">
        <f t="shared" si="579"/>
        <v>2017</v>
      </c>
      <c r="E558" s="22">
        <f t="shared" si="618"/>
        <v>43081</v>
      </c>
      <c r="F558" s="25">
        <f t="shared" ref="F558:H558" si="623">F519</f>
        <v>0.75</v>
      </c>
      <c r="G558" s="25">
        <f t="shared" si="623"/>
        <v>0.83333333333333337</v>
      </c>
      <c r="H558" s="25" t="str">
        <f t="shared" si="623"/>
        <v>Public</v>
      </c>
      <c r="J558" s="1">
        <f t="shared" si="569"/>
        <v>8.333333333333337E-2</v>
      </c>
      <c r="K558" s="2">
        <f t="shared" si="570"/>
        <v>0</v>
      </c>
      <c r="L558" s="2">
        <f t="shared" si="571"/>
        <v>4</v>
      </c>
      <c r="M558" s="2">
        <f t="shared" si="572"/>
        <v>130</v>
      </c>
      <c r="N558" s="2">
        <f t="shared" si="573"/>
        <v>153</v>
      </c>
      <c r="O558" s="7" t="str">
        <f t="shared" si="574"/>
        <v>Public
 de 18h 00 à 20h 00</v>
      </c>
    </row>
    <row r="559" spans="1:15" x14ac:dyDescent="0.25">
      <c r="A559">
        <f t="shared" si="575"/>
        <v>50</v>
      </c>
      <c r="B559" s="3">
        <f t="shared" si="576"/>
        <v>3</v>
      </c>
      <c r="C559" s="4">
        <f t="shared" si="592"/>
        <v>12</v>
      </c>
      <c r="D559">
        <f t="shared" si="579"/>
        <v>2017</v>
      </c>
      <c r="E559" s="22">
        <f t="shared" si="618"/>
        <v>43081</v>
      </c>
      <c r="F559" s="25">
        <f t="shared" ref="F559:H559" si="624">F520</f>
        <v>0.83333333333333337</v>
      </c>
      <c r="G559" s="25">
        <f t="shared" si="624"/>
        <v>0.9375</v>
      </c>
      <c r="H559" s="25" t="str">
        <f t="shared" si="624"/>
        <v>CNT</v>
      </c>
      <c r="J559" s="1">
        <f t="shared" si="569"/>
        <v>0.10416666666666663</v>
      </c>
      <c r="K559" s="2">
        <f t="shared" si="570"/>
        <v>0</v>
      </c>
      <c r="L559" s="2">
        <f t="shared" si="571"/>
        <v>4</v>
      </c>
      <c r="M559" s="2">
        <f t="shared" si="572"/>
        <v>154</v>
      </c>
      <c r="N559" s="2">
        <f t="shared" si="573"/>
        <v>183</v>
      </c>
      <c r="O559" s="7" t="str">
        <f t="shared" si="574"/>
        <v>CNT
 de 20h 00 à 22h 30</v>
      </c>
    </row>
    <row r="560" spans="1:15" x14ac:dyDescent="0.25">
      <c r="A560">
        <f t="shared" si="575"/>
        <v>50</v>
      </c>
      <c r="B560" s="3">
        <f t="shared" si="576"/>
        <v>4</v>
      </c>
      <c r="C560" s="4">
        <f t="shared" si="592"/>
        <v>12</v>
      </c>
      <c r="D560">
        <f t="shared" si="579"/>
        <v>2017</v>
      </c>
      <c r="E560" s="22">
        <f t="shared" si="618"/>
        <v>43082</v>
      </c>
      <c r="F560" s="25">
        <f t="shared" ref="F560:H560" si="625">F521</f>
        <v>0.33333333333333331</v>
      </c>
      <c r="G560" s="25">
        <f t="shared" si="625"/>
        <v>0.41666666666666669</v>
      </c>
      <c r="H560" s="25" t="str">
        <f t="shared" si="625"/>
        <v>Lycée</v>
      </c>
      <c r="J560" s="1">
        <f t="shared" si="569"/>
        <v>8.333333333333337E-2</v>
      </c>
      <c r="K560" s="2">
        <f t="shared" si="570"/>
        <v>0</v>
      </c>
      <c r="L560" s="2">
        <f t="shared" si="571"/>
        <v>5</v>
      </c>
      <c r="M560" s="2">
        <f t="shared" si="572"/>
        <v>10</v>
      </c>
      <c r="N560" s="2">
        <f t="shared" si="573"/>
        <v>33</v>
      </c>
      <c r="O560" s="7" t="str">
        <f t="shared" si="574"/>
        <v>Lycée
 de 8h 00 à 10h 00</v>
      </c>
    </row>
    <row r="561" spans="1:15" x14ac:dyDescent="0.25">
      <c r="A561">
        <f t="shared" si="575"/>
        <v>50</v>
      </c>
      <c r="B561" s="3">
        <f t="shared" si="576"/>
        <v>4</v>
      </c>
      <c r="C561" s="4">
        <f t="shared" si="592"/>
        <v>12</v>
      </c>
      <c r="D561">
        <f t="shared" si="579"/>
        <v>2017</v>
      </c>
      <c r="E561" s="22">
        <f t="shared" si="618"/>
        <v>43082</v>
      </c>
      <c r="F561" s="25">
        <f t="shared" ref="F561:H561" si="626">F522</f>
        <v>0.41666666666666669</v>
      </c>
      <c r="G561" s="25">
        <f t="shared" si="626"/>
        <v>0.5</v>
      </c>
      <c r="H561" s="25" t="str">
        <f t="shared" si="626"/>
        <v>Lycée</v>
      </c>
      <c r="J561" s="1">
        <f t="shared" si="569"/>
        <v>8.3333333333333315E-2</v>
      </c>
      <c r="K561" s="2">
        <f t="shared" si="570"/>
        <v>0</v>
      </c>
      <c r="L561" s="2">
        <f t="shared" si="571"/>
        <v>5</v>
      </c>
      <c r="M561" s="2">
        <f t="shared" si="572"/>
        <v>34</v>
      </c>
      <c r="N561" s="2">
        <f t="shared" si="573"/>
        <v>57</v>
      </c>
      <c r="O561" s="7" t="str">
        <f t="shared" si="574"/>
        <v>Lycée
 de 10h 00 à 12h 00</v>
      </c>
    </row>
    <row r="562" spans="1:15" x14ac:dyDescent="0.25">
      <c r="A562">
        <f t="shared" si="575"/>
        <v>50</v>
      </c>
      <c r="B562" s="3">
        <f t="shared" si="576"/>
        <v>4</v>
      </c>
      <c r="C562" s="4">
        <f t="shared" si="592"/>
        <v>12</v>
      </c>
      <c r="D562">
        <f t="shared" si="579"/>
        <v>2017</v>
      </c>
      <c r="E562" s="22">
        <f t="shared" si="618"/>
        <v>43082</v>
      </c>
      <c r="F562" s="25">
        <f t="shared" ref="F562:H562" si="627">F523</f>
        <v>0.52083333333333337</v>
      </c>
      <c r="G562" s="25">
        <f t="shared" si="627"/>
        <v>0.60416666666666663</v>
      </c>
      <c r="H562" s="25" t="str">
        <f t="shared" si="627"/>
        <v>CNT</v>
      </c>
      <c r="J562" s="1">
        <f t="shared" si="569"/>
        <v>8.3333333333333259E-2</v>
      </c>
      <c r="K562" s="2">
        <f t="shared" si="570"/>
        <v>0</v>
      </c>
      <c r="L562" s="2">
        <f t="shared" si="571"/>
        <v>5</v>
      </c>
      <c r="M562" s="2">
        <f t="shared" si="572"/>
        <v>64</v>
      </c>
      <c r="N562" s="2">
        <f t="shared" si="573"/>
        <v>87</v>
      </c>
      <c r="O562" s="7" t="str">
        <f t="shared" si="574"/>
        <v>CNT
 de 12h 30 à 14h 30</v>
      </c>
    </row>
    <row r="563" spans="1:15" x14ac:dyDescent="0.25">
      <c r="A563">
        <f t="shared" si="575"/>
        <v>50</v>
      </c>
      <c r="B563" s="3">
        <f t="shared" si="576"/>
        <v>4</v>
      </c>
      <c r="C563" s="4">
        <f t="shared" si="592"/>
        <v>12</v>
      </c>
      <c r="D563">
        <f t="shared" si="579"/>
        <v>2017</v>
      </c>
      <c r="E563" s="22">
        <f t="shared" si="618"/>
        <v>43082</v>
      </c>
      <c r="F563" s="25">
        <f t="shared" ref="F563:H563" si="628">F524</f>
        <v>0.60416666666666663</v>
      </c>
      <c r="G563" s="25">
        <f t="shared" si="628"/>
        <v>0.79166666666666663</v>
      </c>
      <c r="H563" s="25" t="str">
        <f t="shared" si="628"/>
        <v>Public</v>
      </c>
      <c r="J563" s="1">
        <f t="shared" si="569"/>
        <v>0.1875</v>
      </c>
      <c r="K563" s="2">
        <f t="shared" si="570"/>
        <v>0</v>
      </c>
      <c r="L563" s="2">
        <f t="shared" si="571"/>
        <v>5</v>
      </c>
      <c r="M563" s="2">
        <f t="shared" si="572"/>
        <v>88</v>
      </c>
      <c r="N563" s="2">
        <f t="shared" si="573"/>
        <v>141</v>
      </c>
      <c r="O563" s="7" t="str">
        <f t="shared" si="574"/>
        <v>Public
 de 14h 30 à 19h 00</v>
      </c>
    </row>
    <row r="564" spans="1:15" x14ac:dyDescent="0.25">
      <c r="A564">
        <f t="shared" si="575"/>
        <v>50</v>
      </c>
      <c r="B564" s="3">
        <f t="shared" si="576"/>
        <v>4</v>
      </c>
      <c r="C564" s="4">
        <f t="shared" si="592"/>
        <v>12</v>
      </c>
      <c r="D564">
        <f t="shared" si="579"/>
        <v>2017</v>
      </c>
      <c r="E564" s="22">
        <f t="shared" si="618"/>
        <v>43082</v>
      </c>
      <c r="F564" s="25">
        <f t="shared" ref="F564:H564" si="629">F525</f>
        <v>0.79166666666666663</v>
      </c>
      <c r="G564" s="25">
        <f t="shared" si="629"/>
        <v>0.83333333333333337</v>
      </c>
      <c r="H564" s="25" t="str">
        <f t="shared" si="629"/>
        <v>CNT</v>
      </c>
      <c r="J564" s="1">
        <f t="shared" si="569"/>
        <v>4.1666666666666741E-2</v>
      </c>
      <c r="K564" s="2">
        <f t="shared" si="570"/>
        <v>0</v>
      </c>
      <c r="L564" s="2">
        <f t="shared" si="571"/>
        <v>5</v>
      </c>
      <c r="M564" s="2">
        <f t="shared" si="572"/>
        <v>142</v>
      </c>
      <c r="N564" s="2">
        <f t="shared" si="573"/>
        <v>153</v>
      </c>
      <c r="O564" s="7" t="str">
        <f t="shared" si="574"/>
        <v>CNT
 de 19h 00 à 20h 00</v>
      </c>
    </row>
    <row r="565" spans="1:15" x14ac:dyDescent="0.25">
      <c r="A565">
        <f t="shared" si="575"/>
        <v>50</v>
      </c>
      <c r="B565" s="3">
        <f t="shared" si="576"/>
        <v>4</v>
      </c>
      <c r="C565" s="4">
        <f t="shared" si="592"/>
        <v>12</v>
      </c>
      <c r="D565">
        <f t="shared" si="579"/>
        <v>2017</v>
      </c>
      <c r="E565" s="22">
        <f t="shared" si="618"/>
        <v>43082</v>
      </c>
      <c r="F565" s="25">
        <f t="shared" ref="F565:H565" si="630">F526</f>
        <v>0.83333333333333337</v>
      </c>
      <c r="G565" s="25">
        <f t="shared" si="630"/>
        <v>0.9375</v>
      </c>
      <c r="H565" s="25" t="str">
        <f t="shared" si="630"/>
        <v>Plongeurs masqués</v>
      </c>
      <c r="J565" s="1">
        <f t="shared" si="569"/>
        <v>0.10416666666666663</v>
      </c>
      <c r="K565" s="2">
        <f t="shared" si="570"/>
        <v>0</v>
      </c>
      <c r="L565" s="2">
        <f t="shared" si="571"/>
        <v>5</v>
      </c>
      <c r="M565" s="2">
        <f t="shared" si="572"/>
        <v>154</v>
      </c>
      <c r="N565" s="2">
        <f t="shared" si="573"/>
        <v>183</v>
      </c>
      <c r="O565" s="7" t="str">
        <f t="shared" si="574"/>
        <v>Plongeurs masqués
 de 20h 00 à 22h 30</v>
      </c>
    </row>
    <row r="566" spans="1:15" x14ac:dyDescent="0.25">
      <c r="A566">
        <f t="shared" si="575"/>
        <v>50</v>
      </c>
      <c r="B566" s="3">
        <f t="shared" si="576"/>
        <v>5</v>
      </c>
      <c r="C566" s="4">
        <f t="shared" si="592"/>
        <v>12</v>
      </c>
      <c r="D566">
        <f t="shared" si="579"/>
        <v>2017</v>
      </c>
      <c r="E566" s="22">
        <f t="shared" si="618"/>
        <v>43083</v>
      </c>
      <c r="F566" s="25">
        <f t="shared" ref="F566:H566" si="631">F527</f>
        <v>0.35416666666666669</v>
      </c>
      <c r="G566" s="25">
        <f t="shared" si="631"/>
        <v>0.41666666666666669</v>
      </c>
      <c r="H566" s="25" t="str">
        <f t="shared" si="631"/>
        <v>Collège B</v>
      </c>
      <c r="J566" s="1">
        <f t="shared" si="569"/>
        <v>6.25E-2</v>
      </c>
      <c r="K566" s="2">
        <f t="shared" si="570"/>
        <v>0</v>
      </c>
      <c r="L566" s="2">
        <f t="shared" si="571"/>
        <v>6</v>
      </c>
      <c r="M566" s="2">
        <f t="shared" si="572"/>
        <v>16</v>
      </c>
      <c r="N566" s="2">
        <f t="shared" si="573"/>
        <v>33</v>
      </c>
      <c r="O566" s="7" t="str">
        <f t="shared" si="574"/>
        <v>Collège B
 de 8h 30 à 10h 00</v>
      </c>
    </row>
    <row r="567" spans="1:15" x14ac:dyDescent="0.25">
      <c r="A567">
        <f t="shared" si="575"/>
        <v>50</v>
      </c>
      <c r="B567" s="3">
        <f t="shared" si="576"/>
        <v>5</v>
      </c>
      <c r="C567" s="4">
        <f t="shared" si="592"/>
        <v>12</v>
      </c>
      <c r="D567">
        <f t="shared" si="579"/>
        <v>2017</v>
      </c>
      <c r="E567" s="22">
        <f t="shared" si="618"/>
        <v>43083</v>
      </c>
      <c r="F567" s="25">
        <f t="shared" ref="F567:H567" si="632">F528</f>
        <v>0.52083333333333337</v>
      </c>
      <c r="G567" s="25">
        <f t="shared" si="632"/>
        <v>0.5625</v>
      </c>
      <c r="H567" s="25" t="str">
        <f t="shared" si="632"/>
        <v>Inss</v>
      </c>
      <c r="J567" s="1">
        <f t="shared" si="569"/>
        <v>4.166666666666663E-2</v>
      </c>
      <c r="K567" s="2">
        <f t="shared" si="570"/>
        <v>0</v>
      </c>
      <c r="L567" s="2">
        <f t="shared" si="571"/>
        <v>6</v>
      </c>
      <c r="M567" s="2">
        <f t="shared" si="572"/>
        <v>64</v>
      </c>
      <c r="N567" s="2">
        <f t="shared" si="573"/>
        <v>75</v>
      </c>
      <c r="O567" s="7" t="str">
        <f t="shared" si="574"/>
        <v>Inss
 de 12h 30 à 13h 30</v>
      </c>
    </row>
    <row r="568" spans="1:15" x14ac:dyDescent="0.25">
      <c r="A568">
        <f t="shared" si="575"/>
        <v>50</v>
      </c>
      <c r="B568" s="3">
        <f t="shared" si="576"/>
        <v>5</v>
      </c>
      <c r="C568" s="4">
        <f t="shared" si="592"/>
        <v>12</v>
      </c>
      <c r="D568">
        <f t="shared" si="579"/>
        <v>2017</v>
      </c>
      <c r="E568" s="22">
        <f t="shared" si="618"/>
        <v>43083</v>
      </c>
      <c r="F568" s="25">
        <f t="shared" ref="F568:H568" si="633">F529</f>
        <v>0.58333333333333337</v>
      </c>
      <c r="G568" s="25">
        <f t="shared" si="633"/>
        <v>0.61111111111111105</v>
      </c>
      <c r="H568" s="25" t="str">
        <f t="shared" si="633"/>
        <v>Ecole Primaire A</v>
      </c>
      <c r="J568" s="1">
        <f t="shared" si="569"/>
        <v>2.7777777777777679E-2</v>
      </c>
      <c r="K568" s="2">
        <f t="shared" si="570"/>
        <v>0</v>
      </c>
      <c r="L568" s="2">
        <f t="shared" si="571"/>
        <v>6</v>
      </c>
      <c r="M568" s="2">
        <f t="shared" si="572"/>
        <v>82</v>
      </c>
      <c r="N568" s="2">
        <f t="shared" si="573"/>
        <v>88.999999999999972</v>
      </c>
      <c r="O568" s="7" t="str">
        <f t="shared" si="574"/>
        <v>Ecole Primaire A
 de 14h 00 à 14h 40</v>
      </c>
    </row>
    <row r="569" spans="1:15" x14ac:dyDescent="0.25">
      <c r="A569">
        <f t="shared" si="575"/>
        <v>50</v>
      </c>
      <c r="B569" s="3">
        <f t="shared" si="576"/>
        <v>5</v>
      </c>
      <c r="C569" s="4">
        <f t="shared" si="592"/>
        <v>12</v>
      </c>
      <c r="D569">
        <f t="shared" si="579"/>
        <v>2017</v>
      </c>
      <c r="E569" s="22">
        <f t="shared" si="618"/>
        <v>43083</v>
      </c>
      <c r="F569" s="25">
        <f t="shared" ref="F569:H569" si="634">F530</f>
        <v>0.61458333333333337</v>
      </c>
      <c r="G569" s="25">
        <f t="shared" si="634"/>
        <v>0.64236111111111105</v>
      </c>
      <c r="H569" s="25" t="str">
        <f t="shared" si="634"/>
        <v>Ecole Primaire A</v>
      </c>
      <c r="J569" s="1">
        <f t="shared" si="569"/>
        <v>2.7777777777777679E-2</v>
      </c>
      <c r="K569" s="2">
        <f t="shared" si="570"/>
        <v>0</v>
      </c>
      <c r="L569" s="2">
        <f t="shared" si="571"/>
        <v>6</v>
      </c>
      <c r="M569" s="2">
        <f t="shared" si="572"/>
        <v>91</v>
      </c>
      <c r="N569" s="2">
        <f t="shared" si="573"/>
        <v>97.999999999999972</v>
      </c>
      <c r="O569" s="7" t="str">
        <f t="shared" si="574"/>
        <v>Ecole Primaire A
 de 14h 45 à 15h 25</v>
      </c>
    </row>
    <row r="570" spans="1:15" x14ac:dyDescent="0.25">
      <c r="A570">
        <f t="shared" si="575"/>
        <v>50</v>
      </c>
      <c r="B570" s="3">
        <f t="shared" si="576"/>
        <v>5</v>
      </c>
      <c r="C570" s="4">
        <f t="shared" si="592"/>
        <v>12</v>
      </c>
      <c r="D570">
        <f t="shared" si="579"/>
        <v>2017</v>
      </c>
      <c r="E570" s="22">
        <f t="shared" si="618"/>
        <v>43083</v>
      </c>
      <c r="F570" s="25">
        <f t="shared" ref="F570:H570" si="635">F531</f>
        <v>0.66666666666666663</v>
      </c>
      <c r="G570" s="25">
        <f t="shared" si="635"/>
        <v>0.75</v>
      </c>
      <c r="H570" s="25" t="str">
        <f t="shared" si="635"/>
        <v>Lycée</v>
      </c>
      <c r="J570" s="1">
        <f t="shared" si="569"/>
        <v>8.333333333333337E-2</v>
      </c>
      <c r="K570" s="2">
        <f t="shared" si="570"/>
        <v>0</v>
      </c>
      <c r="L570" s="2">
        <f t="shared" si="571"/>
        <v>6</v>
      </c>
      <c r="M570" s="2">
        <f t="shared" si="572"/>
        <v>106</v>
      </c>
      <c r="N570" s="2">
        <f t="shared" si="573"/>
        <v>129</v>
      </c>
      <c r="O570" s="7" t="str">
        <f t="shared" si="574"/>
        <v>Lycée
 de 16h 00 à 18h 00</v>
      </c>
    </row>
    <row r="571" spans="1:15" x14ac:dyDescent="0.25">
      <c r="A571">
        <f t="shared" si="575"/>
        <v>50</v>
      </c>
      <c r="B571" s="3">
        <f t="shared" si="576"/>
        <v>5</v>
      </c>
      <c r="C571" s="4">
        <f t="shared" si="592"/>
        <v>12</v>
      </c>
      <c r="D571">
        <f t="shared" si="579"/>
        <v>2017</v>
      </c>
      <c r="E571" s="22">
        <f t="shared" si="618"/>
        <v>43083</v>
      </c>
      <c r="F571" s="25">
        <f t="shared" ref="F571:H571" si="636">F532</f>
        <v>0.75</v>
      </c>
      <c r="G571" s="25">
        <f t="shared" si="636"/>
        <v>0.83333333333333337</v>
      </c>
      <c r="H571" s="25" t="str">
        <f t="shared" si="636"/>
        <v>Public</v>
      </c>
      <c r="J571" s="1">
        <f t="shared" si="569"/>
        <v>8.333333333333337E-2</v>
      </c>
      <c r="K571" s="2">
        <f t="shared" si="570"/>
        <v>0</v>
      </c>
      <c r="L571" s="2">
        <f t="shared" si="571"/>
        <v>6</v>
      </c>
      <c r="M571" s="2">
        <f t="shared" si="572"/>
        <v>130</v>
      </c>
      <c r="N571" s="2">
        <f t="shared" si="573"/>
        <v>153</v>
      </c>
      <c r="O571" s="7" t="str">
        <f t="shared" si="574"/>
        <v>Public
 de 18h 00 à 20h 00</v>
      </c>
    </row>
    <row r="572" spans="1:15" x14ac:dyDescent="0.25">
      <c r="A572">
        <f t="shared" si="575"/>
        <v>50</v>
      </c>
      <c r="B572" s="3">
        <f t="shared" si="576"/>
        <v>5</v>
      </c>
      <c r="C572" s="4">
        <f t="shared" si="592"/>
        <v>12</v>
      </c>
      <c r="D572">
        <f t="shared" si="579"/>
        <v>2017</v>
      </c>
      <c r="E572" s="22">
        <f t="shared" si="618"/>
        <v>43083</v>
      </c>
      <c r="F572" s="25">
        <f t="shared" ref="F572:H572" si="637">F533</f>
        <v>0.83333333333333337</v>
      </c>
      <c r="G572" s="25">
        <f t="shared" si="637"/>
        <v>0.9375</v>
      </c>
      <c r="H572" s="25" t="str">
        <f t="shared" si="637"/>
        <v>CNT</v>
      </c>
      <c r="J572" s="1">
        <f t="shared" si="569"/>
        <v>0.10416666666666663</v>
      </c>
      <c r="K572" s="2">
        <f t="shared" si="570"/>
        <v>0</v>
      </c>
      <c r="L572" s="2">
        <f t="shared" si="571"/>
        <v>6</v>
      </c>
      <c r="M572" s="2">
        <f t="shared" si="572"/>
        <v>154</v>
      </c>
      <c r="N572" s="2">
        <f t="shared" si="573"/>
        <v>183</v>
      </c>
      <c r="O572" s="7" t="str">
        <f t="shared" si="574"/>
        <v>CNT
 de 20h 00 à 22h 30</v>
      </c>
    </row>
    <row r="573" spans="1:15" x14ac:dyDescent="0.25">
      <c r="A573">
        <f t="shared" si="575"/>
        <v>50</v>
      </c>
      <c r="B573" s="3">
        <f t="shared" si="576"/>
        <v>6</v>
      </c>
      <c r="C573" s="4">
        <f t="shared" si="592"/>
        <v>12</v>
      </c>
      <c r="D573">
        <f t="shared" si="579"/>
        <v>2017</v>
      </c>
      <c r="E573" s="22">
        <f t="shared" si="618"/>
        <v>43084</v>
      </c>
      <c r="F573" s="25">
        <f t="shared" ref="F573:H573" si="638">F534</f>
        <v>0.375</v>
      </c>
      <c r="G573" s="25">
        <f t="shared" si="638"/>
        <v>0.47916666666666669</v>
      </c>
      <c r="H573" s="25" t="str">
        <f t="shared" si="638"/>
        <v>Ecole Primaire B</v>
      </c>
      <c r="J573" s="1">
        <f t="shared" si="569"/>
        <v>0.10416666666666669</v>
      </c>
      <c r="K573" s="2">
        <f t="shared" si="570"/>
        <v>0</v>
      </c>
      <c r="L573" s="2">
        <f t="shared" si="571"/>
        <v>7</v>
      </c>
      <c r="M573" s="2">
        <f t="shared" si="572"/>
        <v>22</v>
      </c>
      <c r="N573" s="2">
        <f t="shared" si="573"/>
        <v>51</v>
      </c>
      <c r="O573" s="7" t="str">
        <f t="shared" si="574"/>
        <v>Ecole Primaire B
 de 9h 00 à 11h 30</v>
      </c>
    </row>
    <row r="574" spans="1:15" x14ac:dyDescent="0.25">
      <c r="A574">
        <f t="shared" si="575"/>
        <v>50</v>
      </c>
      <c r="B574" s="3">
        <f t="shared" si="576"/>
        <v>6</v>
      </c>
      <c r="C574" s="4">
        <f t="shared" si="592"/>
        <v>12</v>
      </c>
      <c r="D574">
        <f t="shared" si="579"/>
        <v>2017</v>
      </c>
      <c r="E574" s="22">
        <f t="shared" si="618"/>
        <v>43084</v>
      </c>
      <c r="F574" s="25">
        <f t="shared" ref="F574:H574" si="639">F535</f>
        <v>0.52083333333333337</v>
      </c>
      <c r="G574" s="25">
        <f t="shared" si="639"/>
        <v>0.5625</v>
      </c>
      <c r="H574" s="25" t="str">
        <f t="shared" si="639"/>
        <v>Maison Des Cèdres</v>
      </c>
      <c r="J574" s="1">
        <f t="shared" si="569"/>
        <v>4.166666666666663E-2</v>
      </c>
      <c r="K574" s="2">
        <f t="shared" si="570"/>
        <v>0</v>
      </c>
      <c r="L574" s="2">
        <f t="shared" si="571"/>
        <v>7</v>
      </c>
      <c r="M574" s="2">
        <f t="shared" si="572"/>
        <v>64</v>
      </c>
      <c r="N574" s="2">
        <f t="shared" si="573"/>
        <v>75</v>
      </c>
      <c r="O574" s="7" t="str">
        <f t="shared" si="574"/>
        <v>Maison Des Cèdres
 de 12h 30 à 13h 30</v>
      </c>
    </row>
    <row r="575" spans="1:15" x14ac:dyDescent="0.25">
      <c r="A575">
        <f t="shared" si="575"/>
        <v>50</v>
      </c>
      <c r="B575" s="3">
        <f t="shared" si="576"/>
        <v>6</v>
      </c>
      <c r="C575" s="4">
        <f t="shared" si="592"/>
        <v>12</v>
      </c>
      <c r="D575">
        <f t="shared" si="579"/>
        <v>2017</v>
      </c>
      <c r="E575" s="22">
        <f t="shared" si="618"/>
        <v>43084</v>
      </c>
      <c r="F575" s="25">
        <f t="shared" ref="F575:H575" si="640">F536</f>
        <v>0.58333333333333337</v>
      </c>
      <c r="G575" s="25">
        <f t="shared" si="640"/>
        <v>0.66666666666666663</v>
      </c>
      <c r="H575" s="25" t="str">
        <f t="shared" si="640"/>
        <v>Lycée</v>
      </c>
      <c r="J575" s="1">
        <f t="shared" si="569"/>
        <v>8.3333333333333259E-2</v>
      </c>
      <c r="K575" s="2">
        <f t="shared" si="570"/>
        <v>0</v>
      </c>
      <c r="L575" s="2">
        <f t="shared" si="571"/>
        <v>7</v>
      </c>
      <c r="M575" s="2">
        <f t="shared" si="572"/>
        <v>82</v>
      </c>
      <c r="N575" s="2">
        <f t="shared" si="573"/>
        <v>105</v>
      </c>
      <c r="O575" s="7" t="str">
        <f t="shared" si="574"/>
        <v>Lycée
 de 14h 00 à 16h 00</v>
      </c>
    </row>
    <row r="576" spans="1:15" x14ac:dyDescent="0.25">
      <c r="A576">
        <f t="shared" si="575"/>
        <v>50</v>
      </c>
      <c r="B576" s="3">
        <f t="shared" si="576"/>
        <v>6</v>
      </c>
      <c r="C576" s="4">
        <f t="shared" si="592"/>
        <v>12</v>
      </c>
      <c r="D576">
        <f t="shared" si="579"/>
        <v>2017</v>
      </c>
      <c r="E576" s="22">
        <f t="shared" si="618"/>
        <v>43084</v>
      </c>
      <c r="F576" s="25">
        <f t="shared" ref="F576:H576" si="641">F537</f>
        <v>0.66666666666666663</v>
      </c>
      <c r="G576" s="25">
        <f t="shared" si="641"/>
        <v>0.75</v>
      </c>
      <c r="H576" s="25" t="str">
        <f t="shared" si="641"/>
        <v>Lycée</v>
      </c>
      <c r="J576" s="1">
        <f t="shared" si="569"/>
        <v>8.333333333333337E-2</v>
      </c>
      <c r="K576" s="2">
        <f t="shared" si="570"/>
        <v>0</v>
      </c>
      <c r="L576" s="2">
        <f t="shared" si="571"/>
        <v>7</v>
      </c>
      <c r="M576" s="2">
        <f t="shared" si="572"/>
        <v>106</v>
      </c>
      <c r="N576" s="2">
        <f t="shared" si="573"/>
        <v>129</v>
      </c>
      <c r="O576" s="7" t="str">
        <f t="shared" si="574"/>
        <v>Lycée
 de 16h 00 à 18h 00</v>
      </c>
    </row>
    <row r="577" spans="1:15" x14ac:dyDescent="0.25">
      <c r="A577">
        <f t="shared" si="575"/>
        <v>50</v>
      </c>
      <c r="B577" s="3">
        <f t="shared" si="576"/>
        <v>6</v>
      </c>
      <c r="C577" s="4">
        <f t="shared" si="592"/>
        <v>12</v>
      </c>
      <c r="D577">
        <f t="shared" si="579"/>
        <v>2017</v>
      </c>
      <c r="E577" s="22">
        <f t="shared" si="618"/>
        <v>43084</v>
      </c>
      <c r="F577" s="25">
        <f t="shared" ref="F577:H577" si="642">F538</f>
        <v>0.75</v>
      </c>
      <c r="G577" s="25">
        <f t="shared" si="642"/>
        <v>0.83333333333333337</v>
      </c>
      <c r="H577" s="25" t="str">
        <f t="shared" si="642"/>
        <v>Public</v>
      </c>
      <c r="J577" s="1">
        <f t="shared" si="569"/>
        <v>8.333333333333337E-2</v>
      </c>
      <c r="K577" s="2">
        <f t="shared" si="570"/>
        <v>0</v>
      </c>
      <c r="L577" s="2">
        <f t="shared" si="571"/>
        <v>7</v>
      </c>
      <c r="M577" s="2">
        <f t="shared" si="572"/>
        <v>130</v>
      </c>
      <c r="N577" s="2">
        <f t="shared" si="573"/>
        <v>153</v>
      </c>
      <c r="O577" s="7" t="str">
        <f t="shared" si="574"/>
        <v>Public
 de 18h 00 à 20h 00</v>
      </c>
    </row>
    <row r="578" spans="1:15" x14ac:dyDescent="0.25">
      <c r="A578">
        <f t="shared" si="575"/>
        <v>50</v>
      </c>
      <c r="B578" s="3">
        <f t="shared" si="576"/>
        <v>6</v>
      </c>
      <c r="C578" s="4">
        <f t="shared" si="592"/>
        <v>12</v>
      </c>
      <c r="D578">
        <f t="shared" si="579"/>
        <v>2017</v>
      </c>
      <c r="E578" s="22">
        <f t="shared" si="618"/>
        <v>43084</v>
      </c>
      <c r="F578" s="25">
        <f t="shared" ref="F578:H578" si="643">F539</f>
        <v>0.83333333333333337</v>
      </c>
      <c r="G578" s="25">
        <f t="shared" si="643"/>
        <v>0.875</v>
      </c>
      <c r="H578" s="25" t="str">
        <f t="shared" si="643"/>
        <v>CNT</v>
      </c>
      <c r="J578" s="1">
        <f t="shared" ref="J578:J641" si="644">G578-F578</f>
        <v>4.166666666666663E-2</v>
      </c>
      <c r="K578" s="2">
        <f t="shared" ref="K578:K641" si="645">I578*J578*24</f>
        <v>0</v>
      </c>
      <c r="L578" s="2">
        <f t="shared" ref="L578:L641" si="646">B578+1</f>
        <v>7</v>
      </c>
      <c r="M578" s="2">
        <f t="shared" ref="M578:M641" si="647">288*F578-86</f>
        <v>154</v>
      </c>
      <c r="N578" s="2">
        <f t="shared" ref="N578:N641" si="648">288*G578-87</f>
        <v>165</v>
      </c>
      <c r="O578" s="7" t="str">
        <f t="shared" ref="O578:O641" si="649">H578&amp;CHAR(10)&amp;" de "&amp;HOUR(F578)&amp;"h "&amp;IF(MINUTE(F578)=0,"00",MINUTE(F578))&amp;" à "&amp;HOUR(G578)&amp;"h "&amp;IF(MINUTE(G578)=0,"00",MINUTE(G578))&amp;IF(I578&lt;1,"",CHAR(10)&amp;" "&amp;I578&amp;" participants")</f>
        <v>CNT
 de 20h 00 à 21h 00</v>
      </c>
    </row>
    <row r="579" spans="1:15" x14ac:dyDescent="0.25">
      <c r="A579">
        <f t="shared" ref="A579:A642" si="650">WEEKNUM(E579)</f>
        <v>50</v>
      </c>
      <c r="B579" s="3">
        <f t="shared" ref="B579:B642" si="651">WEEKDAY(E579)</f>
        <v>6</v>
      </c>
      <c r="C579" s="4">
        <f t="shared" si="592"/>
        <v>12</v>
      </c>
      <c r="D579">
        <f t="shared" si="579"/>
        <v>2017</v>
      </c>
      <c r="E579" s="22">
        <f t="shared" si="618"/>
        <v>43084</v>
      </c>
      <c r="F579" s="25">
        <f t="shared" ref="F579:H579" si="652">F540</f>
        <v>0.875</v>
      </c>
      <c r="G579" s="25">
        <f t="shared" si="652"/>
        <v>0.9375</v>
      </c>
      <c r="H579" s="25" t="str">
        <f t="shared" si="652"/>
        <v>TVSV</v>
      </c>
      <c r="J579" s="1">
        <f t="shared" si="644"/>
        <v>6.25E-2</v>
      </c>
      <c r="K579" s="2">
        <f t="shared" si="645"/>
        <v>0</v>
      </c>
      <c r="L579" s="2">
        <f t="shared" si="646"/>
        <v>7</v>
      </c>
      <c r="M579" s="2">
        <f t="shared" si="647"/>
        <v>166</v>
      </c>
      <c r="N579" s="2">
        <f t="shared" si="648"/>
        <v>183</v>
      </c>
      <c r="O579" s="7" t="str">
        <f t="shared" si="649"/>
        <v>TVSV
 de 21h 00 à 22h 30</v>
      </c>
    </row>
    <row r="580" spans="1:15" x14ac:dyDescent="0.25">
      <c r="A580">
        <f t="shared" si="650"/>
        <v>50</v>
      </c>
      <c r="B580" s="3">
        <f t="shared" si="651"/>
        <v>7</v>
      </c>
      <c r="C580" s="4">
        <f t="shared" si="592"/>
        <v>12</v>
      </c>
      <c r="D580">
        <f t="shared" si="579"/>
        <v>2017</v>
      </c>
      <c r="E580" s="22">
        <f t="shared" si="618"/>
        <v>43085</v>
      </c>
      <c r="F580" s="25">
        <f t="shared" ref="F580:H580" si="653">F541</f>
        <v>0.33333333333333331</v>
      </c>
      <c r="G580" s="25">
        <f t="shared" si="653"/>
        <v>0.375</v>
      </c>
      <c r="H580" s="25" t="str">
        <f t="shared" si="653"/>
        <v>Gym Volontaire</v>
      </c>
      <c r="J580" s="1">
        <f t="shared" si="644"/>
        <v>4.1666666666666685E-2</v>
      </c>
      <c r="K580" s="2">
        <f t="shared" si="645"/>
        <v>0</v>
      </c>
      <c r="L580" s="2">
        <f t="shared" si="646"/>
        <v>8</v>
      </c>
      <c r="M580" s="2">
        <f t="shared" si="647"/>
        <v>10</v>
      </c>
      <c r="N580" s="2">
        <f t="shared" si="648"/>
        <v>21</v>
      </c>
      <c r="O580" s="7" t="str">
        <f t="shared" si="649"/>
        <v>Gym Volontaire
 de 8h 00 à 9h 00</v>
      </c>
    </row>
    <row r="581" spans="1:15" x14ac:dyDescent="0.25">
      <c r="A581">
        <f t="shared" si="650"/>
        <v>50</v>
      </c>
      <c r="B581" s="3">
        <f t="shared" si="651"/>
        <v>7</v>
      </c>
      <c r="C581" s="4">
        <f t="shared" si="592"/>
        <v>12</v>
      </c>
      <c r="D581">
        <f t="shared" ref="D581:D644" si="654">YEAR(E581)</f>
        <v>2017</v>
      </c>
      <c r="E581" s="22">
        <f t="shared" si="618"/>
        <v>43085</v>
      </c>
      <c r="F581" s="25">
        <f t="shared" ref="F581:H581" si="655">F542</f>
        <v>0.375</v>
      </c>
      <c r="G581" s="25">
        <f t="shared" si="655"/>
        <v>0.45833333333333331</v>
      </c>
      <c r="H581" s="25" t="str">
        <f t="shared" si="655"/>
        <v>Val Horizon</v>
      </c>
      <c r="J581" s="1">
        <f t="shared" si="644"/>
        <v>8.3333333333333315E-2</v>
      </c>
      <c r="K581" s="2">
        <f t="shared" si="645"/>
        <v>0</v>
      </c>
      <c r="L581" s="2">
        <f t="shared" si="646"/>
        <v>8</v>
      </c>
      <c r="M581" s="2">
        <f t="shared" si="647"/>
        <v>22</v>
      </c>
      <c r="N581" s="2">
        <f t="shared" si="648"/>
        <v>45</v>
      </c>
      <c r="O581" s="7" t="str">
        <f t="shared" si="649"/>
        <v>Val Horizon
 de 9h 00 à 11h 00</v>
      </c>
    </row>
    <row r="582" spans="1:15" x14ac:dyDescent="0.25">
      <c r="A582">
        <f t="shared" si="650"/>
        <v>50</v>
      </c>
      <c r="B582" s="3">
        <f t="shared" si="651"/>
        <v>7</v>
      </c>
      <c r="C582" s="4">
        <f t="shared" si="592"/>
        <v>12</v>
      </c>
      <c r="D582">
        <f t="shared" si="654"/>
        <v>2017</v>
      </c>
      <c r="E582" s="22">
        <f t="shared" si="618"/>
        <v>43085</v>
      </c>
      <c r="F582" s="25">
        <f t="shared" ref="F582:H582" si="656">F543</f>
        <v>0.45833333333333331</v>
      </c>
      <c r="G582" s="25">
        <f t="shared" si="656"/>
        <v>0.60416666666666663</v>
      </c>
      <c r="H582" s="25" t="str">
        <f t="shared" si="656"/>
        <v>CNT</v>
      </c>
      <c r="J582" s="1">
        <f t="shared" si="644"/>
        <v>0.14583333333333331</v>
      </c>
      <c r="K582" s="2">
        <f t="shared" si="645"/>
        <v>0</v>
      </c>
      <c r="L582" s="2">
        <f t="shared" si="646"/>
        <v>8</v>
      </c>
      <c r="M582" s="2">
        <f t="shared" si="647"/>
        <v>46</v>
      </c>
      <c r="N582" s="2">
        <f t="shared" si="648"/>
        <v>87</v>
      </c>
      <c r="O582" s="7" t="str">
        <f t="shared" si="649"/>
        <v>CNT
 de 11h 00 à 14h 30</v>
      </c>
    </row>
    <row r="583" spans="1:15" x14ac:dyDescent="0.25">
      <c r="A583">
        <f t="shared" si="650"/>
        <v>50</v>
      </c>
      <c r="B583" s="3">
        <f t="shared" si="651"/>
        <v>7</v>
      </c>
      <c r="C583" s="4">
        <f t="shared" si="592"/>
        <v>12</v>
      </c>
      <c r="D583">
        <f t="shared" si="654"/>
        <v>2017</v>
      </c>
      <c r="E583" s="22">
        <f t="shared" si="618"/>
        <v>43085</v>
      </c>
      <c r="F583" s="25">
        <f t="shared" ref="F583:H583" si="657">F544</f>
        <v>0.60416666666666663</v>
      </c>
      <c r="G583" s="25">
        <f t="shared" si="657"/>
        <v>0.79166666666666663</v>
      </c>
      <c r="H583" s="25" t="str">
        <f t="shared" si="657"/>
        <v>Public + SDIS ET/OU PSIG</v>
      </c>
      <c r="J583" s="1">
        <f t="shared" si="644"/>
        <v>0.1875</v>
      </c>
      <c r="K583" s="2">
        <f t="shared" si="645"/>
        <v>0</v>
      </c>
      <c r="L583" s="2">
        <f t="shared" si="646"/>
        <v>8</v>
      </c>
      <c r="M583" s="2">
        <f t="shared" si="647"/>
        <v>88</v>
      </c>
      <c r="N583" s="2">
        <f t="shared" si="648"/>
        <v>141</v>
      </c>
      <c r="O583" s="7" t="str">
        <f t="shared" si="649"/>
        <v>Public + SDIS ET/OU PSIG
 de 14h 30 à 19h 00</v>
      </c>
    </row>
    <row r="584" spans="1:15" ht="15.75" thickBot="1" x14ac:dyDescent="0.3">
      <c r="A584">
        <f t="shared" si="650"/>
        <v>50</v>
      </c>
      <c r="B584" s="3">
        <f t="shared" si="651"/>
        <v>7</v>
      </c>
      <c r="C584" s="4">
        <f t="shared" si="592"/>
        <v>12</v>
      </c>
      <c r="D584">
        <f t="shared" si="654"/>
        <v>2017</v>
      </c>
      <c r="E584" s="26">
        <f t="shared" si="618"/>
        <v>43085</v>
      </c>
      <c r="F584" s="27">
        <f t="shared" ref="F584:H584" si="658">F545</f>
        <v>0.79166666666666663</v>
      </c>
      <c r="G584" s="27">
        <f t="shared" si="658"/>
        <v>0.84375</v>
      </c>
      <c r="H584" s="27" t="str">
        <f t="shared" si="658"/>
        <v>Plongeurs masqués</v>
      </c>
      <c r="I584" s="28"/>
      <c r="J584" s="1">
        <f t="shared" si="644"/>
        <v>5.208333333333337E-2</v>
      </c>
      <c r="K584" s="2">
        <f t="shared" si="645"/>
        <v>0</v>
      </c>
      <c r="L584" s="2">
        <f t="shared" si="646"/>
        <v>8</v>
      </c>
      <c r="M584" s="2">
        <f t="shared" si="647"/>
        <v>142</v>
      </c>
      <c r="N584" s="2">
        <f t="shared" si="648"/>
        <v>156</v>
      </c>
      <c r="O584" s="7" t="str">
        <f t="shared" si="649"/>
        <v>Plongeurs masqués
 de 19h 00 à 20h 15</v>
      </c>
    </row>
    <row r="585" spans="1:15" s="29" customFormat="1" ht="15.75" thickTop="1" x14ac:dyDescent="0.25">
      <c r="A585" s="29">
        <f t="shared" si="650"/>
        <v>51</v>
      </c>
      <c r="B585" s="30">
        <f t="shared" si="651"/>
        <v>1</v>
      </c>
      <c r="C585" s="31">
        <f t="shared" si="592"/>
        <v>12</v>
      </c>
      <c r="D585" s="29">
        <f t="shared" si="654"/>
        <v>2017</v>
      </c>
      <c r="E585" s="32">
        <f t="shared" si="618"/>
        <v>43086</v>
      </c>
      <c r="F585" s="33">
        <f t="shared" ref="F585:H585" si="659">F546</f>
        <v>0.3125</v>
      </c>
      <c r="G585" s="33">
        <f t="shared" si="659"/>
        <v>0.41666666666666669</v>
      </c>
      <c r="H585" s="33" t="str">
        <f t="shared" si="659"/>
        <v>CNT</v>
      </c>
      <c r="I585" s="34"/>
      <c r="J585" s="35">
        <f t="shared" si="644"/>
        <v>0.10416666666666669</v>
      </c>
      <c r="K585" s="36">
        <f t="shared" si="645"/>
        <v>0</v>
      </c>
      <c r="L585" s="36">
        <f t="shared" si="646"/>
        <v>2</v>
      </c>
      <c r="M585" s="36">
        <f t="shared" si="647"/>
        <v>4</v>
      </c>
      <c r="N585" s="36">
        <f t="shared" si="648"/>
        <v>33</v>
      </c>
      <c r="O585" s="37" t="str">
        <f t="shared" si="649"/>
        <v>CNT
 de 7h 30 à 10h 00</v>
      </c>
    </row>
    <row r="586" spans="1:15" x14ac:dyDescent="0.25">
      <c r="A586">
        <f t="shared" si="650"/>
        <v>51</v>
      </c>
      <c r="B586" s="3">
        <f t="shared" si="651"/>
        <v>1</v>
      </c>
      <c r="C586" s="4">
        <f t="shared" si="592"/>
        <v>12</v>
      </c>
      <c r="D586">
        <f t="shared" si="654"/>
        <v>2017</v>
      </c>
      <c r="E586" s="22">
        <f t="shared" si="618"/>
        <v>43086</v>
      </c>
      <c r="F586" s="25">
        <f t="shared" ref="F586:H586" si="660">F547</f>
        <v>0.41666666666666669</v>
      </c>
      <c r="G586" s="25">
        <f t="shared" si="660"/>
        <v>0.5625</v>
      </c>
      <c r="H586" s="25" t="str">
        <f t="shared" si="660"/>
        <v>Public</v>
      </c>
      <c r="J586" s="1">
        <f t="shared" si="644"/>
        <v>0.14583333333333331</v>
      </c>
      <c r="K586" s="2">
        <f t="shared" si="645"/>
        <v>0</v>
      </c>
      <c r="L586" s="2">
        <f t="shared" si="646"/>
        <v>2</v>
      </c>
      <c r="M586" s="2">
        <f t="shared" si="647"/>
        <v>34</v>
      </c>
      <c r="N586" s="2">
        <f t="shared" si="648"/>
        <v>75</v>
      </c>
      <c r="O586" s="7" t="str">
        <f t="shared" si="649"/>
        <v>Public
 de 10h 00 à 13h 30</v>
      </c>
    </row>
    <row r="587" spans="1:15" x14ac:dyDescent="0.25">
      <c r="A587">
        <f t="shared" si="650"/>
        <v>51</v>
      </c>
      <c r="B587" s="3">
        <f t="shared" si="651"/>
        <v>2</v>
      </c>
      <c r="C587" s="4">
        <f t="shared" si="592"/>
        <v>12</v>
      </c>
      <c r="D587">
        <f t="shared" si="654"/>
        <v>2017</v>
      </c>
      <c r="E587" s="22">
        <f t="shared" si="618"/>
        <v>43087</v>
      </c>
      <c r="F587" s="25">
        <f t="shared" ref="F587:H587" si="661">F548</f>
        <v>0.375</v>
      </c>
      <c r="G587" s="25">
        <f t="shared" si="661"/>
        <v>0.44791666666666669</v>
      </c>
      <c r="H587" s="25" t="str">
        <f t="shared" si="661"/>
        <v>Lycée</v>
      </c>
      <c r="J587" s="1">
        <f t="shared" si="644"/>
        <v>7.2916666666666685E-2</v>
      </c>
      <c r="K587" s="2">
        <f t="shared" si="645"/>
        <v>0</v>
      </c>
      <c r="L587" s="2">
        <f t="shared" si="646"/>
        <v>3</v>
      </c>
      <c r="M587" s="2">
        <f t="shared" si="647"/>
        <v>22</v>
      </c>
      <c r="N587" s="2">
        <f t="shared" si="648"/>
        <v>42</v>
      </c>
      <c r="O587" s="7" t="str">
        <f t="shared" si="649"/>
        <v>Lycée
 de 9h 00 à 10h 45</v>
      </c>
    </row>
    <row r="588" spans="1:15" x14ac:dyDescent="0.25">
      <c r="A588">
        <f t="shared" si="650"/>
        <v>51</v>
      </c>
      <c r="B588" s="3">
        <f t="shared" si="651"/>
        <v>2</v>
      </c>
      <c r="C588" s="4">
        <f t="shared" si="592"/>
        <v>12</v>
      </c>
      <c r="D588">
        <f t="shared" si="654"/>
        <v>2017</v>
      </c>
      <c r="E588" s="22">
        <f t="shared" si="618"/>
        <v>43087</v>
      </c>
      <c r="F588" s="25">
        <f t="shared" ref="F588:H588" si="662">F549</f>
        <v>0.5</v>
      </c>
      <c r="G588" s="25">
        <f t="shared" si="662"/>
        <v>0.5625</v>
      </c>
      <c r="H588" s="25" t="str">
        <f t="shared" si="662"/>
        <v>Gym Volontaire</v>
      </c>
      <c r="J588" s="1">
        <f t="shared" si="644"/>
        <v>6.25E-2</v>
      </c>
      <c r="K588" s="2">
        <f t="shared" si="645"/>
        <v>0</v>
      </c>
      <c r="L588" s="2">
        <f t="shared" si="646"/>
        <v>3</v>
      </c>
      <c r="M588" s="2">
        <f t="shared" si="647"/>
        <v>58</v>
      </c>
      <c r="N588" s="2">
        <f t="shared" si="648"/>
        <v>75</v>
      </c>
      <c r="O588" s="7" t="str">
        <f t="shared" si="649"/>
        <v>Gym Volontaire
 de 12h 00 à 13h 30</v>
      </c>
    </row>
    <row r="589" spans="1:15" x14ac:dyDescent="0.25">
      <c r="A589">
        <f t="shared" si="650"/>
        <v>51</v>
      </c>
      <c r="B589" s="3">
        <f t="shared" si="651"/>
        <v>2</v>
      </c>
      <c r="C589" s="4">
        <f t="shared" si="592"/>
        <v>12</v>
      </c>
      <c r="D589">
        <f t="shared" si="654"/>
        <v>2017</v>
      </c>
      <c r="E589" s="22">
        <f t="shared" si="618"/>
        <v>43087</v>
      </c>
      <c r="F589" s="25">
        <f t="shared" ref="F589:H589" si="663">F550</f>
        <v>0.58333333333333337</v>
      </c>
      <c r="G589" s="25">
        <f t="shared" si="663"/>
        <v>0.64583333333333337</v>
      </c>
      <c r="H589" s="25" t="str">
        <f t="shared" si="663"/>
        <v>Collège A</v>
      </c>
      <c r="J589" s="1">
        <f t="shared" si="644"/>
        <v>6.25E-2</v>
      </c>
      <c r="K589" s="2">
        <f t="shared" si="645"/>
        <v>0</v>
      </c>
      <c r="L589" s="2">
        <f t="shared" si="646"/>
        <v>3</v>
      </c>
      <c r="M589" s="2">
        <f t="shared" si="647"/>
        <v>82</v>
      </c>
      <c r="N589" s="2">
        <f t="shared" si="648"/>
        <v>99</v>
      </c>
      <c r="O589" s="7" t="str">
        <f t="shared" si="649"/>
        <v>Collège A
 de 14h 00 à 15h 30</v>
      </c>
    </row>
    <row r="590" spans="1:15" x14ac:dyDescent="0.25">
      <c r="A590">
        <f t="shared" si="650"/>
        <v>51</v>
      </c>
      <c r="B590" s="3">
        <f t="shared" si="651"/>
        <v>2</v>
      </c>
      <c r="C590" s="4">
        <f t="shared" si="592"/>
        <v>12</v>
      </c>
      <c r="D590">
        <f t="shared" si="654"/>
        <v>2017</v>
      </c>
      <c r="E590" s="22">
        <f t="shared" si="618"/>
        <v>43087</v>
      </c>
      <c r="F590" s="25">
        <f t="shared" ref="F590:H590" si="664">F551</f>
        <v>0.64583333333333337</v>
      </c>
      <c r="G590" s="25">
        <f t="shared" si="664"/>
        <v>0.70833333333333337</v>
      </c>
      <c r="H590" s="25" t="str">
        <f t="shared" si="664"/>
        <v>Collège B</v>
      </c>
      <c r="J590" s="1">
        <f t="shared" si="644"/>
        <v>6.25E-2</v>
      </c>
      <c r="K590" s="2">
        <f t="shared" si="645"/>
        <v>0</v>
      </c>
      <c r="L590" s="2">
        <f t="shared" si="646"/>
        <v>3</v>
      </c>
      <c r="M590" s="2">
        <f t="shared" si="647"/>
        <v>100</v>
      </c>
      <c r="N590" s="2">
        <f t="shared" si="648"/>
        <v>117</v>
      </c>
      <c r="O590" s="7" t="str">
        <f t="shared" si="649"/>
        <v>Collège B
 de 15h 30 à 17h 00</v>
      </c>
    </row>
    <row r="591" spans="1:15" x14ac:dyDescent="0.25">
      <c r="A591">
        <f t="shared" si="650"/>
        <v>51</v>
      </c>
      <c r="B591" s="3">
        <f t="shared" si="651"/>
        <v>2</v>
      </c>
      <c r="C591" s="4">
        <f t="shared" si="592"/>
        <v>12</v>
      </c>
      <c r="D591">
        <f t="shared" si="654"/>
        <v>2017</v>
      </c>
      <c r="E591" s="22">
        <f t="shared" si="618"/>
        <v>43087</v>
      </c>
      <c r="F591" s="25">
        <f t="shared" ref="F591:H591" si="665">F552</f>
        <v>0.70833333333333337</v>
      </c>
      <c r="G591" s="25">
        <f t="shared" si="665"/>
        <v>0.75</v>
      </c>
      <c r="H591" s="25" t="str">
        <f t="shared" si="665"/>
        <v>Gym Volontaire</v>
      </c>
      <c r="J591" s="1">
        <f t="shared" si="644"/>
        <v>4.166666666666663E-2</v>
      </c>
      <c r="K591" s="2">
        <f t="shared" si="645"/>
        <v>0</v>
      </c>
      <c r="L591" s="2">
        <f t="shared" si="646"/>
        <v>3</v>
      </c>
      <c r="M591" s="2">
        <f t="shared" si="647"/>
        <v>118</v>
      </c>
      <c r="N591" s="2">
        <f t="shared" si="648"/>
        <v>129</v>
      </c>
      <c r="O591" s="7" t="str">
        <f t="shared" si="649"/>
        <v>Gym Volontaire
 de 17h 00 à 18h 00</v>
      </c>
    </row>
    <row r="592" spans="1:15" x14ac:dyDescent="0.25">
      <c r="A592">
        <f t="shared" si="650"/>
        <v>51</v>
      </c>
      <c r="B592" s="3">
        <f t="shared" si="651"/>
        <v>2</v>
      </c>
      <c r="C592" s="4">
        <f t="shared" si="592"/>
        <v>12</v>
      </c>
      <c r="D592">
        <f t="shared" si="654"/>
        <v>2017</v>
      </c>
      <c r="E592" s="22">
        <f t="shared" si="618"/>
        <v>43087</v>
      </c>
      <c r="F592" s="25">
        <f t="shared" ref="F592:H592" si="666">F553</f>
        <v>0.75</v>
      </c>
      <c r="G592" s="25">
        <f t="shared" si="666"/>
        <v>0.9375</v>
      </c>
      <c r="H592" s="25" t="str">
        <f t="shared" si="666"/>
        <v>CNT</v>
      </c>
      <c r="J592" s="1">
        <f t="shared" si="644"/>
        <v>0.1875</v>
      </c>
      <c r="K592" s="2">
        <f t="shared" si="645"/>
        <v>0</v>
      </c>
      <c r="L592" s="2">
        <f t="shared" si="646"/>
        <v>3</v>
      </c>
      <c r="M592" s="2">
        <f t="shared" si="647"/>
        <v>130</v>
      </c>
      <c r="N592" s="2">
        <f t="shared" si="648"/>
        <v>183</v>
      </c>
      <c r="O592" s="7" t="str">
        <f t="shared" si="649"/>
        <v>CNT
 de 18h 00 à 22h 30</v>
      </c>
    </row>
    <row r="593" spans="1:15" x14ac:dyDescent="0.25">
      <c r="A593">
        <f t="shared" si="650"/>
        <v>51</v>
      </c>
      <c r="B593" s="3">
        <f t="shared" si="651"/>
        <v>3</v>
      </c>
      <c r="C593" s="4">
        <f t="shared" ref="C593:C656" si="667">MONTH(E593)</f>
        <v>12</v>
      </c>
      <c r="D593">
        <f t="shared" si="654"/>
        <v>2017</v>
      </c>
      <c r="E593" s="22">
        <f t="shared" si="618"/>
        <v>43088</v>
      </c>
      <c r="F593" s="25">
        <f t="shared" ref="F593:H593" si="668">F554</f>
        <v>0.3125</v>
      </c>
      <c r="G593" s="25">
        <f t="shared" si="668"/>
        <v>0.34375</v>
      </c>
      <c r="H593" s="25" t="str">
        <f t="shared" si="668"/>
        <v>SDIS et/OU PSIG</v>
      </c>
      <c r="J593" s="1">
        <f t="shared" si="644"/>
        <v>3.125E-2</v>
      </c>
      <c r="K593" s="2">
        <f t="shared" si="645"/>
        <v>0</v>
      </c>
      <c r="L593" s="2">
        <f t="shared" si="646"/>
        <v>4</v>
      </c>
      <c r="M593" s="2">
        <f t="shared" si="647"/>
        <v>4</v>
      </c>
      <c r="N593" s="2">
        <f t="shared" si="648"/>
        <v>12</v>
      </c>
      <c r="O593" s="7" t="str">
        <f t="shared" si="649"/>
        <v>SDIS et/OU PSIG
 de 7h 30 à 8h 15</v>
      </c>
    </row>
    <row r="594" spans="1:15" x14ac:dyDescent="0.25">
      <c r="A594">
        <f t="shared" si="650"/>
        <v>51</v>
      </c>
      <c r="B594" s="3">
        <f t="shared" si="651"/>
        <v>3</v>
      </c>
      <c r="C594" s="4">
        <f t="shared" si="667"/>
        <v>12</v>
      </c>
      <c r="D594">
        <f t="shared" si="654"/>
        <v>2017</v>
      </c>
      <c r="E594" s="22">
        <f t="shared" si="618"/>
        <v>43088</v>
      </c>
      <c r="F594" s="25">
        <f t="shared" ref="F594:H594" si="669">F555</f>
        <v>0.35416666666666669</v>
      </c>
      <c r="G594" s="25">
        <f t="shared" si="669"/>
        <v>0.5</v>
      </c>
      <c r="H594" s="25" t="str">
        <f t="shared" si="669"/>
        <v>Collège C</v>
      </c>
      <c r="J594" s="1">
        <f t="shared" si="644"/>
        <v>0.14583333333333331</v>
      </c>
      <c r="K594" s="2">
        <f t="shared" si="645"/>
        <v>0</v>
      </c>
      <c r="L594" s="2">
        <f t="shared" si="646"/>
        <v>4</v>
      </c>
      <c r="M594" s="2">
        <f t="shared" si="647"/>
        <v>16</v>
      </c>
      <c r="N594" s="2">
        <f t="shared" si="648"/>
        <v>57</v>
      </c>
      <c r="O594" s="7" t="str">
        <f t="shared" si="649"/>
        <v>Collège C
 de 8h 30 à 12h 00</v>
      </c>
    </row>
    <row r="595" spans="1:15" x14ac:dyDescent="0.25">
      <c r="A595">
        <f t="shared" si="650"/>
        <v>51</v>
      </c>
      <c r="B595" s="3">
        <f t="shared" si="651"/>
        <v>3</v>
      </c>
      <c r="C595" s="4">
        <f t="shared" si="667"/>
        <v>12</v>
      </c>
      <c r="D595">
        <f t="shared" si="654"/>
        <v>2017</v>
      </c>
      <c r="E595" s="22">
        <f t="shared" si="618"/>
        <v>43088</v>
      </c>
      <c r="F595" s="25">
        <f t="shared" ref="F595:H595" si="670">F556</f>
        <v>0.52083333333333337</v>
      </c>
      <c r="G595" s="25">
        <f t="shared" si="670"/>
        <v>0.5625</v>
      </c>
      <c r="H595" s="25" t="str">
        <f t="shared" si="670"/>
        <v>Maison Des Cèdres</v>
      </c>
      <c r="J595" s="1">
        <f t="shared" si="644"/>
        <v>4.166666666666663E-2</v>
      </c>
      <c r="K595" s="2">
        <f t="shared" si="645"/>
        <v>0</v>
      </c>
      <c r="L595" s="2">
        <f t="shared" si="646"/>
        <v>4</v>
      </c>
      <c r="M595" s="2">
        <f t="shared" si="647"/>
        <v>64</v>
      </c>
      <c r="N595" s="2">
        <f t="shared" si="648"/>
        <v>75</v>
      </c>
      <c r="O595" s="7" t="str">
        <f t="shared" si="649"/>
        <v>Maison Des Cèdres
 de 12h 30 à 13h 30</v>
      </c>
    </row>
    <row r="596" spans="1:15" x14ac:dyDescent="0.25">
      <c r="A596">
        <f t="shared" si="650"/>
        <v>51</v>
      </c>
      <c r="B596" s="3">
        <f t="shared" si="651"/>
        <v>3</v>
      </c>
      <c r="C596" s="4">
        <f t="shared" si="667"/>
        <v>12</v>
      </c>
      <c r="D596">
        <f t="shared" si="654"/>
        <v>2017</v>
      </c>
      <c r="E596" s="22">
        <f t="shared" si="618"/>
        <v>43088</v>
      </c>
      <c r="F596" s="25">
        <f t="shared" ref="F596:H596" si="671">F557</f>
        <v>0.58333333333333337</v>
      </c>
      <c r="G596" s="25">
        <f t="shared" si="671"/>
        <v>0.75</v>
      </c>
      <c r="H596" s="25" t="str">
        <f t="shared" si="671"/>
        <v>Lycée</v>
      </c>
      <c r="J596" s="1">
        <f t="shared" si="644"/>
        <v>0.16666666666666663</v>
      </c>
      <c r="K596" s="2">
        <f t="shared" si="645"/>
        <v>0</v>
      </c>
      <c r="L596" s="2">
        <f t="shared" si="646"/>
        <v>4</v>
      </c>
      <c r="M596" s="2">
        <f t="shared" si="647"/>
        <v>82</v>
      </c>
      <c r="N596" s="2">
        <f t="shared" si="648"/>
        <v>129</v>
      </c>
      <c r="O596" s="7" t="str">
        <f t="shared" si="649"/>
        <v>Lycée
 de 14h 00 à 18h 00</v>
      </c>
    </row>
    <row r="597" spans="1:15" x14ac:dyDescent="0.25">
      <c r="A597">
        <f t="shared" si="650"/>
        <v>51</v>
      </c>
      <c r="B597" s="3">
        <f t="shared" si="651"/>
        <v>3</v>
      </c>
      <c r="C597" s="4">
        <f t="shared" si="667"/>
        <v>12</v>
      </c>
      <c r="D597">
        <f t="shared" si="654"/>
        <v>2017</v>
      </c>
      <c r="E597" s="22">
        <f t="shared" si="618"/>
        <v>43088</v>
      </c>
      <c r="F597" s="25">
        <f t="shared" ref="F597:H597" si="672">F558</f>
        <v>0.75</v>
      </c>
      <c r="G597" s="25">
        <f t="shared" si="672"/>
        <v>0.83333333333333337</v>
      </c>
      <c r="H597" s="25" t="str">
        <f t="shared" si="672"/>
        <v>Public</v>
      </c>
      <c r="J597" s="1">
        <f t="shared" si="644"/>
        <v>8.333333333333337E-2</v>
      </c>
      <c r="K597" s="2">
        <f t="shared" si="645"/>
        <v>0</v>
      </c>
      <c r="L597" s="2">
        <f t="shared" si="646"/>
        <v>4</v>
      </c>
      <c r="M597" s="2">
        <f t="shared" si="647"/>
        <v>130</v>
      </c>
      <c r="N597" s="2">
        <f t="shared" si="648"/>
        <v>153</v>
      </c>
      <c r="O597" s="7" t="str">
        <f t="shared" si="649"/>
        <v>Public
 de 18h 00 à 20h 00</v>
      </c>
    </row>
    <row r="598" spans="1:15" x14ac:dyDescent="0.25">
      <c r="A598">
        <f t="shared" si="650"/>
        <v>51</v>
      </c>
      <c r="B598" s="3">
        <f t="shared" si="651"/>
        <v>3</v>
      </c>
      <c r="C598" s="4">
        <f t="shared" si="667"/>
        <v>12</v>
      </c>
      <c r="D598">
        <f t="shared" si="654"/>
        <v>2017</v>
      </c>
      <c r="E598" s="22">
        <f t="shared" si="618"/>
        <v>43088</v>
      </c>
      <c r="F598" s="25">
        <f t="shared" ref="F598:H598" si="673">F559</f>
        <v>0.83333333333333337</v>
      </c>
      <c r="G598" s="25">
        <f t="shared" si="673"/>
        <v>0.9375</v>
      </c>
      <c r="H598" s="25" t="str">
        <f t="shared" si="673"/>
        <v>CNT</v>
      </c>
      <c r="J598" s="1">
        <f t="shared" si="644"/>
        <v>0.10416666666666663</v>
      </c>
      <c r="K598" s="2">
        <f t="shared" si="645"/>
        <v>0</v>
      </c>
      <c r="L598" s="2">
        <f t="shared" si="646"/>
        <v>4</v>
      </c>
      <c r="M598" s="2">
        <f t="shared" si="647"/>
        <v>154</v>
      </c>
      <c r="N598" s="2">
        <f t="shared" si="648"/>
        <v>183</v>
      </c>
      <c r="O598" s="7" t="str">
        <f t="shared" si="649"/>
        <v>CNT
 de 20h 00 à 22h 30</v>
      </c>
    </row>
    <row r="599" spans="1:15" x14ac:dyDescent="0.25">
      <c r="A599">
        <f t="shared" si="650"/>
        <v>51</v>
      </c>
      <c r="B599" s="3">
        <f t="shared" si="651"/>
        <v>4</v>
      </c>
      <c r="C599" s="4">
        <f t="shared" si="667"/>
        <v>12</v>
      </c>
      <c r="D599">
        <f t="shared" si="654"/>
        <v>2017</v>
      </c>
      <c r="E599" s="22">
        <f t="shared" si="618"/>
        <v>43089</v>
      </c>
      <c r="F599" s="25">
        <f t="shared" ref="F599:H599" si="674">F560</f>
        <v>0.33333333333333331</v>
      </c>
      <c r="G599" s="25">
        <f t="shared" si="674"/>
        <v>0.41666666666666669</v>
      </c>
      <c r="H599" s="25" t="str">
        <f t="shared" si="674"/>
        <v>Lycée</v>
      </c>
      <c r="J599" s="1">
        <f t="shared" si="644"/>
        <v>8.333333333333337E-2</v>
      </c>
      <c r="K599" s="2">
        <f t="shared" si="645"/>
        <v>0</v>
      </c>
      <c r="L599" s="2">
        <f t="shared" si="646"/>
        <v>5</v>
      </c>
      <c r="M599" s="2">
        <f t="shared" si="647"/>
        <v>10</v>
      </c>
      <c r="N599" s="2">
        <f t="shared" si="648"/>
        <v>33</v>
      </c>
      <c r="O599" s="7" t="str">
        <f t="shared" si="649"/>
        <v>Lycée
 de 8h 00 à 10h 00</v>
      </c>
    </row>
    <row r="600" spans="1:15" x14ac:dyDescent="0.25">
      <c r="A600">
        <f t="shared" si="650"/>
        <v>51</v>
      </c>
      <c r="B600" s="3">
        <f t="shared" si="651"/>
        <v>4</v>
      </c>
      <c r="C600" s="4">
        <f t="shared" si="667"/>
        <v>12</v>
      </c>
      <c r="D600">
        <f t="shared" si="654"/>
        <v>2017</v>
      </c>
      <c r="E600" s="22">
        <f t="shared" si="618"/>
        <v>43089</v>
      </c>
      <c r="F600" s="25">
        <f t="shared" ref="F600:H600" si="675">F561</f>
        <v>0.41666666666666669</v>
      </c>
      <c r="G600" s="25">
        <f t="shared" si="675"/>
        <v>0.5</v>
      </c>
      <c r="H600" s="25" t="str">
        <f t="shared" si="675"/>
        <v>Lycée</v>
      </c>
      <c r="J600" s="1">
        <f t="shared" si="644"/>
        <v>8.3333333333333315E-2</v>
      </c>
      <c r="K600" s="2">
        <f t="shared" si="645"/>
        <v>0</v>
      </c>
      <c r="L600" s="2">
        <f t="shared" si="646"/>
        <v>5</v>
      </c>
      <c r="M600" s="2">
        <f t="shared" si="647"/>
        <v>34</v>
      </c>
      <c r="N600" s="2">
        <f t="shared" si="648"/>
        <v>57</v>
      </c>
      <c r="O600" s="7" t="str">
        <f t="shared" si="649"/>
        <v>Lycée
 de 10h 00 à 12h 00</v>
      </c>
    </row>
    <row r="601" spans="1:15" x14ac:dyDescent="0.25">
      <c r="A601">
        <f t="shared" si="650"/>
        <v>51</v>
      </c>
      <c r="B601" s="3">
        <f t="shared" si="651"/>
        <v>4</v>
      </c>
      <c r="C601" s="4">
        <f t="shared" si="667"/>
        <v>12</v>
      </c>
      <c r="D601">
        <f t="shared" si="654"/>
        <v>2017</v>
      </c>
      <c r="E601" s="22">
        <f t="shared" si="618"/>
        <v>43089</v>
      </c>
      <c r="F601" s="25">
        <f t="shared" ref="F601:H601" si="676">F562</f>
        <v>0.52083333333333337</v>
      </c>
      <c r="G601" s="25">
        <f t="shared" si="676"/>
        <v>0.60416666666666663</v>
      </c>
      <c r="H601" s="25" t="str">
        <f t="shared" si="676"/>
        <v>CNT</v>
      </c>
      <c r="J601" s="1">
        <f t="shared" si="644"/>
        <v>8.3333333333333259E-2</v>
      </c>
      <c r="K601" s="2">
        <f t="shared" si="645"/>
        <v>0</v>
      </c>
      <c r="L601" s="2">
        <f t="shared" si="646"/>
        <v>5</v>
      </c>
      <c r="M601" s="2">
        <f t="shared" si="647"/>
        <v>64</v>
      </c>
      <c r="N601" s="2">
        <f t="shared" si="648"/>
        <v>87</v>
      </c>
      <c r="O601" s="7" t="str">
        <f t="shared" si="649"/>
        <v>CNT
 de 12h 30 à 14h 30</v>
      </c>
    </row>
    <row r="602" spans="1:15" x14ac:dyDescent="0.25">
      <c r="A602">
        <f t="shared" si="650"/>
        <v>51</v>
      </c>
      <c r="B602" s="3">
        <f t="shared" si="651"/>
        <v>4</v>
      </c>
      <c r="C602" s="4">
        <f t="shared" si="667"/>
        <v>12</v>
      </c>
      <c r="D602">
        <f t="shared" si="654"/>
        <v>2017</v>
      </c>
      <c r="E602" s="22">
        <f t="shared" si="618"/>
        <v>43089</v>
      </c>
      <c r="F602" s="25">
        <f t="shared" ref="F602:H602" si="677">F563</f>
        <v>0.60416666666666663</v>
      </c>
      <c r="G602" s="25">
        <f t="shared" si="677"/>
        <v>0.79166666666666663</v>
      </c>
      <c r="H602" s="25" t="str">
        <f t="shared" si="677"/>
        <v>Public</v>
      </c>
      <c r="J602" s="1">
        <f t="shared" si="644"/>
        <v>0.1875</v>
      </c>
      <c r="K602" s="2">
        <f t="shared" si="645"/>
        <v>0</v>
      </c>
      <c r="L602" s="2">
        <f t="shared" si="646"/>
        <v>5</v>
      </c>
      <c r="M602" s="2">
        <f t="shared" si="647"/>
        <v>88</v>
      </c>
      <c r="N602" s="2">
        <f t="shared" si="648"/>
        <v>141</v>
      </c>
      <c r="O602" s="7" t="str">
        <f t="shared" si="649"/>
        <v>Public
 de 14h 30 à 19h 00</v>
      </c>
    </row>
    <row r="603" spans="1:15" x14ac:dyDescent="0.25">
      <c r="A603">
        <f t="shared" si="650"/>
        <v>51</v>
      </c>
      <c r="B603" s="3">
        <f t="shared" si="651"/>
        <v>4</v>
      </c>
      <c r="C603" s="4">
        <f t="shared" si="667"/>
        <v>12</v>
      </c>
      <c r="D603">
        <f t="shared" si="654"/>
        <v>2017</v>
      </c>
      <c r="E603" s="22">
        <f t="shared" si="618"/>
        <v>43089</v>
      </c>
      <c r="F603" s="25">
        <f t="shared" ref="F603:H603" si="678">F564</f>
        <v>0.79166666666666663</v>
      </c>
      <c r="G603" s="25">
        <f t="shared" si="678"/>
        <v>0.83333333333333337</v>
      </c>
      <c r="H603" s="25" t="str">
        <f t="shared" si="678"/>
        <v>CNT</v>
      </c>
      <c r="J603" s="1">
        <f t="shared" si="644"/>
        <v>4.1666666666666741E-2</v>
      </c>
      <c r="K603" s="2">
        <f t="shared" si="645"/>
        <v>0</v>
      </c>
      <c r="L603" s="2">
        <f t="shared" si="646"/>
        <v>5</v>
      </c>
      <c r="M603" s="2">
        <f t="shared" si="647"/>
        <v>142</v>
      </c>
      <c r="N603" s="2">
        <f t="shared" si="648"/>
        <v>153</v>
      </c>
      <c r="O603" s="7" t="str">
        <f t="shared" si="649"/>
        <v>CNT
 de 19h 00 à 20h 00</v>
      </c>
    </row>
    <row r="604" spans="1:15" x14ac:dyDescent="0.25">
      <c r="A604">
        <f t="shared" si="650"/>
        <v>51</v>
      </c>
      <c r="B604" s="3">
        <f t="shared" si="651"/>
        <v>4</v>
      </c>
      <c r="C604" s="4">
        <f t="shared" si="667"/>
        <v>12</v>
      </c>
      <c r="D604">
        <f t="shared" si="654"/>
        <v>2017</v>
      </c>
      <c r="E604" s="22">
        <f t="shared" si="618"/>
        <v>43089</v>
      </c>
      <c r="F604" s="25">
        <f t="shared" ref="F604:H604" si="679">F565</f>
        <v>0.83333333333333337</v>
      </c>
      <c r="G604" s="25">
        <f t="shared" si="679"/>
        <v>0.9375</v>
      </c>
      <c r="H604" s="25" t="str">
        <f t="shared" si="679"/>
        <v>Plongeurs masqués</v>
      </c>
      <c r="J604" s="1">
        <f t="shared" si="644"/>
        <v>0.10416666666666663</v>
      </c>
      <c r="K604" s="2">
        <f t="shared" si="645"/>
        <v>0</v>
      </c>
      <c r="L604" s="2">
        <f t="shared" si="646"/>
        <v>5</v>
      </c>
      <c r="M604" s="2">
        <f t="shared" si="647"/>
        <v>154</v>
      </c>
      <c r="N604" s="2">
        <f t="shared" si="648"/>
        <v>183</v>
      </c>
      <c r="O604" s="7" t="str">
        <f t="shared" si="649"/>
        <v>Plongeurs masqués
 de 20h 00 à 22h 30</v>
      </c>
    </row>
    <row r="605" spans="1:15" x14ac:dyDescent="0.25">
      <c r="A605">
        <f t="shared" si="650"/>
        <v>51</v>
      </c>
      <c r="B605" s="3">
        <f t="shared" si="651"/>
        <v>5</v>
      </c>
      <c r="C605" s="4">
        <f t="shared" si="667"/>
        <v>12</v>
      </c>
      <c r="D605">
        <f t="shared" si="654"/>
        <v>2017</v>
      </c>
      <c r="E605" s="22">
        <f t="shared" si="618"/>
        <v>43090</v>
      </c>
      <c r="F605" s="25">
        <f t="shared" ref="F605:H605" si="680">F566</f>
        <v>0.35416666666666669</v>
      </c>
      <c r="G605" s="25">
        <f t="shared" si="680"/>
        <v>0.41666666666666669</v>
      </c>
      <c r="H605" s="25" t="str">
        <f t="shared" si="680"/>
        <v>Collège B</v>
      </c>
      <c r="J605" s="1">
        <f t="shared" si="644"/>
        <v>6.25E-2</v>
      </c>
      <c r="K605" s="2">
        <f t="shared" si="645"/>
        <v>0</v>
      </c>
      <c r="L605" s="2">
        <f t="shared" si="646"/>
        <v>6</v>
      </c>
      <c r="M605" s="2">
        <f t="shared" si="647"/>
        <v>16</v>
      </c>
      <c r="N605" s="2">
        <f t="shared" si="648"/>
        <v>33</v>
      </c>
      <c r="O605" s="7" t="str">
        <f t="shared" si="649"/>
        <v>Collège B
 de 8h 30 à 10h 00</v>
      </c>
    </row>
    <row r="606" spans="1:15" x14ac:dyDescent="0.25">
      <c r="A606">
        <f t="shared" si="650"/>
        <v>51</v>
      </c>
      <c r="B606" s="3">
        <f t="shared" si="651"/>
        <v>5</v>
      </c>
      <c r="C606" s="4">
        <f t="shared" si="667"/>
        <v>12</v>
      </c>
      <c r="D606">
        <f t="shared" si="654"/>
        <v>2017</v>
      </c>
      <c r="E606" s="22">
        <f t="shared" si="618"/>
        <v>43090</v>
      </c>
      <c r="F606" s="25">
        <f t="shared" ref="F606:H606" si="681">F567</f>
        <v>0.52083333333333337</v>
      </c>
      <c r="G606" s="25">
        <f t="shared" si="681"/>
        <v>0.5625</v>
      </c>
      <c r="H606" s="25" t="str">
        <f t="shared" si="681"/>
        <v>Inss</v>
      </c>
      <c r="J606" s="1">
        <f t="shared" si="644"/>
        <v>4.166666666666663E-2</v>
      </c>
      <c r="K606" s="2">
        <f t="shared" si="645"/>
        <v>0</v>
      </c>
      <c r="L606" s="2">
        <f t="shared" si="646"/>
        <v>6</v>
      </c>
      <c r="M606" s="2">
        <f t="shared" si="647"/>
        <v>64</v>
      </c>
      <c r="N606" s="2">
        <f t="shared" si="648"/>
        <v>75</v>
      </c>
      <c r="O606" s="7" t="str">
        <f t="shared" si="649"/>
        <v>Inss
 de 12h 30 à 13h 30</v>
      </c>
    </row>
    <row r="607" spans="1:15" x14ac:dyDescent="0.25">
      <c r="A607">
        <f t="shared" si="650"/>
        <v>51</v>
      </c>
      <c r="B607" s="3">
        <f t="shared" si="651"/>
        <v>5</v>
      </c>
      <c r="C607" s="4">
        <f t="shared" si="667"/>
        <v>12</v>
      </c>
      <c r="D607">
        <f t="shared" si="654"/>
        <v>2017</v>
      </c>
      <c r="E607" s="22">
        <f t="shared" si="618"/>
        <v>43090</v>
      </c>
      <c r="F607" s="25">
        <f t="shared" ref="F607:H607" si="682">F568</f>
        <v>0.58333333333333337</v>
      </c>
      <c r="G607" s="25">
        <f t="shared" si="682"/>
        <v>0.61111111111111105</v>
      </c>
      <c r="H607" s="25" t="str">
        <f t="shared" si="682"/>
        <v>Ecole Primaire A</v>
      </c>
      <c r="J607" s="1">
        <f t="shared" si="644"/>
        <v>2.7777777777777679E-2</v>
      </c>
      <c r="K607" s="2">
        <f t="shared" si="645"/>
        <v>0</v>
      </c>
      <c r="L607" s="2">
        <f t="shared" si="646"/>
        <v>6</v>
      </c>
      <c r="M607" s="2">
        <f t="shared" si="647"/>
        <v>82</v>
      </c>
      <c r="N607" s="2">
        <f t="shared" si="648"/>
        <v>88.999999999999972</v>
      </c>
      <c r="O607" s="7" t="str">
        <f t="shared" si="649"/>
        <v>Ecole Primaire A
 de 14h 00 à 14h 40</v>
      </c>
    </row>
    <row r="608" spans="1:15" x14ac:dyDescent="0.25">
      <c r="A608">
        <f t="shared" si="650"/>
        <v>51</v>
      </c>
      <c r="B608" s="3">
        <f t="shared" si="651"/>
        <v>5</v>
      </c>
      <c r="C608" s="4">
        <f t="shared" si="667"/>
        <v>12</v>
      </c>
      <c r="D608">
        <f t="shared" si="654"/>
        <v>2017</v>
      </c>
      <c r="E608" s="22">
        <f t="shared" si="618"/>
        <v>43090</v>
      </c>
      <c r="F608" s="25">
        <f t="shared" ref="F608:H608" si="683">F569</f>
        <v>0.61458333333333337</v>
      </c>
      <c r="G608" s="25">
        <f t="shared" si="683"/>
        <v>0.64236111111111105</v>
      </c>
      <c r="H608" s="25" t="str">
        <f t="shared" si="683"/>
        <v>Ecole Primaire A</v>
      </c>
      <c r="J608" s="1">
        <f t="shared" si="644"/>
        <v>2.7777777777777679E-2</v>
      </c>
      <c r="K608" s="2">
        <f t="shared" si="645"/>
        <v>0</v>
      </c>
      <c r="L608" s="2">
        <f t="shared" si="646"/>
        <v>6</v>
      </c>
      <c r="M608" s="2">
        <f t="shared" si="647"/>
        <v>91</v>
      </c>
      <c r="N608" s="2">
        <f t="shared" si="648"/>
        <v>97.999999999999972</v>
      </c>
      <c r="O608" s="7" t="str">
        <f t="shared" si="649"/>
        <v>Ecole Primaire A
 de 14h 45 à 15h 25</v>
      </c>
    </row>
    <row r="609" spans="1:15" x14ac:dyDescent="0.25">
      <c r="A609">
        <f t="shared" si="650"/>
        <v>51</v>
      </c>
      <c r="B609" s="3">
        <f t="shared" si="651"/>
        <v>5</v>
      </c>
      <c r="C609" s="4">
        <f t="shared" si="667"/>
        <v>12</v>
      </c>
      <c r="D609">
        <f t="shared" si="654"/>
        <v>2017</v>
      </c>
      <c r="E609" s="22">
        <f t="shared" si="618"/>
        <v>43090</v>
      </c>
      <c r="F609" s="25">
        <f t="shared" ref="F609:H609" si="684">F570</f>
        <v>0.66666666666666663</v>
      </c>
      <c r="G609" s="25">
        <f t="shared" si="684"/>
        <v>0.75</v>
      </c>
      <c r="H609" s="25" t="str">
        <f t="shared" si="684"/>
        <v>Lycée</v>
      </c>
      <c r="J609" s="1">
        <f t="shared" si="644"/>
        <v>8.333333333333337E-2</v>
      </c>
      <c r="K609" s="2">
        <f t="shared" si="645"/>
        <v>0</v>
      </c>
      <c r="L609" s="2">
        <f t="shared" si="646"/>
        <v>6</v>
      </c>
      <c r="M609" s="2">
        <f t="shared" si="647"/>
        <v>106</v>
      </c>
      <c r="N609" s="2">
        <f t="shared" si="648"/>
        <v>129</v>
      </c>
      <c r="O609" s="7" t="str">
        <f t="shared" si="649"/>
        <v>Lycée
 de 16h 00 à 18h 00</v>
      </c>
    </row>
    <row r="610" spans="1:15" x14ac:dyDescent="0.25">
      <c r="A610">
        <f t="shared" si="650"/>
        <v>51</v>
      </c>
      <c r="B610" s="3">
        <f t="shared" si="651"/>
        <v>5</v>
      </c>
      <c r="C610" s="4">
        <f t="shared" si="667"/>
        <v>12</v>
      </c>
      <c r="D610">
        <f t="shared" si="654"/>
        <v>2017</v>
      </c>
      <c r="E610" s="22">
        <f t="shared" si="618"/>
        <v>43090</v>
      </c>
      <c r="F610" s="25">
        <f t="shared" ref="F610:H610" si="685">F571</f>
        <v>0.75</v>
      </c>
      <c r="G610" s="25">
        <f t="shared" si="685"/>
        <v>0.83333333333333337</v>
      </c>
      <c r="H610" s="25" t="str">
        <f t="shared" si="685"/>
        <v>Public</v>
      </c>
      <c r="J610" s="1">
        <f t="shared" si="644"/>
        <v>8.333333333333337E-2</v>
      </c>
      <c r="K610" s="2">
        <f t="shared" si="645"/>
        <v>0</v>
      </c>
      <c r="L610" s="2">
        <f t="shared" si="646"/>
        <v>6</v>
      </c>
      <c r="M610" s="2">
        <f t="shared" si="647"/>
        <v>130</v>
      </c>
      <c r="N610" s="2">
        <f t="shared" si="648"/>
        <v>153</v>
      </c>
      <c r="O610" s="7" t="str">
        <f t="shared" si="649"/>
        <v>Public
 de 18h 00 à 20h 00</v>
      </c>
    </row>
    <row r="611" spans="1:15" x14ac:dyDescent="0.25">
      <c r="A611">
        <f t="shared" si="650"/>
        <v>51</v>
      </c>
      <c r="B611" s="3">
        <f t="shared" si="651"/>
        <v>5</v>
      </c>
      <c r="C611" s="4">
        <f t="shared" si="667"/>
        <v>12</v>
      </c>
      <c r="D611">
        <f t="shared" si="654"/>
        <v>2017</v>
      </c>
      <c r="E611" s="22">
        <f t="shared" si="618"/>
        <v>43090</v>
      </c>
      <c r="F611" s="25">
        <f t="shared" ref="F611:H611" si="686">F572</f>
        <v>0.83333333333333337</v>
      </c>
      <c r="G611" s="25">
        <f t="shared" si="686"/>
        <v>0.9375</v>
      </c>
      <c r="H611" s="25" t="str">
        <f t="shared" si="686"/>
        <v>CNT</v>
      </c>
      <c r="J611" s="1">
        <f t="shared" si="644"/>
        <v>0.10416666666666663</v>
      </c>
      <c r="K611" s="2">
        <f t="shared" si="645"/>
        <v>0</v>
      </c>
      <c r="L611" s="2">
        <f t="shared" si="646"/>
        <v>6</v>
      </c>
      <c r="M611" s="2">
        <f t="shared" si="647"/>
        <v>154</v>
      </c>
      <c r="N611" s="2">
        <f t="shared" si="648"/>
        <v>183</v>
      </c>
      <c r="O611" s="7" t="str">
        <f t="shared" si="649"/>
        <v>CNT
 de 20h 00 à 22h 30</v>
      </c>
    </row>
    <row r="612" spans="1:15" x14ac:dyDescent="0.25">
      <c r="A612">
        <f t="shared" si="650"/>
        <v>51</v>
      </c>
      <c r="B612" s="3">
        <f t="shared" si="651"/>
        <v>6</v>
      </c>
      <c r="C612" s="4">
        <f t="shared" si="667"/>
        <v>12</v>
      </c>
      <c r="D612">
        <f t="shared" si="654"/>
        <v>2017</v>
      </c>
      <c r="E612" s="22">
        <f t="shared" si="618"/>
        <v>43091</v>
      </c>
      <c r="F612" s="25">
        <f t="shared" ref="F612:H612" si="687">F573</f>
        <v>0.375</v>
      </c>
      <c r="G612" s="25">
        <f t="shared" si="687"/>
        <v>0.47916666666666669</v>
      </c>
      <c r="H612" s="25" t="str">
        <f t="shared" si="687"/>
        <v>Ecole Primaire B</v>
      </c>
      <c r="J612" s="1">
        <f t="shared" si="644"/>
        <v>0.10416666666666669</v>
      </c>
      <c r="K612" s="2">
        <f t="shared" si="645"/>
        <v>0</v>
      </c>
      <c r="L612" s="2">
        <f t="shared" si="646"/>
        <v>7</v>
      </c>
      <c r="M612" s="2">
        <f t="shared" si="647"/>
        <v>22</v>
      </c>
      <c r="N612" s="2">
        <f t="shared" si="648"/>
        <v>51</v>
      </c>
      <c r="O612" s="7" t="str">
        <f t="shared" si="649"/>
        <v>Ecole Primaire B
 de 9h 00 à 11h 30</v>
      </c>
    </row>
    <row r="613" spans="1:15" x14ac:dyDescent="0.25">
      <c r="A613">
        <f t="shared" si="650"/>
        <v>51</v>
      </c>
      <c r="B613" s="3">
        <f t="shared" si="651"/>
        <v>6</v>
      </c>
      <c r="C613" s="4">
        <f t="shared" si="667"/>
        <v>12</v>
      </c>
      <c r="D613">
        <f t="shared" si="654"/>
        <v>2017</v>
      </c>
      <c r="E613" s="22">
        <f t="shared" si="618"/>
        <v>43091</v>
      </c>
      <c r="F613" s="25">
        <f t="shared" ref="F613:H613" si="688">F574</f>
        <v>0.52083333333333337</v>
      </c>
      <c r="G613" s="25">
        <f t="shared" si="688"/>
        <v>0.5625</v>
      </c>
      <c r="H613" s="25" t="str">
        <f t="shared" si="688"/>
        <v>Maison Des Cèdres</v>
      </c>
      <c r="J613" s="1">
        <f t="shared" si="644"/>
        <v>4.166666666666663E-2</v>
      </c>
      <c r="K613" s="2">
        <f t="shared" si="645"/>
        <v>0</v>
      </c>
      <c r="L613" s="2">
        <f t="shared" si="646"/>
        <v>7</v>
      </c>
      <c r="M613" s="2">
        <f t="shared" si="647"/>
        <v>64</v>
      </c>
      <c r="N613" s="2">
        <f t="shared" si="648"/>
        <v>75</v>
      </c>
      <c r="O613" s="7" t="str">
        <f t="shared" si="649"/>
        <v>Maison Des Cèdres
 de 12h 30 à 13h 30</v>
      </c>
    </row>
    <row r="614" spans="1:15" x14ac:dyDescent="0.25">
      <c r="A614">
        <f t="shared" si="650"/>
        <v>51</v>
      </c>
      <c r="B614" s="3">
        <f t="shared" si="651"/>
        <v>6</v>
      </c>
      <c r="C614" s="4">
        <f t="shared" si="667"/>
        <v>12</v>
      </c>
      <c r="D614">
        <f t="shared" si="654"/>
        <v>2017</v>
      </c>
      <c r="E614" s="22">
        <f t="shared" si="618"/>
        <v>43091</v>
      </c>
      <c r="F614" s="25">
        <f t="shared" ref="F614:H614" si="689">F575</f>
        <v>0.58333333333333337</v>
      </c>
      <c r="G614" s="25">
        <f t="shared" si="689"/>
        <v>0.66666666666666663</v>
      </c>
      <c r="H614" s="25" t="str">
        <f t="shared" si="689"/>
        <v>Lycée</v>
      </c>
      <c r="J614" s="1">
        <f t="shared" si="644"/>
        <v>8.3333333333333259E-2</v>
      </c>
      <c r="K614" s="2">
        <f t="shared" si="645"/>
        <v>0</v>
      </c>
      <c r="L614" s="2">
        <f t="shared" si="646"/>
        <v>7</v>
      </c>
      <c r="M614" s="2">
        <f t="shared" si="647"/>
        <v>82</v>
      </c>
      <c r="N614" s="2">
        <f t="shared" si="648"/>
        <v>105</v>
      </c>
      <c r="O614" s="7" t="str">
        <f t="shared" si="649"/>
        <v>Lycée
 de 14h 00 à 16h 00</v>
      </c>
    </row>
    <row r="615" spans="1:15" x14ac:dyDescent="0.25">
      <c r="A615">
        <f t="shared" si="650"/>
        <v>51</v>
      </c>
      <c r="B615" s="3">
        <f t="shared" si="651"/>
        <v>6</v>
      </c>
      <c r="C615" s="4">
        <f t="shared" si="667"/>
        <v>12</v>
      </c>
      <c r="D615">
        <f t="shared" si="654"/>
        <v>2017</v>
      </c>
      <c r="E615" s="22">
        <f t="shared" si="618"/>
        <v>43091</v>
      </c>
      <c r="F615" s="25">
        <f t="shared" ref="F615:H615" si="690">F576</f>
        <v>0.66666666666666663</v>
      </c>
      <c r="G615" s="25">
        <f t="shared" si="690"/>
        <v>0.75</v>
      </c>
      <c r="H615" s="25" t="str">
        <f t="shared" si="690"/>
        <v>Lycée</v>
      </c>
      <c r="J615" s="1">
        <f t="shared" si="644"/>
        <v>8.333333333333337E-2</v>
      </c>
      <c r="K615" s="2">
        <f t="shared" si="645"/>
        <v>0</v>
      </c>
      <c r="L615" s="2">
        <f t="shared" si="646"/>
        <v>7</v>
      </c>
      <c r="M615" s="2">
        <f t="shared" si="647"/>
        <v>106</v>
      </c>
      <c r="N615" s="2">
        <f t="shared" si="648"/>
        <v>129</v>
      </c>
      <c r="O615" s="7" t="str">
        <f t="shared" si="649"/>
        <v>Lycée
 de 16h 00 à 18h 00</v>
      </c>
    </row>
    <row r="616" spans="1:15" x14ac:dyDescent="0.25">
      <c r="A616">
        <f t="shared" si="650"/>
        <v>51</v>
      </c>
      <c r="B616" s="3">
        <f t="shared" si="651"/>
        <v>6</v>
      </c>
      <c r="C616" s="4">
        <f t="shared" si="667"/>
        <v>12</v>
      </c>
      <c r="D616">
        <f t="shared" si="654"/>
        <v>2017</v>
      </c>
      <c r="E616" s="22">
        <f t="shared" si="618"/>
        <v>43091</v>
      </c>
      <c r="F616" s="25">
        <f t="shared" ref="F616:H616" si="691">F577</f>
        <v>0.75</v>
      </c>
      <c r="G616" s="25">
        <f t="shared" si="691"/>
        <v>0.83333333333333337</v>
      </c>
      <c r="H616" s="25" t="str">
        <f t="shared" si="691"/>
        <v>Public</v>
      </c>
      <c r="J616" s="1">
        <f t="shared" si="644"/>
        <v>8.333333333333337E-2</v>
      </c>
      <c r="K616" s="2">
        <f t="shared" si="645"/>
        <v>0</v>
      </c>
      <c r="L616" s="2">
        <f t="shared" si="646"/>
        <v>7</v>
      </c>
      <c r="M616" s="2">
        <f t="shared" si="647"/>
        <v>130</v>
      </c>
      <c r="N616" s="2">
        <f t="shared" si="648"/>
        <v>153</v>
      </c>
      <c r="O616" s="7" t="str">
        <f t="shared" si="649"/>
        <v>Public
 de 18h 00 à 20h 00</v>
      </c>
    </row>
    <row r="617" spans="1:15" x14ac:dyDescent="0.25">
      <c r="A617">
        <f t="shared" si="650"/>
        <v>51</v>
      </c>
      <c r="B617" s="3">
        <f t="shared" si="651"/>
        <v>6</v>
      </c>
      <c r="C617" s="4">
        <f t="shared" si="667"/>
        <v>12</v>
      </c>
      <c r="D617">
        <f t="shared" si="654"/>
        <v>2017</v>
      </c>
      <c r="E617" s="22">
        <f t="shared" si="618"/>
        <v>43091</v>
      </c>
      <c r="F617" s="25">
        <f t="shared" ref="F617:H617" si="692">F578</f>
        <v>0.83333333333333337</v>
      </c>
      <c r="G617" s="25">
        <f t="shared" si="692"/>
        <v>0.875</v>
      </c>
      <c r="H617" s="25" t="str">
        <f t="shared" si="692"/>
        <v>CNT</v>
      </c>
      <c r="J617" s="1">
        <f t="shared" si="644"/>
        <v>4.166666666666663E-2</v>
      </c>
      <c r="K617" s="2">
        <f t="shared" si="645"/>
        <v>0</v>
      </c>
      <c r="L617" s="2">
        <f t="shared" si="646"/>
        <v>7</v>
      </c>
      <c r="M617" s="2">
        <f t="shared" si="647"/>
        <v>154</v>
      </c>
      <c r="N617" s="2">
        <f t="shared" si="648"/>
        <v>165</v>
      </c>
      <c r="O617" s="7" t="str">
        <f t="shared" si="649"/>
        <v>CNT
 de 20h 00 à 21h 00</v>
      </c>
    </row>
    <row r="618" spans="1:15" x14ac:dyDescent="0.25">
      <c r="A618">
        <f t="shared" si="650"/>
        <v>51</v>
      </c>
      <c r="B618" s="3">
        <f t="shared" si="651"/>
        <v>6</v>
      </c>
      <c r="C618" s="4">
        <f t="shared" si="667"/>
        <v>12</v>
      </c>
      <c r="D618">
        <f t="shared" si="654"/>
        <v>2017</v>
      </c>
      <c r="E618" s="22">
        <f t="shared" ref="E618:E681" si="693">E579+7</f>
        <v>43091</v>
      </c>
      <c r="F618" s="25">
        <f t="shared" ref="F618:H618" si="694">F579</f>
        <v>0.875</v>
      </c>
      <c r="G618" s="25">
        <f t="shared" si="694"/>
        <v>0.9375</v>
      </c>
      <c r="H618" s="25" t="str">
        <f t="shared" si="694"/>
        <v>TVSV</v>
      </c>
      <c r="J618" s="1">
        <f t="shared" si="644"/>
        <v>6.25E-2</v>
      </c>
      <c r="K618" s="2">
        <f t="shared" si="645"/>
        <v>0</v>
      </c>
      <c r="L618" s="2">
        <f t="shared" si="646"/>
        <v>7</v>
      </c>
      <c r="M618" s="2">
        <f t="shared" si="647"/>
        <v>166</v>
      </c>
      <c r="N618" s="2">
        <f t="shared" si="648"/>
        <v>183</v>
      </c>
      <c r="O618" s="7" t="str">
        <f t="shared" si="649"/>
        <v>TVSV
 de 21h 00 à 22h 30</v>
      </c>
    </row>
    <row r="619" spans="1:15" x14ac:dyDescent="0.25">
      <c r="A619">
        <f t="shared" si="650"/>
        <v>51</v>
      </c>
      <c r="B619" s="3">
        <f t="shared" si="651"/>
        <v>7</v>
      </c>
      <c r="C619" s="4">
        <f t="shared" si="667"/>
        <v>12</v>
      </c>
      <c r="D619">
        <f t="shared" si="654"/>
        <v>2017</v>
      </c>
      <c r="E619" s="22">
        <f t="shared" si="693"/>
        <v>43092</v>
      </c>
      <c r="F619" s="25">
        <f t="shared" ref="F619:H619" si="695">F580</f>
        <v>0.33333333333333331</v>
      </c>
      <c r="G619" s="25">
        <f t="shared" si="695"/>
        <v>0.375</v>
      </c>
      <c r="H619" s="25" t="str">
        <f t="shared" si="695"/>
        <v>Gym Volontaire</v>
      </c>
      <c r="J619" s="1">
        <f t="shared" si="644"/>
        <v>4.1666666666666685E-2</v>
      </c>
      <c r="K619" s="2">
        <f t="shared" si="645"/>
        <v>0</v>
      </c>
      <c r="L619" s="2">
        <f t="shared" si="646"/>
        <v>8</v>
      </c>
      <c r="M619" s="2">
        <f t="shared" si="647"/>
        <v>10</v>
      </c>
      <c r="N619" s="2">
        <f t="shared" si="648"/>
        <v>21</v>
      </c>
      <c r="O619" s="7" t="str">
        <f t="shared" si="649"/>
        <v>Gym Volontaire
 de 8h 00 à 9h 00</v>
      </c>
    </row>
    <row r="620" spans="1:15" x14ac:dyDescent="0.25">
      <c r="A620">
        <f t="shared" si="650"/>
        <v>51</v>
      </c>
      <c r="B620" s="3">
        <f t="shared" si="651"/>
        <v>7</v>
      </c>
      <c r="C620" s="4">
        <f t="shared" si="667"/>
        <v>12</v>
      </c>
      <c r="D620">
        <f t="shared" si="654"/>
        <v>2017</v>
      </c>
      <c r="E620" s="22">
        <f t="shared" si="693"/>
        <v>43092</v>
      </c>
      <c r="F620" s="25">
        <f t="shared" ref="F620:H620" si="696">F581</f>
        <v>0.375</v>
      </c>
      <c r="G620" s="25">
        <f t="shared" si="696"/>
        <v>0.45833333333333331</v>
      </c>
      <c r="H620" s="25" t="str">
        <f t="shared" si="696"/>
        <v>Val Horizon</v>
      </c>
      <c r="J620" s="1">
        <f t="shared" si="644"/>
        <v>8.3333333333333315E-2</v>
      </c>
      <c r="K620" s="2">
        <f t="shared" si="645"/>
        <v>0</v>
      </c>
      <c r="L620" s="2">
        <f t="shared" si="646"/>
        <v>8</v>
      </c>
      <c r="M620" s="2">
        <f t="shared" si="647"/>
        <v>22</v>
      </c>
      <c r="N620" s="2">
        <f t="shared" si="648"/>
        <v>45</v>
      </c>
      <c r="O620" s="7" t="str">
        <f t="shared" si="649"/>
        <v>Val Horizon
 de 9h 00 à 11h 00</v>
      </c>
    </row>
    <row r="621" spans="1:15" x14ac:dyDescent="0.25">
      <c r="A621">
        <f t="shared" si="650"/>
        <v>51</v>
      </c>
      <c r="B621" s="3">
        <f t="shared" si="651"/>
        <v>7</v>
      </c>
      <c r="C621" s="4">
        <f t="shared" si="667"/>
        <v>12</v>
      </c>
      <c r="D621">
        <f t="shared" si="654"/>
        <v>2017</v>
      </c>
      <c r="E621" s="22">
        <f t="shared" si="693"/>
        <v>43092</v>
      </c>
      <c r="F621" s="25">
        <f t="shared" ref="F621:H621" si="697">F582</f>
        <v>0.45833333333333331</v>
      </c>
      <c r="G621" s="25">
        <f t="shared" si="697"/>
        <v>0.60416666666666663</v>
      </c>
      <c r="H621" s="25" t="str">
        <f t="shared" si="697"/>
        <v>CNT</v>
      </c>
      <c r="J621" s="1">
        <f t="shared" si="644"/>
        <v>0.14583333333333331</v>
      </c>
      <c r="K621" s="2">
        <f t="shared" si="645"/>
        <v>0</v>
      </c>
      <c r="L621" s="2">
        <f t="shared" si="646"/>
        <v>8</v>
      </c>
      <c r="M621" s="2">
        <f t="shared" si="647"/>
        <v>46</v>
      </c>
      <c r="N621" s="2">
        <f t="shared" si="648"/>
        <v>87</v>
      </c>
      <c r="O621" s="7" t="str">
        <f t="shared" si="649"/>
        <v>CNT
 de 11h 00 à 14h 30</v>
      </c>
    </row>
    <row r="622" spans="1:15" x14ac:dyDescent="0.25">
      <c r="A622">
        <f t="shared" si="650"/>
        <v>51</v>
      </c>
      <c r="B622" s="3">
        <f t="shared" si="651"/>
        <v>7</v>
      </c>
      <c r="C622" s="4">
        <f t="shared" si="667"/>
        <v>12</v>
      </c>
      <c r="D622">
        <f t="shared" si="654"/>
        <v>2017</v>
      </c>
      <c r="E622" s="22">
        <f t="shared" si="693"/>
        <v>43092</v>
      </c>
      <c r="F622" s="25">
        <f t="shared" ref="F622:H622" si="698">F583</f>
        <v>0.60416666666666663</v>
      </c>
      <c r="G622" s="25">
        <f t="shared" si="698"/>
        <v>0.79166666666666663</v>
      </c>
      <c r="H622" s="25" t="str">
        <f t="shared" si="698"/>
        <v>Public + SDIS ET/OU PSIG</v>
      </c>
      <c r="J622" s="1">
        <f t="shared" si="644"/>
        <v>0.1875</v>
      </c>
      <c r="K622" s="2">
        <f t="shared" si="645"/>
        <v>0</v>
      </c>
      <c r="L622" s="2">
        <f t="shared" si="646"/>
        <v>8</v>
      </c>
      <c r="M622" s="2">
        <f t="shared" si="647"/>
        <v>88</v>
      </c>
      <c r="N622" s="2">
        <f t="shared" si="648"/>
        <v>141</v>
      </c>
      <c r="O622" s="7" t="str">
        <f t="shared" si="649"/>
        <v>Public + SDIS ET/OU PSIG
 de 14h 30 à 19h 00</v>
      </c>
    </row>
    <row r="623" spans="1:15" ht="15.75" thickBot="1" x14ac:dyDescent="0.3">
      <c r="A623">
        <f t="shared" si="650"/>
        <v>51</v>
      </c>
      <c r="B623" s="3">
        <f t="shared" si="651"/>
        <v>7</v>
      </c>
      <c r="C623" s="4">
        <f t="shared" si="667"/>
        <v>12</v>
      </c>
      <c r="D623">
        <f t="shared" si="654"/>
        <v>2017</v>
      </c>
      <c r="E623" s="26">
        <f t="shared" si="693"/>
        <v>43092</v>
      </c>
      <c r="F623" s="27">
        <f t="shared" ref="F623:H623" si="699">F584</f>
        <v>0.79166666666666663</v>
      </c>
      <c r="G623" s="27">
        <f t="shared" si="699"/>
        <v>0.84375</v>
      </c>
      <c r="H623" s="27" t="str">
        <f t="shared" si="699"/>
        <v>Plongeurs masqués</v>
      </c>
      <c r="I623" s="28"/>
      <c r="J623" s="1">
        <f t="shared" si="644"/>
        <v>5.208333333333337E-2</v>
      </c>
      <c r="K623" s="2">
        <f t="shared" si="645"/>
        <v>0</v>
      </c>
      <c r="L623" s="2">
        <f t="shared" si="646"/>
        <v>8</v>
      </c>
      <c r="M623" s="2">
        <f t="shared" si="647"/>
        <v>142</v>
      </c>
      <c r="N623" s="2">
        <f t="shared" si="648"/>
        <v>156</v>
      </c>
      <c r="O623" s="7" t="str">
        <f t="shared" si="649"/>
        <v>Plongeurs masqués
 de 19h 00 à 20h 15</v>
      </c>
    </row>
    <row r="624" spans="1:15" s="29" customFormat="1" ht="15.75" thickTop="1" x14ac:dyDescent="0.25">
      <c r="A624" s="29">
        <f t="shared" si="650"/>
        <v>52</v>
      </c>
      <c r="B624" s="30">
        <f t="shared" si="651"/>
        <v>1</v>
      </c>
      <c r="C624" s="31">
        <f t="shared" si="667"/>
        <v>12</v>
      </c>
      <c r="D624" s="29">
        <f t="shared" si="654"/>
        <v>2017</v>
      </c>
      <c r="E624" s="32">
        <f t="shared" si="693"/>
        <v>43093</v>
      </c>
      <c r="F624" s="33">
        <f t="shared" ref="F624:H624" si="700">F585</f>
        <v>0.3125</v>
      </c>
      <c r="G624" s="33">
        <f t="shared" si="700"/>
        <v>0.41666666666666669</v>
      </c>
      <c r="H624" s="33" t="str">
        <f t="shared" si="700"/>
        <v>CNT</v>
      </c>
      <c r="I624" s="34"/>
      <c r="J624" s="35">
        <f t="shared" si="644"/>
        <v>0.10416666666666669</v>
      </c>
      <c r="K624" s="36">
        <f t="shared" si="645"/>
        <v>0</v>
      </c>
      <c r="L624" s="36">
        <f t="shared" si="646"/>
        <v>2</v>
      </c>
      <c r="M624" s="36">
        <f t="shared" si="647"/>
        <v>4</v>
      </c>
      <c r="N624" s="36">
        <f t="shared" si="648"/>
        <v>33</v>
      </c>
      <c r="O624" s="37" t="str">
        <f t="shared" si="649"/>
        <v>CNT
 de 7h 30 à 10h 00</v>
      </c>
    </row>
    <row r="625" spans="1:15" x14ac:dyDescent="0.25">
      <c r="A625">
        <f t="shared" si="650"/>
        <v>52</v>
      </c>
      <c r="B625" s="3">
        <f t="shared" si="651"/>
        <v>1</v>
      </c>
      <c r="C625" s="4">
        <f t="shared" si="667"/>
        <v>12</v>
      </c>
      <c r="D625">
        <f t="shared" si="654"/>
        <v>2017</v>
      </c>
      <c r="E625" s="22">
        <f t="shared" si="693"/>
        <v>43093</v>
      </c>
      <c r="F625" s="25">
        <f t="shared" ref="F625:H625" si="701">F586</f>
        <v>0.41666666666666669</v>
      </c>
      <c r="G625" s="25">
        <f t="shared" si="701"/>
        <v>0.5625</v>
      </c>
      <c r="H625" s="25" t="str">
        <f t="shared" si="701"/>
        <v>Public</v>
      </c>
      <c r="J625" s="1">
        <f t="shared" si="644"/>
        <v>0.14583333333333331</v>
      </c>
      <c r="K625" s="2">
        <f t="shared" si="645"/>
        <v>0</v>
      </c>
      <c r="L625" s="2">
        <f t="shared" si="646"/>
        <v>2</v>
      </c>
      <c r="M625" s="2">
        <f t="shared" si="647"/>
        <v>34</v>
      </c>
      <c r="N625" s="2">
        <f t="shared" si="648"/>
        <v>75</v>
      </c>
      <c r="O625" s="7" t="str">
        <f t="shared" si="649"/>
        <v>Public
 de 10h 00 à 13h 30</v>
      </c>
    </row>
    <row r="626" spans="1:15" x14ac:dyDescent="0.25">
      <c r="A626">
        <f t="shared" si="650"/>
        <v>52</v>
      </c>
      <c r="B626" s="3">
        <f t="shared" si="651"/>
        <v>2</v>
      </c>
      <c r="C626" s="4">
        <f t="shared" si="667"/>
        <v>12</v>
      </c>
      <c r="D626">
        <f t="shared" si="654"/>
        <v>2017</v>
      </c>
      <c r="E626" s="22">
        <f t="shared" si="693"/>
        <v>43094</v>
      </c>
      <c r="F626" s="25">
        <f t="shared" ref="F626:H626" si="702">F587</f>
        <v>0.375</v>
      </c>
      <c r="G626" s="25">
        <f t="shared" si="702"/>
        <v>0.44791666666666669</v>
      </c>
      <c r="H626" s="25" t="str">
        <f t="shared" si="702"/>
        <v>Lycée</v>
      </c>
      <c r="J626" s="1">
        <f t="shared" si="644"/>
        <v>7.2916666666666685E-2</v>
      </c>
      <c r="K626" s="2">
        <f t="shared" si="645"/>
        <v>0</v>
      </c>
      <c r="L626" s="2">
        <f t="shared" si="646"/>
        <v>3</v>
      </c>
      <c r="M626" s="2">
        <f t="shared" si="647"/>
        <v>22</v>
      </c>
      <c r="N626" s="2">
        <f t="shared" si="648"/>
        <v>42</v>
      </c>
      <c r="O626" s="7" t="str">
        <f t="shared" si="649"/>
        <v>Lycée
 de 9h 00 à 10h 45</v>
      </c>
    </row>
    <row r="627" spans="1:15" x14ac:dyDescent="0.25">
      <c r="A627">
        <f t="shared" si="650"/>
        <v>52</v>
      </c>
      <c r="B627" s="3">
        <f t="shared" si="651"/>
        <v>2</v>
      </c>
      <c r="C627" s="4">
        <f t="shared" si="667"/>
        <v>12</v>
      </c>
      <c r="D627">
        <f t="shared" si="654"/>
        <v>2017</v>
      </c>
      <c r="E627" s="22">
        <f t="shared" si="693"/>
        <v>43094</v>
      </c>
      <c r="F627" s="25">
        <f t="shared" ref="F627:H627" si="703">F588</f>
        <v>0.5</v>
      </c>
      <c r="G627" s="25">
        <f t="shared" si="703"/>
        <v>0.5625</v>
      </c>
      <c r="H627" s="25" t="str">
        <f t="shared" si="703"/>
        <v>Gym Volontaire</v>
      </c>
      <c r="J627" s="1">
        <f t="shared" si="644"/>
        <v>6.25E-2</v>
      </c>
      <c r="K627" s="2">
        <f t="shared" si="645"/>
        <v>0</v>
      </c>
      <c r="L627" s="2">
        <f t="shared" si="646"/>
        <v>3</v>
      </c>
      <c r="M627" s="2">
        <f t="shared" si="647"/>
        <v>58</v>
      </c>
      <c r="N627" s="2">
        <f t="shared" si="648"/>
        <v>75</v>
      </c>
      <c r="O627" s="7" t="str">
        <f t="shared" si="649"/>
        <v>Gym Volontaire
 de 12h 00 à 13h 30</v>
      </c>
    </row>
    <row r="628" spans="1:15" x14ac:dyDescent="0.25">
      <c r="A628">
        <f t="shared" si="650"/>
        <v>52</v>
      </c>
      <c r="B628" s="3">
        <f t="shared" si="651"/>
        <v>2</v>
      </c>
      <c r="C628" s="4">
        <f t="shared" si="667"/>
        <v>12</v>
      </c>
      <c r="D628">
        <f t="shared" si="654"/>
        <v>2017</v>
      </c>
      <c r="E628" s="22">
        <f t="shared" si="693"/>
        <v>43094</v>
      </c>
      <c r="F628" s="25">
        <f t="shared" ref="F628:H628" si="704">F589</f>
        <v>0.58333333333333337</v>
      </c>
      <c r="G628" s="25">
        <f t="shared" si="704"/>
        <v>0.64583333333333337</v>
      </c>
      <c r="H628" s="25" t="str">
        <f t="shared" si="704"/>
        <v>Collège A</v>
      </c>
      <c r="J628" s="1">
        <f t="shared" si="644"/>
        <v>6.25E-2</v>
      </c>
      <c r="K628" s="2">
        <f t="shared" si="645"/>
        <v>0</v>
      </c>
      <c r="L628" s="2">
        <f t="shared" si="646"/>
        <v>3</v>
      </c>
      <c r="M628" s="2">
        <f t="shared" si="647"/>
        <v>82</v>
      </c>
      <c r="N628" s="2">
        <f t="shared" si="648"/>
        <v>99</v>
      </c>
      <c r="O628" s="7" t="str">
        <f t="shared" si="649"/>
        <v>Collège A
 de 14h 00 à 15h 30</v>
      </c>
    </row>
    <row r="629" spans="1:15" x14ac:dyDescent="0.25">
      <c r="A629">
        <f t="shared" si="650"/>
        <v>52</v>
      </c>
      <c r="B629" s="3">
        <f t="shared" si="651"/>
        <v>2</v>
      </c>
      <c r="C629" s="4">
        <f t="shared" si="667"/>
        <v>12</v>
      </c>
      <c r="D629">
        <f t="shared" si="654"/>
        <v>2017</v>
      </c>
      <c r="E629" s="22">
        <f t="shared" si="693"/>
        <v>43094</v>
      </c>
      <c r="F629" s="25">
        <f t="shared" ref="F629:H629" si="705">F590</f>
        <v>0.64583333333333337</v>
      </c>
      <c r="G629" s="25">
        <f t="shared" si="705"/>
        <v>0.70833333333333337</v>
      </c>
      <c r="H629" s="25" t="str">
        <f t="shared" si="705"/>
        <v>Collège B</v>
      </c>
      <c r="J629" s="1">
        <f t="shared" si="644"/>
        <v>6.25E-2</v>
      </c>
      <c r="K629" s="2">
        <f t="shared" si="645"/>
        <v>0</v>
      </c>
      <c r="L629" s="2">
        <f t="shared" si="646"/>
        <v>3</v>
      </c>
      <c r="M629" s="2">
        <f t="shared" si="647"/>
        <v>100</v>
      </c>
      <c r="N629" s="2">
        <f t="shared" si="648"/>
        <v>117</v>
      </c>
      <c r="O629" s="7" t="str">
        <f t="shared" si="649"/>
        <v>Collège B
 de 15h 30 à 17h 00</v>
      </c>
    </row>
    <row r="630" spans="1:15" x14ac:dyDescent="0.25">
      <c r="A630">
        <f t="shared" si="650"/>
        <v>52</v>
      </c>
      <c r="B630" s="3">
        <f t="shared" si="651"/>
        <v>2</v>
      </c>
      <c r="C630" s="4">
        <f t="shared" si="667"/>
        <v>12</v>
      </c>
      <c r="D630">
        <f t="shared" si="654"/>
        <v>2017</v>
      </c>
      <c r="E630" s="22">
        <f t="shared" si="693"/>
        <v>43094</v>
      </c>
      <c r="F630" s="25">
        <f t="shared" ref="F630:H630" si="706">F591</f>
        <v>0.70833333333333337</v>
      </c>
      <c r="G630" s="25">
        <f t="shared" si="706"/>
        <v>0.75</v>
      </c>
      <c r="H630" s="25" t="str">
        <f t="shared" si="706"/>
        <v>Gym Volontaire</v>
      </c>
      <c r="J630" s="1">
        <f t="shared" si="644"/>
        <v>4.166666666666663E-2</v>
      </c>
      <c r="K630" s="2">
        <f t="shared" si="645"/>
        <v>0</v>
      </c>
      <c r="L630" s="2">
        <f t="shared" si="646"/>
        <v>3</v>
      </c>
      <c r="M630" s="2">
        <f t="shared" si="647"/>
        <v>118</v>
      </c>
      <c r="N630" s="2">
        <f t="shared" si="648"/>
        <v>129</v>
      </c>
      <c r="O630" s="7" t="str">
        <f t="shared" si="649"/>
        <v>Gym Volontaire
 de 17h 00 à 18h 00</v>
      </c>
    </row>
    <row r="631" spans="1:15" x14ac:dyDescent="0.25">
      <c r="A631">
        <f t="shared" si="650"/>
        <v>52</v>
      </c>
      <c r="B631" s="3">
        <f t="shared" si="651"/>
        <v>2</v>
      </c>
      <c r="C631" s="4">
        <f t="shared" si="667"/>
        <v>12</v>
      </c>
      <c r="D631">
        <f t="shared" si="654"/>
        <v>2017</v>
      </c>
      <c r="E631" s="22">
        <f t="shared" si="693"/>
        <v>43094</v>
      </c>
      <c r="F631" s="25">
        <f t="shared" ref="F631:H631" si="707">F592</f>
        <v>0.75</v>
      </c>
      <c r="G631" s="25">
        <f t="shared" si="707"/>
        <v>0.9375</v>
      </c>
      <c r="H631" s="25" t="str">
        <f t="shared" si="707"/>
        <v>CNT</v>
      </c>
      <c r="J631" s="1">
        <f t="shared" si="644"/>
        <v>0.1875</v>
      </c>
      <c r="K631" s="2">
        <f t="shared" si="645"/>
        <v>0</v>
      </c>
      <c r="L631" s="2">
        <f t="shared" si="646"/>
        <v>3</v>
      </c>
      <c r="M631" s="2">
        <f t="shared" si="647"/>
        <v>130</v>
      </c>
      <c r="N631" s="2">
        <f t="shared" si="648"/>
        <v>183</v>
      </c>
      <c r="O631" s="7" t="str">
        <f t="shared" si="649"/>
        <v>CNT
 de 18h 00 à 22h 30</v>
      </c>
    </row>
    <row r="632" spans="1:15" x14ac:dyDescent="0.25">
      <c r="A632">
        <f t="shared" si="650"/>
        <v>52</v>
      </c>
      <c r="B632" s="3">
        <f t="shared" si="651"/>
        <v>3</v>
      </c>
      <c r="C632" s="4">
        <f t="shared" si="667"/>
        <v>12</v>
      </c>
      <c r="D632">
        <f t="shared" si="654"/>
        <v>2017</v>
      </c>
      <c r="E632" s="22">
        <f t="shared" si="693"/>
        <v>43095</v>
      </c>
      <c r="F632" s="25">
        <f t="shared" ref="F632:H632" si="708">F593</f>
        <v>0.3125</v>
      </c>
      <c r="G632" s="25">
        <f t="shared" si="708"/>
        <v>0.34375</v>
      </c>
      <c r="H632" s="25" t="str">
        <f t="shared" si="708"/>
        <v>SDIS et/OU PSIG</v>
      </c>
      <c r="J632" s="1">
        <f t="shared" si="644"/>
        <v>3.125E-2</v>
      </c>
      <c r="K632" s="2">
        <f t="shared" si="645"/>
        <v>0</v>
      </c>
      <c r="L632" s="2">
        <f t="shared" si="646"/>
        <v>4</v>
      </c>
      <c r="M632" s="2">
        <f t="shared" si="647"/>
        <v>4</v>
      </c>
      <c r="N632" s="2">
        <f t="shared" si="648"/>
        <v>12</v>
      </c>
      <c r="O632" s="7" t="str">
        <f t="shared" si="649"/>
        <v>SDIS et/OU PSIG
 de 7h 30 à 8h 15</v>
      </c>
    </row>
    <row r="633" spans="1:15" x14ac:dyDescent="0.25">
      <c r="A633">
        <f t="shared" si="650"/>
        <v>52</v>
      </c>
      <c r="B633" s="3">
        <f t="shared" si="651"/>
        <v>3</v>
      </c>
      <c r="C633" s="4">
        <f t="shared" si="667"/>
        <v>12</v>
      </c>
      <c r="D633">
        <f t="shared" si="654"/>
        <v>2017</v>
      </c>
      <c r="E633" s="22">
        <f t="shared" si="693"/>
        <v>43095</v>
      </c>
      <c r="F633" s="25">
        <f t="shared" ref="F633:H633" si="709">F594</f>
        <v>0.35416666666666669</v>
      </c>
      <c r="G633" s="25">
        <f t="shared" si="709"/>
        <v>0.5</v>
      </c>
      <c r="H633" s="25" t="str">
        <f t="shared" si="709"/>
        <v>Collège C</v>
      </c>
      <c r="J633" s="1">
        <f t="shared" si="644"/>
        <v>0.14583333333333331</v>
      </c>
      <c r="K633" s="2">
        <f t="shared" si="645"/>
        <v>0</v>
      </c>
      <c r="L633" s="2">
        <f t="shared" si="646"/>
        <v>4</v>
      </c>
      <c r="M633" s="2">
        <f t="shared" si="647"/>
        <v>16</v>
      </c>
      <c r="N633" s="2">
        <f t="shared" si="648"/>
        <v>57</v>
      </c>
      <c r="O633" s="7" t="str">
        <f t="shared" si="649"/>
        <v>Collège C
 de 8h 30 à 12h 00</v>
      </c>
    </row>
    <row r="634" spans="1:15" x14ac:dyDescent="0.25">
      <c r="A634">
        <f t="shared" si="650"/>
        <v>52</v>
      </c>
      <c r="B634" s="3">
        <f t="shared" si="651"/>
        <v>3</v>
      </c>
      <c r="C634" s="4">
        <f t="shared" si="667"/>
        <v>12</v>
      </c>
      <c r="D634">
        <f t="shared" si="654"/>
        <v>2017</v>
      </c>
      <c r="E634" s="22">
        <f t="shared" si="693"/>
        <v>43095</v>
      </c>
      <c r="F634" s="25">
        <f t="shared" ref="F634:H634" si="710">F595</f>
        <v>0.52083333333333337</v>
      </c>
      <c r="G634" s="25">
        <f t="shared" si="710"/>
        <v>0.5625</v>
      </c>
      <c r="H634" s="25" t="str">
        <f t="shared" si="710"/>
        <v>Maison Des Cèdres</v>
      </c>
      <c r="J634" s="1">
        <f t="shared" si="644"/>
        <v>4.166666666666663E-2</v>
      </c>
      <c r="K634" s="2">
        <f t="shared" si="645"/>
        <v>0</v>
      </c>
      <c r="L634" s="2">
        <f t="shared" si="646"/>
        <v>4</v>
      </c>
      <c r="M634" s="2">
        <f t="shared" si="647"/>
        <v>64</v>
      </c>
      <c r="N634" s="2">
        <f t="shared" si="648"/>
        <v>75</v>
      </c>
      <c r="O634" s="7" t="str">
        <f t="shared" si="649"/>
        <v>Maison Des Cèdres
 de 12h 30 à 13h 30</v>
      </c>
    </row>
    <row r="635" spans="1:15" x14ac:dyDescent="0.25">
      <c r="A635">
        <f t="shared" si="650"/>
        <v>52</v>
      </c>
      <c r="B635" s="3">
        <f t="shared" si="651"/>
        <v>3</v>
      </c>
      <c r="C635" s="4">
        <f t="shared" si="667"/>
        <v>12</v>
      </c>
      <c r="D635">
        <f t="shared" si="654"/>
        <v>2017</v>
      </c>
      <c r="E635" s="22">
        <f t="shared" si="693"/>
        <v>43095</v>
      </c>
      <c r="F635" s="25">
        <f t="shared" ref="F635:H635" si="711">F596</f>
        <v>0.58333333333333337</v>
      </c>
      <c r="G635" s="25">
        <f t="shared" si="711"/>
        <v>0.75</v>
      </c>
      <c r="H635" s="25" t="str">
        <f t="shared" si="711"/>
        <v>Lycée</v>
      </c>
      <c r="J635" s="1">
        <f t="shared" si="644"/>
        <v>0.16666666666666663</v>
      </c>
      <c r="K635" s="2">
        <f t="shared" si="645"/>
        <v>0</v>
      </c>
      <c r="L635" s="2">
        <f t="shared" si="646"/>
        <v>4</v>
      </c>
      <c r="M635" s="2">
        <f t="shared" si="647"/>
        <v>82</v>
      </c>
      <c r="N635" s="2">
        <f t="shared" si="648"/>
        <v>129</v>
      </c>
      <c r="O635" s="7" t="str">
        <f t="shared" si="649"/>
        <v>Lycée
 de 14h 00 à 18h 00</v>
      </c>
    </row>
    <row r="636" spans="1:15" x14ac:dyDescent="0.25">
      <c r="A636">
        <f t="shared" si="650"/>
        <v>52</v>
      </c>
      <c r="B636" s="3">
        <f t="shared" si="651"/>
        <v>3</v>
      </c>
      <c r="C636" s="4">
        <f t="shared" si="667"/>
        <v>12</v>
      </c>
      <c r="D636">
        <f t="shared" si="654"/>
        <v>2017</v>
      </c>
      <c r="E636" s="22">
        <f t="shared" si="693"/>
        <v>43095</v>
      </c>
      <c r="F636" s="25">
        <f t="shared" ref="F636:H636" si="712">F597</f>
        <v>0.75</v>
      </c>
      <c r="G636" s="25">
        <f t="shared" si="712"/>
        <v>0.83333333333333337</v>
      </c>
      <c r="H636" s="25" t="str">
        <f t="shared" si="712"/>
        <v>Public</v>
      </c>
      <c r="J636" s="1">
        <f t="shared" si="644"/>
        <v>8.333333333333337E-2</v>
      </c>
      <c r="K636" s="2">
        <f t="shared" si="645"/>
        <v>0</v>
      </c>
      <c r="L636" s="2">
        <f t="shared" si="646"/>
        <v>4</v>
      </c>
      <c r="M636" s="2">
        <f t="shared" si="647"/>
        <v>130</v>
      </c>
      <c r="N636" s="2">
        <f t="shared" si="648"/>
        <v>153</v>
      </c>
      <c r="O636" s="7" t="str">
        <f t="shared" si="649"/>
        <v>Public
 de 18h 00 à 20h 00</v>
      </c>
    </row>
    <row r="637" spans="1:15" x14ac:dyDescent="0.25">
      <c r="A637">
        <f t="shared" si="650"/>
        <v>52</v>
      </c>
      <c r="B637" s="3">
        <f t="shared" si="651"/>
        <v>3</v>
      </c>
      <c r="C637" s="4">
        <f t="shared" si="667"/>
        <v>12</v>
      </c>
      <c r="D637">
        <f t="shared" si="654"/>
        <v>2017</v>
      </c>
      <c r="E637" s="22">
        <f t="shared" si="693"/>
        <v>43095</v>
      </c>
      <c r="F637" s="25">
        <f t="shared" ref="F637:H637" si="713">F598</f>
        <v>0.83333333333333337</v>
      </c>
      <c r="G637" s="25">
        <f t="shared" si="713"/>
        <v>0.9375</v>
      </c>
      <c r="H637" s="25" t="str">
        <f t="shared" si="713"/>
        <v>CNT</v>
      </c>
      <c r="J637" s="1">
        <f t="shared" si="644"/>
        <v>0.10416666666666663</v>
      </c>
      <c r="K637" s="2">
        <f t="shared" si="645"/>
        <v>0</v>
      </c>
      <c r="L637" s="2">
        <f t="shared" si="646"/>
        <v>4</v>
      </c>
      <c r="M637" s="2">
        <f t="shared" si="647"/>
        <v>154</v>
      </c>
      <c r="N637" s="2">
        <f t="shared" si="648"/>
        <v>183</v>
      </c>
      <c r="O637" s="7" t="str">
        <f t="shared" si="649"/>
        <v>CNT
 de 20h 00 à 22h 30</v>
      </c>
    </row>
    <row r="638" spans="1:15" x14ac:dyDescent="0.25">
      <c r="A638">
        <f t="shared" si="650"/>
        <v>52</v>
      </c>
      <c r="B638" s="3">
        <f t="shared" si="651"/>
        <v>4</v>
      </c>
      <c r="C638" s="4">
        <f t="shared" si="667"/>
        <v>12</v>
      </c>
      <c r="D638">
        <f t="shared" si="654"/>
        <v>2017</v>
      </c>
      <c r="E638" s="22">
        <f t="shared" si="693"/>
        <v>43096</v>
      </c>
      <c r="F638" s="25">
        <f t="shared" ref="F638:H638" si="714">F599</f>
        <v>0.33333333333333331</v>
      </c>
      <c r="G638" s="25">
        <f t="shared" si="714"/>
        <v>0.41666666666666669</v>
      </c>
      <c r="H638" s="25" t="str">
        <f t="shared" si="714"/>
        <v>Lycée</v>
      </c>
      <c r="J638" s="1">
        <f t="shared" si="644"/>
        <v>8.333333333333337E-2</v>
      </c>
      <c r="K638" s="2">
        <f t="shared" si="645"/>
        <v>0</v>
      </c>
      <c r="L638" s="2">
        <f t="shared" si="646"/>
        <v>5</v>
      </c>
      <c r="M638" s="2">
        <f t="shared" si="647"/>
        <v>10</v>
      </c>
      <c r="N638" s="2">
        <f t="shared" si="648"/>
        <v>33</v>
      </c>
      <c r="O638" s="7" t="str">
        <f t="shared" si="649"/>
        <v>Lycée
 de 8h 00 à 10h 00</v>
      </c>
    </row>
    <row r="639" spans="1:15" x14ac:dyDescent="0.25">
      <c r="A639">
        <f t="shared" si="650"/>
        <v>52</v>
      </c>
      <c r="B639" s="3">
        <f t="shared" si="651"/>
        <v>4</v>
      </c>
      <c r="C639" s="4">
        <f t="shared" si="667"/>
        <v>12</v>
      </c>
      <c r="D639">
        <f t="shared" si="654"/>
        <v>2017</v>
      </c>
      <c r="E639" s="22">
        <f t="shared" si="693"/>
        <v>43096</v>
      </c>
      <c r="F639" s="25">
        <f t="shared" ref="F639:H639" si="715">F600</f>
        <v>0.41666666666666669</v>
      </c>
      <c r="G639" s="25">
        <f t="shared" si="715"/>
        <v>0.5</v>
      </c>
      <c r="H639" s="25" t="str">
        <f t="shared" si="715"/>
        <v>Lycée</v>
      </c>
      <c r="J639" s="1">
        <f t="shared" si="644"/>
        <v>8.3333333333333315E-2</v>
      </c>
      <c r="K639" s="2">
        <f t="shared" si="645"/>
        <v>0</v>
      </c>
      <c r="L639" s="2">
        <f t="shared" si="646"/>
        <v>5</v>
      </c>
      <c r="M639" s="2">
        <f t="shared" si="647"/>
        <v>34</v>
      </c>
      <c r="N639" s="2">
        <f t="shared" si="648"/>
        <v>57</v>
      </c>
      <c r="O639" s="7" t="str">
        <f t="shared" si="649"/>
        <v>Lycée
 de 10h 00 à 12h 00</v>
      </c>
    </row>
    <row r="640" spans="1:15" x14ac:dyDescent="0.25">
      <c r="A640">
        <f t="shared" si="650"/>
        <v>52</v>
      </c>
      <c r="B640" s="3">
        <f t="shared" si="651"/>
        <v>4</v>
      </c>
      <c r="C640" s="4">
        <f t="shared" si="667"/>
        <v>12</v>
      </c>
      <c r="D640">
        <f t="shared" si="654"/>
        <v>2017</v>
      </c>
      <c r="E640" s="22">
        <f t="shared" si="693"/>
        <v>43096</v>
      </c>
      <c r="F640" s="25">
        <f t="shared" ref="F640:H640" si="716">F601</f>
        <v>0.52083333333333337</v>
      </c>
      <c r="G640" s="25">
        <f t="shared" si="716"/>
        <v>0.60416666666666663</v>
      </c>
      <c r="H640" s="25" t="str">
        <f t="shared" si="716"/>
        <v>CNT</v>
      </c>
      <c r="J640" s="1">
        <f t="shared" si="644"/>
        <v>8.3333333333333259E-2</v>
      </c>
      <c r="K640" s="2">
        <f t="shared" si="645"/>
        <v>0</v>
      </c>
      <c r="L640" s="2">
        <f t="shared" si="646"/>
        <v>5</v>
      </c>
      <c r="M640" s="2">
        <f t="shared" si="647"/>
        <v>64</v>
      </c>
      <c r="N640" s="2">
        <f t="shared" si="648"/>
        <v>87</v>
      </c>
      <c r="O640" s="7" t="str">
        <f t="shared" si="649"/>
        <v>CNT
 de 12h 30 à 14h 30</v>
      </c>
    </row>
    <row r="641" spans="1:15" x14ac:dyDescent="0.25">
      <c r="A641">
        <f t="shared" si="650"/>
        <v>52</v>
      </c>
      <c r="B641" s="3">
        <f t="shared" si="651"/>
        <v>4</v>
      </c>
      <c r="C641" s="4">
        <f t="shared" si="667"/>
        <v>12</v>
      </c>
      <c r="D641">
        <f t="shared" si="654"/>
        <v>2017</v>
      </c>
      <c r="E641" s="22">
        <f t="shared" si="693"/>
        <v>43096</v>
      </c>
      <c r="F641" s="25">
        <f t="shared" ref="F641:H641" si="717">F602</f>
        <v>0.60416666666666663</v>
      </c>
      <c r="G641" s="25">
        <f t="shared" si="717"/>
        <v>0.79166666666666663</v>
      </c>
      <c r="H641" s="25" t="str">
        <f t="shared" si="717"/>
        <v>Public</v>
      </c>
      <c r="J641" s="1">
        <f t="shared" si="644"/>
        <v>0.1875</v>
      </c>
      <c r="K641" s="2">
        <f t="shared" si="645"/>
        <v>0</v>
      </c>
      <c r="L641" s="2">
        <f t="shared" si="646"/>
        <v>5</v>
      </c>
      <c r="M641" s="2">
        <f t="shared" si="647"/>
        <v>88</v>
      </c>
      <c r="N641" s="2">
        <f t="shared" si="648"/>
        <v>141</v>
      </c>
      <c r="O641" s="7" t="str">
        <f t="shared" si="649"/>
        <v>Public
 de 14h 30 à 19h 00</v>
      </c>
    </row>
    <row r="642" spans="1:15" x14ac:dyDescent="0.25">
      <c r="A642">
        <f t="shared" si="650"/>
        <v>52</v>
      </c>
      <c r="B642" s="3">
        <f t="shared" si="651"/>
        <v>4</v>
      </c>
      <c r="C642" s="4">
        <f t="shared" si="667"/>
        <v>12</v>
      </c>
      <c r="D642">
        <f t="shared" si="654"/>
        <v>2017</v>
      </c>
      <c r="E642" s="22">
        <f t="shared" si="693"/>
        <v>43096</v>
      </c>
      <c r="F642" s="25">
        <f t="shared" ref="F642:H642" si="718">F603</f>
        <v>0.79166666666666663</v>
      </c>
      <c r="G642" s="25">
        <f t="shared" si="718"/>
        <v>0.83333333333333337</v>
      </c>
      <c r="H642" s="25" t="str">
        <f t="shared" si="718"/>
        <v>CNT</v>
      </c>
      <c r="J642" s="1">
        <f t="shared" ref="J642:J705" si="719">G642-F642</f>
        <v>4.1666666666666741E-2</v>
      </c>
      <c r="K642" s="2">
        <f t="shared" ref="K642:K705" si="720">I642*J642*24</f>
        <v>0</v>
      </c>
      <c r="L642" s="2">
        <f t="shared" ref="L642:L705" si="721">B642+1</f>
        <v>5</v>
      </c>
      <c r="M642" s="2">
        <f t="shared" ref="M642:M705" si="722">288*F642-86</f>
        <v>142</v>
      </c>
      <c r="N642" s="2">
        <f t="shared" ref="N642:N705" si="723">288*G642-87</f>
        <v>153</v>
      </c>
      <c r="O642" s="7" t="str">
        <f t="shared" ref="O642:O705" si="724">H642&amp;CHAR(10)&amp;" de "&amp;HOUR(F642)&amp;"h "&amp;IF(MINUTE(F642)=0,"00",MINUTE(F642))&amp;" à "&amp;HOUR(G642)&amp;"h "&amp;IF(MINUTE(G642)=0,"00",MINUTE(G642))&amp;IF(I642&lt;1,"",CHAR(10)&amp;" "&amp;I642&amp;" participants")</f>
        <v>CNT
 de 19h 00 à 20h 00</v>
      </c>
    </row>
    <row r="643" spans="1:15" x14ac:dyDescent="0.25">
      <c r="A643">
        <f t="shared" ref="A643:A706" si="725">WEEKNUM(E643)</f>
        <v>52</v>
      </c>
      <c r="B643" s="3">
        <f t="shared" ref="B643:B706" si="726">WEEKDAY(E643)</f>
        <v>4</v>
      </c>
      <c r="C643" s="4">
        <f t="shared" si="667"/>
        <v>12</v>
      </c>
      <c r="D643">
        <f t="shared" si="654"/>
        <v>2017</v>
      </c>
      <c r="E643" s="22">
        <f t="shared" si="693"/>
        <v>43096</v>
      </c>
      <c r="F643" s="25">
        <f t="shared" ref="F643:H643" si="727">F604</f>
        <v>0.83333333333333337</v>
      </c>
      <c r="G643" s="25">
        <f t="shared" si="727"/>
        <v>0.9375</v>
      </c>
      <c r="H643" s="25" t="str">
        <f t="shared" si="727"/>
        <v>Plongeurs masqués</v>
      </c>
      <c r="J643" s="1">
        <f t="shared" si="719"/>
        <v>0.10416666666666663</v>
      </c>
      <c r="K643" s="2">
        <f t="shared" si="720"/>
        <v>0</v>
      </c>
      <c r="L643" s="2">
        <f t="shared" si="721"/>
        <v>5</v>
      </c>
      <c r="M643" s="2">
        <f t="shared" si="722"/>
        <v>154</v>
      </c>
      <c r="N643" s="2">
        <f t="shared" si="723"/>
        <v>183</v>
      </c>
      <c r="O643" s="7" t="str">
        <f t="shared" si="724"/>
        <v>Plongeurs masqués
 de 20h 00 à 22h 30</v>
      </c>
    </row>
    <row r="644" spans="1:15" x14ac:dyDescent="0.25">
      <c r="A644">
        <f t="shared" si="725"/>
        <v>52</v>
      </c>
      <c r="B644" s="3">
        <f t="shared" si="726"/>
        <v>5</v>
      </c>
      <c r="C644" s="4">
        <f t="shared" si="667"/>
        <v>12</v>
      </c>
      <c r="D644">
        <f t="shared" si="654"/>
        <v>2017</v>
      </c>
      <c r="E644" s="22">
        <f t="shared" si="693"/>
        <v>43097</v>
      </c>
      <c r="F644" s="25">
        <f t="shared" ref="F644:H644" si="728">F605</f>
        <v>0.35416666666666669</v>
      </c>
      <c r="G644" s="25">
        <f t="shared" si="728"/>
        <v>0.41666666666666669</v>
      </c>
      <c r="H644" s="25" t="str">
        <f t="shared" si="728"/>
        <v>Collège B</v>
      </c>
      <c r="J644" s="1">
        <f t="shared" si="719"/>
        <v>6.25E-2</v>
      </c>
      <c r="K644" s="2">
        <f t="shared" si="720"/>
        <v>0</v>
      </c>
      <c r="L644" s="2">
        <f t="shared" si="721"/>
        <v>6</v>
      </c>
      <c r="M644" s="2">
        <f t="shared" si="722"/>
        <v>16</v>
      </c>
      <c r="N644" s="2">
        <f t="shared" si="723"/>
        <v>33</v>
      </c>
      <c r="O644" s="7" t="str">
        <f t="shared" si="724"/>
        <v>Collège B
 de 8h 30 à 10h 00</v>
      </c>
    </row>
    <row r="645" spans="1:15" x14ac:dyDescent="0.25">
      <c r="A645">
        <f t="shared" si="725"/>
        <v>52</v>
      </c>
      <c r="B645" s="3">
        <f t="shared" si="726"/>
        <v>5</v>
      </c>
      <c r="C645" s="4">
        <f t="shared" si="667"/>
        <v>12</v>
      </c>
      <c r="D645">
        <f t="shared" ref="D645:D708" si="729">YEAR(E645)</f>
        <v>2017</v>
      </c>
      <c r="E645" s="22">
        <f t="shared" si="693"/>
        <v>43097</v>
      </c>
      <c r="F645" s="25">
        <f t="shared" ref="F645:H645" si="730">F606</f>
        <v>0.52083333333333337</v>
      </c>
      <c r="G645" s="25">
        <f t="shared" si="730"/>
        <v>0.5625</v>
      </c>
      <c r="H645" s="25" t="str">
        <f t="shared" si="730"/>
        <v>Inss</v>
      </c>
      <c r="J645" s="1">
        <f t="shared" si="719"/>
        <v>4.166666666666663E-2</v>
      </c>
      <c r="K645" s="2">
        <f t="shared" si="720"/>
        <v>0</v>
      </c>
      <c r="L645" s="2">
        <f t="shared" si="721"/>
        <v>6</v>
      </c>
      <c r="M645" s="2">
        <f t="shared" si="722"/>
        <v>64</v>
      </c>
      <c r="N645" s="2">
        <f t="shared" si="723"/>
        <v>75</v>
      </c>
      <c r="O645" s="7" t="str">
        <f t="shared" si="724"/>
        <v>Inss
 de 12h 30 à 13h 30</v>
      </c>
    </row>
    <row r="646" spans="1:15" x14ac:dyDescent="0.25">
      <c r="A646">
        <f t="shared" si="725"/>
        <v>52</v>
      </c>
      <c r="B646" s="3">
        <f t="shared" si="726"/>
        <v>5</v>
      </c>
      <c r="C646" s="4">
        <f t="shared" si="667"/>
        <v>12</v>
      </c>
      <c r="D646">
        <f t="shared" si="729"/>
        <v>2017</v>
      </c>
      <c r="E646" s="22">
        <f t="shared" si="693"/>
        <v>43097</v>
      </c>
      <c r="F646" s="25">
        <f t="shared" ref="F646:H646" si="731">F607</f>
        <v>0.58333333333333337</v>
      </c>
      <c r="G646" s="25">
        <f t="shared" si="731"/>
        <v>0.61111111111111105</v>
      </c>
      <c r="H646" s="25" t="str">
        <f t="shared" si="731"/>
        <v>Ecole Primaire A</v>
      </c>
      <c r="J646" s="1">
        <f t="shared" si="719"/>
        <v>2.7777777777777679E-2</v>
      </c>
      <c r="K646" s="2">
        <f t="shared" si="720"/>
        <v>0</v>
      </c>
      <c r="L646" s="2">
        <f t="shared" si="721"/>
        <v>6</v>
      </c>
      <c r="M646" s="2">
        <f t="shared" si="722"/>
        <v>82</v>
      </c>
      <c r="N646" s="2">
        <f t="shared" si="723"/>
        <v>88.999999999999972</v>
      </c>
      <c r="O646" s="7" t="str">
        <f t="shared" si="724"/>
        <v>Ecole Primaire A
 de 14h 00 à 14h 40</v>
      </c>
    </row>
    <row r="647" spans="1:15" x14ac:dyDescent="0.25">
      <c r="A647">
        <f t="shared" si="725"/>
        <v>52</v>
      </c>
      <c r="B647" s="3">
        <f t="shared" si="726"/>
        <v>5</v>
      </c>
      <c r="C647" s="4">
        <f t="shared" si="667"/>
        <v>12</v>
      </c>
      <c r="D647">
        <f t="shared" si="729"/>
        <v>2017</v>
      </c>
      <c r="E647" s="22">
        <f t="shared" si="693"/>
        <v>43097</v>
      </c>
      <c r="F647" s="25">
        <f t="shared" ref="F647:H647" si="732">F608</f>
        <v>0.61458333333333337</v>
      </c>
      <c r="G647" s="25">
        <f t="shared" si="732"/>
        <v>0.64236111111111105</v>
      </c>
      <c r="H647" s="25" t="str">
        <f t="shared" si="732"/>
        <v>Ecole Primaire A</v>
      </c>
      <c r="J647" s="1">
        <f t="shared" si="719"/>
        <v>2.7777777777777679E-2</v>
      </c>
      <c r="K647" s="2">
        <f t="shared" si="720"/>
        <v>0</v>
      </c>
      <c r="L647" s="2">
        <f t="shared" si="721"/>
        <v>6</v>
      </c>
      <c r="M647" s="2">
        <f t="shared" si="722"/>
        <v>91</v>
      </c>
      <c r="N647" s="2">
        <f t="shared" si="723"/>
        <v>97.999999999999972</v>
      </c>
      <c r="O647" s="7" t="str">
        <f t="shared" si="724"/>
        <v>Ecole Primaire A
 de 14h 45 à 15h 25</v>
      </c>
    </row>
    <row r="648" spans="1:15" x14ac:dyDescent="0.25">
      <c r="A648">
        <f t="shared" si="725"/>
        <v>52</v>
      </c>
      <c r="B648" s="3">
        <f t="shared" si="726"/>
        <v>5</v>
      </c>
      <c r="C648" s="4">
        <f t="shared" si="667"/>
        <v>12</v>
      </c>
      <c r="D648">
        <f t="shared" si="729"/>
        <v>2017</v>
      </c>
      <c r="E648" s="22">
        <f t="shared" si="693"/>
        <v>43097</v>
      </c>
      <c r="F648" s="25">
        <f t="shared" ref="F648:H648" si="733">F609</f>
        <v>0.66666666666666663</v>
      </c>
      <c r="G648" s="25">
        <f t="shared" si="733"/>
        <v>0.75</v>
      </c>
      <c r="H648" s="25" t="str">
        <f t="shared" si="733"/>
        <v>Lycée</v>
      </c>
      <c r="J648" s="1">
        <f t="shared" si="719"/>
        <v>8.333333333333337E-2</v>
      </c>
      <c r="K648" s="2">
        <f t="shared" si="720"/>
        <v>0</v>
      </c>
      <c r="L648" s="2">
        <f t="shared" si="721"/>
        <v>6</v>
      </c>
      <c r="M648" s="2">
        <f t="shared" si="722"/>
        <v>106</v>
      </c>
      <c r="N648" s="2">
        <f t="shared" si="723"/>
        <v>129</v>
      </c>
      <c r="O648" s="7" t="str">
        <f t="shared" si="724"/>
        <v>Lycée
 de 16h 00 à 18h 00</v>
      </c>
    </row>
    <row r="649" spans="1:15" x14ac:dyDescent="0.25">
      <c r="A649">
        <f t="shared" si="725"/>
        <v>52</v>
      </c>
      <c r="B649" s="3">
        <f t="shared" si="726"/>
        <v>5</v>
      </c>
      <c r="C649" s="4">
        <f t="shared" si="667"/>
        <v>12</v>
      </c>
      <c r="D649">
        <f t="shared" si="729"/>
        <v>2017</v>
      </c>
      <c r="E649" s="22">
        <f t="shared" si="693"/>
        <v>43097</v>
      </c>
      <c r="F649" s="25">
        <f t="shared" ref="F649:H649" si="734">F610</f>
        <v>0.75</v>
      </c>
      <c r="G649" s="25">
        <f t="shared" si="734"/>
        <v>0.83333333333333337</v>
      </c>
      <c r="H649" s="25" t="str">
        <f t="shared" si="734"/>
        <v>Public</v>
      </c>
      <c r="J649" s="1">
        <f t="shared" si="719"/>
        <v>8.333333333333337E-2</v>
      </c>
      <c r="K649" s="2">
        <f t="shared" si="720"/>
        <v>0</v>
      </c>
      <c r="L649" s="2">
        <f t="shared" si="721"/>
        <v>6</v>
      </c>
      <c r="M649" s="2">
        <f t="shared" si="722"/>
        <v>130</v>
      </c>
      <c r="N649" s="2">
        <f t="shared" si="723"/>
        <v>153</v>
      </c>
      <c r="O649" s="7" t="str">
        <f t="shared" si="724"/>
        <v>Public
 de 18h 00 à 20h 00</v>
      </c>
    </row>
    <row r="650" spans="1:15" x14ac:dyDescent="0.25">
      <c r="A650">
        <f t="shared" si="725"/>
        <v>52</v>
      </c>
      <c r="B650" s="3">
        <f t="shared" si="726"/>
        <v>5</v>
      </c>
      <c r="C650" s="4">
        <f t="shared" si="667"/>
        <v>12</v>
      </c>
      <c r="D650">
        <f t="shared" si="729"/>
        <v>2017</v>
      </c>
      <c r="E650" s="22">
        <f t="shared" si="693"/>
        <v>43097</v>
      </c>
      <c r="F650" s="25">
        <f t="shared" ref="F650:H650" si="735">F611</f>
        <v>0.83333333333333337</v>
      </c>
      <c r="G650" s="25">
        <f t="shared" si="735"/>
        <v>0.9375</v>
      </c>
      <c r="H650" s="25" t="str">
        <f t="shared" si="735"/>
        <v>CNT</v>
      </c>
      <c r="J650" s="1">
        <f t="shared" si="719"/>
        <v>0.10416666666666663</v>
      </c>
      <c r="K650" s="2">
        <f t="shared" si="720"/>
        <v>0</v>
      </c>
      <c r="L650" s="2">
        <f t="shared" si="721"/>
        <v>6</v>
      </c>
      <c r="M650" s="2">
        <f t="shared" si="722"/>
        <v>154</v>
      </c>
      <c r="N650" s="2">
        <f t="shared" si="723"/>
        <v>183</v>
      </c>
      <c r="O650" s="7" t="str">
        <f t="shared" si="724"/>
        <v>CNT
 de 20h 00 à 22h 30</v>
      </c>
    </row>
    <row r="651" spans="1:15" x14ac:dyDescent="0.25">
      <c r="A651">
        <f t="shared" si="725"/>
        <v>52</v>
      </c>
      <c r="B651" s="3">
        <f t="shared" si="726"/>
        <v>6</v>
      </c>
      <c r="C651" s="4">
        <f t="shared" si="667"/>
        <v>12</v>
      </c>
      <c r="D651">
        <f t="shared" si="729"/>
        <v>2017</v>
      </c>
      <c r="E651" s="22">
        <f t="shared" si="693"/>
        <v>43098</v>
      </c>
      <c r="F651" s="25">
        <f t="shared" ref="F651:H651" si="736">F612</f>
        <v>0.375</v>
      </c>
      <c r="G651" s="25">
        <f t="shared" si="736"/>
        <v>0.47916666666666669</v>
      </c>
      <c r="H651" s="25" t="str">
        <f t="shared" si="736"/>
        <v>Ecole Primaire B</v>
      </c>
      <c r="J651" s="1">
        <f t="shared" si="719"/>
        <v>0.10416666666666669</v>
      </c>
      <c r="K651" s="2">
        <f t="shared" si="720"/>
        <v>0</v>
      </c>
      <c r="L651" s="2">
        <f t="shared" si="721"/>
        <v>7</v>
      </c>
      <c r="M651" s="2">
        <f t="shared" si="722"/>
        <v>22</v>
      </c>
      <c r="N651" s="2">
        <f t="shared" si="723"/>
        <v>51</v>
      </c>
      <c r="O651" s="7" t="str">
        <f t="shared" si="724"/>
        <v>Ecole Primaire B
 de 9h 00 à 11h 30</v>
      </c>
    </row>
    <row r="652" spans="1:15" x14ac:dyDescent="0.25">
      <c r="A652">
        <f t="shared" si="725"/>
        <v>52</v>
      </c>
      <c r="B652" s="3">
        <f t="shared" si="726"/>
        <v>6</v>
      </c>
      <c r="C652" s="4">
        <f t="shared" si="667"/>
        <v>12</v>
      </c>
      <c r="D652">
        <f t="shared" si="729"/>
        <v>2017</v>
      </c>
      <c r="E652" s="22">
        <f t="shared" si="693"/>
        <v>43098</v>
      </c>
      <c r="F652" s="25">
        <f t="shared" ref="F652:H652" si="737">F613</f>
        <v>0.52083333333333337</v>
      </c>
      <c r="G652" s="25">
        <f t="shared" si="737"/>
        <v>0.5625</v>
      </c>
      <c r="H652" s="25" t="str">
        <f t="shared" si="737"/>
        <v>Maison Des Cèdres</v>
      </c>
      <c r="J652" s="1">
        <f t="shared" si="719"/>
        <v>4.166666666666663E-2</v>
      </c>
      <c r="K652" s="2">
        <f t="shared" si="720"/>
        <v>0</v>
      </c>
      <c r="L652" s="2">
        <f t="shared" si="721"/>
        <v>7</v>
      </c>
      <c r="M652" s="2">
        <f t="shared" si="722"/>
        <v>64</v>
      </c>
      <c r="N652" s="2">
        <f t="shared" si="723"/>
        <v>75</v>
      </c>
      <c r="O652" s="7" t="str">
        <f t="shared" si="724"/>
        <v>Maison Des Cèdres
 de 12h 30 à 13h 30</v>
      </c>
    </row>
    <row r="653" spans="1:15" x14ac:dyDescent="0.25">
      <c r="A653">
        <f t="shared" si="725"/>
        <v>52</v>
      </c>
      <c r="B653" s="3">
        <f t="shared" si="726"/>
        <v>6</v>
      </c>
      <c r="C653" s="4">
        <f t="shared" si="667"/>
        <v>12</v>
      </c>
      <c r="D653">
        <f t="shared" si="729"/>
        <v>2017</v>
      </c>
      <c r="E653" s="22">
        <f t="shared" si="693"/>
        <v>43098</v>
      </c>
      <c r="F653" s="25">
        <f t="shared" ref="F653:H653" si="738">F614</f>
        <v>0.58333333333333337</v>
      </c>
      <c r="G653" s="25">
        <f t="shared" si="738"/>
        <v>0.66666666666666663</v>
      </c>
      <c r="H653" s="25" t="str">
        <f t="shared" si="738"/>
        <v>Lycée</v>
      </c>
      <c r="J653" s="1">
        <f t="shared" si="719"/>
        <v>8.3333333333333259E-2</v>
      </c>
      <c r="K653" s="2">
        <f t="shared" si="720"/>
        <v>0</v>
      </c>
      <c r="L653" s="2">
        <f t="shared" si="721"/>
        <v>7</v>
      </c>
      <c r="M653" s="2">
        <f t="shared" si="722"/>
        <v>82</v>
      </c>
      <c r="N653" s="2">
        <f t="shared" si="723"/>
        <v>105</v>
      </c>
      <c r="O653" s="7" t="str">
        <f t="shared" si="724"/>
        <v>Lycée
 de 14h 00 à 16h 00</v>
      </c>
    </row>
    <row r="654" spans="1:15" x14ac:dyDescent="0.25">
      <c r="A654">
        <f t="shared" si="725"/>
        <v>52</v>
      </c>
      <c r="B654" s="3">
        <f t="shared" si="726"/>
        <v>6</v>
      </c>
      <c r="C654" s="4">
        <f t="shared" si="667"/>
        <v>12</v>
      </c>
      <c r="D654">
        <f t="shared" si="729"/>
        <v>2017</v>
      </c>
      <c r="E654" s="22">
        <f t="shared" si="693"/>
        <v>43098</v>
      </c>
      <c r="F654" s="25">
        <f t="shared" ref="F654:H654" si="739">F615</f>
        <v>0.66666666666666663</v>
      </c>
      <c r="G654" s="25">
        <f t="shared" si="739"/>
        <v>0.75</v>
      </c>
      <c r="H654" s="25" t="str">
        <f t="shared" si="739"/>
        <v>Lycée</v>
      </c>
      <c r="J654" s="1">
        <f t="shared" si="719"/>
        <v>8.333333333333337E-2</v>
      </c>
      <c r="K654" s="2">
        <f t="shared" si="720"/>
        <v>0</v>
      </c>
      <c r="L654" s="2">
        <f t="shared" si="721"/>
        <v>7</v>
      </c>
      <c r="M654" s="2">
        <f t="shared" si="722"/>
        <v>106</v>
      </c>
      <c r="N654" s="2">
        <f t="shared" si="723"/>
        <v>129</v>
      </c>
      <c r="O654" s="7" t="str">
        <f t="shared" si="724"/>
        <v>Lycée
 de 16h 00 à 18h 00</v>
      </c>
    </row>
    <row r="655" spans="1:15" x14ac:dyDescent="0.25">
      <c r="A655">
        <f t="shared" si="725"/>
        <v>52</v>
      </c>
      <c r="B655" s="3">
        <f t="shared" si="726"/>
        <v>6</v>
      </c>
      <c r="C655" s="4">
        <f t="shared" si="667"/>
        <v>12</v>
      </c>
      <c r="D655">
        <f t="shared" si="729"/>
        <v>2017</v>
      </c>
      <c r="E655" s="22">
        <f t="shared" si="693"/>
        <v>43098</v>
      </c>
      <c r="F655" s="25">
        <f t="shared" ref="F655:H655" si="740">F616</f>
        <v>0.75</v>
      </c>
      <c r="G655" s="25">
        <f t="shared" si="740"/>
        <v>0.83333333333333337</v>
      </c>
      <c r="H655" s="25" t="str">
        <f t="shared" si="740"/>
        <v>Public</v>
      </c>
      <c r="J655" s="1">
        <f t="shared" si="719"/>
        <v>8.333333333333337E-2</v>
      </c>
      <c r="K655" s="2">
        <f t="shared" si="720"/>
        <v>0</v>
      </c>
      <c r="L655" s="2">
        <f t="shared" si="721"/>
        <v>7</v>
      </c>
      <c r="M655" s="2">
        <f t="shared" si="722"/>
        <v>130</v>
      </c>
      <c r="N655" s="2">
        <f t="shared" si="723"/>
        <v>153</v>
      </c>
      <c r="O655" s="7" t="str">
        <f t="shared" si="724"/>
        <v>Public
 de 18h 00 à 20h 00</v>
      </c>
    </row>
    <row r="656" spans="1:15" x14ac:dyDescent="0.25">
      <c r="A656">
        <f t="shared" si="725"/>
        <v>52</v>
      </c>
      <c r="B656" s="3">
        <f t="shared" si="726"/>
        <v>6</v>
      </c>
      <c r="C656" s="4">
        <f t="shared" si="667"/>
        <v>12</v>
      </c>
      <c r="D656">
        <f t="shared" si="729"/>
        <v>2017</v>
      </c>
      <c r="E656" s="22">
        <f t="shared" si="693"/>
        <v>43098</v>
      </c>
      <c r="F656" s="25">
        <f t="shared" ref="F656:H656" si="741">F617</f>
        <v>0.83333333333333337</v>
      </c>
      <c r="G656" s="25">
        <f t="shared" si="741"/>
        <v>0.875</v>
      </c>
      <c r="H656" s="25" t="str">
        <f t="shared" si="741"/>
        <v>CNT</v>
      </c>
      <c r="J656" s="1">
        <f t="shared" si="719"/>
        <v>4.166666666666663E-2</v>
      </c>
      <c r="K656" s="2">
        <f t="shared" si="720"/>
        <v>0</v>
      </c>
      <c r="L656" s="2">
        <f t="shared" si="721"/>
        <v>7</v>
      </c>
      <c r="M656" s="2">
        <f t="shared" si="722"/>
        <v>154</v>
      </c>
      <c r="N656" s="2">
        <f t="shared" si="723"/>
        <v>165</v>
      </c>
      <c r="O656" s="7" t="str">
        <f t="shared" si="724"/>
        <v>CNT
 de 20h 00 à 21h 00</v>
      </c>
    </row>
    <row r="657" spans="1:15" x14ac:dyDescent="0.25">
      <c r="A657">
        <f t="shared" si="725"/>
        <v>52</v>
      </c>
      <c r="B657" s="3">
        <f t="shared" si="726"/>
        <v>6</v>
      </c>
      <c r="C657" s="4">
        <f t="shared" ref="C657:C705" si="742">MONTH(E657)</f>
        <v>12</v>
      </c>
      <c r="D657">
        <f t="shared" si="729"/>
        <v>2017</v>
      </c>
      <c r="E657" s="22">
        <f t="shared" si="693"/>
        <v>43098</v>
      </c>
      <c r="F657" s="25">
        <f t="shared" ref="F657:H657" si="743">F618</f>
        <v>0.875</v>
      </c>
      <c r="G657" s="25">
        <f t="shared" si="743"/>
        <v>0.9375</v>
      </c>
      <c r="H657" s="25" t="str">
        <f t="shared" si="743"/>
        <v>TVSV</v>
      </c>
      <c r="J657" s="1">
        <f t="shared" si="719"/>
        <v>6.25E-2</v>
      </c>
      <c r="K657" s="2">
        <f t="shared" si="720"/>
        <v>0</v>
      </c>
      <c r="L657" s="2">
        <f t="shared" si="721"/>
        <v>7</v>
      </c>
      <c r="M657" s="2">
        <f t="shared" si="722"/>
        <v>166</v>
      </c>
      <c r="N657" s="2">
        <f t="shared" si="723"/>
        <v>183</v>
      </c>
      <c r="O657" s="7" t="str">
        <f t="shared" si="724"/>
        <v>TVSV
 de 21h 00 à 22h 30</v>
      </c>
    </row>
    <row r="658" spans="1:15" x14ac:dyDescent="0.25">
      <c r="A658">
        <f t="shared" si="725"/>
        <v>52</v>
      </c>
      <c r="B658" s="3">
        <f t="shared" si="726"/>
        <v>7</v>
      </c>
      <c r="C658" s="4">
        <f t="shared" si="742"/>
        <v>12</v>
      </c>
      <c r="D658">
        <f t="shared" si="729"/>
        <v>2017</v>
      </c>
      <c r="E658" s="22">
        <f t="shared" si="693"/>
        <v>43099</v>
      </c>
      <c r="F658" s="25">
        <f t="shared" ref="F658:H658" si="744">F619</f>
        <v>0.33333333333333331</v>
      </c>
      <c r="G658" s="25">
        <f t="shared" si="744"/>
        <v>0.375</v>
      </c>
      <c r="H658" s="25" t="str">
        <f t="shared" si="744"/>
        <v>Gym Volontaire</v>
      </c>
      <c r="J658" s="1">
        <f t="shared" si="719"/>
        <v>4.1666666666666685E-2</v>
      </c>
      <c r="K658" s="2">
        <f t="shared" si="720"/>
        <v>0</v>
      </c>
      <c r="L658" s="2">
        <f t="shared" si="721"/>
        <v>8</v>
      </c>
      <c r="M658" s="2">
        <f t="shared" si="722"/>
        <v>10</v>
      </c>
      <c r="N658" s="2">
        <f t="shared" si="723"/>
        <v>21</v>
      </c>
      <c r="O658" s="7" t="str">
        <f t="shared" si="724"/>
        <v>Gym Volontaire
 de 8h 00 à 9h 00</v>
      </c>
    </row>
    <row r="659" spans="1:15" x14ac:dyDescent="0.25">
      <c r="A659">
        <f t="shared" si="725"/>
        <v>52</v>
      </c>
      <c r="B659" s="3">
        <f t="shared" si="726"/>
        <v>7</v>
      </c>
      <c r="C659" s="4">
        <f t="shared" si="742"/>
        <v>12</v>
      </c>
      <c r="D659">
        <f t="shared" si="729"/>
        <v>2017</v>
      </c>
      <c r="E659" s="22">
        <f t="shared" si="693"/>
        <v>43099</v>
      </c>
      <c r="F659" s="25">
        <f t="shared" ref="F659:H659" si="745">F620</f>
        <v>0.375</v>
      </c>
      <c r="G659" s="25">
        <f t="shared" si="745"/>
        <v>0.45833333333333331</v>
      </c>
      <c r="H659" s="25" t="str">
        <f t="shared" si="745"/>
        <v>Val Horizon</v>
      </c>
      <c r="J659" s="1">
        <f t="shared" si="719"/>
        <v>8.3333333333333315E-2</v>
      </c>
      <c r="K659" s="2">
        <f t="shared" si="720"/>
        <v>0</v>
      </c>
      <c r="L659" s="2">
        <f t="shared" si="721"/>
        <v>8</v>
      </c>
      <c r="M659" s="2">
        <f t="shared" si="722"/>
        <v>22</v>
      </c>
      <c r="N659" s="2">
        <f t="shared" si="723"/>
        <v>45</v>
      </c>
      <c r="O659" s="7" t="str">
        <f t="shared" si="724"/>
        <v>Val Horizon
 de 9h 00 à 11h 00</v>
      </c>
    </row>
    <row r="660" spans="1:15" x14ac:dyDescent="0.25">
      <c r="A660">
        <f t="shared" si="725"/>
        <v>52</v>
      </c>
      <c r="B660" s="3">
        <f t="shared" si="726"/>
        <v>7</v>
      </c>
      <c r="C660" s="4">
        <f t="shared" si="742"/>
        <v>12</v>
      </c>
      <c r="D660">
        <f t="shared" si="729"/>
        <v>2017</v>
      </c>
      <c r="E660" s="22">
        <f t="shared" si="693"/>
        <v>43099</v>
      </c>
      <c r="F660" s="25">
        <f t="shared" ref="F660:H660" si="746">F621</f>
        <v>0.45833333333333331</v>
      </c>
      <c r="G660" s="25">
        <f t="shared" si="746"/>
        <v>0.60416666666666663</v>
      </c>
      <c r="H660" s="25" t="str">
        <f t="shared" si="746"/>
        <v>CNT</v>
      </c>
      <c r="J660" s="1">
        <f t="shared" si="719"/>
        <v>0.14583333333333331</v>
      </c>
      <c r="K660" s="2">
        <f t="shared" si="720"/>
        <v>0</v>
      </c>
      <c r="L660" s="2">
        <f t="shared" si="721"/>
        <v>8</v>
      </c>
      <c r="M660" s="2">
        <f t="shared" si="722"/>
        <v>46</v>
      </c>
      <c r="N660" s="2">
        <f t="shared" si="723"/>
        <v>87</v>
      </c>
      <c r="O660" s="7" t="str">
        <f t="shared" si="724"/>
        <v>CNT
 de 11h 00 à 14h 30</v>
      </c>
    </row>
    <row r="661" spans="1:15" x14ac:dyDescent="0.25">
      <c r="A661">
        <f t="shared" si="725"/>
        <v>52</v>
      </c>
      <c r="B661" s="3">
        <f t="shared" si="726"/>
        <v>7</v>
      </c>
      <c r="C661" s="4">
        <f t="shared" si="742"/>
        <v>12</v>
      </c>
      <c r="D661">
        <f t="shared" si="729"/>
        <v>2017</v>
      </c>
      <c r="E661" s="22">
        <f t="shared" si="693"/>
        <v>43099</v>
      </c>
      <c r="F661" s="25">
        <f t="shared" ref="F661:H661" si="747">F622</f>
        <v>0.60416666666666663</v>
      </c>
      <c r="G661" s="25">
        <f t="shared" si="747"/>
        <v>0.79166666666666663</v>
      </c>
      <c r="H661" s="25" t="str">
        <f t="shared" si="747"/>
        <v>Public + SDIS ET/OU PSIG</v>
      </c>
      <c r="J661" s="1">
        <f t="shared" si="719"/>
        <v>0.1875</v>
      </c>
      <c r="K661" s="2">
        <f t="shared" si="720"/>
        <v>0</v>
      </c>
      <c r="L661" s="2">
        <f t="shared" si="721"/>
        <v>8</v>
      </c>
      <c r="M661" s="2">
        <f t="shared" si="722"/>
        <v>88</v>
      </c>
      <c r="N661" s="2">
        <f t="shared" si="723"/>
        <v>141</v>
      </c>
      <c r="O661" s="7" t="str">
        <f t="shared" si="724"/>
        <v>Public + SDIS ET/OU PSIG
 de 14h 30 à 19h 00</v>
      </c>
    </row>
    <row r="662" spans="1:15" ht="15.75" thickBot="1" x14ac:dyDescent="0.3">
      <c r="A662">
        <f t="shared" si="725"/>
        <v>52</v>
      </c>
      <c r="B662" s="3">
        <f t="shared" si="726"/>
        <v>7</v>
      </c>
      <c r="C662" s="4">
        <f t="shared" si="742"/>
        <v>12</v>
      </c>
      <c r="D662">
        <f t="shared" si="729"/>
        <v>2017</v>
      </c>
      <c r="E662" s="26">
        <f t="shared" si="693"/>
        <v>43099</v>
      </c>
      <c r="F662" s="27">
        <f t="shared" ref="F662:H662" si="748">F623</f>
        <v>0.79166666666666663</v>
      </c>
      <c r="G662" s="27">
        <f t="shared" si="748"/>
        <v>0.84375</v>
      </c>
      <c r="H662" s="27" t="str">
        <f t="shared" si="748"/>
        <v>Plongeurs masqués</v>
      </c>
      <c r="I662" s="28"/>
      <c r="J662" s="1">
        <f t="shared" si="719"/>
        <v>5.208333333333337E-2</v>
      </c>
      <c r="K662" s="2">
        <f t="shared" si="720"/>
        <v>0</v>
      </c>
      <c r="L662" s="2">
        <f t="shared" si="721"/>
        <v>8</v>
      </c>
      <c r="M662" s="2">
        <f t="shared" si="722"/>
        <v>142</v>
      </c>
      <c r="N662" s="2">
        <f t="shared" si="723"/>
        <v>156</v>
      </c>
      <c r="O662" s="7" t="str">
        <f t="shared" si="724"/>
        <v>Plongeurs masqués
 de 19h 00 à 20h 15</v>
      </c>
    </row>
    <row r="663" spans="1:15" s="29" customFormat="1" ht="15.75" thickTop="1" x14ac:dyDescent="0.25">
      <c r="A663" s="29">
        <f t="shared" si="725"/>
        <v>53</v>
      </c>
      <c r="B663" s="30">
        <f t="shared" si="726"/>
        <v>1</v>
      </c>
      <c r="C663" s="31">
        <f t="shared" si="742"/>
        <v>12</v>
      </c>
      <c r="D663" s="29">
        <f t="shared" si="729"/>
        <v>2017</v>
      </c>
      <c r="E663" s="32">
        <f t="shared" si="693"/>
        <v>43100</v>
      </c>
      <c r="F663" s="33">
        <f t="shared" ref="F663:H663" si="749">F624</f>
        <v>0.3125</v>
      </c>
      <c r="G663" s="33">
        <f t="shared" si="749"/>
        <v>0.41666666666666669</v>
      </c>
      <c r="H663" s="33" t="str">
        <f t="shared" si="749"/>
        <v>CNT</v>
      </c>
      <c r="I663" s="34"/>
      <c r="J663" s="35">
        <f t="shared" si="719"/>
        <v>0.10416666666666669</v>
      </c>
      <c r="K663" s="36">
        <f t="shared" si="720"/>
        <v>0</v>
      </c>
      <c r="L663" s="36">
        <f t="shared" si="721"/>
        <v>2</v>
      </c>
      <c r="M663" s="36">
        <f t="shared" si="722"/>
        <v>4</v>
      </c>
      <c r="N663" s="36">
        <f t="shared" si="723"/>
        <v>33</v>
      </c>
      <c r="O663" s="37" t="str">
        <f t="shared" si="724"/>
        <v>CNT
 de 7h 30 à 10h 00</v>
      </c>
    </row>
    <row r="664" spans="1:15" x14ac:dyDescent="0.25">
      <c r="A664">
        <f t="shared" si="725"/>
        <v>53</v>
      </c>
      <c r="B664" s="3">
        <f t="shared" si="726"/>
        <v>1</v>
      </c>
      <c r="C664" s="4">
        <f t="shared" si="742"/>
        <v>12</v>
      </c>
      <c r="D664">
        <f t="shared" si="729"/>
        <v>2017</v>
      </c>
      <c r="E664" s="22">
        <f t="shared" si="693"/>
        <v>43100</v>
      </c>
      <c r="F664" s="25">
        <f t="shared" ref="F664:H664" si="750">F625</f>
        <v>0.41666666666666669</v>
      </c>
      <c r="G664" s="25">
        <f t="shared" si="750"/>
        <v>0.5625</v>
      </c>
      <c r="H664" s="25" t="str">
        <f t="shared" si="750"/>
        <v>Public</v>
      </c>
      <c r="J664" s="1">
        <f t="shared" si="719"/>
        <v>0.14583333333333331</v>
      </c>
      <c r="K664" s="2">
        <f t="shared" si="720"/>
        <v>0</v>
      </c>
      <c r="L664" s="2">
        <f t="shared" si="721"/>
        <v>2</v>
      </c>
      <c r="M664" s="2">
        <f t="shared" si="722"/>
        <v>34</v>
      </c>
      <c r="N664" s="2">
        <f t="shared" si="723"/>
        <v>75</v>
      </c>
      <c r="O664" s="7" t="str">
        <f t="shared" si="724"/>
        <v>Public
 de 10h 00 à 13h 30</v>
      </c>
    </row>
    <row r="665" spans="1:15" x14ac:dyDescent="0.25">
      <c r="A665">
        <f t="shared" si="725"/>
        <v>1</v>
      </c>
      <c r="B665" s="3">
        <f t="shared" si="726"/>
        <v>2</v>
      </c>
      <c r="C665" s="4">
        <f t="shared" si="742"/>
        <v>1</v>
      </c>
      <c r="D665">
        <f t="shared" si="729"/>
        <v>2018</v>
      </c>
      <c r="E665" s="22">
        <f t="shared" si="693"/>
        <v>43101</v>
      </c>
      <c r="F665" s="25">
        <f t="shared" ref="F665:H665" si="751">F626</f>
        <v>0.375</v>
      </c>
      <c r="G665" s="25">
        <f t="shared" si="751"/>
        <v>0.44791666666666669</v>
      </c>
      <c r="H665" s="25" t="str">
        <f t="shared" si="751"/>
        <v>Lycée</v>
      </c>
      <c r="J665" s="1">
        <f t="shared" si="719"/>
        <v>7.2916666666666685E-2</v>
      </c>
      <c r="K665" s="2">
        <f t="shared" si="720"/>
        <v>0</v>
      </c>
      <c r="L665" s="2">
        <f t="shared" si="721"/>
        <v>3</v>
      </c>
      <c r="M665" s="2">
        <f t="shared" si="722"/>
        <v>22</v>
      </c>
      <c r="N665" s="2">
        <f t="shared" si="723"/>
        <v>42</v>
      </c>
      <c r="O665" s="7" t="str">
        <f t="shared" si="724"/>
        <v>Lycée
 de 9h 00 à 10h 45</v>
      </c>
    </row>
    <row r="666" spans="1:15" x14ac:dyDescent="0.25">
      <c r="A666">
        <f t="shared" si="725"/>
        <v>1</v>
      </c>
      <c r="B666" s="3">
        <f t="shared" si="726"/>
        <v>2</v>
      </c>
      <c r="C666" s="4">
        <f t="shared" si="742"/>
        <v>1</v>
      </c>
      <c r="D666">
        <f t="shared" si="729"/>
        <v>2018</v>
      </c>
      <c r="E666" s="22">
        <f t="shared" si="693"/>
        <v>43101</v>
      </c>
      <c r="F666" s="25">
        <f t="shared" ref="F666:H666" si="752">F627</f>
        <v>0.5</v>
      </c>
      <c r="G666" s="25">
        <f t="shared" si="752"/>
        <v>0.5625</v>
      </c>
      <c r="H666" s="25" t="str">
        <f t="shared" si="752"/>
        <v>Gym Volontaire</v>
      </c>
      <c r="J666" s="1">
        <f t="shared" si="719"/>
        <v>6.25E-2</v>
      </c>
      <c r="K666" s="2">
        <f t="shared" si="720"/>
        <v>0</v>
      </c>
      <c r="L666" s="2">
        <f t="shared" si="721"/>
        <v>3</v>
      </c>
      <c r="M666" s="2">
        <f t="shared" si="722"/>
        <v>58</v>
      </c>
      <c r="N666" s="2">
        <f t="shared" si="723"/>
        <v>75</v>
      </c>
      <c r="O666" s="7" t="str">
        <f t="shared" si="724"/>
        <v>Gym Volontaire
 de 12h 00 à 13h 30</v>
      </c>
    </row>
    <row r="667" spans="1:15" x14ac:dyDescent="0.25">
      <c r="A667">
        <f t="shared" si="725"/>
        <v>1</v>
      </c>
      <c r="B667" s="3">
        <f t="shared" si="726"/>
        <v>2</v>
      </c>
      <c r="C667" s="4">
        <f t="shared" si="742"/>
        <v>1</v>
      </c>
      <c r="D667">
        <f t="shared" si="729"/>
        <v>2018</v>
      </c>
      <c r="E667" s="22">
        <f t="shared" si="693"/>
        <v>43101</v>
      </c>
      <c r="F667" s="25">
        <f t="shared" ref="F667:H667" si="753">F628</f>
        <v>0.58333333333333337</v>
      </c>
      <c r="G667" s="25">
        <f t="shared" si="753"/>
        <v>0.64583333333333337</v>
      </c>
      <c r="H667" s="25" t="str">
        <f t="shared" si="753"/>
        <v>Collège A</v>
      </c>
      <c r="J667" s="1">
        <f t="shared" si="719"/>
        <v>6.25E-2</v>
      </c>
      <c r="K667" s="2">
        <f t="shared" si="720"/>
        <v>0</v>
      </c>
      <c r="L667" s="2">
        <f t="shared" si="721"/>
        <v>3</v>
      </c>
      <c r="M667" s="2">
        <f t="shared" si="722"/>
        <v>82</v>
      </c>
      <c r="N667" s="2">
        <f t="shared" si="723"/>
        <v>99</v>
      </c>
      <c r="O667" s="7" t="str">
        <f t="shared" si="724"/>
        <v>Collège A
 de 14h 00 à 15h 30</v>
      </c>
    </row>
    <row r="668" spans="1:15" x14ac:dyDescent="0.25">
      <c r="A668">
        <f t="shared" si="725"/>
        <v>1</v>
      </c>
      <c r="B668" s="3">
        <f t="shared" si="726"/>
        <v>2</v>
      </c>
      <c r="C668" s="4">
        <f t="shared" si="742"/>
        <v>1</v>
      </c>
      <c r="D668">
        <f t="shared" si="729"/>
        <v>2018</v>
      </c>
      <c r="E668" s="22">
        <f t="shared" si="693"/>
        <v>43101</v>
      </c>
      <c r="F668" s="25">
        <f t="shared" ref="F668:H668" si="754">F629</f>
        <v>0.64583333333333337</v>
      </c>
      <c r="G668" s="25">
        <f t="shared" si="754"/>
        <v>0.70833333333333337</v>
      </c>
      <c r="H668" s="25" t="str">
        <f t="shared" si="754"/>
        <v>Collège B</v>
      </c>
      <c r="J668" s="1">
        <f t="shared" si="719"/>
        <v>6.25E-2</v>
      </c>
      <c r="K668" s="2">
        <f t="shared" si="720"/>
        <v>0</v>
      </c>
      <c r="L668" s="2">
        <f t="shared" si="721"/>
        <v>3</v>
      </c>
      <c r="M668" s="2">
        <f t="shared" si="722"/>
        <v>100</v>
      </c>
      <c r="N668" s="2">
        <f t="shared" si="723"/>
        <v>117</v>
      </c>
      <c r="O668" s="7" t="str">
        <f t="shared" si="724"/>
        <v>Collège B
 de 15h 30 à 17h 00</v>
      </c>
    </row>
    <row r="669" spans="1:15" x14ac:dyDescent="0.25">
      <c r="A669">
        <f t="shared" si="725"/>
        <v>1</v>
      </c>
      <c r="B669" s="3">
        <f t="shared" si="726"/>
        <v>2</v>
      </c>
      <c r="C669" s="4">
        <f t="shared" si="742"/>
        <v>1</v>
      </c>
      <c r="D669">
        <f t="shared" si="729"/>
        <v>2018</v>
      </c>
      <c r="E669" s="22">
        <f t="shared" si="693"/>
        <v>43101</v>
      </c>
      <c r="F669" s="25">
        <f t="shared" ref="F669:H669" si="755">F630</f>
        <v>0.70833333333333337</v>
      </c>
      <c r="G669" s="25">
        <f t="shared" si="755"/>
        <v>0.75</v>
      </c>
      <c r="H669" s="25" t="str">
        <f t="shared" si="755"/>
        <v>Gym Volontaire</v>
      </c>
      <c r="J669" s="1">
        <f t="shared" si="719"/>
        <v>4.166666666666663E-2</v>
      </c>
      <c r="K669" s="2">
        <f t="shared" si="720"/>
        <v>0</v>
      </c>
      <c r="L669" s="2">
        <f t="shared" si="721"/>
        <v>3</v>
      </c>
      <c r="M669" s="2">
        <f t="shared" si="722"/>
        <v>118</v>
      </c>
      <c r="N669" s="2">
        <f t="shared" si="723"/>
        <v>129</v>
      </c>
      <c r="O669" s="7" t="str">
        <f t="shared" si="724"/>
        <v>Gym Volontaire
 de 17h 00 à 18h 00</v>
      </c>
    </row>
    <row r="670" spans="1:15" x14ac:dyDescent="0.25">
      <c r="A670">
        <f t="shared" si="725"/>
        <v>1</v>
      </c>
      <c r="B670" s="3">
        <f t="shared" si="726"/>
        <v>2</v>
      </c>
      <c r="C670" s="4">
        <f t="shared" si="742"/>
        <v>1</v>
      </c>
      <c r="D670">
        <f t="shared" si="729"/>
        <v>2018</v>
      </c>
      <c r="E670" s="22">
        <f t="shared" si="693"/>
        <v>43101</v>
      </c>
      <c r="F670" s="25">
        <f t="shared" ref="F670:H670" si="756">F631</f>
        <v>0.75</v>
      </c>
      <c r="G670" s="25">
        <f t="shared" si="756"/>
        <v>0.9375</v>
      </c>
      <c r="H670" s="25" t="str">
        <f t="shared" si="756"/>
        <v>CNT</v>
      </c>
      <c r="J670" s="1">
        <f t="shared" si="719"/>
        <v>0.1875</v>
      </c>
      <c r="K670" s="2">
        <f t="shared" si="720"/>
        <v>0</v>
      </c>
      <c r="L670" s="2">
        <f t="shared" si="721"/>
        <v>3</v>
      </c>
      <c r="M670" s="2">
        <f t="shared" si="722"/>
        <v>130</v>
      </c>
      <c r="N670" s="2">
        <f t="shared" si="723"/>
        <v>183</v>
      </c>
      <c r="O670" s="7" t="str">
        <f t="shared" si="724"/>
        <v>CNT
 de 18h 00 à 22h 30</v>
      </c>
    </row>
    <row r="671" spans="1:15" x14ac:dyDescent="0.25">
      <c r="A671">
        <f t="shared" si="725"/>
        <v>1</v>
      </c>
      <c r="B671" s="3">
        <f t="shared" si="726"/>
        <v>3</v>
      </c>
      <c r="C671" s="4">
        <f t="shared" si="742"/>
        <v>1</v>
      </c>
      <c r="D671">
        <f t="shared" si="729"/>
        <v>2018</v>
      </c>
      <c r="E671" s="22">
        <f t="shared" si="693"/>
        <v>43102</v>
      </c>
      <c r="F671" s="25">
        <f t="shared" ref="F671:H671" si="757">F632</f>
        <v>0.3125</v>
      </c>
      <c r="G671" s="25">
        <f t="shared" si="757"/>
        <v>0.34375</v>
      </c>
      <c r="H671" s="25" t="str">
        <f t="shared" si="757"/>
        <v>SDIS et/OU PSIG</v>
      </c>
      <c r="J671" s="1">
        <f t="shared" si="719"/>
        <v>3.125E-2</v>
      </c>
      <c r="K671" s="2">
        <f t="shared" si="720"/>
        <v>0</v>
      </c>
      <c r="L671" s="2">
        <f t="shared" si="721"/>
        <v>4</v>
      </c>
      <c r="M671" s="2">
        <f t="shared" si="722"/>
        <v>4</v>
      </c>
      <c r="N671" s="2">
        <f t="shared" si="723"/>
        <v>12</v>
      </c>
      <c r="O671" s="7" t="str">
        <f t="shared" si="724"/>
        <v>SDIS et/OU PSIG
 de 7h 30 à 8h 15</v>
      </c>
    </row>
    <row r="672" spans="1:15" x14ac:dyDescent="0.25">
      <c r="A672">
        <f t="shared" si="725"/>
        <v>1</v>
      </c>
      <c r="B672" s="3">
        <f t="shared" si="726"/>
        <v>3</v>
      </c>
      <c r="C672" s="4">
        <f t="shared" si="742"/>
        <v>1</v>
      </c>
      <c r="D672">
        <f t="shared" si="729"/>
        <v>2018</v>
      </c>
      <c r="E672" s="22">
        <f t="shared" si="693"/>
        <v>43102</v>
      </c>
      <c r="F672" s="25">
        <f t="shared" ref="F672:H672" si="758">F633</f>
        <v>0.35416666666666669</v>
      </c>
      <c r="G672" s="25">
        <f t="shared" si="758"/>
        <v>0.5</v>
      </c>
      <c r="H672" s="25" t="str">
        <f t="shared" si="758"/>
        <v>Collège C</v>
      </c>
      <c r="J672" s="1">
        <f t="shared" si="719"/>
        <v>0.14583333333333331</v>
      </c>
      <c r="K672" s="2">
        <f t="shared" si="720"/>
        <v>0</v>
      </c>
      <c r="L672" s="2">
        <f t="shared" si="721"/>
        <v>4</v>
      </c>
      <c r="M672" s="2">
        <f t="shared" si="722"/>
        <v>16</v>
      </c>
      <c r="N672" s="2">
        <f t="shared" si="723"/>
        <v>57</v>
      </c>
      <c r="O672" s="7" t="str">
        <f t="shared" si="724"/>
        <v>Collège C
 de 8h 30 à 12h 00</v>
      </c>
    </row>
    <row r="673" spans="1:15" x14ac:dyDescent="0.25">
      <c r="A673">
        <f t="shared" si="725"/>
        <v>1</v>
      </c>
      <c r="B673" s="3">
        <f t="shared" si="726"/>
        <v>3</v>
      </c>
      <c r="C673" s="4">
        <f t="shared" si="742"/>
        <v>1</v>
      </c>
      <c r="D673">
        <f t="shared" si="729"/>
        <v>2018</v>
      </c>
      <c r="E673" s="22">
        <f t="shared" si="693"/>
        <v>43102</v>
      </c>
      <c r="F673" s="25">
        <f t="shared" ref="F673:H673" si="759">F634</f>
        <v>0.52083333333333337</v>
      </c>
      <c r="G673" s="25">
        <f t="shared" si="759"/>
        <v>0.5625</v>
      </c>
      <c r="H673" s="25" t="str">
        <f t="shared" si="759"/>
        <v>Maison Des Cèdres</v>
      </c>
      <c r="J673" s="1">
        <f t="shared" si="719"/>
        <v>4.166666666666663E-2</v>
      </c>
      <c r="K673" s="2">
        <f t="shared" si="720"/>
        <v>0</v>
      </c>
      <c r="L673" s="2">
        <f t="shared" si="721"/>
        <v>4</v>
      </c>
      <c r="M673" s="2">
        <f t="shared" si="722"/>
        <v>64</v>
      </c>
      <c r="N673" s="2">
        <f t="shared" si="723"/>
        <v>75</v>
      </c>
      <c r="O673" s="7" t="str">
        <f t="shared" si="724"/>
        <v>Maison Des Cèdres
 de 12h 30 à 13h 30</v>
      </c>
    </row>
    <row r="674" spans="1:15" x14ac:dyDescent="0.25">
      <c r="A674">
        <f t="shared" si="725"/>
        <v>1</v>
      </c>
      <c r="B674" s="3">
        <f t="shared" si="726"/>
        <v>3</v>
      </c>
      <c r="C674" s="4">
        <f t="shared" si="742"/>
        <v>1</v>
      </c>
      <c r="D674">
        <f t="shared" si="729"/>
        <v>2018</v>
      </c>
      <c r="E674" s="22">
        <f t="shared" si="693"/>
        <v>43102</v>
      </c>
      <c r="F674" s="25">
        <f t="shared" ref="F674:H674" si="760">F635</f>
        <v>0.58333333333333337</v>
      </c>
      <c r="G674" s="25">
        <f t="shared" si="760"/>
        <v>0.75</v>
      </c>
      <c r="H674" s="25" t="str">
        <f t="shared" si="760"/>
        <v>Lycée</v>
      </c>
      <c r="J674" s="1">
        <f t="shared" si="719"/>
        <v>0.16666666666666663</v>
      </c>
      <c r="K674" s="2">
        <f t="shared" si="720"/>
        <v>0</v>
      </c>
      <c r="L674" s="2">
        <f t="shared" si="721"/>
        <v>4</v>
      </c>
      <c r="M674" s="2">
        <f t="shared" si="722"/>
        <v>82</v>
      </c>
      <c r="N674" s="2">
        <f t="shared" si="723"/>
        <v>129</v>
      </c>
      <c r="O674" s="7" t="str">
        <f t="shared" si="724"/>
        <v>Lycée
 de 14h 00 à 18h 00</v>
      </c>
    </row>
    <row r="675" spans="1:15" x14ac:dyDescent="0.25">
      <c r="A675">
        <f t="shared" si="725"/>
        <v>1</v>
      </c>
      <c r="B675" s="3">
        <f t="shared" si="726"/>
        <v>3</v>
      </c>
      <c r="C675" s="4">
        <f t="shared" si="742"/>
        <v>1</v>
      </c>
      <c r="D675">
        <f t="shared" si="729"/>
        <v>2018</v>
      </c>
      <c r="E675" s="22">
        <f t="shared" si="693"/>
        <v>43102</v>
      </c>
      <c r="F675" s="25">
        <f t="shared" ref="F675:H675" si="761">F636</f>
        <v>0.75</v>
      </c>
      <c r="G675" s="25">
        <f t="shared" si="761"/>
        <v>0.83333333333333337</v>
      </c>
      <c r="H675" s="25" t="str">
        <f t="shared" si="761"/>
        <v>Public</v>
      </c>
      <c r="J675" s="1">
        <f t="shared" si="719"/>
        <v>8.333333333333337E-2</v>
      </c>
      <c r="K675" s="2">
        <f t="shared" si="720"/>
        <v>0</v>
      </c>
      <c r="L675" s="2">
        <f t="shared" si="721"/>
        <v>4</v>
      </c>
      <c r="M675" s="2">
        <f t="shared" si="722"/>
        <v>130</v>
      </c>
      <c r="N675" s="2">
        <f t="shared" si="723"/>
        <v>153</v>
      </c>
      <c r="O675" s="7" t="str">
        <f t="shared" si="724"/>
        <v>Public
 de 18h 00 à 20h 00</v>
      </c>
    </row>
    <row r="676" spans="1:15" x14ac:dyDescent="0.25">
      <c r="A676">
        <f t="shared" si="725"/>
        <v>1</v>
      </c>
      <c r="B676" s="3">
        <f t="shared" si="726"/>
        <v>3</v>
      </c>
      <c r="C676" s="4">
        <f t="shared" si="742"/>
        <v>1</v>
      </c>
      <c r="D676">
        <f t="shared" si="729"/>
        <v>2018</v>
      </c>
      <c r="E676" s="22">
        <f t="shared" si="693"/>
        <v>43102</v>
      </c>
      <c r="F676" s="25">
        <f t="shared" ref="F676:H676" si="762">F637</f>
        <v>0.83333333333333337</v>
      </c>
      <c r="G676" s="25">
        <f t="shared" si="762"/>
        <v>0.9375</v>
      </c>
      <c r="H676" s="25" t="str">
        <f t="shared" si="762"/>
        <v>CNT</v>
      </c>
      <c r="J676" s="1">
        <f t="shared" si="719"/>
        <v>0.10416666666666663</v>
      </c>
      <c r="K676" s="2">
        <f t="shared" si="720"/>
        <v>0</v>
      </c>
      <c r="L676" s="2">
        <f t="shared" si="721"/>
        <v>4</v>
      </c>
      <c r="M676" s="2">
        <f t="shared" si="722"/>
        <v>154</v>
      </c>
      <c r="N676" s="2">
        <f t="shared" si="723"/>
        <v>183</v>
      </c>
      <c r="O676" s="7" t="str">
        <f t="shared" si="724"/>
        <v>CNT
 de 20h 00 à 22h 30</v>
      </c>
    </row>
    <row r="677" spans="1:15" x14ac:dyDescent="0.25">
      <c r="A677">
        <f t="shared" si="725"/>
        <v>1</v>
      </c>
      <c r="B677" s="3">
        <f t="shared" si="726"/>
        <v>4</v>
      </c>
      <c r="C677" s="4">
        <f t="shared" si="742"/>
        <v>1</v>
      </c>
      <c r="D677">
        <f t="shared" si="729"/>
        <v>2018</v>
      </c>
      <c r="E677" s="22">
        <f t="shared" si="693"/>
        <v>43103</v>
      </c>
      <c r="F677" s="25">
        <f t="shared" ref="F677:H677" si="763">F638</f>
        <v>0.33333333333333331</v>
      </c>
      <c r="G677" s="25">
        <f t="shared" si="763"/>
        <v>0.41666666666666669</v>
      </c>
      <c r="H677" s="25" t="str">
        <f t="shared" si="763"/>
        <v>Lycée</v>
      </c>
      <c r="J677" s="1">
        <f t="shared" si="719"/>
        <v>8.333333333333337E-2</v>
      </c>
      <c r="K677" s="2">
        <f t="shared" si="720"/>
        <v>0</v>
      </c>
      <c r="L677" s="2">
        <f t="shared" si="721"/>
        <v>5</v>
      </c>
      <c r="M677" s="2">
        <f t="shared" si="722"/>
        <v>10</v>
      </c>
      <c r="N677" s="2">
        <f t="shared" si="723"/>
        <v>33</v>
      </c>
      <c r="O677" s="7" t="str">
        <f t="shared" si="724"/>
        <v>Lycée
 de 8h 00 à 10h 00</v>
      </c>
    </row>
    <row r="678" spans="1:15" x14ac:dyDescent="0.25">
      <c r="A678">
        <f t="shared" si="725"/>
        <v>1</v>
      </c>
      <c r="B678" s="3">
        <f t="shared" si="726"/>
        <v>4</v>
      </c>
      <c r="C678" s="4">
        <f t="shared" si="742"/>
        <v>1</v>
      </c>
      <c r="D678">
        <f t="shared" si="729"/>
        <v>2018</v>
      </c>
      <c r="E678" s="22">
        <f t="shared" si="693"/>
        <v>43103</v>
      </c>
      <c r="F678" s="25">
        <f t="shared" ref="F678:H678" si="764">F639</f>
        <v>0.41666666666666669</v>
      </c>
      <c r="G678" s="25">
        <f t="shared" si="764"/>
        <v>0.5</v>
      </c>
      <c r="H678" s="25" t="str">
        <f t="shared" si="764"/>
        <v>Lycée</v>
      </c>
      <c r="J678" s="1">
        <f t="shared" si="719"/>
        <v>8.3333333333333315E-2</v>
      </c>
      <c r="K678" s="2">
        <f t="shared" si="720"/>
        <v>0</v>
      </c>
      <c r="L678" s="2">
        <f t="shared" si="721"/>
        <v>5</v>
      </c>
      <c r="M678" s="2">
        <f t="shared" si="722"/>
        <v>34</v>
      </c>
      <c r="N678" s="2">
        <f t="shared" si="723"/>
        <v>57</v>
      </c>
      <c r="O678" s="7" t="str">
        <f t="shared" si="724"/>
        <v>Lycée
 de 10h 00 à 12h 00</v>
      </c>
    </row>
    <row r="679" spans="1:15" x14ac:dyDescent="0.25">
      <c r="A679">
        <f t="shared" si="725"/>
        <v>1</v>
      </c>
      <c r="B679" s="3">
        <f t="shared" si="726"/>
        <v>4</v>
      </c>
      <c r="C679" s="4">
        <f t="shared" si="742"/>
        <v>1</v>
      </c>
      <c r="D679">
        <f t="shared" si="729"/>
        <v>2018</v>
      </c>
      <c r="E679" s="22">
        <f t="shared" si="693"/>
        <v>43103</v>
      </c>
      <c r="F679" s="25">
        <f t="shared" ref="F679:H679" si="765">F640</f>
        <v>0.52083333333333337</v>
      </c>
      <c r="G679" s="25">
        <f t="shared" si="765"/>
        <v>0.60416666666666663</v>
      </c>
      <c r="H679" s="25" t="str">
        <f t="shared" si="765"/>
        <v>CNT</v>
      </c>
      <c r="J679" s="1">
        <f t="shared" si="719"/>
        <v>8.3333333333333259E-2</v>
      </c>
      <c r="K679" s="2">
        <f t="shared" si="720"/>
        <v>0</v>
      </c>
      <c r="L679" s="2">
        <f t="shared" si="721"/>
        <v>5</v>
      </c>
      <c r="M679" s="2">
        <f t="shared" si="722"/>
        <v>64</v>
      </c>
      <c r="N679" s="2">
        <f t="shared" si="723"/>
        <v>87</v>
      </c>
      <c r="O679" s="7" t="str">
        <f t="shared" si="724"/>
        <v>CNT
 de 12h 30 à 14h 30</v>
      </c>
    </row>
    <row r="680" spans="1:15" x14ac:dyDescent="0.25">
      <c r="A680">
        <f t="shared" si="725"/>
        <v>1</v>
      </c>
      <c r="B680" s="3">
        <f t="shared" si="726"/>
        <v>4</v>
      </c>
      <c r="C680" s="4">
        <f t="shared" si="742"/>
        <v>1</v>
      </c>
      <c r="D680">
        <f t="shared" si="729"/>
        <v>2018</v>
      </c>
      <c r="E680" s="22">
        <f t="shared" si="693"/>
        <v>43103</v>
      </c>
      <c r="F680" s="25">
        <f t="shared" ref="F680:H680" si="766">F641</f>
        <v>0.60416666666666663</v>
      </c>
      <c r="G680" s="25">
        <f t="shared" si="766"/>
        <v>0.79166666666666663</v>
      </c>
      <c r="H680" s="25" t="str">
        <f t="shared" si="766"/>
        <v>Public</v>
      </c>
      <c r="J680" s="1">
        <f t="shared" si="719"/>
        <v>0.1875</v>
      </c>
      <c r="K680" s="2">
        <f t="shared" si="720"/>
        <v>0</v>
      </c>
      <c r="L680" s="2">
        <f t="shared" si="721"/>
        <v>5</v>
      </c>
      <c r="M680" s="2">
        <f t="shared" si="722"/>
        <v>88</v>
      </c>
      <c r="N680" s="2">
        <f t="shared" si="723"/>
        <v>141</v>
      </c>
      <c r="O680" s="7" t="str">
        <f t="shared" si="724"/>
        <v>Public
 de 14h 30 à 19h 00</v>
      </c>
    </row>
    <row r="681" spans="1:15" x14ac:dyDescent="0.25">
      <c r="A681">
        <f t="shared" si="725"/>
        <v>1</v>
      </c>
      <c r="B681" s="3">
        <f t="shared" si="726"/>
        <v>4</v>
      </c>
      <c r="C681" s="4">
        <f t="shared" si="742"/>
        <v>1</v>
      </c>
      <c r="D681">
        <f t="shared" si="729"/>
        <v>2018</v>
      </c>
      <c r="E681" s="22">
        <f t="shared" si="693"/>
        <v>43103</v>
      </c>
      <c r="F681" s="25">
        <f t="shared" ref="F681:H681" si="767">F642</f>
        <v>0.79166666666666663</v>
      </c>
      <c r="G681" s="25">
        <f t="shared" si="767"/>
        <v>0.83333333333333337</v>
      </c>
      <c r="H681" s="25" t="str">
        <f t="shared" si="767"/>
        <v>CNT</v>
      </c>
      <c r="J681" s="1">
        <f t="shared" si="719"/>
        <v>4.1666666666666741E-2</v>
      </c>
      <c r="K681" s="2">
        <f t="shared" si="720"/>
        <v>0</v>
      </c>
      <c r="L681" s="2">
        <f t="shared" si="721"/>
        <v>5</v>
      </c>
      <c r="M681" s="2">
        <f t="shared" si="722"/>
        <v>142</v>
      </c>
      <c r="N681" s="2">
        <f t="shared" si="723"/>
        <v>153</v>
      </c>
      <c r="O681" s="7" t="str">
        <f t="shared" si="724"/>
        <v>CNT
 de 19h 00 à 20h 00</v>
      </c>
    </row>
    <row r="682" spans="1:15" x14ac:dyDescent="0.25">
      <c r="A682">
        <f t="shared" si="725"/>
        <v>1</v>
      </c>
      <c r="B682" s="3">
        <f t="shared" si="726"/>
        <v>4</v>
      </c>
      <c r="C682" s="4">
        <f t="shared" si="742"/>
        <v>1</v>
      </c>
      <c r="D682">
        <f t="shared" si="729"/>
        <v>2018</v>
      </c>
      <c r="E682" s="22">
        <f t="shared" ref="E682:E745" si="768">E643+7</f>
        <v>43103</v>
      </c>
      <c r="F682" s="25">
        <f t="shared" ref="F682:H682" si="769">F643</f>
        <v>0.83333333333333337</v>
      </c>
      <c r="G682" s="25">
        <f t="shared" si="769"/>
        <v>0.9375</v>
      </c>
      <c r="H682" s="25" t="str">
        <f t="shared" si="769"/>
        <v>Plongeurs masqués</v>
      </c>
      <c r="J682" s="1">
        <f t="shared" si="719"/>
        <v>0.10416666666666663</v>
      </c>
      <c r="K682" s="2">
        <f t="shared" si="720"/>
        <v>0</v>
      </c>
      <c r="L682" s="2">
        <f t="shared" si="721"/>
        <v>5</v>
      </c>
      <c r="M682" s="2">
        <f t="shared" si="722"/>
        <v>154</v>
      </c>
      <c r="N682" s="2">
        <f t="shared" si="723"/>
        <v>183</v>
      </c>
      <c r="O682" s="7" t="str">
        <f t="shared" si="724"/>
        <v>Plongeurs masqués
 de 20h 00 à 22h 30</v>
      </c>
    </row>
    <row r="683" spans="1:15" x14ac:dyDescent="0.25">
      <c r="A683">
        <f t="shared" si="725"/>
        <v>1</v>
      </c>
      <c r="B683" s="3">
        <f t="shared" si="726"/>
        <v>5</v>
      </c>
      <c r="C683" s="4">
        <f t="shared" si="742"/>
        <v>1</v>
      </c>
      <c r="D683">
        <f t="shared" si="729"/>
        <v>2018</v>
      </c>
      <c r="E683" s="22">
        <f t="shared" si="768"/>
        <v>43104</v>
      </c>
      <c r="F683" s="25">
        <f t="shared" ref="F683:H683" si="770">F644</f>
        <v>0.35416666666666669</v>
      </c>
      <c r="G683" s="25">
        <f t="shared" si="770"/>
        <v>0.41666666666666669</v>
      </c>
      <c r="H683" s="25" t="str">
        <f t="shared" si="770"/>
        <v>Collège B</v>
      </c>
      <c r="J683" s="1">
        <f t="shared" si="719"/>
        <v>6.25E-2</v>
      </c>
      <c r="K683" s="2">
        <f t="shared" si="720"/>
        <v>0</v>
      </c>
      <c r="L683" s="2">
        <f t="shared" si="721"/>
        <v>6</v>
      </c>
      <c r="M683" s="2">
        <f t="shared" si="722"/>
        <v>16</v>
      </c>
      <c r="N683" s="2">
        <f t="shared" si="723"/>
        <v>33</v>
      </c>
      <c r="O683" s="7" t="str">
        <f t="shared" si="724"/>
        <v>Collège B
 de 8h 30 à 10h 00</v>
      </c>
    </row>
    <row r="684" spans="1:15" x14ac:dyDescent="0.25">
      <c r="A684">
        <f t="shared" si="725"/>
        <v>1</v>
      </c>
      <c r="B684" s="3">
        <f t="shared" si="726"/>
        <v>5</v>
      </c>
      <c r="C684" s="4">
        <f t="shared" si="742"/>
        <v>1</v>
      </c>
      <c r="D684">
        <f t="shared" si="729"/>
        <v>2018</v>
      </c>
      <c r="E684" s="22">
        <f t="shared" si="768"/>
        <v>43104</v>
      </c>
      <c r="F684" s="25">
        <f t="shared" ref="F684:H684" si="771">F645</f>
        <v>0.52083333333333337</v>
      </c>
      <c r="G684" s="25">
        <f t="shared" si="771"/>
        <v>0.5625</v>
      </c>
      <c r="H684" s="25" t="str">
        <f t="shared" si="771"/>
        <v>Inss</v>
      </c>
      <c r="J684" s="1">
        <f t="shared" si="719"/>
        <v>4.166666666666663E-2</v>
      </c>
      <c r="K684" s="2">
        <f t="shared" si="720"/>
        <v>0</v>
      </c>
      <c r="L684" s="2">
        <f t="shared" si="721"/>
        <v>6</v>
      </c>
      <c r="M684" s="2">
        <f t="shared" si="722"/>
        <v>64</v>
      </c>
      <c r="N684" s="2">
        <f t="shared" si="723"/>
        <v>75</v>
      </c>
      <c r="O684" s="7" t="str">
        <f t="shared" si="724"/>
        <v>Inss
 de 12h 30 à 13h 30</v>
      </c>
    </row>
    <row r="685" spans="1:15" x14ac:dyDescent="0.25">
      <c r="A685">
        <f t="shared" si="725"/>
        <v>1</v>
      </c>
      <c r="B685" s="3">
        <f t="shared" si="726"/>
        <v>5</v>
      </c>
      <c r="C685" s="4">
        <f t="shared" si="742"/>
        <v>1</v>
      </c>
      <c r="D685">
        <f t="shared" si="729"/>
        <v>2018</v>
      </c>
      <c r="E685" s="22">
        <f t="shared" si="768"/>
        <v>43104</v>
      </c>
      <c r="F685" s="25">
        <f t="shared" ref="F685:H685" si="772">F646</f>
        <v>0.58333333333333337</v>
      </c>
      <c r="G685" s="25">
        <f t="shared" si="772"/>
        <v>0.61111111111111105</v>
      </c>
      <c r="H685" s="25" t="str">
        <f t="shared" si="772"/>
        <v>Ecole Primaire A</v>
      </c>
      <c r="J685" s="1">
        <f t="shared" si="719"/>
        <v>2.7777777777777679E-2</v>
      </c>
      <c r="K685" s="2">
        <f t="shared" si="720"/>
        <v>0</v>
      </c>
      <c r="L685" s="2">
        <f t="shared" si="721"/>
        <v>6</v>
      </c>
      <c r="M685" s="2">
        <f t="shared" si="722"/>
        <v>82</v>
      </c>
      <c r="N685" s="2">
        <f t="shared" si="723"/>
        <v>88.999999999999972</v>
      </c>
      <c r="O685" s="7" t="str">
        <f t="shared" si="724"/>
        <v>Ecole Primaire A
 de 14h 00 à 14h 40</v>
      </c>
    </row>
    <row r="686" spans="1:15" x14ac:dyDescent="0.25">
      <c r="A686">
        <f t="shared" si="725"/>
        <v>1</v>
      </c>
      <c r="B686" s="3">
        <f t="shared" si="726"/>
        <v>5</v>
      </c>
      <c r="C686" s="4">
        <f t="shared" si="742"/>
        <v>1</v>
      </c>
      <c r="D686">
        <f t="shared" si="729"/>
        <v>2018</v>
      </c>
      <c r="E686" s="22">
        <f t="shared" si="768"/>
        <v>43104</v>
      </c>
      <c r="F686" s="25">
        <f t="shared" ref="F686:H686" si="773">F647</f>
        <v>0.61458333333333337</v>
      </c>
      <c r="G686" s="25">
        <f t="shared" si="773"/>
        <v>0.64236111111111105</v>
      </c>
      <c r="H686" s="25" t="str">
        <f t="shared" si="773"/>
        <v>Ecole Primaire A</v>
      </c>
      <c r="J686" s="1">
        <f t="shared" si="719"/>
        <v>2.7777777777777679E-2</v>
      </c>
      <c r="K686" s="2">
        <f t="shared" si="720"/>
        <v>0</v>
      </c>
      <c r="L686" s="2">
        <f t="shared" si="721"/>
        <v>6</v>
      </c>
      <c r="M686" s="2">
        <f t="shared" si="722"/>
        <v>91</v>
      </c>
      <c r="N686" s="2">
        <f t="shared" si="723"/>
        <v>97.999999999999972</v>
      </c>
      <c r="O686" s="7" t="str">
        <f t="shared" si="724"/>
        <v>Ecole Primaire A
 de 14h 45 à 15h 25</v>
      </c>
    </row>
    <row r="687" spans="1:15" x14ac:dyDescent="0.25">
      <c r="A687">
        <f t="shared" si="725"/>
        <v>1</v>
      </c>
      <c r="B687" s="3">
        <f t="shared" si="726"/>
        <v>5</v>
      </c>
      <c r="C687" s="4">
        <f t="shared" si="742"/>
        <v>1</v>
      </c>
      <c r="D687">
        <f t="shared" si="729"/>
        <v>2018</v>
      </c>
      <c r="E687" s="22">
        <f t="shared" si="768"/>
        <v>43104</v>
      </c>
      <c r="F687" s="25">
        <f t="shared" ref="F687:H687" si="774">F648</f>
        <v>0.66666666666666663</v>
      </c>
      <c r="G687" s="25">
        <f t="shared" si="774"/>
        <v>0.75</v>
      </c>
      <c r="H687" s="25" t="str">
        <f t="shared" si="774"/>
        <v>Lycée</v>
      </c>
      <c r="J687" s="1">
        <f t="shared" si="719"/>
        <v>8.333333333333337E-2</v>
      </c>
      <c r="K687" s="2">
        <f t="shared" si="720"/>
        <v>0</v>
      </c>
      <c r="L687" s="2">
        <f t="shared" si="721"/>
        <v>6</v>
      </c>
      <c r="M687" s="2">
        <f t="shared" si="722"/>
        <v>106</v>
      </c>
      <c r="N687" s="2">
        <f t="shared" si="723"/>
        <v>129</v>
      </c>
      <c r="O687" s="7" t="str">
        <f t="shared" si="724"/>
        <v>Lycée
 de 16h 00 à 18h 00</v>
      </c>
    </row>
    <row r="688" spans="1:15" x14ac:dyDescent="0.25">
      <c r="A688">
        <f t="shared" si="725"/>
        <v>1</v>
      </c>
      <c r="B688" s="3">
        <f t="shared" si="726"/>
        <v>5</v>
      </c>
      <c r="C688" s="4">
        <f t="shared" si="742"/>
        <v>1</v>
      </c>
      <c r="D688">
        <f t="shared" si="729"/>
        <v>2018</v>
      </c>
      <c r="E688" s="22">
        <f t="shared" si="768"/>
        <v>43104</v>
      </c>
      <c r="F688" s="25">
        <f t="shared" ref="F688:H688" si="775">F649</f>
        <v>0.75</v>
      </c>
      <c r="G688" s="25">
        <f t="shared" si="775"/>
        <v>0.83333333333333337</v>
      </c>
      <c r="H688" s="25" t="str">
        <f t="shared" si="775"/>
        <v>Public</v>
      </c>
      <c r="J688" s="1">
        <f t="shared" si="719"/>
        <v>8.333333333333337E-2</v>
      </c>
      <c r="K688" s="2">
        <f t="shared" si="720"/>
        <v>0</v>
      </c>
      <c r="L688" s="2">
        <f t="shared" si="721"/>
        <v>6</v>
      </c>
      <c r="M688" s="2">
        <f t="shared" si="722"/>
        <v>130</v>
      </c>
      <c r="N688" s="2">
        <f t="shared" si="723"/>
        <v>153</v>
      </c>
      <c r="O688" s="7" t="str">
        <f t="shared" si="724"/>
        <v>Public
 de 18h 00 à 20h 00</v>
      </c>
    </row>
    <row r="689" spans="1:15" x14ac:dyDescent="0.25">
      <c r="A689">
        <f t="shared" si="725"/>
        <v>1</v>
      </c>
      <c r="B689" s="3">
        <f t="shared" si="726"/>
        <v>5</v>
      </c>
      <c r="C689" s="4">
        <f t="shared" si="742"/>
        <v>1</v>
      </c>
      <c r="D689">
        <f t="shared" si="729"/>
        <v>2018</v>
      </c>
      <c r="E689" s="22">
        <f t="shared" si="768"/>
        <v>43104</v>
      </c>
      <c r="F689" s="25">
        <f t="shared" ref="F689:H689" si="776">F650</f>
        <v>0.83333333333333337</v>
      </c>
      <c r="G689" s="25">
        <f t="shared" si="776"/>
        <v>0.9375</v>
      </c>
      <c r="H689" s="25" t="str">
        <f t="shared" si="776"/>
        <v>CNT</v>
      </c>
      <c r="J689" s="1">
        <f t="shared" si="719"/>
        <v>0.10416666666666663</v>
      </c>
      <c r="K689" s="2">
        <f t="shared" si="720"/>
        <v>0</v>
      </c>
      <c r="L689" s="2">
        <f t="shared" si="721"/>
        <v>6</v>
      </c>
      <c r="M689" s="2">
        <f t="shared" si="722"/>
        <v>154</v>
      </c>
      <c r="N689" s="2">
        <f t="shared" si="723"/>
        <v>183</v>
      </c>
      <c r="O689" s="7" t="str">
        <f t="shared" si="724"/>
        <v>CNT
 de 20h 00 à 22h 30</v>
      </c>
    </row>
    <row r="690" spans="1:15" x14ac:dyDescent="0.25">
      <c r="A690">
        <f t="shared" si="725"/>
        <v>1</v>
      </c>
      <c r="B690" s="3">
        <f t="shared" si="726"/>
        <v>6</v>
      </c>
      <c r="C690" s="4">
        <f t="shared" si="742"/>
        <v>1</v>
      </c>
      <c r="D690">
        <f t="shared" si="729"/>
        <v>2018</v>
      </c>
      <c r="E690" s="22">
        <f t="shared" si="768"/>
        <v>43105</v>
      </c>
      <c r="F690" s="25">
        <f t="shared" ref="F690:H690" si="777">F651</f>
        <v>0.375</v>
      </c>
      <c r="G690" s="25">
        <f t="shared" si="777"/>
        <v>0.47916666666666669</v>
      </c>
      <c r="H690" s="25" t="str">
        <f t="shared" si="777"/>
        <v>Ecole Primaire B</v>
      </c>
      <c r="J690" s="1">
        <f t="shared" si="719"/>
        <v>0.10416666666666669</v>
      </c>
      <c r="K690" s="2">
        <f t="shared" si="720"/>
        <v>0</v>
      </c>
      <c r="L690" s="2">
        <f t="shared" si="721"/>
        <v>7</v>
      </c>
      <c r="M690" s="2">
        <f t="shared" si="722"/>
        <v>22</v>
      </c>
      <c r="N690" s="2">
        <f t="shared" si="723"/>
        <v>51</v>
      </c>
      <c r="O690" s="7" t="str">
        <f t="shared" si="724"/>
        <v>Ecole Primaire B
 de 9h 00 à 11h 30</v>
      </c>
    </row>
    <row r="691" spans="1:15" x14ac:dyDescent="0.25">
      <c r="A691">
        <f t="shared" si="725"/>
        <v>1</v>
      </c>
      <c r="B691" s="3">
        <f t="shared" si="726"/>
        <v>6</v>
      </c>
      <c r="C691" s="4">
        <f t="shared" si="742"/>
        <v>1</v>
      </c>
      <c r="D691">
        <f t="shared" si="729"/>
        <v>2018</v>
      </c>
      <c r="E691" s="22">
        <f t="shared" si="768"/>
        <v>43105</v>
      </c>
      <c r="F691" s="25">
        <f t="shared" ref="F691:H691" si="778">F652</f>
        <v>0.52083333333333337</v>
      </c>
      <c r="G691" s="25">
        <f t="shared" si="778"/>
        <v>0.5625</v>
      </c>
      <c r="H691" s="25" t="str">
        <f t="shared" si="778"/>
        <v>Maison Des Cèdres</v>
      </c>
      <c r="J691" s="1">
        <f t="shared" si="719"/>
        <v>4.166666666666663E-2</v>
      </c>
      <c r="K691" s="2">
        <f t="shared" si="720"/>
        <v>0</v>
      </c>
      <c r="L691" s="2">
        <f t="shared" si="721"/>
        <v>7</v>
      </c>
      <c r="M691" s="2">
        <f t="shared" si="722"/>
        <v>64</v>
      </c>
      <c r="N691" s="2">
        <f t="shared" si="723"/>
        <v>75</v>
      </c>
      <c r="O691" s="7" t="str">
        <f t="shared" si="724"/>
        <v>Maison Des Cèdres
 de 12h 30 à 13h 30</v>
      </c>
    </row>
    <row r="692" spans="1:15" x14ac:dyDescent="0.25">
      <c r="A692">
        <f t="shared" si="725"/>
        <v>1</v>
      </c>
      <c r="B692" s="3">
        <f t="shared" si="726"/>
        <v>6</v>
      </c>
      <c r="C692" s="4">
        <f t="shared" si="742"/>
        <v>1</v>
      </c>
      <c r="D692">
        <f t="shared" si="729"/>
        <v>2018</v>
      </c>
      <c r="E692" s="22">
        <f t="shared" si="768"/>
        <v>43105</v>
      </c>
      <c r="F692" s="25">
        <f t="shared" ref="F692:H692" si="779">F653</f>
        <v>0.58333333333333337</v>
      </c>
      <c r="G692" s="25">
        <f t="shared" si="779"/>
        <v>0.66666666666666663</v>
      </c>
      <c r="H692" s="25" t="str">
        <f t="shared" si="779"/>
        <v>Lycée</v>
      </c>
      <c r="J692" s="1">
        <f t="shared" si="719"/>
        <v>8.3333333333333259E-2</v>
      </c>
      <c r="K692" s="2">
        <f t="shared" si="720"/>
        <v>0</v>
      </c>
      <c r="L692" s="2">
        <f t="shared" si="721"/>
        <v>7</v>
      </c>
      <c r="M692" s="2">
        <f t="shared" si="722"/>
        <v>82</v>
      </c>
      <c r="N692" s="2">
        <f t="shared" si="723"/>
        <v>105</v>
      </c>
      <c r="O692" s="7" t="str">
        <f t="shared" si="724"/>
        <v>Lycée
 de 14h 00 à 16h 00</v>
      </c>
    </row>
    <row r="693" spans="1:15" x14ac:dyDescent="0.25">
      <c r="A693">
        <f t="shared" si="725"/>
        <v>1</v>
      </c>
      <c r="B693" s="3">
        <f t="shared" si="726"/>
        <v>6</v>
      </c>
      <c r="C693" s="4">
        <f t="shared" si="742"/>
        <v>1</v>
      </c>
      <c r="D693">
        <f t="shared" si="729"/>
        <v>2018</v>
      </c>
      <c r="E693" s="22">
        <f t="shared" si="768"/>
        <v>43105</v>
      </c>
      <c r="F693" s="25">
        <f t="shared" ref="F693:H693" si="780">F654</f>
        <v>0.66666666666666663</v>
      </c>
      <c r="G693" s="25">
        <f t="shared" si="780"/>
        <v>0.75</v>
      </c>
      <c r="H693" s="25" t="str">
        <f t="shared" si="780"/>
        <v>Lycée</v>
      </c>
      <c r="J693" s="1">
        <f t="shared" si="719"/>
        <v>8.333333333333337E-2</v>
      </c>
      <c r="K693" s="2">
        <f t="shared" si="720"/>
        <v>0</v>
      </c>
      <c r="L693" s="2">
        <f t="shared" si="721"/>
        <v>7</v>
      </c>
      <c r="M693" s="2">
        <f t="shared" si="722"/>
        <v>106</v>
      </c>
      <c r="N693" s="2">
        <f t="shared" si="723"/>
        <v>129</v>
      </c>
      <c r="O693" s="7" t="str">
        <f t="shared" si="724"/>
        <v>Lycée
 de 16h 00 à 18h 00</v>
      </c>
    </row>
    <row r="694" spans="1:15" x14ac:dyDescent="0.25">
      <c r="A694">
        <f t="shared" si="725"/>
        <v>1</v>
      </c>
      <c r="B694" s="3">
        <f t="shared" si="726"/>
        <v>6</v>
      </c>
      <c r="C694" s="4">
        <f t="shared" si="742"/>
        <v>1</v>
      </c>
      <c r="D694">
        <f t="shared" si="729"/>
        <v>2018</v>
      </c>
      <c r="E694" s="22">
        <f t="shared" si="768"/>
        <v>43105</v>
      </c>
      <c r="F694" s="25">
        <f t="shared" ref="F694:H694" si="781">F655</f>
        <v>0.75</v>
      </c>
      <c r="G694" s="25">
        <f t="shared" si="781"/>
        <v>0.83333333333333337</v>
      </c>
      <c r="H694" s="25" t="str">
        <f t="shared" si="781"/>
        <v>Public</v>
      </c>
      <c r="J694" s="1">
        <f t="shared" si="719"/>
        <v>8.333333333333337E-2</v>
      </c>
      <c r="K694" s="2">
        <f t="shared" si="720"/>
        <v>0</v>
      </c>
      <c r="L694" s="2">
        <f t="shared" si="721"/>
        <v>7</v>
      </c>
      <c r="M694" s="2">
        <f t="shared" si="722"/>
        <v>130</v>
      </c>
      <c r="N694" s="2">
        <f t="shared" si="723"/>
        <v>153</v>
      </c>
      <c r="O694" s="7" t="str">
        <f t="shared" si="724"/>
        <v>Public
 de 18h 00 à 20h 00</v>
      </c>
    </row>
    <row r="695" spans="1:15" x14ac:dyDescent="0.25">
      <c r="A695">
        <f t="shared" si="725"/>
        <v>1</v>
      </c>
      <c r="B695" s="3">
        <f t="shared" si="726"/>
        <v>6</v>
      </c>
      <c r="C695" s="4">
        <f t="shared" si="742"/>
        <v>1</v>
      </c>
      <c r="D695">
        <f t="shared" si="729"/>
        <v>2018</v>
      </c>
      <c r="E695" s="22">
        <f t="shared" si="768"/>
        <v>43105</v>
      </c>
      <c r="F695" s="25">
        <f t="shared" ref="F695:H695" si="782">F656</f>
        <v>0.83333333333333337</v>
      </c>
      <c r="G695" s="25">
        <f t="shared" si="782"/>
        <v>0.875</v>
      </c>
      <c r="H695" s="25" t="str">
        <f t="shared" si="782"/>
        <v>CNT</v>
      </c>
      <c r="J695" s="1">
        <f t="shared" si="719"/>
        <v>4.166666666666663E-2</v>
      </c>
      <c r="K695" s="2">
        <f t="shared" si="720"/>
        <v>0</v>
      </c>
      <c r="L695" s="2">
        <f t="shared" si="721"/>
        <v>7</v>
      </c>
      <c r="M695" s="2">
        <f t="shared" si="722"/>
        <v>154</v>
      </c>
      <c r="N695" s="2">
        <f t="shared" si="723"/>
        <v>165</v>
      </c>
      <c r="O695" s="7" t="str">
        <f t="shared" si="724"/>
        <v>CNT
 de 20h 00 à 21h 00</v>
      </c>
    </row>
    <row r="696" spans="1:15" x14ac:dyDescent="0.25">
      <c r="A696">
        <f t="shared" si="725"/>
        <v>1</v>
      </c>
      <c r="B696" s="3">
        <f t="shared" si="726"/>
        <v>6</v>
      </c>
      <c r="C696" s="4">
        <f t="shared" si="742"/>
        <v>1</v>
      </c>
      <c r="D696">
        <f t="shared" si="729"/>
        <v>2018</v>
      </c>
      <c r="E696" s="22">
        <f t="shared" si="768"/>
        <v>43105</v>
      </c>
      <c r="F696" s="25">
        <f t="shared" ref="F696:H696" si="783">F657</f>
        <v>0.875</v>
      </c>
      <c r="G696" s="25">
        <f t="shared" si="783"/>
        <v>0.9375</v>
      </c>
      <c r="H696" s="25" t="str">
        <f t="shared" si="783"/>
        <v>TVSV</v>
      </c>
      <c r="J696" s="1">
        <f t="shared" si="719"/>
        <v>6.25E-2</v>
      </c>
      <c r="K696" s="2">
        <f t="shared" si="720"/>
        <v>0</v>
      </c>
      <c r="L696" s="2">
        <f t="shared" si="721"/>
        <v>7</v>
      </c>
      <c r="M696" s="2">
        <f t="shared" si="722"/>
        <v>166</v>
      </c>
      <c r="N696" s="2">
        <f t="shared" si="723"/>
        <v>183</v>
      </c>
      <c r="O696" s="7" t="str">
        <f t="shared" si="724"/>
        <v>TVSV
 de 21h 00 à 22h 30</v>
      </c>
    </row>
    <row r="697" spans="1:15" x14ac:dyDescent="0.25">
      <c r="A697">
        <f t="shared" si="725"/>
        <v>1</v>
      </c>
      <c r="B697" s="3">
        <f t="shared" si="726"/>
        <v>7</v>
      </c>
      <c r="C697" s="4">
        <f t="shared" si="742"/>
        <v>1</v>
      </c>
      <c r="D697">
        <f t="shared" si="729"/>
        <v>2018</v>
      </c>
      <c r="E697" s="22">
        <f t="shared" si="768"/>
        <v>43106</v>
      </c>
      <c r="F697" s="25">
        <f t="shared" ref="F697:H697" si="784">F658</f>
        <v>0.33333333333333331</v>
      </c>
      <c r="G697" s="25">
        <f t="shared" si="784"/>
        <v>0.375</v>
      </c>
      <c r="H697" s="25" t="str">
        <f t="shared" si="784"/>
        <v>Gym Volontaire</v>
      </c>
      <c r="J697" s="1">
        <f t="shared" si="719"/>
        <v>4.1666666666666685E-2</v>
      </c>
      <c r="K697" s="2">
        <f t="shared" si="720"/>
        <v>0</v>
      </c>
      <c r="L697" s="2">
        <f t="shared" si="721"/>
        <v>8</v>
      </c>
      <c r="M697" s="2">
        <f t="shared" si="722"/>
        <v>10</v>
      </c>
      <c r="N697" s="2">
        <f t="shared" si="723"/>
        <v>21</v>
      </c>
      <c r="O697" s="7" t="str">
        <f t="shared" si="724"/>
        <v>Gym Volontaire
 de 8h 00 à 9h 00</v>
      </c>
    </row>
    <row r="698" spans="1:15" x14ac:dyDescent="0.25">
      <c r="A698">
        <f t="shared" si="725"/>
        <v>1</v>
      </c>
      <c r="B698" s="3">
        <f t="shared" si="726"/>
        <v>7</v>
      </c>
      <c r="C698" s="4">
        <f t="shared" si="742"/>
        <v>1</v>
      </c>
      <c r="D698">
        <f t="shared" si="729"/>
        <v>2018</v>
      </c>
      <c r="E698" s="22">
        <f t="shared" si="768"/>
        <v>43106</v>
      </c>
      <c r="F698" s="25">
        <f t="shared" ref="F698:H698" si="785">F659</f>
        <v>0.375</v>
      </c>
      <c r="G698" s="25">
        <f t="shared" si="785"/>
        <v>0.45833333333333331</v>
      </c>
      <c r="H698" s="25" t="str">
        <f t="shared" si="785"/>
        <v>Val Horizon</v>
      </c>
      <c r="J698" s="1">
        <f t="shared" si="719"/>
        <v>8.3333333333333315E-2</v>
      </c>
      <c r="K698" s="2">
        <f t="shared" si="720"/>
        <v>0</v>
      </c>
      <c r="L698" s="2">
        <f t="shared" si="721"/>
        <v>8</v>
      </c>
      <c r="M698" s="2">
        <f t="shared" si="722"/>
        <v>22</v>
      </c>
      <c r="N698" s="2">
        <f t="shared" si="723"/>
        <v>45</v>
      </c>
      <c r="O698" s="7" t="str">
        <f t="shared" si="724"/>
        <v>Val Horizon
 de 9h 00 à 11h 00</v>
      </c>
    </row>
    <row r="699" spans="1:15" x14ac:dyDescent="0.25">
      <c r="A699">
        <f t="shared" si="725"/>
        <v>1</v>
      </c>
      <c r="B699" s="3">
        <f t="shared" si="726"/>
        <v>7</v>
      </c>
      <c r="C699" s="4">
        <f t="shared" si="742"/>
        <v>1</v>
      </c>
      <c r="D699">
        <f t="shared" si="729"/>
        <v>2018</v>
      </c>
      <c r="E699" s="22">
        <f t="shared" si="768"/>
        <v>43106</v>
      </c>
      <c r="F699" s="25">
        <f t="shared" ref="F699:H699" si="786">F660</f>
        <v>0.45833333333333331</v>
      </c>
      <c r="G699" s="25">
        <f t="shared" si="786"/>
        <v>0.60416666666666663</v>
      </c>
      <c r="H699" s="25" t="str">
        <f t="shared" si="786"/>
        <v>CNT</v>
      </c>
      <c r="J699" s="1">
        <f t="shared" si="719"/>
        <v>0.14583333333333331</v>
      </c>
      <c r="K699" s="2">
        <f t="shared" si="720"/>
        <v>0</v>
      </c>
      <c r="L699" s="2">
        <f t="shared" si="721"/>
        <v>8</v>
      </c>
      <c r="M699" s="2">
        <f t="shared" si="722"/>
        <v>46</v>
      </c>
      <c r="N699" s="2">
        <f t="shared" si="723"/>
        <v>87</v>
      </c>
      <c r="O699" s="7" t="str">
        <f t="shared" si="724"/>
        <v>CNT
 de 11h 00 à 14h 30</v>
      </c>
    </row>
    <row r="700" spans="1:15" x14ac:dyDescent="0.25">
      <c r="A700">
        <f t="shared" si="725"/>
        <v>1</v>
      </c>
      <c r="B700" s="3">
        <f t="shared" si="726"/>
        <v>7</v>
      </c>
      <c r="C700" s="4">
        <f t="shared" si="742"/>
        <v>1</v>
      </c>
      <c r="D700">
        <f t="shared" si="729"/>
        <v>2018</v>
      </c>
      <c r="E700" s="22">
        <f t="shared" si="768"/>
        <v>43106</v>
      </c>
      <c r="F700" s="25">
        <f t="shared" ref="F700:H700" si="787">F661</f>
        <v>0.60416666666666663</v>
      </c>
      <c r="G700" s="25">
        <f t="shared" si="787"/>
        <v>0.79166666666666663</v>
      </c>
      <c r="H700" s="25" t="str">
        <f t="shared" si="787"/>
        <v>Public + SDIS ET/OU PSIG</v>
      </c>
      <c r="J700" s="1">
        <f t="shared" si="719"/>
        <v>0.1875</v>
      </c>
      <c r="K700" s="2">
        <f t="shared" si="720"/>
        <v>0</v>
      </c>
      <c r="L700" s="2">
        <f t="shared" si="721"/>
        <v>8</v>
      </c>
      <c r="M700" s="2">
        <f t="shared" si="722"/>
        <v>88</v>
      </c>
      <c r="N700" s="2">
        <f t="shared" si="723"/>
        <v>141</v>
      </c>
      <c r="O700" s="7" t="str">
        <f t="shared" si="724"/>
        <v>Public + SDIS ET/OU PSIG
 de 14h 30 à 19h 00</v>
      </c>
    </row>
    <row r="701" spans="1:15" ht="15.75" thickBot="1" x14ac:dyDescent="0.3">
      <c r="A701">
        <f t="shared" si="725"/>
        <v>1</v>
      </c>
      <c r="B701" s="3">
        <f t="shared" si="726"/>
        <v>7</v>
      </c>
      <c r="C701" s="4">
        <f t="shared" si="742"/>
        <v>1</v>
      </c>
      <c r="D701">
        <f t="shared" si="729"/>
        <v>2018</v>
      </c>
      <c r="E701" s="26">
        <f t="shared" si="768"/>
        <v>43106</v>
      </c>
      <c r="F701" s="27">
        <f t="shared" ref="F701:H701" si="788">F662</f>
        <v>0.79166666666666663</v>
      </c>
      <c r="G701" s="27">
        <f t="shared" si="788"/>
        <v>0.84375</v>
      </c>
      <c r="H701" s="27" t="str">
        <f t="shared" si="788"/>
        <v>Plongeurs masqués</v>
      </c>
      <c r="I701" s="28"/>
      <c r="J701" s="1">
        <f t="shared" si="719"/>
        <v>5.208333333333337E-2</v>
      </c>
      <c r="K701" s="2">
        <f t="shared" si="720"/>
        <v>0</v>
      </c>
      <c r="L701" s="2">
        <f t="shared" si="721"/>
        <v>8</v>
      </c>
      <c r="M701" s="2">
        <f t="shared" si="722"/>
        <v>142</v>
      </c>
      <c r="N701" s="2">
        <f t="shared" si="723"/>
        <v>156</v>
      </c>
      <c r="O701" s="7" t="str">
        <f t="shared" si="724"/>
        <v>Plongeurs masqués
 de 19h 00 à 20h 15</v>
      </c>
    </row>
    <row r="702" spans="1:15" s="29" customFormat="1" ht="15.75" thickTop="1" x14ac:dyDescent="0.25">
      <c r="A702" s="29">
        <f t="shared" si="725"/>
        <v>2</v>
      </c>
      <c r="B702" s="30">
        <f t="shared" si="726"/>
        <v>1</v>
      </c>
      <c r="C702" s="31">
        <f t="shared" si="742"/>
        <v>1</v>
      </c>
      <c r="D702" s="29">
        <f t="shared" si="729"/>
        <v>2018</v>
      </c>
      <c r="E702" s="32">
        <f t="shared" si="768"/>
        <v>43107</v>
      </c>
      <c r="F702" s="33">
        <f t="shared" ref="F702:H702" si="789">F663</f>
        <v>0.3125</v>
      </c>
      <c r="G702" s="33">
        <f t="shared" si="789"/>
        <v>0.41666666666666669</v>
      </c>
      <c r="H702" s="33" t="str">
        <f t="shared" si="789"/>
        <v>CNT</v>
      </c>
      <c r="I702" s="34"/>
      <c r="J702" s="35">
        <f t="shared" si="719"/>
        <v>0.10416666666666669</v>
      </c>
      <c r="K702" s="36">
        <f t="shared" si="720"/>
        <v>0</v>
      </c>
      <c r="L702" s="36">
        <f t="shared" si="721"/>
        <v>2</v>
      </c>
      <c r="M702" s="36">
        <f t="shared" si="722"/>
        <v>4</v>
      </c>
      <c r="N702" s="36">
        <f t="shared" si="723"/>
        <v>33</v>
      </c>
      <c r="O702" s="37" t="str">
        <f t="shared" si="724"/>
        <v>CNT
 de 7h 30 à 10h 00</v>
      </c>
    </row>
    <row r="703" spans="1:15" x14ac:dyDescent="0.25">
      <c r="A703">
        <f t="shared" si="725"/>
        <v>2</v>
      </c>
      <c r="B703" s="3">
        <f t="shared" si="726"/>
        <v>1</v>
      </c>
      <c r="C703" s="4">
        <f t="shared" si="742"/>
        <v>1</v>
      </c>
      <c r="D703">
        <f t="shared" si="729"/>
        <v>2018</v>
      </c>
      <c r="E703" s="22">
        <f t="shared" si="768"/>
        <v>43107</v>
      </c>
      <c r="F703" s="25">
        <f t="shared" ref="F703:H703" si="790">F664</f>
        <v>0.41666666666666669</v>
      </c>
      <c r="G703" s="25">
        <f t="shared" si="790"/>
        <v>0.5625</v>
      </c>
      <c r="H703" s="25" t="str">
        <f t="shared" si="790"/>
        <v>Public</v>
      </c>
      <c r="J703" s="1">
        <f t="shared" si="719"/>
        <v>0.14583333333333331</v>
      </c>
      <c r="K703" s="2">
        <f t="shared" si="720"/>
        <v>0</v>
      </c>
      <c r="L703" s="2">
        <f t="shared" si="721"/>
        <v>2</v>
      </c>
      <c r="M703" s="2">
        <f t="shared" si="722"/>
        <v>34</v>
      </c>
      <c r="N703" s="2">
        <f t="shared" si="723"/>
        <v>75</v>
      </c>
      <c r="O703" s="7" t="str">
        <f t="shared" si="724"/>
        <v>Public
 de 10h 00 à 13h 30</v>
      </c>
    </row>
    <row r="704" spans="1:15" x14ac:dyDescent="0.25">
      <c r="A704">
        <f t="shared" si="725"/>
        <v>2</v>
      </c>
      <c r="B704" s="3">
        <f t="shared" si="726"/>
        <v>2</v>
      </c>
      <c r="C704" s="4">
        <f t="shared" si="742"/>
        <v>1</v>
      </c>
      <c r="D704">
        <f t="shared" si="729"/>
        <v>2018</v>
      </c>
      <c r="E704" s="22">
        <f t="shared" si="768"/>
        <v>43108</v>
      </c>
      <c r="F704" s="25">
        <f t="shared" ref="F704:H704" si="791">F665</f>
        <v>0.375</v>
      </c>
      <c r="G704" s="25">
        <f t="shared" si="791"/>
        <v>0.44791666666666669</v>
      </c>
      <c r="H704" s="25" t="str">
        <f t="shared" si="791"/>
        <v>Lycée</v>
      </c>
      <c r="J704" s="1">
        <f t="shared" si="719"/>
        <v>7.2916666666666685E-2</v>
      </c>
      <c r="K704" s="2">
        <f t="shared" si="720"/>
        <v>0</v>
      </c>
      <c r="L704" s="2">
        <f t="shared" si="721"/>
        <v>3</v>
      </c>
      <c r="M704" s="2">
        <f t="shared" si="722"/>
        <v>22</v>
      </c>
      <c r="N704" s="2">
        <f t="shared" si="723"/>
        <v>42</v>
      </c>
      <c r="O704" s="7" t="str">
        <f t="shared" si="724"/>
        <v>Lycée
 de 9h 00 à 10h 45</v>
      </c>
    </row>
    <row r="705" spans="1:15" x14ac:dyDescent="0.25">
      <c r="A705">
        <f t="shared" si="725"/>
        <v>2</v>
      </c>
      <c r="B705" s="3">
        <f t="shared" si="726"/>
        <v>2</v>
      </c>
      <c r="C705" s="4">
        <f t="shared" si="742"/>
        <v>1</v>
      </c>
      <c r="D705">
        <f t="shared" si="729"/>
        <v>2018</v>
      </c>
      <c r="E705" s="22">
        <f t="shared" si="768"/>
        <v>43108</v>
      </c>
      <c r="F705" s="25">
        <f t="shared" ref="F705:H705" si="792">F666</f>
        <v>0.5</v>
      </c>
      <c r="G705" s="25">
        <f t="shared" si="792"/>
        <v>0.5625</v>
      </c>
      <c r="H705" s="25" t="str">
        <f t="shared" si="792"/>
        <v>Gym Volontaire</v>
      </c>
      <c r="J705" s="1">
        <f t="shared" si="719"/>
        <v>6.25E-2</v>
      </c>
      <c r="K705" s="2">
        <f t="shared" si="720"/>
        <v>0</v>
      </c>
      <c r="L705" s="2">
        <f t="shared" si="721"/>
        <v>3</v>
      </c>
      <c r="M705" s="2">
        <f t="shared" si="722"/>
        <v>58</v>
      </c>
      <c r="N705" s="2">
        <f t="shared" si="723"/>
        <v>75</v>
      </c>
      <c r="O705" s="7" t="str">
        <f t="shared" si="724"/>
        <v>Gym Volontaire
 de 12h 00 à 13h 30</v>
      </c>
    </row>
    <row r="706" spans="1:15" x14ac:dyDescent="0.25">
      <c r="A706">
        <f t="shared" si="725"/>
        <v>2</v>
      </c>
      <c r="B706" s="3">
        <f t="shared" si="726"/>
        <v>2</v>
      </c>
      <c r="C706" s="4">
        <f t="shared" ref="C706:C769" si="793">MONTH(E706)</f>
        <v>1</v>
      </c>
      <c r="D706">
        <f t="shared" si="729"/>
        <v>2018</v>
      </c>
      <c r="E706" s="22">
        <f t="shared" si="768"/>
        <v>43108</v>
      </c>
      <c r="F706" s="25">
        <f t="shared" ref="F706:H706" si="794">F667</f>
        <v>0.58333333333333337</v>
      </c>
      <c r="G706" s="25">
        <f t="shared" si="794"/>
        <v>0.64583333333333337</v>
      </c>
      <c r="H706" s="25" t="str">
        <f t="shared" si="794"/>
        <v>Collège A</v>
      </c>
      <c r="J706" s="1">
        <f t="shared" ref="J706:J769" si="795">G706-F706</f>
        <v>6.25E-2</v>
      </c>
      <c r="K706" s="2">
        <f t="shared" ref="K706:K769" si="796">I706*J706*24</f>
        <v>0</v>
      </c>
      <c r="L706" s="2">
        <f t="shared" ref="L706:L769" si="797">B706+1</f>
        <v>3</v>
      </c>
      <c r="M706" s="2">
        <f t="shared" ref="M706:M769" si="798">288*F706-86</f>
        <v>82</v>
      </c>
      <c r="N706" s="2">
        <f t="shared" ref="N706:N769" si="799">288*G706-87</f>
        <v>99</v>
      </c>
      <c r="O706" s="7" t="str">
        <f t="shared" ref="O706:O769" si="800">H706&amp;CHAR(10)&amp;" de "&amp;HOUR(F706)&amp;"h "&amp;IF(MINUTE(F706)=0,"00",MINUTE(F706))&amp;" à "&amp;HOUR(G706)&amp;"h "&amp;IF(MINUTE(G706)=0,"00",MINUTE(G706))&amp;IF(I706&lt;1,"",CHAR(10)&amp;" "&amp;I706&amp;" participants")</f>
        <v>Collège A
 de 14h 00 à 15h 30</v>
      </c>
    </row>
    <row r="707" spans="1:15" x14ac:dyDescent="0.25">
      <c r="A707">
        <f t="shared" ref="A707:A770" si="801">WEEKNUM(E707)</f>
        <v>2</v>
      </c>
      <c r="B707" s="3">
        <f t="shared" ref="B707:B770" si="802">WEEKDAY(E707)</f>
        <v>2</v>
      </c>
      <c r="C707" s="4">
        <f t="shared" si="793"/>
        <v>1</v>
      </c>
      <c r="D707">
        <f t="shared" si="729"/>
        <v>2018</v>
      </c>
      <c r="E707" s="22">
        <f t="shared" si="768"/>
        <v>43108</v>
      </c>
      <c r="F707" s="25">
        <f t="shared" ref="F707:H707" si="803">F668</f>
        <v>0.64583333333333337</v>
      </c>
      <c r="G707" s="25">
        <f t="shared" si="803"/>
        <v>0.70833333333333337</v>
      </c>
      <c r="H707" s="25" t="str">
        <f t="shared" si="803"/>
        <v>Collège B</v>
      </c>
      <c r="J707" s="1">
        <f t="shared" si="795"/>
        <v>6.25E-2</v>
      </c>
      <c r="K707" s="2">
        <f t="shared" si="796"/>
        <v>0</v>
      </c>
      <c r="L707" s="2">
        <f t="shared" si="797"/>
        <v>3</v>
      </c>
      <c r="M707" s="2">
        <f t="shared" si="798"/>
        <v>100</v>
      </c>
      <c r="N707" s="2">
        <f t="shared" si="799"/>
        <v>117</v>
      </c>
      <c r="O707" s="7" t="str">
        <f t="shared" si="800"/>
        <v>Collège B
 de 15h 30 à 17h 00</v>
      </c>
    </row>
    <row r="708" spans="1:15" x14ac:dyDescent="0.25">
      <c r="A708">
        <f t="shared" si="801"/>
        <v>2</v>
      </c>
      <c r="B708" s="3">
        <f t="shared" si="802"/>
        <v>2</v>
      </c>
      <c r="C708" s="4">
        <f t="shared" si="793"/>
        <v>1</v>
      </c>
      <c r="D708">
        <f t="shared" si="729"/>
        <v>2018</v>
      </c>
      <c r="E708" s="22">
        <f t="shared" si="768"/>
        <v>43108</v>
      </c>
      <c r="F708" s="25">
        <f t="shared" ref="F708:H708" si="804">F669</f>
        <v>0.70833333333333337</v>
      </c>
      <c r="G708" s="25">
        <f t="shared" si="804"/>
        <v>0.75</v>
      </c>
      <c r="H708" s="25" t="str">
        <f t="shared" si="804"/>
        <v>Gym Volontaire</v>
      </c>
      <c r="J708" s="1">
        <f t="shared" si="795"/>
        <v>4.166666666666663E-2</v>
      </c>
      <c r="K708" s="2">
        <f t="shared" si="796"/>
        <v>0</v>
      </c>
      <c r="L708" s="2">
        <f t="shared" si="797"/>
        <v>3</v>
      </c>
      <c r="M708" s="2">
        <f t="shared" si="798"/>
        <v>118</v>
      </c>
      <c r="N708" s="2">
        <f t="shared" si="799"/>
        <v>129</v>
      </c>
      <c r="O708" s="7" t="str">
        <f t="shared" si="800"/>
        <v>Gym Volontaire
 de 17h 00 à 18h 00</v>
      </c>
    </row>
    <row r="709" spans="1:15" x14ac:dyDescent="0.25">
      <c r="A709">
        <f t="shared" si="801"/>
        <v>2</v>
      </c>
      <c r="B709" s="3">
        <f t="shared" si="802"/>
        <v>2</v>
      </c>
      <c r="C709" s="4">
        <f t="shared" si="793"/>
        <v>1</v>
      </c>
      <c r="D709">
        <f t="shared" ref="D709:D772" si="805">YEAR(E709)</f>
        <v>2018</v>
      </c>
      <c r="E709" s="22">
        <f t="shared" si="768"/>
        <v>43108</v>
      </c>
      <c r="F709" s="25">
        <f t="shared" ref="F709:H709" si="806">F670</f>
        <v>0.75</v>
      </c>
      <c r="G709" s="25">
        <f t="shared" si="806"/>
        <v>0.9375</v>
      </c>
      <c r="H709" s="25" t="str">
        <f t="shared" si="806"/>
        <v>CNT</v>
      </c>
      <c r="J709" s="1">
        <f t="shared" si="795"/>
        <v>0.1875</v>
      </c>
      <c r="K709" s="2">
        <f t="shared" si="796"/>
        <v>0</v>
      </c>
      <c r="L709" s="2">
        <f t="shared" si="797"/>
        <v>3</v>
      </c>
      <c r="M709" s="2">
        <f t="shared" si="798"/>
        <v>130</v>
      </c>
      <c r="N709" s="2">
        <f t="shared" si="799"/>
        <v>183</v>
      </c>
      <c r="O709" s="7" t="str">
        <f t="shared" si="800"/>
        <v>CNT
 de 18h 00 à 22h 30</v>
      </c>
    </row>
    <row r="710" spans="1:15" x14ac:dyDescent="0.25">
      <c r="A710">
        <f t="shared" si="801"/>
        <v>2</v>
      </c>
      <c r="B710" s="3">
        <f t="shared" si="802"/>
        <v>3</v>
      </c>
      <c r="C710" s="4">
        <f t="shared" si="793"/>
        <v>1</v>
      </c>
      <c r="D710">
        <f t="shared" si="805"/>
        <v>2018</v>
      </c>
      <c r="E710" s="22">
        <f t="shared" si="768"/>
        <v>43109</v>
      </c>
      <c r="F710" s="25">
        <f t="shared" ref="F710:H710" si="807">F671</f>
        <v>0.3125</v>
      </c>
      <c r="G710" s="25">
        <f t="shared" si="807"/>
        <v>0.34375</v>
      </c>
      <c r="H710" s="25" t="str">
        <f t="shared" si="807"/>
        <v>SDIS et/OU PSIG</v>
      </c>
      <c r="J710" s="1">
        <f t="shared" si="795"/>
        <v>3.125E-2</v>
      </c>
      <c r="K710" s="2">
        <f t="shared" si="796"/>
        <v>0</v>
      </c>
      <c r="L710" s="2">
        <f t="shared" si="797"/>
        <v>4</v>
      </c>
      <c r="M710" s="2">
        <f t="shared" si="798"/>
        <v>4</v>
      </c>
      <c r="N710" s="2">
        <f t="shared" si="799"/>
        <v>12</v>
      </c>
      <c r="O710" s="7" t="str">
        <f t="shared" si="800"/>
        <v>SDIS et/OU PSIG
 de 7h 30 à 8h 15</v>
      </c>
    </row>
    <row r="711" spans="1:15" x14ac:dyDescent="0.25">
      <c r="A711">
        <f t="shared" si="801"/>
        <v>2</v>
      </c>
      <c r="B711" s="3">
        <f t="shared" si="802"/>
        <v>3</v>
      </c>
      <c r="C711" s="4">
        <f t="shared" si="793"/>
        <v>1</v>
      </c>
      <c r="D711">
        <f t="shared" si="805"/>
        <v>2018</v>
      </c>
      <c r="E711" s="22">
        <f t="shared" si="768"/>
        <v>43109</v>
      </c>
      <c r="F711" s="25">
        <f t="shared" ref="F711:H711" si="808">F672</f>
        <v>0.35416666666666669</v>
      </c>
      <c r="G711" s="25">
        <f t="shared" si="808"/>
        <v>0.5</v>
      </c>
      <c r="H711" s="25" t="str">
        <f t="shared" si="808"/>
        <v>Collège C</v>
      </c>
      <c r="J711" s="1">
        <f t="shared" si="795"/>
        <v>0.14583333333333331</v>
      </c>
      <c r="K711" s="2">
        <f t="shared" si="796"/>
        <v>0</v>
      </c>
      <c r="L711" s="2">
        <f t="shared" si="797"/>
        <v>4</v>
      </c>
      <c r="M711" s="2">
        <f t="shared" si="798"/>
        <v>16</v>
      </c>
      <c r="N711" s="2">
        <f t="shared" si="799"/>
        <v>57</v>
      </c>
      <c r="O711" s="7" t="str">
        <f t="shared" si="800"/>
        <v>Collège C
 de 8h 30 à 12h 00</v>
      </c>
    </row>
    <row r="712" spans="1:15" x14ac:dyDescent="0.25">
      <c r="A712">
        <f t="shared" si="801"/>
        <v>2</v>
      </c>
      <c r="B712" s="3">
        <f t="shared" si="802"/>
        <v>3</v>
      </c>
      <c r="C712" s="4">
        <f t="shared" si="793"/>
        <v>1</v>
      </c>
      <c r="D712">
        <f t="shared" si="805"/>
        <v>2018</v>
      </c>
      <c r="E712" s="22">
        <f t="shared" si="768"/>
        <v>43109</v>
      </c>
      <c r="F712" s="25">
        <f t="shared" ref="F712:H712" si="809">F673</f>
        <v>0.52083333333333337</v>
      </c>
      <c r="G712" s="25">
        <f t="shared" si="809"/>
        <v>0.5625</v>
      </c>
      <c r="H712" s="25" t="str">
        <f t="shared" si="809"/>
        <v>Maison Des Cèdres</v>
      </c>
      <c r="J712" s="1">
        <f t="shared" si="795"/>
        <v>4.166666666666663E-2</v>
      </c>
      <c r="K712" s="2">
        <f t="shared" si="796"/>
        <v>0</v>
      </c>
      <c r="L712" s="2">
        <f t="shared" si="797"/>
        <v>4</v>
      </c>
      <c r="M712" s="2">
        <f t="shared" si="798"/>
        <v>64</v>
      </c>
      <c r="N712" s="2">
        <f t="shared" si="799"/>
        <v>75</v>
      </c>
      <c r="O712" s="7" t="str">
        <f t="shared" si="800"/>
        <v>Maison Des Cèdres
 de 12h 30 à 13h 30</v>
      </c>
    </row>
    <row r="713" spans="1:15" x14ac:dyDescent="0.25">
      <c r="A713">
        <f t="shared" si="801"/>
        <v>2</v>
      </c>
      <c r="B713" s="3">
        <f t="shared" si="802"/>
        <v>3</v>
      </c>
      <c r="C713" s="4">
        <f t="shared" si="793"/>
        <v>1</v>
      </c>
      <c r="D713">
        <f t="shared" si="805"/>
        <v>2018</v>
      </c>
      <c r="E713" s="22">
        <f t="shared" si="768"/>
        <v>43109</v>
      </c>
      <c r="F713" s="25">
        <f t="shared" ref="F713:H713" si="810">F674</f>
        <v>0.58333333333333337</v>
      </c>
      <c r="G713" s="25">
        <f t="shared" si="810"/>
        <v>0.75</v>
      </c>
      <c r="H713" s="25" t="str">
        <f t="shared" si="810"/>
        <v>Lycée</v>
      </c>
      <c r="J713" s="1">
        <f t="shared" si="795"/>
        <v>0.16666666666666663</v>
      </c>
      <c r="K713" s="2">
        <f t="shared" si="796"/>
        <v>0</v>
      </c>
      <c r="L713" s="2">
        <f t="shared" si="797"/>
        <v>4</v>
      </c>
      <c r="M713" s="2">
        <f t="shared" si="798"/>
        <v>82</v>
      </c>
      <c r="N713" s="2">
        <f t="shared" si="799"/>
        <v>129</v>
      </c>
      <c r="O713" s="7" t="str">
        <f t="shared" si="800"/>
        <v>Lycée
 de 14h 00 à 18h 00</v>
      </c>
    </row>
    <row r="714" spans="1:15" x14ac:dyDescent="0.25">
      <c r="A714">
        <f t="shared" si="801"/>
        <v>2</v>
      </c>
      <c r="B714" s="3">
        <f t="shared" si="802"/>
        <v>3</v>
      </c>
      <c r="C714" s="4">
        <f t="shared" si="793"/>
        <v>1</v>
      </c>
      <c r="D714">
        <f t="shared" si="805"/>
        <v>2018</v>
      </c>
      <c r="E714" s="22">
        <f t="shared" si="768"/>
        <v>43109</v>
      </c>
      <c r="F714" s="25">
        <f t="shared" ref="F714:H714" si="811">F675</f>
        <v>0.75</v>
      </c>
      <c r="G714" s="25">
        <f t="shared" si="811"/>
        <v>0.83333333333333337</v>
      </c>
      <c r="H714" s="25" t="str">
        <f t="shared" si="811"/>
        <v>Public</v>
      </c>
      <c r="J714" s="1">
        <f t="shared" si="795"/>
        <v>8.333333333333337E-2</v>
      </c>
      <c r="K714" s="2">
        <f t="shared" si="796"/>
        <v>0</v>
      </c>
      <c r="L714" s="2">
        <f t="shared" si="797"/>
        <v>4</v>
      </c>
      <c r="M714" s="2">
        <f t="shared" si="798"/>
        <v>130</v>
      </c>
      <c r="N714" s="2">
        <f t="shared" si="799"/>
        <v>153</v>
      </c>
      <c r="O714" s="7" t="str">
        <f t="shared" si="800"/>
        <v>Public
 de 18h 00 à 20h 00</v>
      </c>
    </row>
    <row r="715" spans="1:15" x14ac:dyDescent="0.25">
      <c r="A715">
        <f t="shared" si="801"/>
        <v>2</v>
      </c>
      <c r="B715" s="3">
        <f t="shared" si="802"/>
        <v>3</v>
      </c>
      <c r="C715" s="4">
        <f t="shared" si="793"/>
        <v>1</v>
      </c>
      <c r="D715">
        <f t="shared" si="805"/>
        <v>2018</v>
      </c>
      <c r="E715" s="22">
        <f t="shared" si="768"/>
        <v>43109</v>
      </c>
      <c r="F715" s="25">
        <f t="shared" ref="F715:H715" si="812">F676</f>
        <v>0.83333333333333337</v>
      </c>
      <c r="G715" s="25">
        <f t="shared" si="812"/>
        <v>0.9375</v>
      </c>
      <c r="H715" s="25" t="str">
        <f t="shared" si="812"/>
        <v>CNT</v>
      </c>
      <c r="J715" s="1">
        <f t="shared" si="795"/>
        <v>0.10416666666666663</v>
      </c>
      <c r="K715" s="2">
        <f t="shared" si="796"/>
        <v>0</v>
      </c>
      <c r="L715" s="2">
        <f t="shared" si="797"/>
        <v>4</v>
      </c>
      <c r="M715" s="2">
        <f t="shared" si="798"/>
        <v>154</v>
      </c>
      <c r="N715" s="2">
        <f t="shared" si="799"/>
        <v>183</v>
      </c>
      <c r="O715" s="7" t="str">
        <f t="shared" si="800"/>
        <v>CNT
 de 20h 00 à 22h 30</v>
      </c>
    </row>
    <row r="716" spans="1:15" x14ac:dyDescent="0.25">
      <c r="A716">
        <f t="shared" si="801"/>
        <v>2</v>
      </c>
      <c r="B716" s="3">
        <f t="shared" si="802"/>
        <v>4</v>
      </c>
      <c r="C716" s="4">
        <f t="shared" si="793"/>
        <v>1</v>
      </c>
      <c r="D716">
        <f t="shared" si="805"/>
        <v>2018</v>
      </c>
      <c r="E716" s="22">
        <f t="shared" si="768"/>
        <v>43110</v>
      </c>
      <c r="F716" s="25">
        <f t="shared" ref="F716:H716" si="813">F677</f>
        <v>0.33333333333333331</v>
      </c>
      <c r="G716" s="25">
        <f t="shared" si="813"/>
        <v>0.41666666666666669</v>
      </c>
      <c r="H716" s="25" t="str">
        <f t="shared" si="813"/>
        <v>Lycée</v>
      </c>
      <c r="J716" s="1">
        <f t="shared" si="795"/>
        <v>8.333333333333337E-2</v>
      </c>
      <c r="K716" s="2">
        <f t="shared" si="796"/>
        <v>0</v>
      </c>
      <c r="L716" s="2">
        <f t="shared" si="797"/>
        <v>5</v>
      </c>
      <c r="M716" s="2">
        <f t="shared" si="798"/>
        <v>10</v>
      </c>
      <c r="N716" s="2">
        <f t="shared" si="799"/>
        <v>33</v>
      </c>
      <c r="O716" s="7" t="str">
        <f t="shared" si="800"/>
        <v>Lycée
 de 8h 00 à 10h 00</v>
      </c>
    </row>
    <row r="717" spans="1:15" x14ac:dyDescent="0.25">
      <c r="A717">
        <f t="shared" si="801"/>
        <v>2</v>
      </c>
      <c r="B717" s="3">
        <f t="shared" si="802"/>
        <v>4</v>
      </c>
      <c r="C717" s="4">
        <f t="shared" si="793"/>
        <v>1</v>
      </c>
      <c r="D717">
        <f t="shared" si="805"/>
        <v>2018</v>
      </c>
      <c r="E717" s="22">
        <f t="shared" si="768"/>
        <v>43110</v>
      </c>
      <c r="F717" s="25">
        <f t="shared" ref="F717:H717" si="814">F678</f>
        <v>0.41666666666666669</v>
      </c>
      <c r="G717" s="25">
        <f t="shared" si="814"/>
        <v>0.5</v>
      </c>
      <c r="H717" s="25" t="str">
        <f t="shared" si="814"/>
        <v>Lycée</v>
      </c>
      <c r="J717" s="1">
        <f t="shared" si="795"/>
        <v>8.3333333333333315E-2</v>
      </c>
      <c r="K717" s="2">
        <f t="shared" si="796"/>
        <v>0</v>
      </c>
      <c r="L717" s="2">
        <f t="shared" si="797"/>
        <v>5</v>
      </c>
      <c r="M717" s="2">
        <f t="shared" si="798"/>
        <v>34</v>
      </c>
      <c r="N717" s="2">
        <f t="shared" si="799"/>
        <v>57</v>
      </c>
      <c r="O717" s="7" t="str">
        <f t="shared" si="800"/>
        <v>Lycée
 de 10h 00 à 12h 00</v>
      </c>
    </row>
    <row r="718" spans="1:15" x14ac:dyDescent="0.25">
      <c r="A718">
        <f t="shared" si="801"/>
        <v>2</v>
      </c>
      <c r="B718" s="3">
        <f t="shared" si="802"/>
        <v>4</v>
      </c>
      <c r="C718" s="4">
        <f t="shared" si="793"/>
        <v>1</v>
      </c>
      <c r="D718">
        <f t="shared" si="805"/>
        <v>2018</v>
      </c>
      <c r="E718" s="22">
        <f t="shared" si="768"/>
        <v>43110</v>
      </c>
      <c r="F718" s="25">
        <f t="shared" ref="F718:H718" si="815">F679</f>
        <v>0.52083333333333337</v>
      </c>
      <c r="G718" s="25">
        <f t="shared" si="815"/>
        <v>0.60416666666666663</v>
      </c>
      <c r="H718" s="25" t="str">
        <f t="shared" si="815"/>
        <v>CNT</v>
      </c>
      <c r="J718" s="1">
        <f t="shared" si="795"/>
        <v>8.3333333333333259E-2</v>
      </c>
      <c r="K718" s="2">
        <f t="shared" si="796"/>
        <v>0</v>
      </c>
      <c r="L718" s="2">
        <f t="shared" si="797"/>
        <v>5</v>
      </c>
      <c r="M718" s="2">
        <f t="shared" si="798"/>
        <v>64</v>
      </c>
      <c r="N718" s="2">
        <f t="shared" si="799"/>
        <v>87</v>
      </c>
      <c r="O718" s="7" t="str">
        <f t="shared" si="800"/>
        <v>CNT
 de 12h 30 à 14h 30</v>
      </c>
    </row>
    <row r="719" spans="1:15" x14ac:dyDescent="0.25">
      <c r="A719">
        <f t="shared" si="801"/>
        <v>2</v>
      </c>
      <c r="B719" s="3">
        <f t="shared" si="802"/>
        <v>4</v>
      </c>
      <c r="C719" s="4">
        <f t="shared" si="793"/>
        <v>1</v>
      </c>
      <c r="D719">
        <f t="shared" si="805"/>
        <v>2018</v>
      </c>
      <c r="E719" s="22">
        <f t="shared" si="768"/>
        <v>43110</v>
      </c>
      <c r="F719" s="25">
        <f t="shared" ref="F719:H719" si="816">F680</f>
        <v>0.60416666666666663</v>
      </c>
      <c r="G719" s="25">
        <f t="shared" si="816"/>
        <v>0.79166666666666663</v>
      </c>
      <c r="H719" s="25" t="str">
        <f t="shared" si="816"/>
        <v>Public</v>
      </c>
      <c r="J719" s="1">
        <f t="shared" si="795"/>
        <v>0.1875</v>
      </c>
      <c r="K719" s="2">
        <f t="shared" si="796"/>
        <v>0</v>
      </c>
      <c r="L719" s="2">
        <f t="shared" si="797"/>
        <v>5</v>
      </c>
      <c r="M719" s="2">
        <f t="shared" si="798"/>
        <v>88</v>
      </c>
      <c r="N719" s="2">
        <f t="shared" si="799"/>
        <v>141</v>
      </c>
      <c r="O719" s="7" t="str">
        <f t="shared" si="800"/>
        <v>Public
 de 14h 30 à 19h 00</v>
      </c>
    </row>
    <row r="720" spans="1:15" x14ac:dyDescent="0.25">
      <c r="A720">
        <f t="shared" si="801"/>
        <v>2</v>
      </c>
      <c r="B720" s="3">
        <f t="shared" si="802"/>
        <v>4</v>
      </c>
      <c r="C720" s="4">
        <f t="shared" si="793"/>
        <v>1</v>
      </c>
      <c r="D720">
        <f t="shared" si="805"/>
        <v>2018</v>
      </c>
      <c r="E720" s="22">
        <f t="shared" si="768"/>
        <v>43110</v>
      </c>
      <c r="F720" s="25">
        <f t="shared" ref="F720:H720" si="817">F681</f>
        <v>0.79166666666666663</v>
      </c>
      <c r="G720" s="25">
        <f t="shared" si="817"/>
        <v>0.83333333333333337</v>
      </c>
      <c r="H720" s="25" t="str">
        <f t="shared" si="817"/>
        <v>CNT</v>
      </c>
      <c r="J720" s="1">
        <f t="shared" si="795"/>
        <v>4.1666666666666741E-2</v>
      </c>
      <c r="K720" s="2">
        <f t="shared" si="796"/>
        <v>0</v>
      </c>
      <c r="L720" s="2">
        <f t="shared" si="797"/>
        <v>5</v>
      </c>
      <c r="M720" s="2">
        <f t="shared" si="798"/>
        <v>142</v>
      </c>
      <c r="N720" s="2">
        <f t="shared" si="799"/>
        <v>153</v>
      </c>
      <c r="O720" s="7" t="str">
        <f t="shared" si="800"/>
        <v>CNT
 de 19h 00 à 20h 00</v>
      </c>
    </row>
    <row r="721" spans="1:15" x14ac:dyDescent="0.25">
      <c r="A721">
        <f t="shared" si="801"/>
        <v>2</v>
      </c>
      <c r="B721" s="3">
        <f t="shared" si="802"/>
        <v>4</v>
      </c>
      <c r="C721" s="4">
        <f t="shared" si="793"/>
        <v>1</v>
      </c>
      <c r="D721">
        <f t="shared" si="805"/>
        <v>2018</v>
      </c>
      <c r="E721" s="22">
        <f t="shared" si="768"/>
        <v>43110</v>
      </c>
      <c r="F721" s="25">
        <f t="shared" ref="F721:H721" si="818">F682</f>
        <v>0.83333333333333337</v>
      </c>
      <c r="G721" s="25">
        <f t="shared" si="818"/>
        <v>0.9375</v>
      </c>
      <c r="H721" s="25" t="str">
        <f t="shared" si="818"/>
        <v>Plongeurs masqués</v>
      </c>
      <c r="J721" s="1">
        <f t="shared" si="795"/>
        <v>0.10416666666666663</v>
      </c>
      <c r="K721" s="2">
        <f t="shared" si="796"/>
        <v>0</v>
      </c>
      <c r="L721" s="2">
        <f t="shared" si="797"/>
        <v>5</v>
      </c>
      <c r="M721" s="2">
        <f t="shared" si="798"/>
        <v>154</v>
      </c>
      <c r="N721" s="2">
        <f t="shared" si="799"/>
        <v>183</v>
      </c>
      <c r="O721" s="7" t="str">
        <f t="shared" si="800"/>
        <v>Plongeurs masqués
 de 20h 00 à 22h 30</v>
      </c>
    </row>
    <row r="722" spans="1:15" x14ac:dyDescent="0.25">
      <c r="A722">
        <f t="shared" si="801"/>
        <v>2</v>
      </c>
      <c r="B722" s="3">
        <f t="shared" si="802"/>
        <v>5</v>
      </c>
      <c r="C722" s="4">
        <f t="shared" si="793"/>
        <v>1</v>
      </c>
      <c r="D722">
        <f t="shared" si="805"/>
        <v>2018</v>
      </c>
      <c r="E722" s="22">
        <f t="shared" si="768"/>
        <v>43111</v>
      </c>
      <c r="F722" s="25">
        <f t="shared" ref="F722:H722" si="819">F683</f>
        <v>0.35416666666666669</v>
      </c>
      <c r="G722" s="25">
        <f t="shared" si="819"/>
        <v>0.41666666666666669</v>
      </c>
      <c r="H722" s="25" t="str">
        <f t="shared" si="819"/>
        <v>Collège B</v>
      </c>
      <c r="J722" s="1">
        <f t="shared" si="795"/>
        <v>6.25E-2</v>
      </c>
      <c r="K722" s="2">
        <f t="shared" si="796"/>
        <v>0</v>
      </c>
      <c r="L722" s="2">
        <f t="shared" si="797"/>
        <v>6</v>
      </c>
      <c r="M722" s="2">
        <f t="shared" si="798"/>
        <v>16</v>
      </c>
      <c r="N722" s="2">
        <f t="shared" si="799"/>
        <v>33</v>
      </c>
      <c r="O722" s="7" t="str">
        <f t="shared" si="800"/>
        <v>Collège B
 de 8h 30 à 10h 00</v>
      </c>
    </row>
    <row r="723" spans="1:15" x14ac:dyDescent="0.25">
      <c r="A723">
        <f t="shared" si="801"/>
        <v>2</v>
      </c>
      <c r="B723" s="3">
        <f t="shared" si="802"/>
        <v>5</v>
      </c>
      <c r="C723" s="4">
        <f t="shared" si="793"/>
        <v>1</v>
      </c>
      <c r="D723">
        <f t="shared" si="805"/>
        <v>2018</v>
      </c>
      <c r="E723" s="22">
        <f t="shared" si="768"/>
        <v>43111</v>
      </c>
      <c r="F723" s="25">
        <f t="shared" ref="F723:H723" si="820">F684</f>
        <v>0.52083333333333337</v>
      </c>
      <c r="G723" s="25">
        <f t="shared" si="820"/>
        <v>0.5625</v>
      </c>
      <c r="H723" s="25" t="str">
        <f t="shared" si="820"/>
        <v>Inss</v>
      </c>
      <c r="J723" s="1">
        <f t="shared" si="795"/>
        <v>4.166666666666663E-2</v>
      </c>
      <c r="K723" s="2">
        <f t="shared" si="796"/>
        <v>0</v>
      </c>
      <c r="L723" s="2">
        <f t="shared" si="797"/>
        <v>6</v>
      </c>
      <c r="M723" s="2">
        <f t="shared" si="798"/>
        <v>64</v>
      </c>
      <c r="N723" s="2">
        <f t="shared" si="799"/>
        <v>75</v>
      </c>
      <c r="O723" s="7" t="str">
        <f t="shared" si="800"/>
        <v>Inss
 de 12h 30 à 13h 30</v>
      </c>
    </row>
    <row r="724" spans="1:15" x14ac:dyDescent="0.25">
      <c r="A724">
        <f t="shared" si="801"/>
        <v>2</v>
      </c>
      <c r="B724" s="3">
        <f t="shared" si="802"/>
        <v>5</v>
      </c>
      <c r="C724" s="4">
        <f t="shared" si="793"/>
        <v>1</v>
      </c>
      <c r="D724">
        <f t="shared" si="805"/>
        <v>2018</v>
      </c>
      <c r="E724" s="22">
        <f t="shared" si="768"/>
        <v>43111</v>
      </c>
      <c r="F724" s="25">
        <f t="shared" ref="F724:H724" si="821">F685</f>
        <v>0.58333333333333337</v>
      </c>
      <c r="G724" s="25">
        <f t="shared" si="821"/>
        <v>0.61111111111111105</v>
      </c>
      <c r="H724" s="25" t="str">
        <f t="shared" si="821"/>
        <v>Ecole Primaire A</v>
      </c>
      <c r="J724" s="1">
        <f t="shared" si="795"/>
        <v>2.7777777777777679E-2</v>
      </c>
      <c r="K724" s="2">
        <f t="shared" si="796"/>
        <v>0</v>
      </c>
      <c r="L724" s="2">
        <f t="shared" si="797"/>
        <v>6</v>
      </c>
      <c r="M724" s="2">
        <f t="shared" si="798"/>
        <v>82</v>
      </c>
      <c r="N724" s="2">
        <f t="shared" si="799"/>
        <v>88.999999999999972</v>
      </c>
      <c r="O724" s="7" t="str">
        <f t="shared" si="800"/>
        <v>Ecole Primaire A
 de 14h 00 à 14h 40</v>
      </c>
    </row>
    <row r="725" spans="1:15" x14ac:dyDescent="0.25">
      <c r="A725">
        <f t="shared" si="801"/>
        <v>2</v>
      </c>
      <c r="B725" s="3">
        <f t="shared" si="802"/>
        <v>5</v>
      </c>
      <c r="C725" s="4">
        <f t="shared" si="793"/>
        <v>1</v>
      </c>
      <c r="D725">
        <f t="shared" si="805"/>
        <v>2018</v>
      </c>
      <c r="E725" s="22">
        <f t="shared" si="768"/>
        <v>43111</v>
      </c>
      <c r="F725" s="25">
        <f t="shared" ref="F725:H725" si="822">F686</f>
        <v>0.61458333333333337</v>
      </c>
      <c r="G725" s="25">
        <f t="shared" si="822"/>
        <v>0.64236111111111105</v>
      </c>
      <c r="H725" s="25" t="str">
        <f t="shared" si="822"/>
        <v>Ecole Primaire A</v>
      </c>
      <c r="J725" s="1">
        <f t="shared" si="795"/>
        <v>2.7777777777777679E-2</v>
      </c>
      <c r="K725" s="2">
        <f t="shared" si="796"/>
        <v>0</v>
      </c>
      <c r="L725" s="2">
        <f t="shared" si="797"/>
        <v>6</v>
      </c>
      <c r="M725" s="2">
        <f t="shared" si="798"/>
        <v>91</v>
      </c>
      <c r="N725" s="2">
        <f t="shared" si="799"/>
        <v>97.999999999999972</v>
      </c>
      <c r="O725" s="7" t="str">
        <f t="shared" si="800"/>
        <v>Ecole Primaire A
 de 14h 45 à 15h 25</v>
      </c>
    </row>
    <row r="726" spans="1:15" x14ac:dyDescent="0.25">
      <c r="A726">
        <f t="shared" si="801"/>
        <v>2</v>
      </c>
      <c r="B726" s="3">
        <f t="shared" si="802"/>
        <v>5</v>
      </c>
      <c r="C726" s="4">
        <f t="shared" si="793"/>
        <v>1</v>
      </c>
      <c r="D726">
        <f t="shared" si="805"/>
        <v>2018</v>
      </c>
      <c r="E726" s="22">
        <f t="shared" si="768"/>
        <v>43111</v>
      </c>
      <c r="F726" s="25">
        <f t="shared" ref="F726:H726" si="823">F687</f>
        <v>0.66666666666666663</v>
      </c>
      <c r="G726" s="25">
        <f t="shared" si="823"/>
        <v>0.75</v>
      </c>
      <c r="H726" s="25" t="str">
        <f t="shared" si="823"/>
        <v>Lycée</v>
      </c>
      <c r="J726" s="1">
        <f t="shared" si="795"/>
        <v>8.333333333333337E-2</v>
      </c>
      <c r="K726" s="2">
        <f t="shared" si="796"/>
        <v>0</v>
      </c>
      <c r="L726" s="2">
        <f t="shared" si="797"/>
        <v>6</v>
      </c>
      <c r="M726" s="2">
        <f t="shared" si="798"/>
        <v>106</v>
      </c>
      <c r="N726" s="2">
        <f t="shared" si="799"/>
        <v>129</v>
      </c>
      <c r="O726" s="7" t="str">
        <f t="shared" si="800"/>
        <v>Lycée
 de 16h 00 à 18h 00</v>
      </c>
    </row>
    <row r="727" spans="1:15" x14ac:dyDescent="0.25">
      <c r="A727">
        <f t="shared" si="801"/>
        <v>2</v>
      </c>
      <c r="B727" s="3">
        <f t="shared" si="802"/>
        <v>5</v>
      </c>
      <c r="C727" s="4">
        <f t="shared" si="793"/>
        <v>1</v>
      </c>
      <c r="D727">
        <f t="shared" si="805"/>
        <v>2018</v>
      </c>
      <c r="E727" s="22">
        <f t="shared" si="768"/>
        <v>43111</v>
      </c>
      <c r="F727" s="25">
        <f t="shared" ref="F727:H727" si="824">F688</f>
        <v>0.75</v>
      </c>
      <c r="G727" s="25">
        <f t="shared" si="824"/>
        <v>0.83333333333333337</v>
      </c>
      <c r="H727" s="25" t="str">
        <f t="shared" si="824"/>
        <v>Public</v>
      </c>
      <c r="J727" s="1">
        <f t="shared" si="795"/>
        <v>8.333333333333337E-2</v>
      </c>
      <c r="K727" s="2">
        <f t="shared" si="796"/>
        <v>0</v>
      </c>
      <c r="L727" s="2">
        <f t="shared" si="797"/>
        <v>6</v>
      </c>
      <c r="M727" s="2">
        <f t="shared" si="798"/>
        <v>130</v>
      </c>
      <c r="N727" s="2">
        <f t="shared" si="799"/>
        <v>153</v>
      </c>
      <c r="O727" s="7" t="str">
        <f t="shared" si="800"/>
        <v>Public
 de 18h 00 à 20h 00</v>
      </c>
    </row>
    <row r="728" spans="1:15" x14ac:dyDescent="0.25">
      <c r="A728">
        <f t="shared" si="801"/>
        <v>2</v>
      </c>
      <c r="B728" s="3">
        <f t="shared" si="802"/>
        <v>5</v>
      </c>
      <c r="C728" s="4">
        <f t="shared" si="793"/>
        <v>1</v>
      </c>
      <c r="D728">
        <f t="shared" si="805"/>
        <v>2018</v>
      </c>
      <c r="E728" s="22">
        <f t="shared" si="768"/>
        <v>43111</v>
      </c>
      <c r="F728" s="25">
        <f t="shared" ref="F728:H728" si="825">F689</f>
        <v>0.83333333333333337</v>
      </c>
      <c r="G728" s="25">
        <f t="shared" si="825"/>
        <v>0.9375</v>
      </c>
      <c r="H728" s="25" t="str">
        <f t="shared" si="825"/>
        <v>CNT</v>
      </c>
      <c r="J728" s="1">
        <f t="shared" si="795"/>
        <v>0.10416666666666663</v>
      </c>
      <c r="K728" s="2">
        <f t="shared" si="796"/>
        <v>0</v>
      </c>
      <c r="L728" s="2">
        <f t="shared" si="797"/>
        <v>6</v>
      </c>
      <c r="M728" s="2">
        <f t="shared" si="798"/>
        <v>154</v>
      </c>
      <c r="N728" s="2">
        <f t="shared" si="799"/>
        <v>183</v>
      </c>
      <c r="O728" s="7" t="str">
        <f t="shared" si="800"/>
        <v>CNT
 de 20h 00 à 22h 30</v>
      </c>
    </row>
    <row r="729" spans="1:15" x14ac:dyDescent="0.25">
      <c r="A729">
        <f t="shared" si="801"/>
        <v>2</v>
      </c>
      <c r="B729" s="3">
        <f t="shared" si="802"/>
        <v>6</v>
      </c>
      <c r="C729" s="4">
        <f t="shared" si="793"/>
        <v>1</v>
      </c>
      <c r="D729">
        <f t="shared" si="805"/>
        <v>2018</v>
      </c>
      <c r="E729" s="22">
        <f t="shared" si="768"/>
        <v>43112</v>
      </c>
      <c r="F729" s="25">
        <f t="shared" ref="F729:H729" si="826">F690</f>
        <v>0.375</v>
      </c>
      <c r="G729" s="25">
        <f t="shared" si="826"/>
        <v>0.47916666666666669</v>
      </c>
      <c r="H729" s="25" t="str">
        <f t="shared" si="826"/>
        <v>Ecole Primaire B</v>
      </c>
      <c r="J729" s="1">
        <f t="shared" si="795"/>
        <v>0.10416666666666669</v>
      </c>
      <c r="K729" s="2">
        <f t="shared" si="796"/>
        <v>0</v>
      </c>
      <c r="L729" s="2">
        <f t="shared" si="797"/>
        <v>7</v>
      </c>
      <c r="M729" s="2">
        <f t="shared" si="798"/>
        <v>22</v>
      </c>
      <c r="N729" s="2">
        <f t="shared" si="799"/>
        <v>51</v>
      </c>
      <c r="O729" s="7" t="str">
        <f t="shared" si="800"/>
        <v>Ecole Primaire B
 de 9h 00 à 11h 30</v>
      </c>
    </row>
    <row r="730" spans="1:15" x14ac:dyDescent="0.25">
      <c r="A730">
        <f t="shared" si="801"/>
        <v>2</v>
      </c>
      <c r="B730" s="3">
        <f t="shared" si="802"/>
        <v>6</v>
      </c>
      <c r="C730" s="4">
        <f t="shared" si="793"/>
        <v>1</v>
      </c>
      <c r="D730">
        <f t="shared" si="805"/>
        <v>2018</v>
      </c>
      <c r="E730" s="22">
        <f t="shared" si="768"/>
        <v>43112</v>
      </c>
      <c r="F730" s="25">
        <f t="shared" ref="F730:H730" si="827">F691</f>
        <v>0.52083333333333337</v>
      </c>
      <c r="G730" s="25">
        <f t="shared" si="827"/>
        <v>0.5625</v>
      </c>
      <c r="H730" s="25" t="str">
        <f t="shared" si="827"/>
        <v>Maison Des Cèdres</v>
      </c>
      <c r="J730" s="1">
        <f t="shared" si="795"/>
        <v>4.166666666666663E-2</v>
      </c>
      <c r="K730" s="2">
        <f t="shared" si="796"/>
        <v>0</v>
      </c>
      <c r="L730" s="2">
        <f t="shared" si="797"/>
        <v>7</v>
      </c>
      <c r="M730" s="2">
        <f t="shared" si="798"/>
        <v>64</v>
      </c>
      <c r="N730" s="2">
        <f t="shared" si="799"/>
        <v>75</v>
      </c>
      <c r="O730" s="7" t="str">
        <f t="shared" si="800"/>
        <v>Maison Des Cèdres
 de 12h 30 à 13h 30</v>
      </c>
    </row>
    <row r="731" spans="1:15" x14ac:dyDescent="0.25">
      <c r="A731">
        <f t="shared" si="801"/>
        <v>2</v>
      </c>
      <c r="B731" s="3">
        <f t="shared" si="802"/>
        <v>6</v>
      </c>
      <c r="C731" s="4">
        <f t="shared" si="793"/>
        <v>1</v>
      </c>
      <c r="D731">
        <f t="shared" si="805"/>
        <v>2018</v>
      </c>
      <c r="E731" s="22">
        <f t="shared" si="768"/>
        <v>43112</v>
      </c>
      <c r="F731" s="25">
        <f t="shared" ref="F731:H731" si="828">F692</f>
        <v>0.58333333333333337</v>
      </c>
      <c r="G731" s="25">
        <f t="shared" si="828"/>
        <v>0.66666666666666663</v>
      </c>
      <c r="H731" s="25" t="str">
        <f t="shared" si="828"/>
        <v>Lycée</v>
      </c>
      <c r="J731" s="1">
        <f t="shared" si="795"/>
        <v>8.3333333333333259E-2</v>
      </c>
      <c r="K731" s="2">
        <f t="shared" si="796"/>
        <v>0</v>
      </c>
      <c r="L731" s="2">
        <f t="shared" si="797"/>
        <v>7</v>
      </c>
      <c r="M731" s="2">
        <f t="shared" si="798"/>
        <v>82</v>
      </c>
      <c r="N731" s="2">
        <f t="shared" si="799"/>
        <v>105</v>
      </c>
      <c r="O731" s="7" t="str">
        <f t="shared" si="800"/>
        <v>Lycée
 de 14h 00 à 16h 00</v>
      </c>
    </row>
    <row r="732" spans="1:15" x14ac:dyDescent="0.25">
      <c r="A732">
        <f t="shared" si="801"/>
        <v>2</v>
      </c>
      <c r="B732" s="3">
        <f t="shared" si="802"/>
        <v>6</v>
      </c>
      <c r="C732" s="4">
        <f t="shared" si="793"/>
        <v>1</v>
      </c>
      <c r="D732">
        <f t="shared" si="805"/>
        <v>2018</v>
      </c>
      <c r="E732" s="22">
        <f t="shared" si="768"/>
        <v>43112</v>
      </c>
      <c r="F732" s="25">
        <f t="shared" ref="F732:H732" si="829">F693</f>
        <v>0.66666666666666663</v>
      </c>
      <c r="G732" s="25">
        <f t="shared" si="829"/>
        <v>0.75</v>
      </c>
      <c r="H732" s="25" t="str">
        <f t="shared" si="829"/>
        <v>Lycée</v>
      </c>
      <c r="J732" s="1">
        <f t="shared" si="795"/>
        <v>8.333333333333337E-2</v>
      </c>
      <c r="K732" s="2">
        <f t="shared" si="796"/>
        <v>0</v>
      </c>
      <c r="L732" s="2">
        <f t="shared" si="797"/>
        <v>7</v>
      </c>
      <c r="M732" s="2">
        <f t="shared" si="798"/>
        <v>106</v>
      </c>
      <c r="N732" s="2">
        <f t="shared" si="799"/>
        <v>129</v>
      </c>
      <c r="O732" s="7" t="str">
        <f t="shared" si="800"/>
        <v>Lycée
 de 16h 00 à 18h 00</v>
      </c>
    </row>
    <row r="733" spans="1:15" x14ac:dyDescent="0.25">
      <c r="A733">
        <f t="shared" si="801"/>
        <v>2</v>
      </c>
      <c r="B733" s="3">
        <f t="shared" si="802"/>
        <v>6</v>
      </c>
      <c r="C733" s="4">
        <f t="shared" si="793"/>
        <v>1</v>
      </c>
      <c r="D733">
        <f t="shared" si="805"/>
        <v>2018</v>
      </c>
      <c r="E733" s="22">
        <f t="shared" si="768"/>
        <v>43112</v>
      </c>
      <c r="F733" s="25">
        <f t="shared" ref="F733:H733" si="830">F694</f>
        <v>0.75</v>
      </c>
      <c r="G733" s="25">
        <f t="shared" si="830"/>
        <v>0.83333333333333337</v>
      </c>
      <c r="H733" s="25" t="str">
        <f t="shared" si="830"/>
        <v>Public</v>
      </c>
      <c r="J733" s="1">
        <f t="shared" si="795"/>
        <v>8.333333333333337E-2</v>
      </c>
      <c r="K733" s="2">
        <f t="shared" si="796"/>
        <v>0</v>
      </c>
      <c r="L733" s="2">
        <f t="shared" si="797"/>
        <v>7</v>
      </c>
      <c r="M733" s="2">
        <f t="shared" si="798"/>
        <v>130</v>
      </c>
      <c r="N733" s="2">
        <f t="shared" si="799"/>
        <v>153</v>
      </c>
      <c r="O733" s="7" t="str">
        <f t="shared" si="800"/>
        <v>Public
 de 18h 00 à 20h 00</v>
      </c>
    </row>
    <row r="734" spans="1:15" x14ac:dyDescent="0.25">
      <c r="A734">
        <f t="shared" si="801"/>
        <v>2</v>
      </c>
      <c r="B734" s="3">
        <f t="shared" si="802"/>
        <v>6</v>
      </c>
      <c r="C734" s="4">
        <f t="shared" si="793"/>
        <v>1</v>
      </c>
      <c r="D734">
        <f t="shared" si="805"/>
        <v>2018</v>
      </c>
      <c r="E734" s="22">
        <f t="shared" si="768"/>
        <v>43112</v>
      </c>
      <c r="F734" s="25">
        <f t="shared" ref="F734:H734" si="831">F695</f>
        <v>0.83333333333333337</v>
      </c>
      <c r="G734" s="25">
        <f t="shared" si="831"/>
        <v>0.875</v>
      </c>
      <c r="H734" s="25" t="str">
        <f t="shared" si="831"/>
        <v>CNT</v>
      </c>
      <c r="J734" s="1">
        <f t="shared" si="795"/>
        <v>4.166666666666663E-2</v>
      </c>
      <c r="K734" s="2">
        <f t="shared" si="796"/>
        <v>0</v>
      </c>
      <c r="L734" s="2">
        <f t="shared" si="797"/>
        <v>7</v>
      </c>
      <c r="M734" s="2">
        <f t="shared" si="798"/>
        <v>154</v>
      </c>
      <c r="N734" s="2">
        <f t="shared" si="799"/>
        <v>165</v>
      </c>
      <c r="O734" s="7" t="str">
        <f t="shared" si="800"/>
        <v>CNT
 de 20h 00 à 21h 00</v>
      </c>
    </row>
    <row r="735" spans="1:15" x14ac:dyDescent="0.25">
      <c r="A735">
        <f t="shared" si="801"/>
        <v>2</v>
      </c>
      <c r="B735" s="3">
        <f t="shared" si="802"/>
        <v>6</v>
      </c>
      <c r="C735" s="4">
        <f t="shared" si="793"/>
        <v>1</v>
      </c>
      <c r="D735">
        <f t="shared" si="805"/>
        <v>2018</v>
      </c>
      <c r="E735" s="22">
        <f t="shared" si="768"/>
        <v>43112</v>
      </c>
      <c r="F735" s="25">
        <f t="shared" ref="F735:H735" si="832">F696</f>
        <v>0.875</v>
      </c>
      <c r="G735" s="25">
        <f t="shared" si="832"/>
        <v>0.9375</v>
      </c>
      <c r="H735" s="25" t="str">
        <f t="shared" si="832"/>
        <v>TVSV</v>
      </c>
      <c r="J735" s="1">
        <f t="shared" si="795"/>
        <v>6.25E-2</v>
      </c>
      <c r="K735" s="2">
        <f t="shared" si="796"/>
        <v>0</v>
      </c>
      <c r="L735" s="2">
        <f t="shared" si="797"/>
        <v>7</v>
      </c>
      <c r="M735" s="2">
        <f t="shared" si="798"/>
        <v>166</v>
      </c>
      <c r="N735" s="2">
        <f t="shared" si="799"/>
        <v>183</v>
      </c>
      <c r="O735" s="7" t="str">
        <f t="shared" si="800"/>
        <v>TVSV
 de 21h 00 à 22h 30</v>
      </c>
    </row>
    <row r="736" spans="1:15" x14ac:dyDescent="0.25">
      <c r="A736">
        <f t="shared" si="801"/>
        <v>2</v>
      </c>
      <c r="B736" s="3">
        <f t="shared" si="802"/>
        <v>7</v>
      </c>
      <c r="C736" s="4">
        <f t="shared" si="793"/>
        <v>1</v>
      </c>
      <c r="D736">
        <f t="shared" si="805"/>
        <v>2018</v>
      </c>
      <c r="E736" s="22">
        <f t="shared" si="768"/>
        <v>43113</v>
      </c>
      <c r="F736" s="25">
        <f t="shared" ref="F736:H736" si="833">F697</f>
        <v>0.33333333333333331</v>
      </c>
      <c r="G736" s="25">
        <f t="shared" si="833"/>
        <v>0.375</v>
      </c>
      <c r="H736" s="25" t="str">
        <f t="shared" si="833"/>
        <v>Gym Volontaire</v>
      </c>
      <c r="J736" s="1">
        <f t="shared" si="795"/>
        <v>4.1666666666666685E-2</v>
      </c>
      <c r="K736" s="2">
        <f t="shared" si="796"/>
        <v>0</v>
      </c>
      <c r="L736" s="2">
        <f t="shared" si="797"/>
        <v>8</v>
      </c>
      <c r="M736" s="2">
        <f t="shared" si="798"/>
        <v>10</v>
      </c>
      <c r="N736" s="2">
        <f t="shared" si="799"/>
        <v>21</v>
      </c>
      <c r="O736" s="7" t="str">
        <f t="shared" si="800"/>
        <v>Gym Volontaire
 de 8h 00 à 9h 00</v>
      </c>
    </row>
    <row r="737" spans="1:15" x14ac:dyDescent="0.25">
      <c r="A737">
        <f t="shared" si="801"/>
        <v>2</v>
      </c>
      <c r="B737" s="3">
        <f t="shared" si="802"/>
        <v>7</v>
      </c>
      <c r="C737" s="4">
        <f t="shared" si="793"/>
        <v>1</v>
      </c>
      <c r="D737">
        <f t="shared" si="805"/>
        <v>2018</v>
      </c>
      <c r="E737" s="22">
        <f t="shared" si="768"/>
        <v>43113</v>
      </c>
      <c r="F737" s="25">
        <f t="shared" ref="F737:H737" si="834">F698</f>
        <v>0.375</v>
      </c>
      <c r="G737" s="25">
        <f t="shared" si="834"/>
        <v>0.45833333333333331</v>
      </c>
      <c r="H737" s="25" t="str">
        <f t="shared" si="834"/>
        <v>Val Horizon</v>
      </c>
      <c r="J737" s="1">
        <f t="shared" si="795"/>
        <v>8.3333333333333315E-2</v>
      </c>
      <c r="K737" s="2">
        <f t="shared" si="796"/>
        <v>0</v>
      </c>
      <c r="L737" s="2">
        <f t="shared" si="797"/>
        <v>8</v>
      </c>
      <c r="M737" s="2">
        <f t="shared" si="798"/>
        <v>22</v>
      </c>
      <c r="N737" s="2">
        <f t="shared" si="799"/>
        <v>45</v>
      </c>
      <c r="O737" s="7" t="str">
        <f t="shared" si="800"/>
        <v>Val Horizon
 de 9h 00 à 11h 00</v>
      </c>
    </row>
    <row r="738" spans="1:15" x14ac:dyDescent="0.25">
      <c r="A738">
        <f t="shared" si="801"/>
        <v>2</v>
      </c>
      <c r="B738" s="3">
        <f t="shared" si="802"/>
        <v>7</v>
      </c>
      <c r="C738" s="4">
        <f t="shared" si="793"/>
        <v>1</v>
      </c>
      <c r="D738">
        <f t="shared" si="805"/>
        <v>2018</v>
      </c>
      <c r="E738" s="22">
        <f t="shared" si="768"/>
        <v>43113</v>
      </c>
      <c r="F738" s="25">
        <f t="shared" ref="F738:H738" si="835">F699</f>
        <v>0.45833333333333331</v>
      </c>
      <c r="G738" s="25">
        <f t="shared" si="835"/>
        <v>0.60416666666666663</v>
      </c>
      <c r="H738" s="25" t="str">
        <f t="shared" si="835"/>
        <v>CNT</v>
      </c>
      <c r="J738" s="1">
        <f t="shared" si="795"/>
        <v>0.14583333333333331</v>
      </c>
      <c r="K738" s="2">
        <f t="shared" si="796"/>
        <v>0</v>
      </c>
      <c r="L738" s="2">
        <f t="shared" si="797"/>
        <v>8</v>
      </c>
      <c r="M738" s="2">
        <f t="shared" si="798"/>
        <v>46</v>
      </c>
      <c r="N738" s="2">
        <f t="shared" si="799"/>
        <v>87</v>
      </c>
      <c r="O738" s="7" t="str">
        <f t="shared" si="800"/>
        <v>CNT
 de 11h 00 à 14h 30</v>
      </c>
    </row>
    <row r="739" spans="1:15" x14ac:dyDescent="0.25">
      <c r="A739">
        <f t="shared" si="801"/>
        <v>2</v>
      </c>
      <c r="B739" s="3">
        <f t="shared" si="802"/>
        <v>7</v>
      </c>
      <c r="C739" s="4">
        <f t="shared" si="793"/>
        <v>1</v>
      </c>
      <c r="D739">
        <f t="shared" si="805"/>
        <v>2018</v>
      </c>
      <c r="E739" s="22">
        <f t="shared" si="768"/>
        <v>43113</v>
      </c>
      <c r="F739" s="25">
        <f t="shared" ref="F739:H739" si="836">F700</f>
        <v>0.60416666666666663</v>
      </c>
      <c r="G739" s="25">
        <f t="shared" si="836"/>
        <v>0.79166666666666663</v>
      </c>
      <c r="H739" s="25" t="str">
        <f t="shared" si="836"/>
        <v>Public + SDIS ET/OU PSIG</v>
      </c>
      <c r="J739" s="1">
        <f t="shared" si="795"/>
        <v>0.1875</v>
      </c>
      <c r="K739" s="2">
        <f t="shared" si="796"/>
        <v>0</v>
      </c>
      <c r="L739" s="2">
        <f t="shared" si="797"/>
        <v>8</v>
      </c>
      <c r="M739" s="2">
        <f t="shared" si="798"/>
        <v>88</v>
      </c>
      <c r="N739" s="2">
        <f t="shared" si="799"/>
        <v>141</v>
      </c>
      <c r="O739" s="7" t="str">
        <f t="shared" si="800"/>
        <v>Public + SDIS ET/OU PSIG
 de 14h 30 à 19h 00</v>
      </c>
    </row>
    <row r="740" spans="1:15" ht="15.75" thickBot="1" x14ac:dyDescent="0.3">
      <c r="A740">
        <f t="shared" si="801"/>
        <v>2</v>
      </c>
      <c r="B740" s="3">
        <f t="shared" si="802"/>
        <v>7</v>
      </c>
      <c r="C740" s="4">
        <f t="shared" si="793"/>
        <v>1</v>
      </c>
      <c r="D740">
        <f t="shared" si="805"/>
        <v>2018</v>
      </c>
      <c r="E740" s="26">
        <f t="shared" si="768"/>
        <v>43113</v>
      </c>
      <c r="F740" s="27">
        <f t="shared" ref="F740:H740" si="837">F701</f>
        <v>0.79166666666666663</v>
      </c>
      <c r="G740" s="27">
        <f t="shared" si="837"/>
        <v>0.84375</v>
      </c>
      <c r="H740" s="27" t="str">
        <f t="shared" si="837"/>
        <v>Plongeurs masqués</v>
      </c>
      <c r="I740" s="28"/>
      <c r="J740" s="1">
        <f t="shared" si="795"/>
        <v>5.208333333333337E-2</v>
      </c>
      <c r="K740" s="2">
        <f t="shared" si="796"/>
        <v>0</v>
      </c>
      <c r="L740" s="2">
        <f t="shared" si="797"/>
        <v>8</v>
      </c>
      <c r="M740" s="2">
        <f t="shared" si="798"/>
        <v>142</v>
      </c>
      <c r="N740" s="2">
        <f t="shared" si="799"/>
        <v>156</v>
      </c>
      <c r="O740" s="7" t="str">
        <f t="shared" si="800"/>
        <v>Plongeurs masqués
 de 19h 00 à 20h 15</v>
      </c>
    </row>
    <row r="741" spans="1:15" s="29" customFormat="1" ht="15.75" thickTop="1" x14ac:dyDescent="0.25">
      <c r="A741" s="29">
        <f t="shared" si="801"/>
        <v>3</v>
      </c>
      <c r="B741" s="30">
        <f t="shared" si="802"/>
        <v>1</v>
      </c>
      <c r="C741" s="31">
        <f t="shared" si="793"/>
        <v>1</v>
      </c>
      <c r="D741" s="29">
        <f t="shared" si="805"/>
        <v>2018</v>
      </c>
      <c r="E741" s="32">
        <f t="shared" si="768"/>
        <v>43114</v>
      </c>
      <c r="F741" s="33">
        <f t="shared" ref="F741:H741" si="838">F702</f>
        <v>0.3125</v>
      </c>
      <c r="G741" s="33">
        <f t="shared" si="838"/>
        <v>0.41666666666666669</v>
      </c>
      <c r="H741" s="33" t="str">
        <f t="shared" si="838"/>
        <v>CNT</v>
      </c>
      <c r="I741" s="34"/>
      <c r="J741" s="35">
        <f t="shared" si="795"/>
        <v>0.10416666666666669</v>
      </c>
      <c r="K741" s="36">
        <f t="shared" si="796"/>
        <v>0</v>
      </c>
      <c r="L741" s="36">
        <f t="shared" si="797"/>
        <v>2</v>
      </c>
      <c r="M741" s="36">
        <f t="shared" si="798"/>
        <v>4</v>
      </c>
      <c r="N741" s="36">
        <f t="shared" si="799"/>
        <v>33</v>
      </c>
      <c r="O741" s="37" t="str">
        <f t="shared" si="800"/>
        <v>CNT
 de 7h 30 à 10h 00</v>
      </c>
    </row>
    <row r="742" spans="1:15" x14ac:dyDescent="0.25">
      <c r="A742">
        <f t="shared" si="801"/>
        <v>3</v>
      </c>
      <c r="B742" s="3">
        <f t="shared" si="802"/>
        <v>1</v>
      </c>
      <c r="C742" s="4">
        <f t="shared" si="793"/>
        <v>1</v>
      </c>
      <c r="D742">
        <f t="shared" si="805"/>
        <v>2018</v>
      </c>
      <c r="E742" s="22">
        <f t="shared" si="768"/>
        <v>43114</v>
      </c>
      <c r="F742" s="25">
        <f t="shared" ref="F742:H742" si="839">F703</f>
        <v>0.41666666666666669</v>
      </c>
      <c r="G742" s="25">
        <f t="shared" si="839"/>
        <v>0.5625</v>
      </c>
      <c r="H742" s="25" t="str">
        <f t="shared" si="839"/>
        <v>Public</v>
      </c>
      <c r="J742" s="1">
        <f t="shared" si="795"/>
        <v>0.14583333333333331</v>
      </c>
      <c r="K742" s="2">
        <f t="shared" si="796"/>
        <v>0</v>
      </c>
      <c r="L742" s="2">
        <f t="shared" si="797"/>
        <v>2</v>
      </c>
      <c r="M742" s="2">
        <f t="shared" si="798"/>
        <v>34</v>
      </c>
      <c r="N742" s="2">
        <f t="shared" si="799"/>
        <v>75</v>
      </c>
      <c r="O742" s="7" t="str">
        <f t="shared" si="800"/>
        <v>Public
 de 10h 00 à 13h 30</v>
      </c>
    </row>
    <row r="743" spans="1:15" x14ac:dyDescent="0.25">
      <c r="A743">
        <f t="shared" si="801"/>
        <v>3</v>
      </c>
      <c r="B743" s="3">
        <f t="shared" si="802"/>
        <v>2</v>
      </c>
      <c r="C743" s="4">
        <f t="shared" si="793"/>
        <v>1</v>
      </c>
      <c r="D743">
        <f t="shared" si="805"/>
        <v>2018</v>
      </c>
      <c r="E743" s="22">
        <f t="shared" si="768"/>
        <v>43115</v>
      </c>
      <c r="F743" s="25">
        <f t="shared" ref="F743:H743" si="840">F704</f>
        <v>0.375</v>
      </c>
      <c r="G743" s="25">
        <f t="shared" si="840"/>
        <v>0.44791666666666669</v>
      </c>
      <c r="H743" s="25" t="str">
        <f t="shared" si="840"/>
        <v>Lycée</v>
      </c>
      <c r="J743" s="1">
        <f t="shared" si="795"/>
        <v>7.2916666666666685E-2</v>
      </c>
      <c r="K743" s="2">
        <f t="shared" si="796"/>
        <v>0</v>
      </c>
      <c r="L743" s="2">
        <f t="shared" si="797"/>
        <v>3</v>
      </c>
      <c r="M743" s="2">
        <f t="shared" si="798"/>
        <v>22</v>
      </c>
      <c r="N743" s="2">
        <f t="shared" si="799"/>
        <v>42</v>
      </c>
      <c r="O743" s="7" t="str">
        <f t="shared" si="800"/>
        <v>Lycée
 de 9h 00 à 10h 45</v>
      </c>
    </row>
    <row r="744" spans="1:15" x14ac:dyDescent="0.25">
      <c r="A744">
        <f t="shared" si="801"/>
        <v>3</v>
      </c>
      <c r="B744" s="3">
        <f t="shared" si="802"/>
        <v>2</v>
      </c>
      <c r="C744" s="4">
        <f t="shared" si="793"/>
        <v>1</v>
      </c>
      <c r="D744">
        <f t="shared" si="805"/>
        <v>2018</v>
      </c>
      <c r="E744" s="22">
        <f t="shared" si="768"/>
        <v>43115</v>
      </c>
      <c r="F744" s="25">
        <f t="shared" ref="F744:H744" si="841">F705</f>
        <v>0.5</v>
      </c>
      <c r="G744" s="25">
        <f t="shared" si="841"/>
        <v>0.5625</v>
      </c>
      <c r="H744" s="25" t="str">
        <f t="shared" si="841"/>
        <v>Gym Volontaire</v>
      </c>
      <c r="J744" s="1">
        <f t="shared" si="795"/>
        <v>6.25E-2</v>
      </c>
      <c r="K744" s="2">
        <f t="shared" si="796"/>
        <v>0</v>
      </c>
      <c r="L744" s="2">
        <f t="shared" si="797"/>
        <v>3</v>
      </c>
      <c r="M744" s="2">
        <f t="shared" si="798"/>
        <v>58</v>
      </c>
      <c r="N744" s="2">
        <f t="shared" si="799"/>
        <v>75</v>
      </c>
      <c r="O744" s="7" t="str">
        <f t="shared" si="800"/>
        <v>Gym Volontaire
 de 12h 00 à 13h 30</v>
      </c>
    </row>
    <row r="745" spans="1:15" x14ac:dyDescent="0.25">
      <c r="A745">
        <f t="shared" si="801"/>
        <v>3</v>
      </c>
      <c r="B745" s="3">
        <f t="shared" si="802"/>
        <v>2</v>
      </c>
      <c r="C745" s="4">
        <f t="shared" si="793"/>
        <v>1</v>
      </c>
      <c r="D745">
        <f t="shared" si="805"/>
        <v>2018</v>
      </c>
      <c r="E745" s="22">
        <f t="shared" si="768"/>
        <v>43115</v>
      </c>
      <c r="F745" s="25">
        <f t="shared" ref="F745:H745" si="842">F706</f>
        <v>0.58333333333333337</v>
      </c>
      <c r="G745" s="25">
        <f t="shared" si="842"/>
        <v>0.64583333333333337</v>
      </c>
      <c r="H745" s="25" t="str">
        <f t="shared" si="842"/>
        <v>Collège A</v>
      </c>
      <c r="J745" s="1">
        <f t="shared" si="795"/>
        <v>6.25E-2</v>
      </c>
      <c r="K745" s="2">
        <f t="shared" si="796"/>
        <v>0</v>
      </c>
      <c r="L745" s="2">
        <f t="shared" si="797"/>
        <v>3</v>
      </c>
      <c r="M745" s="2">
        <f t="shared" si="798"/>
        <v>82</v>
      </c>
      <c r="N745" s="2">
        <f t="shared" si="799"/>
        <v>99</v>
      </c>
      <c r="O745" s="7" t="str">
        <f t="shared" si="800"/>
        <v>Collège A
 de 14h 00 à 15h 30</v>
      </c>
    </row>
    <row r="746" spans="1:15" x14ac:dyDescent="0.25">
      <c r="A746">
        <f t="shared" si="801"/>
        <v>3</v>
      </c>
      <c r="B746" s="3">
        <f t="shared" si="802"/>
        <v>2</v>
      </c>
      <c r="C746" s="4">
        <f t="shared" si="793"/>
        <v>1</v>
      </c>
      <c r="D746">
        <f t="shared" si="805"/>
        <v>2018</v>
      </c>
      <c r="E746" s="22">
        <f t="shared" ref="E746:E809" si="843">E707+7</f>
        <v>43115</v>
      </c>
      <c r="F746" s="25">
        <f t="shared" ref="F746:H746" si="844">F707</f>
        <v>0.64583333333333337</v>
      </c>
      <c r="G746" s="25">
        <f t="shared" si="844"/>
        <v>0.70833333333333337</v>
      </c>
      <c r="H746" s="25" t="str">
        <f t="shared" si="844"/>
        <v>Collège B</v>
      </c>
      <c r="J746" s="1">
        <f t="shared" si="795"/>
        <v>6.25E-2</v>
      </c>
      <c r="K746" s="2">
        <f t="shared" si="796"/>
        <v>0</v>
      </c>
      <c r="L746" s="2">
        <f t="shared" si="797"/>
        <v>3</v>
      </c>
      <c r="M746" s="2">
        <f t="shared" si="798"/>
        <v>100</v>
      </c>
      <c r="N746" s="2">
        <f t="shared" si="799"/>
        <v>117</v>
      </c>
      <c r="O746" s="7" t="str">
        <f t="shared" si="800"/>
        <v>Collège B
 de 15h 30 à 17h 00</v>
      </c>
    </row>
    <row r="747" spans="1:15" x14ac:dyDescent="0.25">
      <c r="A747">
        <f t="shared" si="801"/>
        <v>3</v>
      </c>
      <c r="B747" s="3">
        <f t="shared" si="802"/>
        <v>2</v>
      </c>
      <c r="C747" s="4">
        <f t="shared" si="793"/>
        <v>1</v>
      </c>
      <c r="D747">
        <f t="shared" si="805"/>
        <v>2018</v>
      </c>
      <c r="E747" s="22">
        <f t="shared" si="843"/>
        <v>43115</v>
      </c>
      <c r="F747" s="25">
        <f t="shared" ref="F747:H747" si="845">F708</f>
        <v>0.70833333333333337</v>
      </c>
      <c r="G747" s="25">
        <f t="shared" si="845"/>
        <v>0.75</v>
      </c>
      <c r="H747" s="25" t="str">
        <f t="shared" si="845"/>
        <v>Gym Volontaire</v>
      </c>
      <c r="J747" s="1">
        <f t="shared" si="795"/>
        <v>4.166666666666663E-2</v>
      </c>
      <c r="K747" s="2">
        <f t="shared" si="796"/>
        <v>0</v>
      </c>
      <c r="L747" s="2">
        <f t="shared" si="797"/>
        <v>3</v>
      </c>
      <c r="M747" s="2">
        <f t="shared" si="798"/>
        <v>118</v>
      </c>
      <c r="N747" s="2">
        <f t="shared" si="799"/>
        <v>129</v>
      </c>
      <c r="O747" s="7" t="str">
        <f t="shared" si="800"/>
        <v>Gym Volontaire
 de 17h 00 à 18h 00</v>
      </c>
    </row>
    <row r="748" spans="1:15" x14ac:dyDescent="0.25">
      <c r="A748">
        <f t="shared" si="801"/>
        <v>3</v>
      </c>
      <c r="B748" s="3">
        <f t="shared" si="802"/>
        <v>2</v>
      </c>
      <c r="C748" s="4">
        <f t="shared" si="793"/>
        <v>1</v>
      </c>
      <c r="D748">
        <f t="shared" si="805"/>
        <v>2018</v>
      </c>
      <c r="E748" s="22">
        <f t="shared" si="843"/>
        <v>43115</v>
      </c>
      <c r="F748" s="25">
        <f t="shared" ref="F748:H748" si="846">F709</f>
        <v>0.75</v>
      </c>
      <c r="G748" s="25">
        <f t="shared" si="846"/>
        <v>0.9375</v>
      </c>
      <c r="H748" s="25" t="str">
        <f t="shared" si="846"/>
        <v>CNT</v>
      </c>
      <c r="J748" s="1">
        <f t="shared" si="795"/>
        <v>0.1875</v>
      </c>
      <c r="K748" s="2">
        <f t="shared" si="796"/>
        <v>0</v>
      </c>
      <c r="L748" s="2">
        <f t="shared" si="797"/>
        <v>3</v>
      </c>
      <c r="M748" s="2">
        <f t="shared" si="798"/>
        <v>130</v>
      </c>
      <c r="N748" s="2">
        <f t="shared" si="799"/>
        <v>183</v>
      </c>
      <c r="O748" s="7" t="str">
        <f t="shared" si="800"/>
        <v>CNT
 de 18h 00 à 22h 30</v>
      </c>
    </row>
    <row r="749" spans="1:15" x14ac:dyDescent="0.25">
      <c r="A749">
        <f t="shared" si="801"/>
        <v>3</v>
      </c>
      <c r="B749" s="3">
        <f t="shared" si="802"/>
        <v>3</v>
      </c>
      <c r="C749" s="4">
        <f t="shared" si="793"/>
        <v>1</v>
      </c>
      <c r="D749">
        <f t="shared" si="805"/>
        <v>2018</v>
      </c>
      <c r="E749" s="22">
        <f t="shared" si="843"/>
        <v>43116</v>
      </c>
      <c r="F749" s="25">
        <f t="shared" ref="F749:H749" si="847">F710</f>
        <v>0.3125</v>
      </c>
      <c r="G749" s="25">
        <f t="shared" si="847"/>
        <v>0.34375</v>
      </c>
      <c r="H749" s="25" t="str">
        <f t="shared" si="847"/>
        <v>SDIS et/OU PSIG</v>
      </c>
      <c r="J749" s="1">
        <f t="shared" si="795"/>
        <v>3.125E-2</v>
      </c>
      <c r="K749" s="2">
        <f t="shared" si="796"/>
        <v>0</v>
      </c>
      <c r="L749" s="2">
        <f t="shared" si="797"/>
        <v>4</v>
      </c>
      <c r="M749" s="2">
        <f t="shared" si="798"/>
        <v>4</v>
      </c>
      <c r="N749" s="2">
        <f t="shared" si="799"/>
        <v>12</v>
      </c>
      <c r="O749" s="7" t="str">
        <f t="shared" si="800"/>
        <v>SDIS et/OU PSIG
 de 7h 30 à 8h 15</v>
      </c>
    </row>
    <row r="750" spans="1:15" x14ac:dyDescent="0.25">
      <c r="A750">
        <f t="shared" si="801"/>
        <v>3</v>
      </c>
      <c r="B750" s="3">
        <f t="shared" si="802"/>
        <v>3</v>
      </c>
      <c r="C750" s="4">
        <f t="shared" si="793"/>
        <v>1</v>
      </c>
      <c r="D750">
        <f t="shared" si="805"/>
        <v>2018</v>
      </c>
      <c r="E750" s="22">
        <f t="shared" si="843"/>
        <v>43116</v>
      </c>
      <c r="F750" s="25">
        <f t="shared" ref="F750:H750" si="848">F711</f>
        <v>0.35416666666666669</v>
      </c>
      <c r="G750" s="25">
        <f t="shared" si="848"/>
        <v>0.5</v>
      </c>
      <c r="H750" s="25" t="str">
        <f t="shared" si="848"/>
        <v>Collège C</v>
      </c>
      <c r="J750" s="1">
        <f t="shared" si="795"/>
        <v>0.14583333333333331</v>
      </c>
      <c r="K750" s="2">
        <f t="shared" si="796"/>
        <v>0</v>
      </c>
      <c r="L750" s="2">
        <f t="shared" si="797"/>
        <v>4</v>
      </c>
      <c r="M750" s="2">
        <f t="shared" si="798"/>
        <v>16</v>
      </c>
      <c r="N750" s="2">
        <f t="shared" si="799"/>
        <v>57</v>
      </c>
      <c r="O750" s="7" t="str">
        <f t="shared" si="800"/>
        <v>Collège C
 de 8h 30 à 12h 00</v>
      </c>
    </row>
    <row r="751" spans="1:15" x14ac:dyDescent="0.25">
      <c r="A751">
        <f t="shared" si="801"/>
        <v>3</v>
      </c>
      <c r="B751" s="3">
        <f t="shared" si="802"/>
        <v>3</v>
      </c>
      <c r="C751" s="4">
        <f t="shared" si="793"/>
        <v>1</v>
      </c>
      <c r="D751">
        <f t="shared" si="805"/>
        <v>2018</v>
      </c>
      <c r="E751" s="22">
        <f t="shared" si="843"/>
        <v>43116</v>
      </c>
      <c r="F751" s="25">
        <f t="shared" ref="F751:H751" si="849">F712</f>
        <v>0.52083333333333337</v>
      </c>
      <c r="G751" s="25">
        <f t="shared" si="849"/>
        <v>0.5625</v>
      </c>
      <c r="H751" s="25" t="str">
        <f t="shared" si="849"/>
        <v>Maison Des Cèdres</v>
      </c>
      <c r="J751" s="1">
        <f t="shared" si="795"/>
        <v>4.166666666666663E-2</v>
      </c>
      <c r="K751" s="2">
        <f t="shared" si="796"/>
        <v>0</v>
      </c>
      <c r="L751" s="2">
        <f t="shared" si="797"/>
        <v>4</v>
      </c>
      <c r="M751" s="2">
        <f t="shared" si="798"/>
        <v>64</v>
      </c>
      <c r="N751" s="2">
        <f t="shared" si="799"/>
        <v>75</v>
      </c>
      <c r="O751" s="7" t="str">
        <f t="shared" si="800"/>
        <v>Maison Des Cèdres
 de 12h 30 à 13h 30</v>
      </c>
    </row>
    <row r="752" spans="1:15" x14ac:dyDescent="0.25">
      <c r="A752">
        <f t="shared" si="801"/>
        <v>3</v>
      </c>
      <c r="B752" s="3">
        <f t="shared" si="802"/>
        <v>3</v>
      </c>
      <c r="C752" s="4">
        <f t="shared" si="793"/>
        <v>1</v>
      </c>
      <c r="D752">
        <f t="shared" si="805"/>
        <v>2018</v>
      </c>
      <c r="E752" s="22">
        <f t="shared" si="843"/>
        <v>43116</v>
      </c>
      <c r="F752" s="25">
        <f t="shared" ref="F752:H752" si="850">F713</f>
        <v>0.58333333333333337</v>
      </c>
      <c r="G752" s="25">
        <f t="shared" si="850"/>
        <v>0.75</v>
      </c>
      <c r="H752" s="25" t="str">
        <f t="shared" si="850"/>
        <v>Lycée</v>
      </c>
      <c r="J752" s="1">
        <f t="shared" si="795"/>
        <v>0.16666666666666663</v>
      </c>
      <c r="K752" s="2">
        <f t="shared" si="796"/>
        <v>0</v>
      </c>
      <c r="L752" s="2">
        <f t="shared" si="797"/>
        <v>4</v>
      </c>
      <c r="M752" s="2">
        <f t="shared" si="798"/>
        <v>82</v>
      </c>
      <c r="N752" s="2">
        <f t="shared" si="799"/>
        <v>129</v>
      </c>
      <c r="O752" s="7" t="str">
        <f t="shared" si="800"/>
        <v>Lycée
 de 14h 00 à 18h 00</v>
      </c>
    </row>
    <row r="753" spans="1:15" x14ac:dyDescent="0.25">
      <c r="A753">
        <f t="shared" si="801"/>
        <v>3</v>
      </c>
      <c r="B753" s="3">
        <f t="shared" si="802"/>
        <v>3</v>
      </c>
      <c r="C753" s="4">
        <f t="shared" si="793"/>
        <v>1</v>
      </c>
      <c r="D753">
        <f t="shared" si="805"/>
        <v>2018</v>
      </c>
      <c r="E753" s="22">
        <f t="shared" si="843"/>
        <v>43116</v>
      </c>
      <c r="F753" s="25">
        <f t="shared" ref="F753:H753" si="851">F714</f>
        <v>0.75</v>
      </c>
      <c r="G753" s="25">
        <f t="shared" si="851"/>
        <v>0.83333333333333337</v>
      </c>
      <c r="H753" s="25" t="str">
        <f t="shared" si="851"/>
        <v>Public</v>
      </c>
      <c r="J753" s="1">
        <f t="shared" si="795"/>
        <v>8.333333333333337E-2</v>
      </c>
      <c r="K753" s="2">
        <f t="shared" si="796"/>
        <v>0</v>
      </c>
      <c r="L753" s="2">
        <f t="shared" si="797"/>
        <v>4</v>
      </c>
      <c r="M753" s="2">
        <f t="shared" si="798"/>
        <v>130</v>
      </c>
      <c r="N753" s="2">
        <f t="shared" si="799"/>
        <v>153</v>
      </c>
      <c r="O753" s="7" t="str">
        <f t="shared" si="800"/>
        <v>Public
 de 18h 00 à 20h 00</v>
      </c>
    </row>
    <row r="754" spans="1:15" x14ac:dyDescent="0.25">
      <c r="A754">
        <f t="shared" si="801"/>
        <v>3</v>
      </c>
      <c r="B754" s="3">
        <f t="shared" si="802"/>
        <v>3</v>
      </c>
      <c r="C754" s="4">
        <f t="shared" si="793"/>
        <v>1</v>
      </c>
      <c r="D754">
        <f t="shared" si="805"/>
        <v>2018</v>
      </c>
      <c r="E754" s="22">
        <f t="shared" si="843"/>
        <v>43116</v>
      </c>
      <c r="F754" s="25">
        <f t="shared" ref="F754:H754" si="852">F715</f>
        <v>0.83333333333333337</v>
      </c>
      <c r="G754" s="25">
        <f t="shared" si="852"/>
        <v>0.9375</v>
      </c>
      <c r="H754" s="25" t="str">
        <f t="shared" si="852"/>
        <v>CNT</v>
      </c>
      <c r="J754" s="1">
        <f t="shared" si="795"/>
        <v>0.10416666666666663</v>
      </c>
      <c r="K754" s="2">
        <f t="shared" si="796"/>
        <v>0</v>
      </c>
      <c r="L754" s="2">
        <f t="shared" si="797"/>
        <v>4</v>
      </c>
      <c r="M754" s="2">
        <f t="shared" si="798"/>
        <v>154</v>
      </c>
      <c r="N754" s="2">
        <f t="shared" si="799"/>
        <v>183</v>
      </c>
      <c r="O754" s="7" t="str">
        <f t="shared" si="800"/>
        <v>CNT
 de 20h 00 à 22h 30</v>
      </c>
    </row>
    <row r="755" spans="1:15" x14ac:dyDescent="0.25">
      <c r="A755">
        <f t="shared" si="801"/>
        <v>3</v>
      </c>
      <c r="B755" s="3">
        <f t="shared" si="802"/>
        <v>4</v>
      </c>
      <c r="C755" s="4">
        <f t="shared" si="793"/>
        <v>1</v>
      </c>
      <c r="D755">
        <f t="shared" si="805"/>
        <v>2018</v>
      </c>
      <c r="E755" s="22">
        <f t="shared" si="843"/>
        <v>43117</v>
      </c>
      <c r="F755" s="25">
        <f t="shared" ref="F755:H755" si="853">F716</f>
        <v>0.33333333333333331</v>
      </c>
      <c r="G755" s="25">
        <f t="shared" si="853"/>
        <v>0.41666666666666669</v>
      </c>
      <c r="H755" s="25" t="str">
        <f t="shared" si="853"/>
        <v>Lycée</v>
      </c>
      <c r="J755" s="1">
        <f t="shared" si="795"/>
        <v>8.333333333333337E-2</v>
      </c>
      <c r="K755" s="2">
        <f t="shared" si="796"/>
        <v>0</v>
      </c>
      <c r="L755" s="2">
        <f t="shared" si="797"/>
        <v>5</v>
      </c>
      <c r="M755" s="2">
        <f t="shared" si="798"/>
        <v>10</v>
      </c>
      <c r="N755" s="2">
        <f t="shared" si="799"/>
        <v>33</v>
      </c>
      <c r="O755" s="7" t="str">
        <f t="shared" si="800"/>
        <v>Lycée
 de 8h 00 à 10h 00</v>
      </c>
    </row>
    <row r="756" spans="1:15" x14ac:dyDescent="0.25">
      <c r="A756">
        <f t="shared" si="801"/>
        <v>3</v>
      </c>
      <c r="B756" s="3">
        <f t="shared" si="802"/>
        <v>4</v>
      </c>
      <c r="C756" s="4">
        <f t="shared" si="793"/>
        <v>1</v>
      </c>
      <c r="D756">
        <f t="shared" si="805"/>
        <v>2018</v>
      </c>
      <c r="E756" s="22">
        <f t="shared" si="843"/>
        <v>43117</v>
      </c>
      <c r="F756" s="25">
        <f t="shared" ref="F756:H756" si="854">F717</f>
        <v>0.41666666666666669</v>
      </c>
      <c r="G756" s="25">
        <f t="shared" si="854"/>
        <v>0.5</v>
      </c>
      <c r="H756" s="25" t="str">
        <f t="shared" si="854"/>
        <v>Lycée</v>
      </c>
      <c r="J756" s="1">
        <f t="shared" si="795"/>
        <v>8.3333333333333315E-2</v>
      </c>
      <c r="K756" s="2">
        <f t="shared" si="796"/>
        <v>0</v>
      </c>
      <c r="L756" s="2">
        <f t="shared" si="797"/>
        <v>5</v>
      </c>
      <c r="M756" s="2">
        <f t="shared" si="798"/>
        <v>34</v>
      </c>
      <c r="N756" s="2">
        <f t="shared" si="799"/>
        <v>57</v>
      </c>
      <c r="O756" s="7" t="str">
        <f t="shared" si="800"/>
        <v>Lycée
 de 10h 00 à 12h 00</v>
      </c>
    </row>
    <row r="757" spans="1:15" x14ac:dyDescent="0.25">
      <c r="A757">
        <f t="shared" si="801"/>
        <v>3</v>
      </c>
      <c r="B757" s="3">
        <f t="shared" si="802"/>
        <v>4</v>
      </c>
      <c r="C757" s="4">
        <f t="shared" si="793"/>
        <v>1</v>
      </c>
      <c r="D757">
        <f t="shared" si="805"/>
        <v>2018</v>
      </c>
      <c r="E757" s="22">
        <f t="shared" si="843"/>
        <v>43117</v>
      </c>
      <c r="F757" s="25">
        <f t="shared" ref="F757:H757" si="855">F718</f>
        <v>0.52083333333333337</v>
      </c>
      <c r="G757" s="25">
        <f t="shared" si="855"/>
        <v>0.60416666666666663</v>
      </c>
      <c r="H757" s="25" t="str">
        <f t="shared" si="855"/>
        <v>CNT</v>
      </c>
      <c r="J757" s="1">
        <f t="shared" si="795"/>
        <v>8.3333333333333259E-2</v>
      </c>
      <c r="K757" s="2">
        <f t="shared" si="796"/>
        <v>0</v>
      </c>
      <c r="L757" s="2">
        <f t="shared" si="797"/>
        <v>5</v>
      </c>
      <c r="M757" s="2">
        <f t="shared" si="798"/>
        <v>64</v>
      </c>
      <c r="N757" s="2">
        <f t="shared" si="799"/>
        <v>87</v>
      </c>
      <c r="O757" s="7" t="str">
        <f t="shared" si="800"/>
        <v>CNT
 de 12h 30 à 14h 30</v>
      </c>
    </row>
    <row r="758" spans="1:15" x14ac:dyDescent="0.25">
      <c r="A758">
        <f t="shared" si="801"/>
        <v>3</v>
      </c>
      <c r="B758" s="3">
        <f t="shared" si="802"/>
        <v>4</v>
      </c>
      <c r="C758" s="4">
        <f t="shared" si="793"/>
        <v>1</v>
      </c>
      <c r="D758">
        <f t="shared" si="805"/>
        <v>2018</v>
      </c>
      <c r="E758" s="22">
        <f t="shared" si="843"/>
        <v>43117</v>
      </c>
      <c r="F758" s="25">
        <f t="shared" ref="F758:H758" si="856">F719</f>
        <v>0.60416666666666663</v>
      </c>
      <c r="G758" s="25">
        <f t="shared" si="856"/>
        <v>0.79166666666666663</v>
      </c>
      <c r="H758" s="25" t="str">
        <f t="shared" si="856"/>
        <v>Public</v>
      </c>
      <c r="J758" s="1">
        <f t="shared" si="795"/>
        <v>0.1875</v>
      </c>
      <c r="K758" s="2">
        <f t="shared" si="796"/>
        <v>0</v>
      </c>
      <c r="L758" s="2">
        <f t="shared" si="797"/>
        <v>5</v>
      </c>
      <c r="M758" s="2">
        <f t="shared" si="798"/>
        <v>88</v>
      </c>
      <c r="N758" s="2">
        <f t="shared" si="799"/>
        <v>141</v>
      </c>
      <c r="O758" s="7" t="str">
        <f t="shared" si="800"/>
        <v>Public
 de 14h 30 à 19h 00</v>
      </c>
    </row>
    <row r="759" spans="1:15" x14ac:dyDescent="0.25">
      <c r="A759">
        <f t="shared" si="801"/>
        <v>3</v>
      </c>
      <c r="B759" s="3">
        <f t="shared" si="802"/>
        <v>4</v>
      </c>
      <c r="C759" s="4">
        <f t="shared" si="793"/>
        <v>1</v>
      </c>
      <c r="D759">
        <f t="shared" si="805"/>
        <v>2018</v>
      </c>
      <c r="E759" s="22">
        <f t="shared" si="843"/>
        <v>43117</v>
      </c>
      <c r="F759" s="25">
        <f t="shared" ref="F759:H759" si="857">F720</f>
        <v>0.79166666666666663</v>
      </c>
      <c r="G759" s="25">
        <f t="shared" si="857"/>
        <v>0.83333333333333337</v>
      </c>
      <c r="H759" s="25" t="str">
        <f t="shared" si="857"/>
        <v>CNT</v>
      </c>
      <c r="J759" s="1">
        <f t="shared" si="795"/>
        <v>4.1666666666666741E-2</v>
      </c>
      <c r="K759" s="2">
        <f t="shared" si="796"/>
        <v>0</v>
      </c>
      <c r="L759" s="2">
        <f t="shared" si="797"/>
        <v>5</v>
      </c>
      <c r="M759" s="2">
        <f t="shared" si="798"/>
        <v>142</v>
      </c>
      <c r="N759" s="2">
        <f t="shared" si="799"/>
        <v>153</v>
      </c>
      <c r="O759" s="7" t="str">
        <f t="shared" si="800"/>
        <v>CNT
 de 19h 00 à 20h 00</v>
      </c>
    </row>
    <row r="760" spans="1:15" x14ac:dyDescent="0.25">
      <c r="A760">
        <f t="shared" si="801"/>
        <v>3</v>
      </c>
      <c r="B760" s="3">
        <f t="shared" si="802"/>
        <v>4</v>
      </c>
      <c r="C760" s="4">
        <f t="shared" si="793"/>
        <v>1</v>
      </c>
      <c r="D760">
        <f t="shared" si="805"/>
        <v>2018</v>
      </c>
      <c r="E760" s="22">
        <f t="shared" si="843"/>
        <v>43117</v>
      </c>
      <c r="F760" s="25">
        <f t="shared" ref="F760:H760" si="858">F721</f>
        <v>0.83333333333333337</v>
      </c>
      <c r="G760" s="25">
        <f t="shared" si="858"/>
        <v>0.9375</v>
      </c>
      <c r="H760" s="25" t="str">
        <f t="shared" si="858"/>
        <v>Plongeurs masqués</v>
      </c>
      <c r="J760" s="1">
        <f t="shared" si="795"/>
        <v>0.10416666666666663</v>
      </c>
      <c r="K760" s="2">
        <f t="shared" si="796"/>
        <v>0</v>
      </c>
      <c r="L760" s="2">
        <f t="shared" si="797"/>
        <v>5</v>
      </c>
      <c r="M760" s="2">
        <f t="shared" si="798"/>
        <v>154</v>
      </c>
      <c r="N760" s="2">
        <f t="shared" si="799"/>
        <v>183</v>
      </c>
      <c r="O760" s="7" t="str">
        <f t="shared" si="800"/>
        <v>Plongeurs masqués
 de 20h 00 à 22h 30</v>
      </c>
    </row>
    <row r="761" spans="1:15" x14ac:dyDescent="0.25">
      <c r="A761">
        <f t="shared" si="801"/>
        <v>3</v>
      </c>
      <c r="B761" s="3">
        <f t="shared" si="802"/>
        <v>5</v>
      </c>
      <c r="C761" s="4">
        <f t="shared" si="793"/>
        <v>1</v>
      </c>
      <c r="D761">
        <f t="shared" si="805"/>
        <v>2018</v>
      </c>
      <c r="E761" s="22">
        <f t="shared" si="843"/>
        <v>43118</v>
      </c>
      <c r="F761" s="25">
        <f t="shared" ref="F761:H761" si="859">F722</f>
        <v>0.35416666666666669</v>
      </c>
      <c r="G761" s="25">
        <f t="shared" si="859"/>
        <v>0.41666666666666669</v>
      </c>
      <c r="H761" s="25" t="str">
        <f t="shared" si="859"/>
        <v>Collège B</v>
      </c>
      <c r="J761" s="1">
        <f t="shared" si="795"/>
        <v>6.25E-2</v>
      </c>
      <c r="K761" s="2">
        <f t="shared" si="796"/>
        <v>0</v>
      </c>
      <c r="L761" s="2">
        <f t="shared" si="797"/>
        <v>6</v>
      </c>
      <c r="M761" s="2">
        <f t="shared" si="798"/>
        <v>16</v>
      </c>
      <c r="N761" s="2">
        <f t="shared" si="799"/>
        <v>33</v>
      </c>
      <c r="O761" s="7" t="str">
        <f t="shared" si="800"/>
        <v>Collège B
 de 8h 30 à 10h 00</v>
      </c>
    </row>
    <row r="762" spans="1:15" x14ac:dyDescent="0.25">
      <c r="A762">
        <f t="shared" si="801"/>
        <v>3</v>
      </c>
      <c r="B762" s="3">
        <f t="shared" si="802"/>
        <v>5</v>
      </c>
      <c r="C762" s="4">
        <f t="shared" si="793"/>
        <v>1</v>
      </c>
      <c r="D762">
        <f t="shared" si="805"/>
        <v>2018</v>
      </c>
      <c r="E762" s="22">
        <f t="shared" si="843"/>
        <v>43118</v>
      </c>
      <c r="F762" s="25">
        <f t="shared" ref="F762:H762" si="860">F723</f>
        <v>0.52083333333333337</v>
      </c>
      <c r="G762" s="25">
        <f t="shared" si="860"/>
        <v>0.5625</v>
      </c>
      <c r="H762" s="25" t="str">
        <f t="shared" si="860"/>
        <v>Inss</v>
      </c>
      <c r="J762" s="1">
        <f t="shared" si="795"/>
        <v>4.166666666666663E-2</v>
      </c>
      <c r="K762" s="2">
        <f t="shared" si="796"/>
        <v>0</v>
      </c>
      <c r="L762" s="2">
        <f t="shared" si="797"/>
        <v>6</v>
      </c>
      <c r="M762" s="2">
        <f t="shared" si="798"/>
        <v>64</v>
      </c>
      <c r="N762" s="2">
        <f t="shared" si="799"/>
        <v>75</v>
      </c>
      <c r="O762" s="7" t="str">
        <f t="shared" si="800"/>
        <v>Inss
 de 12h 30 à 13h 30</v>
      </c>
    </row>
    <row r="763" spans="1:15" x14ac:dyDescent="0.25">
      <c r="A763">
        <f t="shared" si="801"/>
        <v>3</v>
      </c>
      <c r="B763" s="3">
        <f t="shared" si="802"/>
        <v>5</v>
      </c>
      <c r="C763" s="4">
        <f t="shared" si="793"/>
        <v>1</v>
      </c>
      <c r="D763">
        <f t="shared" si="805"/>
        <v>2018</v>
      </c>
      <c r="E763" s="22">
        <f t="shared" si="843"/>
        <v>43118</v>
      </c>
      <c r="F763" s="25">
        <f t="shared" ref="F763:H763" si="861">F724</f>
        <v>0.58333333333333337</v>
      </c>
      <c r="G763" s="25">
        <f t="shared" si="861"/>
        <v>0.61111111111111105</v>
      </c>
      <c r="H763" s="25" t="str">
        <f t="shared" si="861"/>
        <v>Ecole Primaire A</v>
      </c>
      <c r="J763" s="1">
        <f t="shared" si="795"/>
        <v>2.7777777777777679E-2</v>
      </c>
      <c r="K763" s="2">
        <f t="shared" si="796"/>
        <v>0</v>
      </c>
      <c r="L763" s="2">
        <f t="shared" si="797"/>
        <v>6</v>
      </c>
      <c r="M763" s="2">
        <f t="shared" si="798"/>
        <v>82</v>
      </c>
      <c r="N763" s="2">
        <f t="shared" si="799"/>
        <v>88.999999999999972</v>
      </c>
      <c r="O763" s="7" t="str">
        <f t="shared" si="800"/>
        <v>Ecole Primaire A
 de 14h 00 à 14h 40</v>
      </c>
    </row>
    <row r="764" spans="1:15" x14ac:dyDescent="0.25">
      <c r="A764">
        <f t="shared" si="801"/>
        <v>3</v>
      </c>
      <c r="B764" s="3">
        <f t="shared" si="802"/>
        <v>5</v>
      </c>
      <c r="C764" s="4">
        <f t="shared" si="793"/>
        <v>1</v>
      </c>
      <c r="D764">
        <f t="shared" si="805"/>
        <v>2018</v>
      </c>
      <c r="E764" s="22">
        <f t="shared" si="843"/>
        <v>43118</v>
      </c>
      <c r="F764" s="25">
        <f t="shared" ref="F764:H764" si="862">F725</f>
        <v>0.61458333333333337</v>
      </c>
      <c r="G764" s="25">
        <f t="shared" si="862"/>
        <v>0.64236111111111105</v>
      </c>
      <c r="H764" s="25" t="str">
        <f t="shared" si="862"/>
        <v>Ecole Primaire A</v>
      </c>
      <c r="J764" s="1">
        <f t="shared" si="795"/>
        <v>2.7777777777777679E-2</v>
      </c>
      <c r="K764" s="2">
        <f t="shared" si="796"/>
        <v>0</v>
      </c>
      <c r="L764" s="2">
        <f t="shared" si="797"/>
        <v>6</v>
      </c>
      <c r="M764" s="2">
        <f t="shared" si="798"/>
        <v>91</v>
      </c>
      <c r="N764" s="2">
        <f t="shared" si="799"/>
        <v>97.999999999999972</v>
      </c>
      <c r="O764" s="7" t="str">
        <f t="shared" si="800"/>
        <v>Ecole Primaire A
 de 14h 45 à 15h 25</v>
      </c>
    </row>
    <row r="765" spans="1:15" x14ac:dyDescent="0.25">
      <c r="A765">
        <f t="shared" si="801"/>
        <v>3</v>
      </c>
      <c r="B765" s="3">
        <f t="shared" si="802"/>
        <v>5</v>
      </c>
      <c r="C765" s="4">
        <f t="shared" si="793"/>
        <v>1</v>
      </c>
      <c r="D765">
        <f t="shared" si="805"/>
        <v>2018</v>
      </c>
      <c r="E765" s="22">
        <f t="shared" si="843"/>
        <v>43118</v>
      </c>
      <c r="F765" s="25">
        <f t="shared" ref="F765:H765" si="863">F726</f>
        <v>0.66666666666666663</v>
      </c>
      <c r="G765" s="25">
        <f t="shared" si="863"/>
        <v>0.75</v>
      </c>
      <c r="H765" s="25" t="str">
        <f t="shared" si="863"/>
        <v>Lycée</v>
      </c>
      <c r="J765" s="1">
        <f t="shared" si="795"/>
        <v>8.333333333333337E-2</v>
      </c>
      <c r="K765" s="2">
        <f t="shared" si="796"/>
        <v>0</v>
      </c>
      <c r="L765" s="2">
        <f t="shared" si="797"/>
        <v>6</v>
      </c>
      <c r="M765" s="2">
        <f t="shared" si="798"/>
        <v>106</v>
      </c>
      <c r="N765" s="2">
        <f t="shared" si="799"/>
        <v>129</v>
      </c>
      <c r="O765" s="7" t="str">
        <f t="shared" si="800"/>
        <v>Lycée
 de 16h 00 à 18h 00</v>
      </c>
    </row>
    <row r="766" spans="1:15" x14ac:dyDescent="0.25">
      <c r="A766">
        <f t="shared" si="801"/>
        <v>3</v>
      </c>
      <c r="B766" s="3">
        <f t="shared" si="802"/>
        <v>5</v>
      </c>
      <c r="C766" s="4">
        <f t="shared" si="793"/>
        <v>1</v>
      </c>
      <c r="D766">
        <f t="shared" si="805"/>
        <v>2018</v>
      </c>
      <c r="E766" s="22">
        <f t="shared" si="843"/>
        <v>43118</v>
      </c>
      <c r="F766" s="25">
        <f t="shared" ref="F766:H766" si="864">F727</f>
        <v>0.75</v>
      </c>
      <c r="G766" s="25">
        <f t="shared" si="864"/>
        <v>0.83333333333333337</v>
      </c>
      <c r="H766" s="25" t="str">
        <f t="shared" si="864"/>
        <v>Public</v>
      </c>
      <c r="J766" s="1">
        <f t="shared" si="795"/>
        <v>8.333333333333337E-2</v>
      </c>
      <c r="K766" s="2">
        <f t="shared" si="796"/>
        <v>0</v>
      </c>
      <c r="L766" s="2">
        <f t="shared" si="797"/>
        <v>6</v>
      </c>
      <c r="M766" s="2">
        <f t="shared" si="798"/>
        <v>130</v>
      </c>
      <c r="N766" s="2">
        <f t="shared" si="799"/>
        <v>153</v>
      </c>
      <c r="O766" s="7" t="str">
        <f t="shared" si="800"/>
        <v>Public
 de 18h 00 à 20h 00</v>
      </c>
    </row>
    <row r="767" spans="1:15" x14ac:dyDescent="0.25">
      <c r="A767">
        <f t="shared" si="801"/>
        <v>3</v>
      </c>
      <c r="B767" s="3">
        <f t="shared" si="802"/>
        <v>5</v>
      </c>
      <c r="C767" s="4">
        <f t="shared" si="793"/>
        <v>1</v>
      </c>
      <c r="D767">
        <f t="shared" si="805"/>
        <v>2018</v>
      </c>
      <c r="E767" s="22">
        <f t="shared" si="843"/>
        <v>43118</v>
      </c>
      <c r="F767" s="25">
        <f t="shared" ref="F767:H767" si="865">F728</f>
        <v>0.83333333333333337</v>
      </c>
      <c r="G767" s="25">
        <f t="shared" si="865"/>
        <v>0.9375</v>
      </c>
      <c r="H767" s="25" t="str">
        <f t="shared" si="865"/>
        <v>CNT</v>
      </c>
      <c r="J767" s="1">
        <f t="shared" si="795"/>
        <v>0.10416666666666663</v>
      </c>
      <c r="K767" s="2">
        <f t="shared" si="796"/>
        <v>0</v>
      </c>
      <c r="L767" s="2">
        <f t="shared" si="797"/>
        <v>6</v>
      </c>
      <c r="M767" s="2">
        <f t="shared" si="798"/>
        <v>154</v>
      </c>
      <c r="N767" s="2">
        <f t="shared" si="799"/>
        <v>183</v>
      </c>
      <c r="O767" s="7" t="str">
        <f t="shared" si="800"/>
        <v>CNT
 de 20h 00 à 22h 30</v>
      </c>
    </row>
    <row r="768" spans="1:15" x14ac:dyDescent="0.25">
      <c r="A768">
        <f t="shared" si="801"/>
        <v>3</v>
      </c>
      <c r="B768" s="3">
        <f t="shared" si="802"/>
        <v>6</v>
      </c>
      <c r="C768" s="4">
        <f t="shared" si="793"/>
        <v>1</v>
      </c>
      <c r="D768">
        <f t="shared" si="805"/>
        <v>2018</v>
      </c>
      <c r="E768" s="22">
        <f t="shared" si="843"/>
        <v>43119</v>
      </c>
      <c r="F768" s="25">
        <f t="shared" ref="F768:H768" si="866">F729</f>
        <v>0.375</v>
      </c>
      <c r="G768" s="25">
        <f t="shared" si="866"/>
        <v>0.47916666666666669</v>
      </c>
      <c r="H768" s="25" t="str">
        <f t="shared" si="866"/>
        <v>Ecole Primaire B</v>
      </c>
      <c r="J768" s="1">
        <f t="shared" si="795"/>
        <v>0.10416666666666669</v>
      </c>
      <c r="K768" s="2">
        <f t="shared" si="796"/>
        <v>0</v>
      </c>
      <c r="L768" s="2">
        <f t="shared" si="797"/>
        <v>7</v>
      </c>
      <c r="M768" s="2">
        <f t="shared" si="798"/>
        <v>22</v>
      </c>
      <c r="N768" s="2">
        <f t="shared" si="799"/>
        <v>51</v>
      </c>
      <c r="O768" s="7" t="str">
        <f t="shared" si="800"/>
        <v>Ecole Primaire B
 de 9h 00 à 11h 30</v>
      </c>
    </row>
    <row r="769" spans="1:15" x14ac:dyDescent="0.25">
      <c r="A769">
        <f t="shared" si="801"/>
        <v>3</v>
      </c>
      <c r="B769" s="3">
        <f t="shared" si="802"/>
        <v>6</v>
      </c>
      <c r="C769" s="4">
        <f t="shared" si="793"/>
        <v>1</v>
      </c>
      <c r="D769">
        <f t="shared" si="805"/>
        <v>2018</v>
      </c>
      <c r="E769" s="22">
        <f t="shared" si="843"/>
        <v>43119</v>
      </c>
      <c r="F769" s="25">
        <f t="shared" ref="F769:H769" si="867">F730</f>
        <v>0.52083333333333337</v>
      </c>
      <c r="G769" s="25">
        <f t="shared" si="867"/>
        <v>0.5625</v>
      </c>
      <c r="H769" s="25" t="str">
        <f t="shared" si="867"/>
        <v>Maison Des Cèdres</v>
      </c>
      <c r="J769" s="1">
        <f t="shared" si="795"/>
        <v>4.166666666666663E-2</v>
      </c>
      <c r="K769" s="2">
        <f t="shared" si="796"/>
        <v>0</v>
      </c>
      <c r="L769" s="2">
        <f t="shared" si="797"/>
        <v>7</v>
      </c>
      <c r="M769" s="2">
        <f t="shared" si="798"/>
        <v>64</v>
      </c>
      <c r="N769" s="2">
        <f t="shared" si="799"/>
        <v>75</v>
      </c>
      <c r="O769" s="7" t="str">
        <f t="shared" si="800"/>
        <v>Maison Des Cèdres
 de 12h 30 à 13h 30</v>
      </c>
    </row>
    <row r="770" spans="1:15" x14ac:dyDescent="0.25">
      <c r="A770">
        <f t="shared" si="801"/>
        <v>3</v>
      </c>
      <c r="B770" s="3">
        <f t="shared" si="802"/>
        <v>6</v>
      </c>
      <c r="C770" s="4">
        <f t="shared" ref="C770:C833" si="868">MONTH(E770)</f>
        <v>1</v>
      </c>
      <c r="D770">
        <f t="shared" si="805"/>
        <v>2018</v>
      </c>
      <c r="E770" s="22">
        <f t="shared" si="843"/>
        <v>43119</v>
      </c>
      <c r="F770" s="25">
        <f t="shared" ref="F770:H770" si="869">F731</f>
        <v>0.58333333333333337</v>
      </c>
      <c r="G770" s="25">
        <f t="shared" si="869"/>
        <v>0.66666666666666663</v>
      </c>
      <c r="H770" s="25" t="str">
        <f t="shared" si="869"/>
        <v>Lycée</v>
      </c>
      <c r="J770" s="1">
        <f t="shared" ref="J770:J833" si="870">G770-F770</f>
        <v>8.3333333333333259E-2</v>
      </c>
      <c r="K770" s="2">
        <f t="shared" ref="K770:K833" si="871">I770*J770*24</f>
        <v>0</v>
      </c>
      <c r="L770" s="2">
        <f t="shared" ref="L770:L833" si="872">B770+1</f>
        <v>7</v>
      </c>
      <c r="M770" s="2">
        <f t="shared" ref="M770:M833" si="873">288*F770-86</f>
        <v>82</v>
      </c>
      <c r="N770" s="2">
        <f t="shared" ref="N770:N833" si="874">288*G770-87</f>
        <v>105</v>
      </c>
      <c r="O770" s="7" t="str">
        <f t="shared" ref="O770:O833" si="875">H770&amp;CHAR(10)&amp;" de "&amp;HOUR(F770)&amp;"h "&amp;IF(MINUTE(F770)=0,"00",MINUTE(F770))&amp;" à "&amp;HOUR(G770)&amp;"h "&amp;IF(MINUTE(G770)=0,"00",MINUTE(G770))&amp;IF(I770&lt;1,"",CHAR(10)&amp;" "&amp;I770&amp;" participants")</f>
        <v>Lycée
 de 14h 00 à 16h 00</v>
      </c>
    </row>
    <row r="771" spans="1:15" x14ac:dyDescent="0.25">
      <c r="A771">
        <f t="shared" ref="A771:A834" si="876">WEEKNUM(E771)</f>
        <v>3</v>
      </c>
      <c r="B771" s="3">
        <f t="shared" ref="B771:B834" si="877">WEEKDAY(E771)</f>
        <v>6</v>
      </c>
      <c r="C771" s="4">
        <f t="shared" si="868"/>
        <v>1</v>
      </c>
      <c r="D771">
        <f t="shared" si="805"/>
        <v>2018</v>
      </c>
      <c r="E771" s="22">
        <f t="shared" si="843"/>
        <v>43119</v>
      </c>
      <c r="F771" s="25">
        <f t="shared" ref="F771:H771" si="878">F732</f>
        <v>0.66666666666666663</v>
      </c>
      <c r="G771" s="25">
        <f t="shared" si="878"/>
        <v>0.75</v>
      </c>
      <c r="H771" s="25" t="str">
        <f t="shared" si="878"/>
        <v>Lycée</v>
      </c>
      <c r="J771" s="1">
        <f t="shared" si="870"/>
        <v>8.333333333333337E-2</v>
      </c>
      <c r="K771" s="2">
        <f t="shared" si="871"/>
        <v>0</v>
      </c>
      <c r="L771" s="2">
        <f t="shared" si="872"/>
        <v>7</v>
      </c>
      <c r="M771" s="2">
        <f t="shared" si="873"/>
        <v>106</v>
      </c>
      <c r="N771" s="2">
        <f t="shared" si="874"/>
        <v>129</v>
      </c>
      <c r="O771" s="7" t="str">
        <f t="shared" si="875"/>
        <v>Lycée
 de 16h 00 à 18h 00</v>
      </c>
    </row>
    <row r="772" spans="1:15" x14ac:dyDescent="0.25">
      <c r="A772">
        <f t="shared" si="876"/>
        <v>3</v>
      </c>
      <c r="B772" s="3">
        <f t="shared" si="877"/>
        <v>6</v>
      </c>
      <c r="C772" s="4">
        <f t="shared" si="868"/>
        <v>1</v>
      </c>
      <c r="D772">
        <f t="shared" si="805"/>
        <v>2018</v>
      </c>
      <c r="E772" s="22">
        <f t="shared" si="843"/>
        <v>43119</v>
      </c>
      <c r="F772" s="25">
        <f t="shared" ref="F772:H772" si="879">F733</f>
        <v>0.75</v>
      </c>
      <c r="G772" s="25">
        <f t="shared" si="879"/>
        <v>0.83333333333333337</v>
      </c>
      <c r="H772" s="25" t="str">
        <f t="shared" si="879"/>
        <v>Public</v>
      </c>
      <c r="J772" s="1">
        <f t="shared" si="870"/>
        <v>8.333333333333337E-2</v>
      </c>
      <c r="K772" s="2">
        <f t="shared" si="871"/>
        <v>0</v>
      </c>
      <c r="L772" s="2">
        <f t="shared" si="872"/>
        <v>7</v>
      </c>
      <c r="M772" s="2">
        <f t="shared" si="873"/>
        <v>130</v>
      </c>
      <c r="N772" s="2">
        <f t="shared" si="874"/>
        <v>153</v>
      </c>
      <c r="O772" s="7" t="str">
        <f t="shared" si="875"/>
        <v>Public
 de 18h 00 à 20h 00</v>
      </c>
    </row>
    <row r="773" spans="1:15" x14ac:dyDescent="0.25">
      <c r="A773">
        <f t="shared" si="876"/>
        <v>3</v>
      </c>
      <c r="B773" s="3">
        <f t="shared" si="877"/>
        <v>6</v>
      </c>
      <c r="C773" s="4">
        <f t="shared" si="868"/>
        <v>1</v>
      </c>
      <c r="D773">
        <f t="shared" ref="D773:D836" si="880">YEAR(E773)</f>
        <v>2018</v>
      </c>
      <c r="E773" s="22">
        <f t="shared" si="843"/>
        <v>43119</v>
      </c>
      <c r="F773" s="25">
        <f t="shared" ref="F773:H773" si="881">F734</f>
        <v>0.83333333333333337</v>
      </c>
      <c r="G773" s="25">
        <f t="shared" si="881"/>
        <v>0.875</v>
      </c>
      <c r="H773" s="25" t="str">
        <f t="shared" si="881"/>
        <v>CNT</v>
      </c>
      <c r="J773" s="1">
        <f t="shared" si="870"/>
        <v>4.166666666666663E-2</v>
      </c>
      <c r="K773" s="2">
        <f t="shared" si="871"/>
        <v>0</v>
      </c>
      <c r="L773" s="2">
        <f t="shared" si="872"/>
        <v>7</v>
      </c>
      <c r="M773" s="2">
        <f t="shared" si="873"/>
        <v>154</v>
      </c>
      <c r="N773" s="2">
        <f t="shared" si="874"/>
        <v>165</v>
      </c>
      <c r="O773" s="7" t="str">
        <f t="shared" si="875"/>
        <v>CNT
 de 20h 00 à 21h 00</v>
      </c>
    </row>
    <row r="774" spans="1:15" x14ac:dyDescent="0.25">
      <c r="A774">
        <f t="shared" si="876"/>
        <v>3</v>
      </c>
      <c r="B774" s="3">
        <f t="shared" si="877"/>
        <v>6</v>
      </c>
      <c r="C774" s="4">
        <f t="shared" si="868"/>
        <v>1</v>
      </c>
      <c r="D774">
        <f t="shared" si="880"/>
        <v>2018</v>
      </c>
      <c r="E774" s="22">
        <f t="shared" si="843"/>
        <v>43119</v>
      </c>
      <c r="F774" s="25">
        <f t="shared" ref="F774:H774" si="882">F735</f>
        <v>0.875</v>
      </c>
      <c r="G774" s="25">
        <f t="shared" si="882"/>
        <v>0.9375</v>
      </c>
      <c r="H774" s="25" t="str">
        <f t="shared" si="882"/>
        <v>TVSV</v>
      </c>
      <c r="J774" s="1">
        <f t="shared" si="870"/>
        <v>6.25E-2</v>
      </c>
      <c r="K774" s="2">
        <f t="shared" si="871"/>
        <v>0</v>
      </c>
      <c r="L774" s="2">
        <f t="shared" si="872"/>
        <v>7</v>
      </c>
      <c r="M774" s="2">
        <f t="shared" si="873"/>
        <v>166</v>
      </c>
      <c r="N774" s="2">
        <f t="shared" si="874"/>
        <v>183</v>
      </c>
      <c r="O774" s="7" t="str">
        <f t="shared" si="875"/>
        <v>TVSV
 de 21h 00 à 22h 30</v>
      </c>
    </row>
    <row r="775" spans="1:15" x14ac:dyDescent="0.25">
      <c r="A775">
        <f t="shared" si="876"/>
        <v>3</v>
      </c>
      <c r="B775" s="3">
        <f t="shared" si="877"/>
        <v>7</v>
      </c>
      <c r="C775" s="4">
        <f t="shared" si="868"/>
        <v>1</v>
      </c>
      <c r="D775">
        <f t="shared" si="880"/>
        <v>2018</v>
      </c>
      <c r="E775" s="22">
        <f t="shared" si="843"/>
        <v>43120</v>
      </c>
      <c r="F775" s="25">
        <f t="shared" ref="F775:H775" si="883">F736</f>
        <v>0.33333333333333331</v>
      </c>
      <c r="G775" s="25">
        <f t="shared" si="883"/>
        <v>0.375</v>
      </c>
      <c r="H775" s="25" t="str">
        <f t="shared" si="883"/>
        <v>Gym Volontaire</v>
      </c>
      <c r="J775" s="1">
        <f t="shared" si="870"/>
        <v>4.1666666666666685E-2</v>
      </c>
      <c r="K775" s="2">
        <f t="shared" si="871"/>
        <v>0</v>
      </c>
      <c r="L775" s="2">
        <f t="shared" si="872"/>
        <v>8</v>
      </c>
      <c r="M775" s="2">
        <f t="shared" si="873"/>
        <v>10</v>
      </c>
      <c r="N775" s="2">
        <f t="shared" si="874"/>
        <v>21</v>
      </c>
      <c r="O775" s="7" t="str">
        <f t="shared" si="875"/>
        <v>Gym Volontaire
 de 8h 00 à 9h 00</v>
      </c>
    </row>
    <row r="776" spans="1:15" x14ac:dyDescent="0.25">
      <c r="A776">
        <f t="shared" si="876"/>
        <v>3</v>
      </c>
      <c r="B776" s="3">
        <f t="shared" si="877"/>
        <v>7</v>
      </c>
      <c r="C776" s="4">
        <f t="shared" si="868"/>
        <v>1</v>
      </c>
      <c r="D776">
        <f t="shared" si="880"/>
        <v>2018</v>
      </c>
      <c r="E776" s="22">
        <f t="shared" si="843"/>
        <v>43120</v>
      </c>
      <c r="F776" s="25">
        <f t="shared" ref="F776:H776" si="884">F737</f>
        <v>0.375</v>
      </c>
      <c r="G776" s="25">
        <f t="shared" si="884"/>
        <v>0.45833333333333331</v>
      </c>
      <c r="H776" s="25" t="str">
        <f t="shared" si="884"/>
        <v>Val Horizon</v>
      </c>
      <c r="J776" s="1">
        <f t="shared" si="870"/>
        <v>8.3333333333333315E-2</v>
      </c>
      <c r="K776" s="2">
        <f t="shared" si="871"/>
        <v>0</v>
      </c>
      <c r="L776" s="2">
        <f t="shared" si="872"/>
        <v>8</v>
      </c>
      <c r="M776" s="2">
        <f t="shared" si="873"/>
        <v>22</v>
      </c>
      <c r="N776" s="2">
        <f t="shared" si="874"/>
        <v>45</v>
      </c>
      <c r="O776" s="7" t="str">
        <f t="shared" si="875"/>
        <v>Val Horizon
 de 9h 00 à 11h 00</v>
      </c>
    </row>
    <row r="777" spans="1:15" x14ac:dyDescent="0.25">
      <c r="A777">
        <f t="shared" si="876"/>
        <v>3</v>
      </c>
      <c r="B777" s="3">
        <f t="shared" si="877"/>
        <v>7</v>
      </c>
      <c r="C777" s="4">
        <f t="shared" si="868"/>
        <v>1</v>
      </c>
      <c r="D777">
        <f t="shared" si="880"/>
        <v>2018</v>
      </c>
      <c r="E777" s="22">
        <f t="shared" si="843"/>
        <v>43120</v>
      </c>
      <c r="F777" s="25">
        <f t="shared" ref="F777:H777" si="885">F738</f>
        <v>0.45833333333333331</v>
      </c>
      <c r="G777" s="25">
        <f t="shared" si="885"/>
        <v>0.60416666666666663</v>
      </c>
      <c r="H777" s="25" t="str">
        <f t="shared" si="885"/>
        <v>CNT</v>
      </c>
      <c r="J777" s="1">
        <f t="shared" si="870"/>
        <v>0.14583333333333331</v>
      </c>
      <c r="K777" s="2">
        <f t="shared" si="871"/>
        <v>0</v>
      </c>
      <c r="L777" s="2">
        <f t="shared" si="872"/>
        <v>8</v>
      </c>
      <c r="M777" s="2">
        <f t="shared" si="873"/>
        <v>46</v>
      </c>
      <c r="N777" s="2">
        <f t="shared" si="874"/>
        <v>87</v>
      </c>
      <c r="O777" s="7" t="str">
        <f t="shared" si="875"/>
        <v>CNT
 de 11h 00 à 14h 30</v>
      </c>
    </row>
    <row r="778" spans="1:15" x14ac:dyDescent="0.25">
      <c r="A778">
        <f t="shared" si="876"/>
        <v>3</v>
      </c>
      <c r="B778" s="3">
        <f t="shared" si="877"/>
        <v>7</v>
      </c>
      <c r="C778" s="4">
        <f t="shared" si="868"/>
        <v>1</v>
      </c>
      <c r="D778">
        <f t="shared" si="880"/>
        <v>2018</v>
      </c>
      <c r="E778" s="22">
        <f t="shared" si="843"/>
        <v>43120</v>
      </c>
      <c r="F778" s="25">
        <f t="shared" ref="F778:H778" si="886">F739</f>
        <v>0.60416666666666663</v>
      </c>
      <c r="G778" s="25">
        <f t="shared" si="886"/>
        <v>0.79166666666666663</v>
      </c>
      <c r="H778" s="25" t="str">
        <f t="shared" si="886"/>
        <v>Public + SDIS ET/OU PSIG</v>
      </c>
      <c r="J778" s="1">
        <f t="shared" si="870"/>
        <v>0.1875</v>
      </c>
      <c r="K778" s="2">
        <f t="shared" si="871"/>
        <v>0</v>
      </c>
      <c r="L778" s="2">
        <f t="shared" si="872"/>
        <v>8</v>
      </c>
      <c r="M778" s="2">
        <f t="shared" si="873"/>
        <v>88</v>
      </c>
      <c r="N778" s="2">
        <f t="shared" si="874"/>
        <v>141</v>
      </c>
      <c r="O778" s="7" t="str">
        <f t="shared" si="875"/>
        <v>Public + SDIS ET/OU PSIG
 de 14h 30 à 19h 00</v>
      </c>
    </row>
    <row r="779" spans="1:15" ht="15.75" thickBot="1" x14ac:dyDescent="0.3">
      <c r="A779">
        <f t="shared" si="876"/>
        <v>3</v>
      </c>
      <c r="B779" s="3">
        <f t="shared" si="877"/>
        <v>7</v>
      </c>
      <c r="C779" s="4">
        <f t="shared" si="868"/>
        <v>1</v>
      </c>
      <c r="D779">
        <f t="shared" si="880"/>
        <v>2018</v>
      </c>
      <c r="E779" s="26">
        <f t="shared" si="843"/>
        <v>43120</v>
      </c>
      <c r="F779" s="27">
        <f t="shared" ref="F779:H779" si="887">F740</f>
        <v>0.79166666666666663</v>
      </c>
      <c r="G779" s="27">
        <f t="shared" si="887"/>
        <v>0.84375</v>
      </c>
      <c r="H779" s="27" t="str">
        <f t="shared" si="887"/>
        <v>Plongeurs masqués</v>
      </c>
      <c r="I779" s="28"/>
      <c r="J779" s="1">
        <f t="shared" si="870"/>
        <v>5.208333333333337E-2</v>
      </c>
      <c r="K779" s="2">
        <f t="shared" si="871"/>
        <v>0</v>
      </c>
      <c r="L779" s="2">
        <f t="shared" si="872"/>
        <v>8</v>
      </c>
      <c r="M779" s="2">
        <f t="shared" si="873"/>
        <v>142</v>
      </c>
      <c r="N779" s="2">
        <f t="shared" si="874"/>
        <v>156</v>
      </c>
      <c r="O779" s="7" t="str">
        <f t="shared" si="875"/>
        <v>Plongeurs masqués
 de 19h 00 à 20h 15</v>
      </c>
    </row>
    <row r="780" spans="1:15" s="29" customFormat="1" ht="15.75" thickTop="1" x14ac:dyDescent="0.25">
      <c r="A780" s="29">
        <f t="shared" si="876"/>
        <v>4</v>
      </c>
      <c r="B780" s="30">
        <f t="shared" si="877"/>
        <v>1</v>
      </c>
      <c r="C780" s="31">
        <f t="shared" si="868"/>
        <v>1</v>
      </c>
      <c r="D780" s="29">
        <f t="shared" si="880"/>
        <v>2018</v>
      </c>
      <c r="E780" s="32">
        <f t="shared" si="843"/>
        <v>43121</v>
      </c>
      <c r="F780" s="33">
        <f t="shared" ref="F780:H780" si="888">F741</f>
        <v>0.3125</v>
      </c>
      <c r="G780" s="33">
        <f t="shared" si="888"/>
        <v>0.41666666666666669</v>
      </c>
      <c r="H780" s="33" t="str">
        <f t="shared" si="888"/>
        <v>CNT</v>
      </c>
      <c r="I780" s="34">
        <v>32</v>
      </c>
      <c r="J780" s="35">
        <f t="shared" si="870"/>
        <v>0.10416666666666669</v>
      </c>
      <c r="K780" s="36">
        <f t="shared" si="871"/>
        <v>80.000000000000014</v>
      </c>
      <c r="L780" s="36">
        <f t="shared" si="872"/>
        <v>2</v>
      </c>
      <c r="M780" s="36">
        <f t="shared" si="873"/>
        <v>4</v>
      </c>
      <c r="N780" s="36">
        <f t="shared" si="874"/>
        <v>33</v>
      </c>
      <c r="O780" s="37" t="str">
        <f t="shared" si="875"/>
        <v>CNT
 de 7h 30 à 10h 00
 32 participants</v>
      </c>
    </row>
    <row r="781" spans="1:15" x14ac:dyDescent="0.25">
      <c r="A781">
        <f t="shared" si="876"/>
        <v>4</v>
      </c>
      <c r="B781" s="3">
        <f t="shared" si="877"/>
        <v>1</v>
      </c>
      <c r="C781" s="4">
        <f t="shared" si="868"/>
        <v>1</v>
      </c>
      <c r="D781">
        <f t="shared" si="880"/>
        <v>2018</v>
      </c>
      <c r="E781" s="22">
        <f t="shared" si="843"/>
        <v>43121</v>
      </c>
      <c r="F781" s="25">
        <f t="shared" ref="F781:H781" si="889">F742</f>
        <v>0.41666666666666669</v>
      </c>
      <c r="G781" s="25">
        <f t="shared" si="889"/>
        <v>0.5625</v>
      </c>
      <c r="H781" s="25" t="str">
        <f t="shared" si="889"/>
        <v>Public</v>
      </c>
      <c r="I781" s="24">
        <v>27</v>
      </c>
      <c r="J781" s="1">
        <f t="shared" si="870"/>
        <v>0.14583333333333331</v>
      </c>
      <c r="K781" s="2">
        <f t="shared" si="871"/>
        <v>94.499999999999986</v>
      </c>
      <c r="L781" s="2">
        <f t="shared" si="872"/>
        <v>2</v>
      </c>
      <c r="M781" s="2">
        <f t="shared" si="873"/>
        <v>34</v>
      </c>
      <c r="N781" s="2">
        <f t="shared" si="874"/>
        <v>75</v>
      </c>
      <c r="O781" s="7" t="str">
        <f t="shared" si="875"/>
        <v>Public
 de 10h 00 à 13h 30
 27 participants</v>
      </c>
    </row>
    <row r="782" spans="1:15" x14ac:dyDescent="0.25">
      <c r="A782">
        <f t="shared" si="876"/>
        <v>4</v>
      </c>
      <c r="B782" s="3">
        <f t="shared" si="877"/>
        <v>2</v>
      </c>
      <c r="C782" s="4">
        <f t="shared" si="868"/>
        <v>1</v>
      </c>
      <c r="D782">
        <f t="shared" si="880"/>
        <v>2018</v>
      </c>
      <c r="E782" s="22">
        <f t="shared" si="843"/>
        <v>43122</v>
      </c>
      <c r="F782" s="25">
        <f t="shared" ref="F782:H782" si="890">F743</f>
        <v>0.375</v>
      </c>
      <c r="G782" s="25">
        <f t="shared" si="890"/>
        <v>0.44791666666666669</v>
      </c>
      <c r="H782" s="25" t="str">
        <f t="shared" si="890"/>
        <v>Lycée</v>
      </c>
      <c r="I782" s="24">
        <v>45</v>
      </c>
      <c r="J782" s="1">
        <f t="shared" si="870"/>
        <v>7.2916666666666685E-2</v>
      </c>
      <c r="K782" s="2">
        <f t="shared" si="871"/>
        <v>78.750000000000028</v>
      </c>
      <c r="L782" s="2">
        <f t="shared" si="872"/>
        <v>3</v>
      </c>
      <c r="M782" s="2">
        <f t="shared" si="873"/>
        <v>22</v>
      </c>
      <c r="N782" s="2">
        <f t="shared" si="874"/>
        <v>42</v>
      </c>
      <c r="O782" s="7" t="str">
        <f t="shared" si="875"/>
        <v>Lycée
 de 9h 00 à 10h 45
 45 participants</v>
      </c>
    </row>
    <row r="783" spans="1:15" x14ac:dyDescent="0.25">
      <c r="A783">
        <f t="shared" si="876"/>
        <v>4</v>
      </c>
      <c r="B783" s="3">
        <f t="shared" si="877"/>
        <v>2</v>
      </c>
      <c r="C783" s="4">
        <f t="shared" si="868"/>
        <v>1</v>
      </c>
      <c r="D783">
        <f t="shared" si="880"/>
        <v>2018</v>
      </c>
      <c r="E783" s="22">
        <f t="shared" si="843"/>
        <v>43122</v>
      </c>
      <c r="F783" s="25">
        <f t="shared" ref="F783:H783" si="891">F744</f>
        <v>0.5</v>
      </c>
      <c r="G783" s="25">
        <f t="shared" si="891"/>
        <v>0.5625</v>
      </c>
      <c r="H783" s="25" t="str">
        <f t="shared" si="891"/>
        <v>Gym Volontaire</v>
      </c>
      <c r="I783" s="24">
        <v>18</v>
      </c>
      <c r="J783" s="1">
        <f t="shared" si="870"/>
        <v>6.25E-2</v>
      </c>
      <c r="K783" s="2">
        <f t="shared" si="871"/>
        <v>27</v>
      </c>
      <c r="L783" s="2">
        <f t="shared" si="872"/>
        <v>3</v>
      </c>
      <c r="M783" s="2">
        <f t="shared" si="873"/>
        <v>58</v>
      </c>
      <c r="N783" s="2">
        <f t="shared" si="874"/>
        <v>75</v>
      </c>
      <c r="O783" s="7" t="str">
        <f t="shared" si="875"/>
        <v>Gym Volontaire
 de 12h 00 à 13h 30
 18 participants</v>
      </c>
    </row>
    <row r="784" spans="1:15" x14ac:dyDescent="0.25">
      <c r="A784">
        <f t="shared" si="876"/>
        <v>4</v>
      </c>
      <c r="B784" s="3">
        <f t="shared" si="877"/>
        <v>2</v>
      </c>
      <c r="C784" s="4">
        <f t="shared" si="868"/>
        <v>1</v>
      </c>
      <c r="D784">
        <f t="shared" si="880"/>
        <v>2018</v>
      </c>
      <c r="E784" s="22">
        <f t="shared" si="843"/>
        <v>43122</v>
      </c>
      <c r="F784" s="25">
        <f t="shared" ref="F784:H784" si="892">F745</f>
        <v>0.58333333333333337</v>
      </c>
      <c r="G784" s="25">
        <f t="shared" si="892"/>
        <v>0.64583333333333337</v>
      </c>
      <c r="H784" s="25" t="str">
        <f t="shared" si="892"/>
        <v>Collège A</v>
      </c>
      <c r="I784" s="24">
        <v>19</v>
      </c>
      <c r="J784" s="1">
        <f t="shared" si="870"/>
        <v>6.25E-2</v>
      </c>
      <c r="K784" s="2">
        <f t="shared" si="871"/>
        <v>28.5</v>
      </c>
      <c r="L784" s="2">
        <f t="shared" si="872"/>
        <v>3</v>
      </c>
      <c r="M784" s="2">
        <f t="shared" si="873"/>
        <v>82</v>
      </c>
      <c r="N784" s="2">
        <f t="shared" si="874"/>
        <v>99</v>
      </c>
      <c r="O784" s="7" t="str">
        <f t="shared" si="875"/>
        <v>Collège A
 de 14h 00 à 15h 30
 19 participants</v>
      </c>
    </row>
    <row r="785" spans="1:15" x14ac:dyDescent="0.25">
      <c r="A785">
        <f t="shared" si="876"/>
        <v>4</v>
      </c>
      <c r="B785" s="3">
        <f t="shared" si="877"/>
        <v>2</v>
      </c>
      <c r="C785" s="4">
        <f t="shared" si="868"/>
        <v>1</v>
      </c>
      <c r="D785">
        <f t="shared" si="880"/>
        <v>2018</v>
      </c>
      <c r="E785" s="22">
        <f t="shared" si="843"/>
        <v>43122</v>
      </c>
      <c r="F785" s="25">
        <f t="shared" ref="F785:H785" si="893">F746</f>
        <v>0.64583333333333337</v>
      </c>
      <c r="G785" s="25">
        <f t="shared" si="893"/>
        <v>0.70833333333333337</v>
      </c>
      <c r="H785" s="25" t="str">
        <f t="shared" si="893"/>
        <v>Collège B</v>
      </c>
      <c r="I785" s="24">
        <v>22</v>
      </c>
      <c r="J785" s="1">
        <f t="shared" si="870"/>
        <v>6.25E-2</v>
      </c>
      <c r="K785" s="2">
        <f t="shared" si="871"/>
        <v>33</v>
      </c>
      <c r="L785" s="2">
        <f t="shared" si="872"/>
        <v>3</v>
      </c>
      <c r="M785" s="2">
        <f t="shared" si="873"/>
        <v>100</v>
      </c>
      <c r="N785" s="2">
        <f t="shared" si="874"/>
        <v>117</v>
      </c>
      <c r="O785" s="7" t="str">
        <f t="shared" si="875"/>
        <v>Collège B
 de 15h 30 à 17h 00
 22 participants</v>
      </c>
    </row>
    <row r="786" spans="1:15" x14ac:dyDescent="0.25">
      <c r="A786">
        <f t="shared" si="876"/>
        <v>4</v>
      </c>
      <c r="B786" s="3">
        <f t="shared" si="877"/>
        <v>2</v>
      </c>
      <c r="C786" s="4">
        <f t="shared" si="868"/>
        <v>1</v>
      </c>
      <c r="D786">
        <f t="shared" si="880"/>
        <v>2018</v>
      </c>
      <c r="E786" s="22">
        <f t="shared" si="843"/>
        <v>43122</v>
      </c>
      <c r="F786" s="25">
        <f t="shared" ref="F786:H786" si="894">F747</f>
        <v>0.70833333333333337</v>
      </c>
      <c r="G786" s="25">
        <f t="shared" si="894"/>
        <v>0.75</v>
      </c>
      <c r="H786" s="25" t="str">
        <f t="shared" si="894"/>
        <v>Gym Volontaire</v>
      </c>
      <c r="I786" s="24">
        <v>37</v>
      </c>
      <c r="J786" s="1">
        <f t="shared" si="870"/>
        <v>4.166666666666663E-2</v>
      </c>
      <c r="K786" s="2">
        <f t="shared" si="871"/>
        <v>36.999999999999964</v>
      </c>
      <c r="L786" s="2">
        <f t="shared" si="872"/>
        <v>3</v>
      </c>
      <c r="M786" s="2">
        <f t="shared" si="873"/>
        <v>118</v>
      </c>
      <c r="N786" s="2">
        <f t="shared" si="874"/>
        <v>129</v>
      </c>
      <c r="O786" s="7" t="str">
        <f t="shared" si="875"/>
        <v>Gym Volontaire
 de 17h 00 à 18h 00
 37 participants</v>
      </c>
    </row>
    <row r="787" spans="1:15" x14ac:dyDescent="0.25">
      <c r="A787">
        <f t="shared" si="876"/>
        <v>4</v>
      </c>
      <c r="B787" s="3">
        <f t="shared" si="877"/>
        <v>2</v>
      </c>
      <c r="C787" s="4">
        <f t="shared" si="868"/>
        <v>1</v>
      </c>
      <c r="D787">
        <f t="shared" si="880"/>
        <v>2018</v>
      </c>
      <c r="E787" s="22">
        <f t="shared" si="843"/>
        <v>43122</v>
      </c>
      <c r="F787" s="25">
        <f t="shared" ref="F787:H787" si="895">F748</f>
        <v>0.75</v>
      </c>
      <c r="G787" s="25">
        <f t="shared" si="895"/>
        <v>0.9375</v>
      </c>
      <c r="H787" s="25" t="str">
        <f t="shared" si="895"/>
        <v>CNT</v>
      </c>
      <c r="I787" s="24">
        <v>38</v>
      </c>
      <c r="J787" s="1">
        <f t="shared" si="870"/>
        <v>0.1875</v>
      </c>
      <c r="K787" s="2">
        <f t="shared" si="871"/>
        <v>171</v>
      </c>
      <c r="L787" s="2">
        <f t="shared" si="872"/>
        <v>3</v>
      </c>
      <c r="M787" s="2">
        <f t="shared" si="873"/>
        <v>130</v>
      </c>
      <c r="N787" s="2">
        <f t="shared" si="874"/>
        <v>183</v>
      </c>
      <c r="O787" s="7" t="str">
        <f t="shared" si="875"/>
        <v>CNT
 de 18h 00 à 22h 30
 38 participants</v>
      </c>
    </row>
    <row r="788" spans="1:15" x14ac:dyDescent="0.25">
      <c r="A788">
        <f t="shared" si="876"/>
        <v>4</v>
      </c>
      <c r="B788" s="3">
        <f t="shared" si="877"/>
        <v>3</v>
      </c>
      <c r="C788" s="4">
        <f t="shared" si="868"/>
        <v>1</v>
      </c>
      <c r="D788">
        <f t="shared" si="880"/>
        <v>2018</v>
      </c>
      <c r="E788" s="22">
        <f t="shared" si="843"/>
        <v>43123</v>
      </c>
      <c r="F788" s="25">
        <f t="shared" ref="F788:H788" si="896">F749</f>
        <v>0.3125</v>
      </c>
      <c r="G788" s="25">
        <f t="shared" si="896"/>
        <v>0.34375</v>
      </c>
      <c r="H788" s="25" t="str">
        <f t="shared" si="896"/>
        <v>SDIS et/OU PSIG</v>
      </c>
      <c r="I788" s="24">
        <v>12</v>
      </c>
      <c r="J788" s="1">
        <f t="shared" si="870"/>
        <v>3.125E-2</v>
      </c>
      <c r="K788" s="2">
        <f t="shared" si="871"/>
        <v>9</v>
      </c>
      <c r="L788" s="2">
        <f t="shared" si="872"/>
        <v>4</v>
      </c>
      <c r="M788" s="2">
        <f t="shared" si="873"/>
        <v>4</v>
      </c>
      <c r="N788" s="2">
        <f t="shared" si="874"/>
        <v>12</v>
      </c>
      <c r="O788" s="7" t="str">
        <f t="shared" si="875"/>
        <v>SDIS et/OU PSIG
 de 7h 30 à 8h 15
 12 participants</v>
      </c>
    </row>
    <row r="789" spans="1:15" x14ac:dyDescent="0.25">
      <c r="A789">
        <f t="shared" si="876"/>
        <v>4</v>
      </c>
      <c r="B789" s="3">
        <f t="shared" si="877"/>
        <v>3</v>
      </c>
      <c r="C789" s="4">
        <f t="shared" si="868"/>
        <v>1</v>
      </c>
      <c r="D789">
        <f t="shared" si="880"/>
        <v>2018</v>
      </c>
      <c r="E789" s="22">
        <f t="shared" si="843"/>
        <v>43123</v>
      </c>
      <c r="F789" s="25">
        <f t="shared" ref="F789:H789" si="897">F750</f>
        <v>0.35416666666666669</v>
      </c>
      <c r="G789" s="25">
        <f t="shared" si="897"/>
        <v>0.5</v>
      </c>
      <c r="H789" s="25" t="str">
        <f t="shared" si="897"/>
        <v>Collège C</v>
      </c>
      <c r="I789" s="24">
        <v>45</v>
      </c>
      <c r="J789" s="1">
        <f t="shared" si="870"/>
        <v>0.14583333333333331</v>
      </c>
      <c r="K789" s="2">
        <f t="shared" si="871"/>
        <v>157.49999999999997</v>
      </c>
      <c r="L789" s="2">
        <f t="shared" si="872"/>
        <v>4</v>
      </c>
      <c r="M789" s="2">
        <f t="shared" si="873"/>
        <v>16</v>
      </c>
      <c r="N789" s="2">
        <f t="shared" si="874"/>
        <v>57</v>
      </c>
      <c r="O789" s="7" t="str">
        <f t="shared" si="875"/>
        <v>Collège C
 de 8h 30 à 12h 00
 45 participants</v>
      </c>
    </row>
    <row r="790" spans="1:15" x14ac:dyDescent="0.25">
      <c r="A790">
        <f t="shared" si="876"/>
        <v>4</v>
      </c>
      <c r="B790" s="3">
        <f t="shared" si="877"/>
        <v>3</v>
      </c>
      <c r="C790" s="4">
        <f t="shared" si="868"/>
        <v>1</v>
      </c>
      <c r="D790">
        <f t="shared" si="880"/>
        <v>2018</v>
      </c>
      <c r="E790" s="22">
        <f t="shared" si="843"/>
        <v>43123</v>
      </c>
      <c r="F790" s="25">
        <f t="shared" ref="F790:H790" si="898">F751</f>
        <v>0.52083333333333337</v>
      </c>
      <c r="G790" s="25">
        <f t="shared" si="898"/>
        <v>0.5625</v>
      </c>
      <c r="H790" s="25" t="str">
        <f t="shared" si="898"/>
        <v>Maison Des Cèdres</v>
      </c>
      <c r="I790" s="24">
        <v>10</v>
      </c>
      <c r="J790" s="1">
        <f t="shared" si="870"/>
        <v>4.166666666666663E-2</v>
      </c>
      <c r="K790" s="2">
        <f t="shared" si="871"/>
        <v>9.9999999999999911</v>
      </c>
      <c r="L790" s="2">
        <f t="shared" si="872"/>
        <v>4</v>
      </c>
      <c r="M790" s="2">
        <f t="shared" si="873"/>
        <v>64</v>
      </c>
      <c r="N790" s="2">
        <f t="shared" si="874"/>
        <v>75</v>
      </c>
      <c r="O790" s="7" t="str">
        <f t="shared" si="875"/>
        <v>Maison Des Cèdres
 de 12h 30 à 13h 30
 10 participants</v>
      </c>
    </row>
    <row r="791" spans="1:15" x14ac:dyDescent="0.25">
      <c r="A791">
        <f t="shared" si="876"/>
        <v>4</v>
      </c>
      <c r="B791" s="3">
        <f t="shared" si="877"/>
        <v>3</v>
      </c>
      <c r="C791" s="4">
        <f t="shared" si="868"/>
        <v>1</v>
      </c>
      <c r="D791">
        <f t="shared" si="880"/>
        <v>2018</v>
      </c>
      <c r="E791" s="22">
        <f t="shared" si="843"/>
        <v>43123</v>
      </c>
      <c r="F791" s="25">
        <f t="shared" ref="F791:H791" si="899">F752</f>
        <v>0.58333333333333337</v>
      </c>
      <c r="G791" s="25">
        <f t="shared" si="899"/>
        <v>0.75</v>
      </c>
      <c r="H791" s="25" t="str">
        <f t="shared" si="899"/>
        <v>Lycée</v>
      </c>
      <c r="I791" s="24">
        <v>50</v>
      </c>
      <c r="J791" s="1">
        <f t="shared" si="870"/>
        <v>0.16666666666666663</v>
      </c>
      <c r="K791" s="2">
        <f t="shared" si="871"/>
        <v>199.99999999999997</v>
      </c>
      <c r="L791" s="2">
        <f t="shared" si="872"/>
        <v>4</v>
      </c>
      <c r="M791" s="2">
        <f t="shared" si="873"/>
        <v>82</v>
      </c>
      <c r="N791" s="2">
        <f t="shared" si="874"/>
        <v>129</v>
      </c>
      <c r="O791" s="7" t="str">
        <f t="shared" si="875"/>
        <v>Lycée
 de 14h 00 à 18h 00
 50 participants</v>
      </c>
    </row>
    <row r="792" spans="1:15" x14ac:dyDescent="0.25">
      <c r="A792">
        <f t="shared" si="876"/>
        <v>4</v>
      </c>
      <c r="B792" s="3">
        <f t="shared" si="877"/>
        <v>3</v>
      </c>
      <c r="C792" s="4">
        <f t="shared" si="868"/>
        <v>1</v>
      </c>
      <c r="D792">
        <f t="shared" si="880"/>
        <v>2018</v>
      </c>
      <c r="E792" s="22">
        <f t="shared" si="843"/>
        <v>43123</v>
      </c>
      <c r="F792" s="25">
        <f t="shared" ref="F792:H792" si="900">F753</f>
        <v>0.75</v>
      </c>
      <c r="G792" s="25">
        <f t="shared" si="900"/>
        <v>0.83333333333333337</v>
      </c>
      <c r="H792" s="25" t="str">
        <f t="shared" si="900"/>
        <v>Public</v>
      </c>
      <c r="I792" s="24">
        <v>25</v>
      </c>
      <c r="J792" s="1">
        <f t="shared" si="870"/>
        <v>8.333333333333337E-2</v>
      </c>
      <c r="K792" s="2">
        <f t="shared" si="871"/>
        <v>50.000000000000028</v>
      </c>
      <c r="L792" s="2">
        <f t="shared" si="872"/>
        <v>4</v>
      </c>
      <c r="M792" s="2">
        <f t="shared" si="873"/>
        <v>130</v>
      </c>
      <c r="N792" s="2">
        <f t="shared" si="874"/>
        <v>153</v>
      </c>
      <c r="O792" s="7" t="str">
        <f t="shared" si="875"/>
        <v>Public
 de 18h 00 à 20h 00
 25 participants</v>
      </c>
    </row>
    <row r="793" spans="1:15" x14ac:dyDescent="0.25">
      <c r="A793">
        <f t="shared" si="876"/>
        <v>4</v>
      </c>
      <c r="B793" s="3">
        <f t="shared" si="877"/>
        <v>3</v>
      </c>
      <c r="C793" s="4">
        <f t="shared" si="868"/>
        <v>1</v>
      </c>
      <c r="D793">
        <f t="shared" si="880"/>
        <v>2018</v>
      </c>
      <c r="E793" s="22">
        <f t="shared" si="843"/>
        <v>43123</v>
      </c>
      <c r="F793" s="25">
        <f t="shared" ref="F793:H793" si="901">F754</f>
        <v>0.83333333333333337</v>
      </c>
      <c r="G793" s="25">
        <f t="shared" si="901"/>
        <v>0.9375</v>
      </c>
      <c r="H793" s="25" t="str">
        <f t="shared" si="901"/>
        <v>CNT</v>
      </c>
      <c r="I793" s="24">
        <v>15</v>
      </c>
      <c r="J793" s="1">
        <f t="shared" si="870"/>
        <v>0.10416666666666663</v>
      </c>
      <c r="K793" s="2">
        <f t="shared" si="871"/>
        <v>37.499999999999986</v>
      </c>
      <c r="L793" s="2">
        <f t="shared" si="872"/>
        <v>4</v>
      </c>
      <c r="M793" s="2">
        <f t="shared" si="873"/>
        <v>154</v>
      </c>
      <c r="N793" s="2">
        <f t="shared" si="874"/>
        <v>183</v>
      </c>
      <c r="O793" s="7" t="str">
        <f t="shared" si="875"/>
        <v>CNT
 de 20h 00 à 22h 30
 15 participants</v>
      </c>
    </row>
    <row r="794" spans="1:15" x14ac:dyDescent="0.25">
      <c r="A794">
        <f t="shared" si="876"/>
        <v>4</v>
      </c>
      <c r="B794" s="3">
        <f t="shared" si="877"/>
        <v>4</v>
      </c>
      <c r="C794" s="4">
        <f t="shared" si="868"/>
        <v>1</v>
      </c>
      <c r="D794">
        <f t="shared" si="880"/>
        <v>2018</v>
      </c>
      <c r="E794" s="22">
        <f t="shared" si="843"/>
        <v>43124</v>
      </c>
      <c r="F794" s="25">
        <f t="shared" ref="F794:H794" si="902">F755</f>
        <v>0.33333333333333331</v>
      </c>
      <c r="G794" s="25">
        <f t="shared" si="902"/>
        <v>0.41666666666666669</v>
      </c>
      <c r="H794" s="25" t="str">
        <f t="shared" si="902"/>
        <v>Lycée</v>
      </c>
      <c r="I794" s="24">
        <v>50</v>
      </c>
      <c r="J794" s="1">
        <f t="shared" si="870"/>
        <v>8.333333333333337E-2</v>
      </c>
      <c r="K794" s="2">
        <f t="shared" si="871"/>
        <v>100.00000000000006</v>
      </c>
      <c r="L794" s="2">
        <f t="shared" si="872"/>
        <v>5</v>
      </c>
      <c r="M794" s="2">
        <f t="shared" si="873"/>
        <v>10</v>
      </c>
      <c r="N794" s="2">
        <f t="shared" si="874"/>
        <v>33</v>
      </c>
      <c r="O794" s="7" t="str">
        <f t="shared" si="875"/>
        <v>Lycée
 de 8h 00 à 10h 00
 50 participants</v>
      </c>
    </row>
    <row r="795" spans="1:15" x14ac:dyDescent="0.25">
      <c r="A795">
        <f t="shared" si="876"/>
        <v>4</v>
      </c>
      <c r="B795" s="3">
        <f t="shared" si="877"/>
        <v>4</v>
      </c>
      <c r="C795" s="4">
        <f t="shared" si="868"/>
        <v>1</v>
      </c>
      <c r="D795">
        <f t="shared" si="880"/>
        <v>2018</v>
      </c>
      <c r="E795" s="22">
        <f t="shared" si="843"/>
        <v>43124</v>
      </c>
      <c r="F795" s="25">
        <f t="shared" ref="F795:H795" si="903">F756</f>
        <v>0.41666666666666669</v>
      </c>
      <c r="G795" s="25">
        <f t="shared" si="903"/>
        <v>0.5</v>
      </c>
      <c r="H795" s="25" t="str">
        <f t="shared" si="903"/>
        <v>Lycée</v>
      </c>
      <c r="I795" s="24">
        <v>55</v>
      </c>
      <c r="J795" s="1">
        <f t="shared" si="870"/>
        <v>8.3333333333333315E-2</v>
      </c>
      <c r="K795" s="2">
        <f t="shared" si="871"/>
        <v>109.99999999999997</v>
      </c>
      <c r="L795" s="2">
        <f t="shared" si="872"/>
        <v>5</v>
      </c>
      <c r="M795" s="2">
        <f t="shared" si="873"/>
        <v>34</v>
      </c>
      <c r="N795" s="2">
        <f t="shared" si="874"/>
        <v>57</v>
      </c>
      <c r="O795" s="7" t="str">
        <f t="shared" si="875"/>
        <v>Lycée
 de 10h 00 à 12h 00
 55 participants</v>
      </c>
    </row>
    <row r="796" spans="1:15" x14ac:dyDescent="0.25">
      <c r="A796">
        <f t="shared" si="876"/>
        <v>4</v>
      </c>
      <c r="B796" s="3">
        <f t="shared" si="877"/>
        <v>4</v>
      </c>
      <c r="C796" s="4">
        <f t="shared" si="868"/>
        <v>1</v>
      </c>
      <c r="D796">
        <f t="shared" si="880"/>
        <v>2018</v>
      </c>
      <c r="E796" s="22">
        <f t="shared" si="843"/>
        <v>43124</v>
      </c>
      <c r="F796" s="25">
        <f t="shared" ref="F796:H796" si="904">F757</f>
        <v>0.52083333333333337</v>
      </c>
      <c r="G796" s="25">
        <f t="shared" si="904"/>
        <v>0.60416666666666663</v>
      </c>
      <c r="H796" s="25" t="str">
        <f t="shared" si="904"/>
        <v>CNT</v>
      </c>
      <c r="I796" s="24">
        <v>15</v>
      </c>
      <c r="J796" s="1">
        <f t="shared" si="870"/>
        <v>8.3333333333333259E-2</v>
      </c>
      <c r="K796" s="2">
        <f t="shared" si="871"/>
        <v>29.999999999999972</v>
      </c>
      <c r="L796" s="2">
        <f t="shared" si="872"/>
        <v>5</v>
      </c>
      <c r="M796" s="2">
        <f t="shared" si="873"/>
        <v>64</v>
      </c>
      <c r="N796" s="2">
        <f t="shared" si="874"/>
        <v>87</v>
      </c>
      <c r="O796" s="7" t="str">
        <f t="shared" si="875"/>
        <v>CNT
 de 12h 30 à 14h 30
 15 participants</v>
      </c>
    </row>
    <row r="797" spans="1:15" x14ac:dyDescent="0.25">
      <c r="A797">
        <f t="shared" si="876"/>
        <v>4</v>
      </c>
      <c r="B797" s="3">
        <f t="shared" si="877"/>
        <v>4</v>
      </c>
      <c r="C797" s="4">
        <f t="shared" si="868"/>
        <v>1</v>
      </c>
      <c r="D797">
        <f t="shared" si="880"/>
        <v>2018</v>
      </c>
      <c r="E797" s="22">
        <f t="shared" si="843"/>
        <v>43124</v>
      </c>
      <c r="F797" s="25">
        <f t="shared" ref="F797:H797" si="905">F758</f>
        <v>0.60416666666666663</v>
      </c>
      <c r="G797" s="25">
        <f t="shared" si="905"/>
        <v>0.79166666666666663</v>
      </c>
      <c r="H797" s="25" t="str">
        <f t="shared" si="905"/>
        <v>Public</v>
      </c>
      <c r="I797" s="24">
        <v>60</v>
      </c>
      <c r="J797" s="1">
        <f t="shared" si="870"/>
        <v>0.1875</v>
      </c>
      <c r="K797" s="2">
        <f t="shared" si="871"/>
        <v>270</v>
      </c>
      <c r="L797" s="2">
        <f t="shared" si="872"/>
        <v>5</v>
      </c>
      <c r="M797" s="2">
        <f t="shared" si="873"/>
        <v>88</v>
      </c>
      <c r="N797" s="2">
        <f t="shared" si="874"/>
        <v>141</v>
      </c>
      <c r="O797" s="7" t="str">
        <f t="shared" si="875"/>
        <v>Public
 de 14h 30 à 19h 00
 60 participants</v>
      </c>
    </row>
    <row r="798" spans="1:15" x14ac:dyDescent="0.25">
      <c r="A798">
        <f t="shared" si="876"/>
        <v>4</v>
      </c>
      <c r="B798" s="3">
        <f t="shared" si="877"/>
        <v>4</v>
      </c>
      <c r="C798" s="4">
        <f t="shared" si="868"/>
        <v>1</v>
      </c>
      <c r="D798">
        <f t="shared" si="880"/>
        <v>2018</v>
      </c>
      <c r="E798" s="22">
        <f t="shared" si="843"/>
        <v>43124</v>
      </c>
      <c r="F798" s="25">
        <f t="shared" ref="F798:H798" si="906">F759</f>
        <v>0.79166666666666663</v>
      </c>
      <c r="G798" s="25">
        <f t="shared" si="906"/>
        <v>0.83333333333333337</v>
      </c>
      <c r="H798" s="25" t="str">
        <f t="shared" si="906"/>
        <v>CNT</v>
      </c>
      <c r="I798" s="24">
        <v>12</v>
      </c>
      <c r="J798" s="1">
        <f t="shared" si="870"/>
        <v>4.1666666666666741E-2</v>
      </c>
      <c r="K798" s="2">
        <f t="shared" si="871"/>
        <v>12.000000000000021</v>
      </c>
      <c r="L798" s="2">
        <f t="shared" si="872"/>
        <v>5</v>
      </c>
      <c r="M798" s="2">
        <f t="shared" si="873"/>
        <v>142</v>
      </c>
      <c r="N798" s="2">
        <f t="shared" si="874"/>
        <v>153</v>
      </c>
      <c r="O798" s="7" t="str">
        <f t="shared" si="875"/>
        <v>CNT
 de 19h 00 à 20h 00
 12 participants</v>
      </c>
    </row>
    <row r="799" spans="1:15" x14ac:dyDescent="0.25">
      <c r="A799">
        <f t="shared" si="876"/>
        <v>4</v>
      </c>
      <c r="B799" s="3">
        <f t="shared" si="877"/>
        <v>4</v>
      </c>
      <c r="C799" s="4">
        <f t="shared" si="868"/>
        <v>1</v>
      </c>
      <c r="D799">
        <f t="shared" si="880"/>
        <v>2018</v>
      </c>
      <c r="E799" s="22">
        <f t="shared" si="843"/>
        <v>43124</v>
      </c>
      <c r="F799" s="25">
        <f t="shared" ref="F799:H799" si="907">F760</f>
        <v>0.83333333333333337</v>
      </c>
      <c r="G799" s="25">
        <f t="shared" si="907"/>
        <v>0.9375</v>
      </c>
      <c r="H799" s="25" t="str">
        <f t="shared" si="907"/>
        <v>Plongeurs masqués</v>
      </c>
      <c r="I799" s="24">
        <v>10</v>
      </c>
      <c r="J799" s="1">
        <f t="shared" si="870"/>
        <v>0.10416666666666663</v>
      </c>
      <c r="K799" s="2">
        <f t="shared" si="871"/>
        <v>24.999999999999993</v>
      </c>
      <c r="L799" s="2">
        <f t="shared" si="872"/>
        <v>5</v>
      </c>
      <c r="M799" s="2">
        <f t="shared" si="873"/>
        <v>154</v>
      </c>
      <c r="N799" s="2">
        <f t="shared" si="874"/>
        <v>183</v>
      </c>
      <c r="O799" s="7" t="str">
        <f t="shared" si="875"/>
        <v>Plongeurs masqués
 de 20h 00 à 22h 30
 10 participants</v>
      </c>
    </row>
    <row r="800" spans="1:15" x14ac:dyDescent="0.25">
      <c r="A800">
        <f t="shared" si="876"/>
        <v>4</v>
      </c>
      <c r="B800" s="3">
        <f t="shared" si="877"/>
        <v>5</v>
      </c>
      <c r="C800" s="4">
        <f t="shared" si="868"/>
        <v>1</v>
      </c>
      <c r="D800">
        <f t="shared" si="880"/>
        <v>2018</v>
      </c>
      <c r="E800" s="22">
        <f t="shared" si="843"/>
        <v>43125</v>
      </c>
      <c r="F800" s="25">
        <f t="shared" ref="F800:H800" si="908">F761</f>
        <v>0.35416666666666669</v>
      </c>
      <c r="G800" s="25">
        <f t="shared" si="908"/>
        <v>0.41666666666666669</v>
      </c>
      <c r="H800" s="25" t="str">
        <f t="shared" si="908"/>
        <v>Collège B</v>
      </c>
      <c r="I800" s="24">
        <v>52</v>
      </c>
      <c r="J800" s="1">
        <f t="shared" si="870"/>
        <v>6.25E-2</v>
      </c>
      <c r="K800" s="2">
        <f t="shared" si="871"/>
        <v>78</v>
      </c>
      <c r="L800" s="2">
        <f t="shared" si="872"/>
        <v>6</v>
      </c>
      <c r="M800" s="2">
        <f t="shared" si="873"/>
        <v>16</v>
      </c>
      <c r="N800" s="2">
        <f t="shared" si="874"/>
        <v>33</v>
      </c>
      <c r="O800" s="7" t="str">
        <f t="shared" si="875"/>
        <v>Collège B
 de 8h 30 à 10h 00
 52 participants</v>
      </c>
    </row>
    <row r="801" spans="1:15" x14ac:dyDescent="0.25">
      <c r="A801">
        <f t="shared" si="876"/>
        <v>4</v>
      </c>
      <c r="B801" s="3">
        <f t="shared" si="877"/>
        <v>5</v>
      </c>
      <c r="C801" s="4">
        <f t="shared" si="868"/>
        <v>1</v>
      </c>
      <c r="D801">
        <f t="shared" si="880"/>
        <v>2018</v>
      </c>
      <c r="E801" s="22">
        <f t="shared" si="843"/>
        <v>43125</v>
      </c>
      <c r="F801" s="25">
        <f t="shared" ref="F801:H801" si="909">F762</f>
        <v>0.52083333333333337</v>
      </c>
      <c r="G801" s="25">
        <f t="shared" si="909"/>
        <v>0.5625</v>
      </c>
      <c r="H801" s="25" t="str">
        <f t="shared" si="909"/>
        <v>Inss</v>
      </c>
      <c r="I801" s="24">
        <v>52</v>
      </c>
      <c r="J801" s="1">
        <f t="shared" si="870"/>
        <v>4.166666666666663E-2</v>
      </c>
      <c r="K801" s="2">
        <f t="shared" si="871"/>
        <v>51.999999999999957</v>
      </c>
      <c r="L801" s="2">
        <f t="shared" si="872"/>
        <v>6</v>
      </c>
      <c r="M801" s="2">
        <f t="shared" si="873"/>
        <v>64</v>
      </c>
      <c r="N801" s="2">
        <f t="shared" si="874"/>
        <v>75</v>
      </c>
      <c r="O801" s="7" t="str">
        <f t="shared" si="875"/>
        <v>Inss
 de 12h 30 à 13h 30
 52 participants</v>
      </c>
    </row>
    <row r="802" spans="1:15" x14ac:dyDescent="0.25">
      <c r="A802">
        <f t="shared" si="876"/>
        <v>4</v>
      </c>
      <c r="B802" s="3">
        <f t="shared" si="877"/>
        <v>5</v>
      </c>
      <c r="C802" s="4">
        <f t="shared" si="868"/>
        <v>1</v>
      </c>
      <c r="D802">
        <f t="shared" si="880"/>
        <v>2018</v>
      </c>
      <c r="E802" s="22">
        <f t="shared" si="843"/>
        <v>43125</v>
      </c>
      <c r="F802" s="25">
        <f t="shared" ref="F802:H802" si="910">F763</f>
        <v>0.58333333333333337</v>
      </c>
      <c r="G802" s="25">
        <f t="shared" si="910"/>
        <v>0.61111111111111105</v>
      </c>
      <c r="H802" s="25" t="str">
        <f t="shared" si="910"/>
        <v>Ecole Primaire A</v>
      </c>
      <c r="I802" s="24">
        <v>32</v>
      </c>
      <c r="J802" s="1">
        <f t="shared" si="870"/>
        <v>2.7777777777777679E-2</v>
      </c>
      <c r="K802" s="2">
        <f t="shared" si="871"/>
        <v>21.333333333333258</v>
      </c>
      <c r="L802" s="2">
        <f t="shared" si="872"/>
        <v>6</v>
      </c>
      <c r="M802" s="2">
        <f t="shared" si="873"/>
        <v>82</v>
      </c>
      <c r="N802" s="2">
        <f t="shared" si="874"/>
        <v>88.999999999999972</v>
      </c>
      <c r="O802" s="7" t="str">
        <f t="shared" si="875"/>
        <v>Ecole Primaire A
 de 14h 00 à 14h 40
 32 participants</v>
      </c>
    </row>
    <row r="803" spans="1:15" x14ac:dyDescent="0.25">
      <c r="A803">
        <f t="shared" si="876"/>
        <v>4</v>
      </c>
      <c r="B803" s="3">
        <f t="shared" si="877"/>
        <v>5</v>
      </c>
      <c r="C803" s="4">
        <f t="shared" si="868"/>
        <v>1</v>
      </c>
      <c r="D803">
        <f t="shared" si="880"/>
        <v>2018</v>
      </c>
      <c r="E803" s="22">
        <f t="shared" si="843"/>
        <v>43125</v>
      </c>
      <c r="F803" s="25">
        <f t="shared" ref="F803:H803" si="911">F764</f>
        <v>0.61458333333333337</v>
      </c>
      <c r="G803" s="25">
        <f t="shared" si="911"/>
        <v>0.64236111111111105</v>
      </c>
      <c r="H803" s="25" t="str">
        <f t="shared" si="911"/>
        <v>Ecole Primaire A</v>
      </c>
      <c r="I803" s="24">
        <v>32</v>
      </c>
      <c r="J803" s="1">
        <f t="shared" si="870"/>
        <v>2.7777777777777679E-2</v>
      </c>
      <c r="K803" s="2">
        <f t="shared" si="871"/>
        <v>21.333333333333258</v>
      </c>
      <c r="L803" s="2">
        <f t="shared" si="872"/>
        <v>6</v>
      </c>
      <c r="M803" s="2">
        <f t="shared" si="873"/>
        <v>91</v>
      </c>
      <c r="N803" s="2">
        <f t="shared" si="874"/>
        <v>97.999999999999972</v>
      </c>
      <c r="O803" s="7" t="str">
        <f t="shared" si="875"/>
        <v>Ecole Primaire A
 de 14h 45 à 15h 25
 32 participants</v>
      </c>
    </row>
    <row r="804" spans="1:15" x14ac:dyDescent="0.25">
      <c r="A804">
        <f t="shared" si="876"/>
        <v>4</v>
      </c>
      <c r="B804" s="3">
        <f t="shared" si="877"/>
        <v>5</v>
      </c>
      <c r="C804" s="4">
        <f t="shared" si="868"/>
        <v>1</v>
      </c>
      <c r="D804">
        <f t="shared" si="880"/>
        <v>2018</v>
      </c>
      <c r="E804" s="22">
        <f t="shared" si="843"/>
        <v>43125</v>
      </c>
      <c r="F804" s="25">
        <f t="shared" ref="F804:H804" si="912">F765</f>
        <v>0.66666666666666663</v>
      </c>
      <c r="G804" s="25">
        <f t="shared" si="912"/>
        <v>0.75</v>
      </c>
      <c r="H804" s="25" t="str">
        <f t="shared" si="912"/>
        <v>Lycée</v>
      </c>
      <c r="I804" s="24">
        <v>52</v>
      </c>
      <c r="J804" s="1">
        <f t="shared" si="870"/>
        <v>8.333333333333337E-2</v>
      </c>
      <c r="K804" s="2">
        <f t="shared" si="871"/>
        <v>104.00000000000006</v>
      </c>
      <c r="L804" s="2">
        <f t="shared" si="872"/>
        <v>6</v>
      </c>
      <c r="M804" s="2">
        <f t="shared" si="873"/>
        <v>106</v>
      </c>
      <c r="N804" s="2">
        <f t="shared" si="874"/>
        <v>129</v>
      </c>
      <c r="O804" s="7" t="str">
        <f t="shared" si="875"/>
        <v>Lycée
 de 16h 00 à 18h 00
 52 participants</v>
      </c>
    </row>
    <row r="805" spans="1:15" x14ac:dyDescent="0.25">
      <c r="A805">
        <f t="shared" si="876"/>
        <v>4</v>
      </c>
      <c r="B805" s="3">
        <f t="shared" si="877"/>
        <v>5</v>
      </c>
      <c r="C805" s="4">
        <f t="shared" si="868"/>
        <v>1</v>
      </c>
      <c r="D805">
        <f t="shared" si="880"/>
        <v>2018</v>
      </c>
      <c r="E805" s="22">
        <f t="shared" si="843"/>
        <v>43125</v>
      </c>
      <c r="F805" s="25">
        <f t="shared" ref="F805:H805" si="913">F766</f>
        <v>0.75</v>
      </c>
      <c r="G805" s="25">
        <f t="shared" si="913"/>
        <v>0.83333333333333337</v>
      </c>
      <c r="H805" s="25" t="str">
        <f t="shared" si="913"/>
        <v>Public</v>
      </c>
      <c r="I805" s="24">
        <v>60</v>
      </c>
      <c r="J805" s="1">
        <f t="shared" si="870"/>
        <v>8.333333333333337E-2</v>
      </c>
      <c r="K805" s="2">
        <f t="shared" si="871"/>
        <v>120.00000000000004</v>
      </c>
      <c r="L805" s="2">
        <f t="shared" si="872"/>
        <v>6</v>
      </c>
      <c r="M805" s="2">
        <f t="shared" si="873"/>
        <v>130</v>
      </c>
      <c r="N805" s="2">
        <f t="shared" si="874"/>
        <v>153</v>
      </c>
      <c r="O805" s="7" t="str">
        <f t="shared" si="875"/>
        <v>Public
 de 18h 00 à 20h 00
 60 participants</v>
      </c>
    </row>
    <row r="806" spans="1:15" x14ac:dyDescent="0.25">
      <c r="A806">
        <f t="shared" si="876"/>
        <v>4</v>
      </c>
      <c r="B806" s="3">
        <f t="shared" si="877"/>
        <v>5</v>
      </c>
      <c r="C806" s="4">
        <f t="shared" si="868"/>
        <v>1</v>
      </c>
      <c r="D806">
        <f t="shared" si="880"/>
        <v>2018</v>
      </c>
      <c r="E806" s="22">
        <f t="shared" si="843"/>
        <v>43125</v>
      </c>
      <c r="F806" s="25">
        <f t="shared" ref="F806:H806" si="914">F767</f>
        <v>0.83333333333333337</v>
      </c>
      <c r="G806" s="25">
        <f t="shared" si="914"/>
        <v>0.9375</v>
      </c>
      <c r="H806" s="25" t="str">
        <f t="shared" si="914"/>
        <v>CNT</v>
      </c>
      <c r="I806" s="24">
        <v>15</v>
      </c>
      <c r="J806" s="1">
        <f t="shared" si="870"/>
        <v>0.10416666666666663</v>
      </c>
      <c r="K806" s="2">
        <f t="shared" si="871"/>
        <v>37.499999999999986</v>
      </c>
      <c r="L806" s="2">
        <f t="shared" si="872"/>
        <v>6</v>
      </c>
      <c r="M806" s="2">
        <f t="shared" si="873"/>
        <v>154</v>
      </c>
      <c r="N806" s="2">
        <f t="shared" si="874"/>
        <v>183</v>
      </c>
      <c r="O806" s="7" t="str">
        <f t="shared" si="875"/>
        <v>CNT
 de 20h 00 à 22h 30
 15 participants</v>
      </c>
    </row>
    <row r="807" spans="1:15" x14ac:dyDescent="0.25">
      <c r="A807">
        <f t="shared" si="876"/>
        <v>4</v>
      </c>
      <c r="B807" s="3">
        <f t="shared" si="877"/>
        <v>6</v>
      </c>
      <c r="C807" s="4">
        <f t="shared" si="868"/>
        <v>1</v>
      </c>
      <c r="D807">
        <f t="shared" si="880"/>
        <v>2018</v>
      </c>
      <c r="E807" s="22">
        <f t="shared" si="843"/>
        <v>43126</v>
      </c>
      <c r="F807" s="25">
        <f t="shared" ref="F807:H807" si="915">F768</f>
        <v>0.375</v>
      </c>
      <c r="G807" s="25">
        <f t="shared" si="915"/>
        <v>0.47916666666666669</v>
      </c>
      <c r="H807" s="25" t="str">
        <f t="shared" si="915"/>
        <v>Ecole Primaire B</v>
      </c>
      <c r="I807" s="24">
        <v>25</v>
      </c>
      <c r="J807" s="1">
        <f t="shared" si="870"/>
        <v>0.10416666666666669</v>
      </c>
      <c r="K807" s="2">
        <f t="shared" si="871"/>
        <v>62.500000000000007</v>
      </c>
      <c r="L807" s="2">
        <f t="shared" si="872"/>
        <v>7</v>
      </c>
      <c r="M807" s="2">
        <f t="shared" si="873"/>
        <v>22</v>
      </c>
      <c r="N807" s="2">
        <f t="shared" si="874"/>
        <v>51</v>
      </c>
      <c r="O807" s="7" t="str">
        <f t="shared" si="875"/>
        <v>Ecole Primaire B
 de 9h 00 à 11h 30
 25 participants</v>
      </c>
    </row>
    <row r="808" spans="1:15" x14ac:dyDescent="0.25">
      <c r="A808">
        <f t="shared" si="876"/>
        <v>4</v>
      </c>
      <c r="B808" s="3">
        <f t="shared" si="877"/>
        <v>6</v>
      </c>
      <c r="C808" s="4">
        <f t="shared" si="868"/>
        <v>1</v>
      </c>
      <c r="D808">
        <f t="shared" si="880"/>
        <v>2018</v>
      </c>
      <c r="E808" s="22">
        <f t="shared" si="843"/>
        <v>43126</v>
      </c>
      <c r="F808" s="25">
        <f t="shared" ref="F808:H808" si="916">F769</f>
        <v>0.52083333333333337</v>
      </c>
      <c r="G808" s="25">
        <f t="shared" si="916"/>
        <v>0.5625</v>
      </c>
      <c r="H808" s="25" t="str">
        <f t="shared" si="916"/>
        <v>Maison Des Cèdres</v>
      </c>
      <c r="I808" s="24">
        <v>15</v>
      </c>
      <c r="J808" s="1">
        <f t="shared" si="870"/>
        <v>4.166666666666663E-2</v>
      </c>
      <c r="K808" s="2">
        <f t="shared" si="871"/>
        <v>14.999999999999986</v>
      </c>
      <c r="L808" s="2">
        <f t="shared" si="872"/>
        <v>7</v>
      </c>
      <c r="M808" s="2">
        <f t="shared" si="873"/>
        <v>64</v>
      </c>
      <c r="N808" s="2">
        <f t="shared" si="874"/>
        <v>75</v>
      </c>
      <c r="O808" s="7" t="str">
        <f t="shared" si="875"/>
        <v>Maison Des Cèdres
 de 12h 30 à 13h 30
 15 participants</v>
      </c>
    </row>
    <row r="809" spans="1:15" x14ac:dyDescent="0.25">
      <c r="A809">
        <f t="shared" si="876"/>
        <v>4</v>
      </c>
      <c r="B809" s="3">
        <f t="shared" si="877"/>
        <v>6</v>
      </c>
      <c r="C809" s="4">
        <f t="shared" si="868"/>
        <v>1</v>
      </c>
      <c r="D809">
        <f t="shared" si="880"/>
        <v>2018</v>
      </c>
      <c r="E809" s="22">
        <f t="shared" si="843"/>
        <v>43126</v>
      </c>
      <c r="F809" s="25">
        <f t="shared" ref="F809:H809" si="917">F770</f>
        <v>0.58333333333333337</v>
      </c>
      <c r="G809" s="25">
        <f t="shared" si="917"/>
        <v>0.66666666666666663</v>
      </c>
      <c r="H809" s="25" t="str">
        <f t="shared" si="917"/>
        <v>Lycée</v>
      </c>
      <c r="I809" s="24">
        <v>35</v>
      </c>
      <c r="J809" s="1">
        <f t="shared" si="870"/>
        <v>8.3333333333333259E-2</v>
      </c>
      <c r="K809" s="2">
        <f t="shared" si="871"/>
        <v>69.999999999999943</v>
      </c>
      <c r="L809" s="2">
        <f t="shared" si="872"/>
        <v>7</v>
      </c>
      <c r="M809" s="2">
        <f t="shared" si="873"/>
        <v>82</v>
      </c>
      <c r="N809" s="2">
        <f t="shared" si="874"/>
        <v>105</v>
      </c>
      <c r="O809" s="7" t="str">
        <f t="shared" si="875"/>
        <v>Lycée
 de 14h 00 à 16h 00
 35 participants</v>
      </c>
    </row>
    <row r="810" spans="1:15" x14ac:dyDescent="0.25">
      <c r="A810">
        <f t="shared" si="876"/>
        <v>4</v>
      </c>
      <c r="B810" s="3">
        <f t="shared" si="877"/>
        <v>6</v>
      </c>
      <c r="C810" s="4">
        <f t="shared" si="868"/>
        <v>1</v>
      </c>
      <c r="D810">
        <f t="shared" si="880"/>
        <v>2018</v>
      </c>
      <c r="E810" s="22">
        <f t="shared" ref="E810:E873" si="918">E771+7</f>
        <v>43126</v>
      </c>
      <c r="F810" s="25">
        <f t="shared" ref="F810:H810" si="919">F771</f>
        <v>0.66666666666666663</v>
      </c>
      <c r="G810" s="25">
        <f t="shared" si="919"/>
        <v>0.75</v>
      </c>
      <c r="H810" s="25" t="str">
        <f t="shared" si="919"/>
        <v>Lycée</v>
      </c>
      <c r="I810" s="24">
        <v>35</v>
      </c>
      <c r="J810" s="1">
        <f t="shared" si="870"/>
        <v>8.333333333333337E-2</v>
      </c>
      <c r="K810" s="2">
        <f t="shared" si="871"/>
        <v>70.000000000000028</v>
      </c>
      <c r="L810" s="2">
        <f t="shared" si="872"/>
        <v>7</v>
      </c>
      <c r="M810" s="2">
        <f t="shared" si="873"/>
        <v>106</v>
      </c>
      <c r="N810" s="2">
        <f t="shared" si="874"/>
        <v>129</v>
      </c>
      <c r="O810" s="7" t="str">
        <f t="shared" si="875"/>
        <v>Lycée
 de 16h 00 à 18h 00
 35 participants</v>
      </c>
    </row>
    <row r="811" spans="1:15" x14ac:dyDescent="0.25">
      <c r="A811">
        <f t="shared" si="876"/>
        <v>4</v>
      </c>
      <c r="B811" s="3">
        <f t="shared" si="877"/>
        <v>6</v>
      </c>
      <c r="C811" s="4">
        <f t="shared" si="868"/>
        <v>1</v>
      </c>
      <c r="D811">
        <f t="shared" si="880"/>
        <v>2018</v>
      </c>
      <c r="E811" s="22">
        <f t="shared" si="918"/>
        <v>43126</v>
      </c>
      <c r="F811" s="25">
        <f t="shared" ref="F811:H811" si="920">F772</f>
        <v>0.75</v>
      </c>
      <c r="G811" s="25">
        <f t="shared" si="920"/>
        <v>0.83333333333333337</v>
      </c>
      <c r="H811" s="25" t="str">
        <f t="shared" si="920"/>
        <v>Public</v>
      </c>
      <c r="I811" s="24">
        <v>45</v>
      </c>
      <c r="J811" s="1">
        <f t="shared" si="870"/>
        <v>8.333333333333337E-2</v>
      </c>
      <c r="K811" s="2">
        <f t="shared" si="871"/>
        <v>90.000000000000043</v>
      </c>
      <c r="L811" s="2">
        <f t="shared" si="872"/>
        <v>7</v>
      </c>
      <c r="M811" s="2">
        <f t="shared" si="873"/>
        <v>130</v>
      </c>
      <c r="N811" s="2">
        <f t="shared" si="874"/>
        <v>153</v>
      </c>
      <c r="O811" s="7" t="str">
        <f t="shared" si="875"/>
        <v>Public
 de 18h 00 à 20h 00
 45 participants</v>
      </c>
    </row>
    <row r="812" spans="1:15" x14ac:dyDescent="0.25">
      <c r="A812">
        <f t="shared" si="876"/>
        <v>4</v>
      </c>
      <c r="B812" s="3">
        <f t="shared" si="877"/>
        <v>6</v>
      </c>
      <c r="C812" s="4">
        <f t="shared" si="868"/>
        <v>1</v>
      </c>
      <c r="D812">
        <f t="shared" si="880"/>
        <v>2018</v>
      </c>
      <c r="E812" s="22">
        <f t="shared" si="918"/>
        <v>43126</v>
      </c>
      <c r="F812" s="25">
        <f t="shared" ref="F812:H812" si="921">F773</f>
        <v>0.83333333333333337</v>
      </c>
      <c r="G812" s="25">
        <f t="shared" si="921"/>
        <v>0.875</v>
      </c>
      <c r="H812" s="25" t="str">
        <f t="shared" si="921"/>
        <v>CNT</v>
      </c>
      <c r="I812" s="24">
        <v>53</v>
      </c>
      <c r="J812" s="1">
        <f t="shared" si="870"/>
        <v>4.166666666666663E-2</v>
      </c>
      <c r="K812" s="2">
        <f t="shared" si="871"/>
        <v>52.99999999999995</v>
      </c>
      <c r="L812" s="2">
        <f t="shared" si="872"/>
        <v>7</v>
      </c>
      <c r="M812" s="2">
        <f t="shared" si="873"/>
        <v>154</v>
      </c>
      <c r="N812" s="2">
        <f t="shared" si="874"/>
        <v>165</v>
      </c>
      <c r="O812" s="7" t="str">
        <f t="shared" si="875"/>
        <v>CNT
 de 20h 00 à 21h 00
 53 participants</v>
      </c>
    </row>
    <row r="813" spans="1:15" x14ac:dyDescent="0.25">
      <c r="A813">
        <f t="shared" si="876"/>
        <v>4</v>
      </c>
      <c r="B813" s="3">
        <f t="shared" si="877"/>
        <v>6</v>
      </c>
      <c r="C813" s="4">
        <f t="shared" si="868"/>
        <v>1</v>
      </c>
      <c r="D813">
        <f t="shared" si="880"/>
        <v>2018</v>
      </c>
      <c r="E813" s="22">
        <f t="shared" si="918"/>
        <v>43126</v>
      </c>
      <c r="F813" s="25">
        <f t="shared" ref="F813:H813" si="922">F774</f>
        <v>0.875</v>
      </c>
      <c r="G813" s="25">
        <f t="shared" si="922"/>
        <v>0.9375</v>
      </c>
      <c r="H813" s="25" t="str">
        <f t="shared" si="922"/>
        <v>TVSV</v>
      </c>
      <c r="I813" s="24">
        <v>27</v>
      </c>
      <c r="J813" s="1">
        <f t="shared" si="870"/>
        <v>6.25E-2</v>
      </c>
      <c r="K813" s="2">
        <f t="shared" si="871"/>
        <v>40.5</v>
      </c>
      <c r="L813" s="2">
        <f t="shared" si="872"/>
        <v>7</v>
      </c>
      <c r="M813" s="2">
        <f t="shared" si="873"/>
        <v>166</v>
      </c>
      <c r="N813" s="2">
        <f t="shared" si="874"/>
        <v>183</v>
      </c>
      <c r="O813" s="7" t="str">
        <f t="shared" si="875"/>
        <v>TVSV
 de 21h 00 à 22h 30
 27 participants</v>
      </c>
    </row>
    <row r="814" spans="1:15" x14ac:dyDescent="0.25">
      <c r="A814">
        <f t="shared" si="876"/>
        <v>4</v>
      </c>
      <c r="B814" s="3">
        <f t="shared" si="877"/>
        <v>7</v>
      </c>
      <c r="C814" s="4">
        <f t="shared" si="868"/>
        <v>1</v>
      </c>
      <c r="D814">
        <f t="shared" si="880"/>
        <v>2018</v>
      </c>
      <c r="E814" s="22">
        <f t="shared" si="918"/>
        <v>43127</v>
      </c>
      <c r="F814" s="25">
        <f t="shared" ref="F814:H814" si="923">F775</f>
        <v>0.33333333333333331</v>
      </c>
      <c r="G814" s="25">
        <f t="shared" si="923"/>
        <v>0.375</v>
      </c>
      <c r="H814" s="25" t="str">
        <f t="shared" si="923"/>
        <v>Gym Volontaire</v>
      </c>
      <c r="I814" s="24">
        <v>12</v>
      </c>
      <c r="J814" s="1">
        <f t="shared" si="870"/>
        <v>4.1666666666666685E-2</v>
      </c>
      <c r="K814" s="2">
        <f t="shared" si="871"/>
        <v>12.000000000000005</v>
      </c>
      <c r="L814" s="2">
        <f t="shared" si="872"/>
        <v>8</v>
      </c>
      <c r="M814" s="2">
        <f t="shared" si="873"/>
        <v>10</v>
      </c>
      <c r="N814" s="2">
        <f t="shared" si="874"/>
        <v>21</v>
      </c>
      <c r="O814" s="7" t="str">
        <f t="shared" si="875"/>
        <v>Gym Volontaire
 de 8h 00 à 9h 00
 12 participants</v>
      </c>
    </row>
    <row r="815" spans="1:15" x14ac:dyDescent="0.25">
      <c r="A815">
        <f t="shared" si="876"/>
        <v>4</v>
      </c>
      <c r="B815" s="3">
        <f t="shared" si="877"/>
        <v>7</v>
      </c>
      <c r="C815" s="4">
        <f t="shared" si="868"/>
        <v>1</v>
      </c>
      <c r="D815">
        <f t="shared" si="880"/>
        <v>2018</v>
      </c>
      <c r="E815" s="22">
        <f t="shared" si="918"/>
        <v>43127</v>
      </c>
      <c r="F815" s="25">
        <f t="shared" ref="F815:H815" si="924">F776</f>
        <v>0.375</v>
      </c>
      <c r="G815" s="25">
        <f t="shared" si="924"/>
        <v>0.45833333333333331</v>
      </c>
      <c r="H815" s="25" t="str">
        <f t="shared" si="924"/>
        <v>Val Horizon</v>
      </c>
      <c r="I815" s="24">
        <v>15</v>
      </c>
      <c r="J815" s="1">
        <f t="shared" si="870"/>
        <v>8.3333333333333315E-2</v>
      </c>
      <c r="K815" s="2">
        <f t="shared" si="871"/>
        <v>29.999999999999993</v>
      </c>
      <c r="L815" s="2">
        <f t="shared" si="872"/>
        <v>8</v>
      </c>
      <c r="M815" s="2">
        <f t="shared" si="873"/>
        <v>22</v>
      </c>
      <c r="N815" s="2">
        <f t="shared" si="874"/>
        <v>45</v>
      </c>
      <c r="O815" s="7" t="str">
        <f t="shared" si="875"/>
        <v>Val Horizon
 de 9h 00 à 11h 00
 15 participants</v>
      </c>
    </row>
    <row r="816" spans="1:15" x14ac:dyDescent="0.25">
      <c r="A816">
        <f t="shared" si="876"/>
        <v>4</v>
      </c>
      <c r="B816" s="3">
        <f t="shared" si="877"/>
        <v>7</v>
      </c>
      <c r="C816" s="4">
        <f t="shared" si="868"/>
        <v>1</v>
      </c>
      <c r="D816">
        <f t="shared" si="880"/>
        <v>2018</v>
      </c>
      <c r="E816" s="22">
        <f t="shared" si="918"/>
        <v>43127</v>
      </c>
      <c r="F816" s="25">
        <f t="shared" ref="F816:H816" si="925">F777</f>
        <v>0.45833333333333331</v>
      </c>
      <c r="G816" s="25">
        <f t="shared" si="925"/>
        <v>0.60416666666666663</v>
      </c>
      <c r="H816" s="25" t="str">
        <f t="shared" si="925"/>
        <v>CNT</v>
      </c>
      <c r="I816" s="24">
        <v>15</v>
      </c>
      <c r="J816" s="1">
        <f t="shared" si="870"/>
        <v>0.14583333333333331</v>
      </c>
      <c r="K816" s="2">
        <f t="shared" si="871"/>
        <v>52.499999999999986</v>
      </c>
      <c r="L816" s="2">
        <f t="shared" si="872"/>
        <v>8</v>
      </c>
      <c r="M816" s="2">
        <f t="shared" si="873"/>
        <v>46</v>
      </c>
      <c r="N816" s="2">
        <f t="shared" si="874"/>
        <v>87</v>
      </c>
      <c r="O816" s="7" t="str">
        <f t="shared" si="875"/>
        <v>CNT
 de 11h 00 à 14h 30
 15 participants</v>
      </c>
    </row>
    <row r="817" spans="1:15" x14ac:dyDescent="0.25">
      <c r="A817">
        <f t="shared" si="876"/>
        <v>4</v>
      </c>
      <c r="B817" s="3">
        <f t="shared" si="877"/>
        <v>7</v>
      </c>
      <c r="C817" s="4">
        <f t="shared" si="868"/>
        <v>1</v>
      </c>
      <c r="D817">
        <f t="shared" si="880"/>
        <v>2018</v>
      </c>
      <c r="E817" s="22">
        <f t="shared" si="918"/>
        <v>43127</v>
      </c>
      <c r="F817" s="25">
        <f t="shared" ref="F817:H817" si="926">F778</f>
        <v>0.60416666666666663</v>
      </c>
      <c r="G817" s="25">
        <f t="shared" si="926"/>
        <v>0.79166666666666663</v>
      </c>
      <c r="H817" s="25" t="str">
        <f t="shared" si="926"/>
        <v>Public + SDIS ET/OU PSIG</v>
      </c>
      <c r="I817" s="24">
        <v>15</v>
      </c>
      <c r="J817" s="1">
        <f t="shared" si="870"/>
        <v>0.1875</v>
      </c>
      <c r="K817" s="2">
        <f t="shared" si="871"/>
        <v>67.5</v>
      </c>
      <c r="L817" s="2">
        <f t="shared" si="872"/>
        <v>8</v>
      </c>
      <c r="M817" s="2">
        <f t="shared" si="873"/>
        <v>88</v>
      </c>
      <c r="N817" s="2">
        <f t="shared" si="874"/>
        <v>141</v>
      </c>
      <c r="O817" s="7" t="str">
        <f t="shared" si="875"/>
        <v>Public + SDIS ET/OU PSIG
 de 14h 30 à 19h 00
 15 participants</v>
      </c>
    </row>
    <row r="818" spans="1:15" x14ac:dyDescent="0.25">
      <c r="A818">
        <f t="shared" si="876"/>
        <v>4</v>
      </c>
      <c r="B818" s="3">
        <f t="shared" si="877"/>
        <v>7</v>
      </c>
      <c r="C818" s="4">
        <f t="shared" si="868"/>
        <v>1</v>
      </c>
      <c r="D818">
        <f t="shared" si="880"/>
        <v>2018</v>
      </c>
      <c r="E818" s="22">
        <f t="shared" si="918"/>
        <v>43127</v>
      </c>
      <c r="F818" s="25">
        <f t="shared" ref="F818:H818" si="927">F779</f>
        <v>0.79166666666666663</v>
      </c>
      <c r="G818" s="25">
        <f t="shared" si="927"/>
        <v>0.84375</v>
      </c>
      <c r="H818" s="25" t="str">
        <f t="shared" si="927"/>
        <v>Plongeurs masqués</v>
      </c>
      <c r="I818" s="24">
        <v>10</v>
      </c>
      <c r="J818" s="1">
        <f t="shared" si="870"/>
        <v>5.208333333333337E-2</v>
      </c>
      <c r="K818" s="2">
        <f t="shared" si="871"/>
        <v>12.500000000000009</v>
      </c>
      <c r="L818" s="2">
        <f t="shared" si="872"/>
        <v>8</v>
      </c>
      <c r="M818" s="2">
        <f t="shared" si="873"/>
        <v>142</v>
      </c>
      <c r="N818" s="2">
        <f t="shared" si="874"/>
        <v>156</v>
      </c>
      <c r="O818" s="7" t="str">
        <f t="shared" si="875"/>
        <v>Plongeurs masqués
 de 19h 00 à 20h 15
 10 participants</v>
      </c>
    </row>
    <row r="819" spans="1:15" x14ac:dyDescent="0.25">
      <c r="A819">
        <f t="shared" si="876"/>
        <v>5</v>
      </c>
      <c r="B819" s="3">
        <f t="shared" si="877"/>
        <v>1</v>
      </c>
      <c r="C819" s="4">
        <f t="shared" si="868"/>
        <v>1</v>
      </c>
      <c r="D819">
        <f t="shared" si="880"/>
        <v>2018</v>
      </c>
      <c r="E819" s="22">
        <f t="shared" si="918"/>
        <v>43128</v>
      </c>
      <c r="F819" s="25">
        <f t="shared" ref="F819:H819" si="928">F780</f>
        <v>0.3125</v>
      </c>
      <c r="G819" s="25">
        <f t="shared" si="928"/>
        <v>0.41666666666666669</v>
      </c>
      <c r="H819" s="25" t="str">
        <f t="shared" si="928"/>
        <v>CNT</v>
      </c>
      <c r="J819" s="1">
        <f t="shared" si="870"/>
        <v>0.10416666666666669</v>
      </c>
      <c r="K819" s="2">
        <f t="shared" si="871"/>
        <v>0</v>
      </c>
      <c r="L819" s="2">
        <f t="shared" si="872"/>
        <v>2</v>
      </c>
      <c r="M819" s="2">
        <f t="shared" si="873"/>
        <v>4</v>
      </c>
      <c r="N819" s="2">
        <f t="shared" si="874"/>
        <v>33</v>
      </c>
      <c r="O819" s="7" t="str">
        <f t="shared" si="875"/>
        <v>CNT
 de 7h 30 à 10h 00</v>
      </c>
    </row>
    <row r="820" spans="1:15" x14ac:dyDescent="0.25">
      <c r="A820">
        <f t="shared" si="876"/>
        <v>5</v>
      </c>
      <c r="B820" s="3">
        <f t="shared" si="877"/>
        <v>1</v>
      </c>
      <c r="C820" s="4">
        <f t="shared" si="868"/>
        <v>1</v>
      </c>
      <c r="D820">
        <f t="shared" si="880"/>
        <v>2018</v>
      </c>
      <c r="E820" s="22">
        <f t="shared" si="918"/>
        <v>43128</v>
      </c>
      <c r="F820" s="25">
        <f t="shared" ref="F820:H820" si="929">F781</f>
        <v>0.41666666666666669</v>
      </c>
      <c r="G820" s="25">
        <f t="shared" si="929"/>
        <v>0.5625</v>
      </c>
      <c r="H820" s="25" t="str">
        <f t="shared" si="929"/>
        <v>Public</v>
      </c>
      <c r="J820" s="1">
        <f t="shared" si="870"/>
        <v>0.14583333333333331</v>
      </c>
      <c r="K820" s="2">
        <f t="shared" si="871"/>
        <v>0</v>
      </c>
      <c r="L820" s="2">
        <f t="shared" si="872"/>
        <v>2</v>
      </c>
      <c r="M820" s="2">
        <f t="shared" si="873"/>
        <v>34</v>
      </c>
      <c r="N820" s="2">
        <f t="shared" si="874"/>
        <v>75</v>
      </c>
      <c r="O820" s="7" t="str">
        <f t="shared" si="875"/>
        <v>Public
 de 10h 00 à 13h 30</v>
      </c>
    </row>
    <row r="821" spans="1:15" x14ac:dyDescent="0.25">
      <c r="A821">
        <f t="shared" si="876"/>
        <v>5</v>
      </c>
      <c r="B821" s="3">
        <f t="shared" si="877"/>
        <v>2</v>
      </c>
      <c r="C821" s="4">
        <f t="shared" si="868"/>
        <v>1</v>
      </c>
      <c r="D821">
        <f t="shared" si="880"/>
        <v>2018</v>
      </c>
      <c r="E821" s="22">
        <f t="shared" si="918"/>
        <v>43129</v>
      </c>
      <c r="F821" s="25">
        <f t="shared" ref="F821:H821" si="930">F782</f>
        <v>0.375</v>
      </c>
      <c r="G821" s="25">
        <f t="shared" si="930"/>
        <v>0.44791666666666669</v>
      </c>
      <c r="H821" s="25" t="str">
        <f t="shared" si="930"/>
        <v>Lycée</v>
      </c>
      <c r="J821" s="1">
        <f t="shared" si="870"/>
        <v>7.2916666666666685E-2</v>
      </c>
      <c r="K821" s="2">
        <f t="shared" si="871"/>
        <v>0</v>
      </c>
      <c r="L821" s="2">
        <f t="shared" si="872"/>
        <v>3</v>
      </c>
      <c r="M821" s="2">
        <f t="shared" si="873"/>
        <v>22</v>
      </c>
      <c r="N821" s="2">
        <f t="shared" si="874"/>
        <v>42</v>
      </c>
      <c r="O821" s="7" t="str">
        <f t="shared" si="875"/>
        <v>Lycée
 de 9h 00 à 10h 45</v>
      </c>
    </row>
    <row r="822" spans="1:15" x14ac:dyDescent="0.25">
      <c r="A822">
        <f t="shared" si="876"/>
        <v>5</v>
      </c>
      <c r="B822" s="3">
        <f t="shared" si="877"/>
        <v>2</v>
      </c>
      <c r="C822" s="4">
        <f t="shared" si="868"/>
        <v>1</v>
      </c>
      <c r="D822">
        <f t="shared" si="880"/>
        <v>2018</v>
      </c>
      <c r="E822" s="22">
        <f t="shared" si="918"/>
        <v>43129</v>
      </c>
      <c r="F822" s="25">
        <f t="shared" ref="F822:H822" si="931">F783</f>
        <v>0.5</v>
      </c>
      <c r="G822" s="25">
        <f t="shared" si="931"/>
        <v>0.5625</v>
      </c>
      <c r="H822" s="25" t="str">
        <f t="shared" si="931"/>
        <v>Gym Volontaire</v>
      </c>
      <c r="J822" s="1">
        <f t="shared" si="870"/>
        <v>6.25E-2</v>
      </c>
      <c r="K822" s="2">
        <f t="shared" si="871"/>
        <v>0</v>
      </c>
      <c r="L822" s="2">
        <f t="shared" si="872"/>
        <v>3</v>
      </c>
      <c r="M822" s="2">
        <f t="shared" si="873"/>
        <v>58</v>
      </c>
      <c r="N822" s="2">
        <f t="shared" si="874"/>
        <v>75</v>
      </c>
      <c r="O822" s="7" t="str">
        <f t="shared" si="875"/>
        <v>Gym Volontaire
 de 12h 00 à 13h 30</v>
      </c>
    </row>
    <row r="823" spans="1:15" x14ac:dyDescent="0.25">
      <c r="A823">
        <f t="shared" si="876"/>
        <v>5</v>
      </c>
      <c r="B823" s="3">
        <f t="shared" si="877"/>
        <v>2</v>
      </c>
      <c r="C823" s="4">
        <f t="shared" si="868"/>
        <v>1</v>
      </c>
      <c r="D823">
        <f t="shared" si="880"/>
        <v>2018</v>
      </c>
      <c r="E823" s="22">
        <f t="shared" si="918"/>
        <v>43129</v>
      </c>
      <c r="F823" s="25">
        <f t="shared" ref="F823:H823" si="932">F784</f>
        <v>0.58333333333333337</v>
      </c>
      <c r="G823" s="25">
        <f t="shared" si="932"/>
        <v>0.64583333333333337</v>
      </c>
      <c r="H823" s="25" t="str">
        <f t="shared" si="932"/>
        <v>Collège A</v>
      </c>
      <c r="J823" s="1">
        <f t="shared" si="870"/>
        <v>6.25E-2</v>
      </c>
      <c r="K823" s="2">
        <f t="shared" si="871"/>
        <v>0</v>
      </c>
      <c r="L823" s="2">
        <f t="shared" si="872"/>
        <v>3</v>
      </c>
      <c r="M823" s="2">
        <f t="shared" si="873"/>
        <v>82</v>
      </c>
      <c r="N823" s="2">
        <f t="shared" si="874"/>
        <v>99</v>
      </c>
      <c r="O823" s="7" t="str">
        <f t="shared" si="875"/>
        <v>Collège A
 de 14h 00 à 15h 30</v>
      </c>
    </row>
    <row r="824" spans="1:15" x14ac:dyDescent="0.25">
      <c r="A824">
        <f t="shared" si="876"/>
        <v>5</v>
      </c>
      <c r="B824" s="3">
        <f t="shared" si="877"/>
        <v>2</v>
      </c>
      <c r="C824" s="4">
        <f t="shared" si="868"/>
        <v>1</v>
      </c>
      <c r="D824">
        <f t="shared" si="880"/>
        <v>2018</v>
      </c>
      <c r="E824" s="22">
        <f t="shared" si="918"/>
        <v>43129</v>
      </c>
      <c r="F824" s="25">
        <f t="shared" ref="F824:H824" si="933">F785</f>
        <v>0.64583333333333337</v>
      </c>
      <c r="G824" s="25">
        <f t="shared" si="933"/>
        <v>0.70833333333333337</v>
      </c>
      <c r="H824" s="25" t="str">
        <f t="shared" si="933"/>
        <v>Collège B</v>
      </c>
      <c r="J824" s="1">
        <f t="shared" si="870"/>
        <v>6.25E-2</v>
      </c>
      <c r="K824" s="2">
        <f t="shared" si="871"/>
        <v>0</v>
      </c>
      <c r="L824" s="2">
        <f t="shared" si="872"/>
        <v>3</v>
      </c>
      <c r="M824" s="2">
        <f t="shared" si="873"/>
        <v>100</v>
      </c>
      <c r="N824" s="2">
        <f t="shared" si="874"/>
        <v>117</v>
      </c>
      <c r="O824" s="7" t="str">
        <f t="shared" si="875"/>
        <v>Collège B
 de 15h 30 à 17h 00</v>
      </c>
    </row>
    <row r="825" spans="1:15" x14ac:dyDescent="0.25">
      <c r="A825">
        <f t="shared" si="876"/>
        <v>5</v>
      </c>
      <c r="B825" s="3">
        <f t="shared" si="877"/>
        <v>2</v>
      </c>
      <c r="C825" s="4">
        <f t="shared" si="868"/>
        <v>1</v>
      </c>
      <c r="D825">
        <f t="shared" si="880"/>
        <v>2018</v>
      </c>
      <c r="E825" s="22">
        <f t="shared" si="918"/>
        <v>43129</v>
      </c>
      <c r="F825" s="25">
        <f t="shared" ref="F825:H825" si="934">F786</f>
        <v>0.70833333333333337</v>
      </c>
      <c r="G825" s="25">
        <f t="shared" si="934"/>
        <v>0.75</v>
      </c>
      <c r="H825" s="25" t="str">
        <f t="shared" si="934"/>
        <v>Gym Volontaire</v>
      </c>
      <c r="J825" s="1">
        <f t="shared" si="870"/>
        <v>4.166666666666663E-2</v>
      </c>
      <c r="K825" s="2">
        <f t="shared" si="871"/>
        <v>0</v>
      </c>
      <c r="L825" s="2">
        <f t="shared" si="872"/>
        <v>3</v>
      </c>
      <c r="M825" s="2">
        <f t="shared" si="873"/>
        <v>118</v>
      </c>
      <c r="N825" s="2">
        <f t="shared" si="874"/>
        <v>129</v>
      </c>
      <c r="O825" s="7" t="str">
        <f t="shared" si="875"/>
        <v>Gym Volontaire
 de 17h 00 à 18h 00</v>
      </c>
    </row>
    <row r="826" spans="1:15" x14ac:dyDescent="0.25">
      <c r="A826">
        <f t="shared" si="876"/>
        <v>5</v>
      </c>
      <c r="B826" s="3">
        <f t="shared" si="877"/>
        <v>2</v>
      </c>
      <c r="C826" s="4">
        <f t="shared" si="868"/>
        <v>1</v>
      </c>
      <c r="D826">
        <f t="shared" si="880"/>
        <v>2018</v>
      </c>
      <c r="E826" s="22">
        <f t="shared" si="918"/>
        <v>43129</v>
      </c>
      <c r="F826" s="25">
        <f t="shared" ref="F826:H826" si="935">F787</f>
        <v>0.75</v>
      </c>
      <c r="G826" s="25">
        <f t="shared" si="935"/>
        <v>0.9375</v>
      </c>
      <c r="H826" s="25" t="str">
        <f t="shared" si="935"/>
        <v>CNT</v>
      </c>
      <c r="J826" s="1">
        <f t="shared" si="870"/>
        <v>0.1875</v>
      </c>
      <c r="K826" s="2">
        <f t="shared" si="871"/>
        <v>0</v>
      </c>
      <c r="L826" s="2">
        <f t="shared" si="872"/>
        <v>3</v>
      </c>
      <c r="M826" s="2">
        <f t="shared" si="873"/>
        <v>130</v>
      </c>
      <c r="N826" s="2">
        <f t="shared" si="874"/>
        <v>183</v>
      </c>
      <c r="O826" s="7" t="str">
        <f t="shared" si="875"/>
        <v>CNT
 de 18h 00 à 22h 30</v>
      </c>
    </row>
    <row r="827" spans="1:15" x14ac:dyDescent="0.25">
      <c r="A827">
        <f t="shared" si="876"/>
        <v>5</v>
      </c>
      <c r="B827" s="3">
        <f t="shared" si="877"/>
        <v>3</v>
      </c>
      <c r="C827" s="4">
        <f t="shared" si="868"/>
        <v>1</v>
      </c>
      <c r="D827">
        <f t="shared" si="880"/>
        <v>2018</v>
      </c>
      <c r="E827" s="22">
        <f t="shared" si="918"/>
        <v>43130</v>
      </c>
      <c r="F827" s="25">
        <f t="shared" ref="F827:H827" si="936">F788</f>
        <v>0.3125</v>
      </c>
      <c r="G827" s="25">
        <f t="shared" si="936"/>
        <v>0.34375</v>
      </c>
      <c r="H827" s="25" t="str">
        <f t="shared" si="936"/>
        <v>SDIS et/OU PSIG</v>
      </c>
      <c r="J827" s="1">
        <f t="shared" si="870"/>
        <v>3.125E-2</v>
      </c>
      <c r="K827" s="2">
        <f t="shared" si="871"/>
        <v>0</v>
      </c>
      <c r="L827" s="2">
        <f t="shared" si="872"/>
        <v>4</v>
      </c>
      <c r="M827" s="2">
        <f t="shared" si="873"/>
        <v>4</v>
      </c>
      <c r="N827" s="2">
        <f t="shared" si="874"/>
        <v>12</v>
      </c>
      <c r="O827" s="7" t="str">
        <f t="shared" si="875"/>
        <v>SDIS et/OU PSIG
 de 7h 30 à 8h 15</v>
      </c>
    </row>
    <row r="828" spans="1:15" x14ac:dyDescent="0.25">
      <c r="A828">
        <f t="shared" si="876"/>
        <v>5</v>
      </c>
      <c r="B828" s="3">
        <f t="shared" si="877"/>
        <v>3</v>
      </c>
      <c r="C828" s="4">
        <f t="shared" si="868"/>
        <v>1</v>
      </c>
      <c r="D828">
        <f t="shared" si="880"/>
        <v>2018</v>
      </c>
      <c r="E828" s="22">
        <f t="shared" si="918"/>
        <v>43130</v>
      </c>
      <c r="F828" s="25">
        <f t="shared" ref="F828:H828" si="937">F789</f>
        <v>0.35416666666666669</v>
      </c>
      <c r="G828" s="25">
        <f t="shared" si="937"/>
        <v>0.5</v>
      </c>
      <c r="H828" s="25" t="str">
        <f t="shared" si="937"/>
        <v>Collège C</v>
      </c>
      <c r="J828" s="1">
        <f t="shared" si="870"/>
        <v>0.14583333333333331</v>
      </c>
      <c r="K828" s="2">
        <f t="shared" si="871"/>
        <v>0</v>
      </c>
      <c r="L828" s="2">
        <f t="shared" si="872"/>
        <v>4</v>
      </c>
      <c r="M828" s="2">
        <f t="shared" si="873"/>
        <v>16</v>
      </c>
      <c r="N828" s="2">
        <f t="shared" si="874"/>
        <v>57</v>
      </c>
      <c r="O828" s="7" t="str">
        <f t="shared" si="875"/>
        <v>Collège C
 de 8h 30 à 12h 00</v>
      </c>
    </row>
    <row r="829" spans="1:15" x14ac:dyDescent="0.25">
      <c r="A829">
        <f t="shared" si="876"/>
        <v>5</v>
      </c>
      <c r="B829" s="3">
        <f t="shared" si="877"/>
        <v>3</v>
      </c>
      <c r="C829" s="4">
        <f t="shared" si="868"/>
        <v>1</v>
      </c>
      <c r="D829">
        <f t="shared" si="880"/>
        <v>2018</v>
      </c>
      <c r="E829" s="22">
        <f t="shared" si="918"/>
        <v>43130</v>
      </c>
      <c r="F829" s="25">
        <f t="shared" ref="F829:H829" si="938">F790</f>
        <v>0.52083333333333337</v>
      </c>
      <c r="G829" s="25">
        <f t="shared" si="938"/>
        <v>0.5625</v>
      </c>
      <c r="H829" s="25" t="str">
        <f t="shared" si="938"/>
        <v>Maison Des Cèdres</v>
      </c>
      <c r="J829" s="1">
        <f t="shared" si="870"/>
        <v>4.166666666666663E-2</v>
      </c>
      <c r="K829" s="2">
        <f t="shared" si="871"/>
        <v>0</v>
      </c>
      <c r="L829" s="2">
        <f t="shared" si="872"/>
        <v>4</v>
      </c>
      <c r="M829" s="2">
        <f t="shared" si="873"/>
        <v>64</v>
      </c>
      <c r="N829" s="2">
        <f t="shared" si="874"/>
        <v>75</v>
      </c>
      <c r="O829" s="7" t="str">
        <f t="shared" si="875"/>
        <v>Maison Des Cèdres
 de 12h 30 à 13h 30</v>
      </c>
    </row>
    <row r="830" spans="1:15" x14ac:dyDescent="0.25">
      <c r="A830">
        <f t="shared" si="876"/>
        <v>5</v>
      </c>
      <c r="B830" s="3">
        <f t="shared" si="877"/>
        <v>3</v>
      </c>
      <c r="C830" s="4">
        <f t="shared" si="868"/>
        <v>1</v>
      </c>
      <c r="D830">
        <f t="shared" si="880"/>
        <v>2018</v>
      </c>
      <c r="E830" s="22">
        <f t="shared" si="918"/>
        <v>43130</v>
      </c>
      <c r="F830" s="25">
        <f t="shared" ref="F830:H830" si="939">F791</f>
        <v>0.58333333333333337</v>
      </c>
      <c r="G830" s="25">
        <f t="shared" si="939"/>
        <v>0.75</v>
      </c>
      <c r="H830" s="25" t="str">
        <f t="shared" si="939"/>
        <v>Lycée</v>
      </c>
      <c r="J830" s="1">
        <f t="shared" si="870"/>
        <v>0.16666666666666663</v>
      </c>
      <c r="K830" s="2">
        <f t="shared" si="871"/>
        <v>0</v>
      </c>
      <c r="L830" s="2">
        <f t="shared" si="872"/>
        <v>4</v>
      </c>
      <c r="M830" s="2">
        <f t="shared" si="873"/>
        <v>82</v>
      </c>
      <c r="N830" s="2">
        <f t="shared" si="874"/>
        <v>129</v>
      </c>
      <c r="O830" s="7" t="str">
        <f t="shared" si="875"/>
        <v>Lycée
 de 14h 00 à 18h 00</v>
      </c>
    </row>
    <row r="831" spans="1:15" x14ac:dyDescent="0.25">
      <c r="A831">
        <f t="shared" si="876"/>
        <v>5</v>
      </c>
      <c r="B831" s="3">
        <f t="shared" si="877"/>
        <v>3</v>
      </c>
      <c r="C831" s="4">
        <f t="shared" si="868"/>
        <v>1</v>
      </c>
      <c r="D831">
        <f t="shared" si="880"/>
        <v>2018</v>
      </c>
      <c r="E831" s="22">
        <f t="shared" si="918"/>
        <v>43130</v>
      </c>
      <c r="F831" s="25">
        <f t="shared" ref="F831:H831" si="940">F792</f>
        <v>0.75</v>
      </c>
      <c r="G831" s="25">
        <f t="shared" si="940"/>
        <v>0.83333333333333337</v>
      </c>
      <c r="H831" s="25" t="str">
        <f t="shared" si="940"/>
        <v>Public</v>
      </c>
      <c r="J831" s="1">
        <f t="shared" si="870"/>
        <v>8.333333333333337E-2</v>
      </c>
      <c r="K831" s="2">
        <f t="shared" si="871"/>
        <v>0</v>
      </c>
      <c r="L831" s="2">
        <f t="shared" si="872"/>
        <v>4</v>
      </c>
      <c r="M831" s="2">
        <f t="shared" si="873"/>
        <v>130</v>
      </c>
      <c r="N831" s="2">
        <f t="shared" si="874"/>
        <v>153</v>
      </c>
      <c r="O831" s="7" t="str">
        <f t="shared" si="875"/>
        <v>Public
 de 18h 00 à 20h 00</v>
      </c>
    </row>
    <row r="832" spans="1:15" x14ac:dyDescent="0.25">
      <c r="A832">
        <f t="shared" si="876"/>
        <v>5</v>
      </c>
      <c r="B832" s="3">
        <f t="shared" si="877"/>
        <v>3</v>
      </c>
      <c r="C832" s="4">
        <f t="shared" si="868"/>
        <v>1</v>
      </c>
      <c r="D832">
        <f t="shared" si="880"/>
        <v>2018</v>
      </c>
      <c r="E832" s="22">
        <f t="shared" si="918"/>
        <v>43130</v>
      </c>
      <c r="F832" s="25">
        <f t="shared" ref="F832:H832" si="941">F793</f>
        <v>0.83333333333333337</v>
      </c>
      <c r="G832" s="25">
        <f t="shared" si="941"/>
        <v>0.9375</v>
      </c>
      <c r="H832" s="25" t="str">
        <f t="shared" si="941"/>
        <v>CNT</v>
      </c>
      <c r="J832" s="1">
        <f t="shared" si="870"/>
        <v>0.10416666666666663</v>
      </c>
      <c r="K832" s="2">
        <f t="shared" si="871"/>
        <v>0</v>
      </c>
      <c r="L832" s="2">
        <f t="shared" si="872"/>
        <v>4</v>
      </c>
      <c r="M832" s="2">
        <f t="shared" si="873"/>
        <v>154</v>
      </c>
      <c r="N832" s="2">
        <f t="shared" si="874"/>
        <v>183</v>
      </c>
      <c r="O832" s="7" t="str">
        <f t="shared" si="875"/>
        <v>CNT
 de 20h 00 à 22h 30</v>
      </c>
    </row>
    <row r="833" spans="1:15" x14ac:dyDescent="0.25">
      <c r="A833">
        <f t="shared" si="876"/>
        <v>5</v>
      </c>
      <c r="B833" s="3">
        <f t="shared" si="877"/>
        <v>4</v>
      </c>
      <c r="C833" s="4">
        <f t="shared" si="868"/>
        <v>1</v>
      </c>
      <c r="D833">
        <f t="shared" si="880"/>
        <v>2018</v>
      </c>
      <c r="E833" s="22">
        <f t="shared" si="918"/>
        <v>43131</v>
      </c>
      <c r="F833" s="25">
        <f t="shared" ref="F833:H833" si="942">F794</f>
        <v>0.33333333333333331</v>
      </c>
      <c r="G833" s="25">
        <f t="shared" si="942"/>
        <v>0.41666666666666669</v>
      </c>
      <c r="H833" s="25" t="str">
        <f t="shared" si="942"/>
        <v>Lycée</v>
      </c>
      <c r="J833" s="1">
        <f t="shared" si="870"/>
        <v>8.333333333333337E-2</v>
      </c>
      <c r="K833" s="2">
        <f t="shared" si="871"/>
        <v>0</v>
      </c>
      <c r="L833" s="2">
        <f t="shared" si="872"/>
        <v>5</v>
      </c>
      <c r="M833" s="2">
        <f t="shared" si="873"/>
        <v>10</v>
      </c>
      <c r="N833" s="2">
        <f t="shared" si="874"/>
        <v>33</v>
      </c>
      <c r="O833" s="7" t="str">
        <f t="shared" si="875"/>
        <v>Lycée
 de 8h 00 à 10h 00</v>
      </c>
    </row>
    <row r="834" spans="1:15" x14ac:dyDescent="0.25">
      <c r="A834">
        <f t="shared" si="876"/>
        <v>5</v>
      </c>
      <c r="B834" s="3">
        <f t="shared" si="877"/>
        <v>4</v>
      </c>
      <c r="C834" s="4">
        <f t="shared" ref="C834:C897" si="943">MONTH(E834)</f>
        <v>1</v>
      </c>
      <c r="D834">
        <f t="shared" si="880"/>
        <v>2018</v>
      </c>
      <c r="E834" s="22">
        <f t="shared" si="918"/>
        <v>43131</v>
      </c>
      <c r="F834" s="25">
        <f t="shared" ref="F834:H834" si="944">F795</f>
        <v>0.41666666666666669</v>
      </c>
      <c r="G834" s="25">
        <f t="shared" si="944"/>
        <v>0.5</v>
      </c>
      <c r="H834" s="25" t="str">
        <f t="shared" si="944"/>
        <v>Lycée</v>
      </c>
      <c r="J834" s="1">
        <f t="shared" ref="J834:J897" si="945">G834-F834</f>
        <v>8.3333333333333315E-2</v>
      </c>
      <c r="K834" s="2">
        <f t="shared" ref="K834:K897" si="946">I834*J834*24</f>
        <v>0</v>
      </c>
      <c r="L834" s="2">
        <f t="shared" ref="L834:L897" si="947">B834+1</f>
        <v>5</v>
      </c>
      <c r="M834" s="2">
        <f t="shared" ref="M834:M897" si="948">288*F834-86</f>
        <v>34</v>
      </c>
      <c r="N834" s="2">
        <f t="shared" ref="N834:N897" si="949">288*G834-87</f>
        <v>57</v>
      </c>
      <c r="O834" s="7" t="str">
        <f t="shared" ref="O834:O897" si="950">H834&amp;CHAR(10)&amp;" de "&amp;HOUR(F834)&amp;"h "&amp;IF(MINUTE(F834)=0,"00",MINUTE(F834))&amp;" à "&amp;HOUR(G834)&amp;"h "&amp;IF(MINUTE(G834)=0,"00",MINUTE(G834))&amp;IF(I834&lt;1,"",CHAR(10)&amp;" "&amp;I834&amp;" participants")</f>
        <v>Lycée
 de 10h 00 à 12h 00</v>
      </c>
    </row>
    <row r="835" spans="1:15" x14ac:dyDescent="0.25">
      <c r="A835">
        <f t="shared" ref="A835:A898" si="951">WEEKNUM(E835)</f>
        <v>5</v>
      </c>
      <c r="B835" s="3">
        <f t="shared" ref="B835:B898" si="952">WEEKDAY(E835)</f>
        <v>4</v>
      </c>
      <c r="C835" s="4">
        <f t="shared" si="943"/>
        <v>1</v>
      </c>
      <c r="D835">
        <f t="shared" si="880"/>
        <v>2018</v>
      </c>
      <c r="E835" s="22">
        <f t="shared" si="918"/>
        <v>43131</v>
      </c>
      <c r="F835" s="25">
        <f t="shared" ref="F835:H835" si="953">F796</f>
        <v>0.52083333333333337</v>
      </c>
      <c r="G835" s="25">
        <f t="shared" si="953"/>
        <v>0.60416666666666663</v>
      </c>
      <c r="H835" s="25" t="str">
        <f t="shared" si="953"/>
        <v>CNT</v>
      </c>
      <c r="J835" s="1">
        <f t="shared" si="945"/>
        <v>8.3333333333333259E-2</v>
      </c>
      <c r="K835" s="2">
        <f t="shared" si="946"/>
        <v>0</v>
      </c>
      <c r="L835" s="2">
        <f t="shared" si="947"/>
        <v>5</v>
      </c>
      <c r="M835" s="2">
        <f t="shared" si="948"/>
        <v>64</v>
      </c>
      <c r="N835" s="2">
        <f t="shared" si="949"/>
        <v>87</v>
      </c>
      <c r="O835" s="7" t="str">
        <f t="shared" si="950"/>
        <v>CNT
 de 12h 30 à 14h 30</v>
      </c>
    </row>
    <row r="836" spans="1:15" x14ac:dyDescent="0.25">
      <c r="A836">
        <f t="shared" si="951"/>
        <v>5</v>
      </c>
      <c r="B836" s="3">
        <f t="shared" si="952"/>
        <v>4</v>
      </c>
      <c r="C836" s="4">
        <f t="shared" si="943"/>
        <v>1</v>
      </c>
      <c r="D836">
        <f t="shared" si="880"/>
        <v>2018</v>
      </c>
      <c r="E836" s="22">
        <f t="shared" si="918"/>
        <v>43131</v>
      </c>
      <c r="F836" s="25">
        <f t="shared" ref="F836:H836" si="954">F797</f>
        <v>0.60416666666666663</v>
      </c>
      <c r="G836" s="25">
        <f t="shared" si="954"/>
        <v>0.79166666666666663</v>
      </c>
      <c r="H836" s="25" t="str">
        <f t="shared" si="954"/>
        <v>Public</v>
      </c>
      <c r="J836" s="1">
        <f t="shared" si="945"/>
        <v>0.1875</v>
      </c>
      <c r="K836" s="2">
        <f t="shared" si="946"/>
        <v>0</v>
      </c>
      <c r="L836" s="2">
        <f t="shared" si="947"/>
        <v>5</v>
      </c>
      <c r="M836" s="2">
        <f t="shared" si="948"/>
        <v>88</v>
      </c>
      <c r="N836" s="2">
        <f t="shared" si="949"/>
        <v>141</v>
      </c>
      <c r="O836" s="7" t="str">
        <f t="shared" si="950"/>
        <v>Public
 de 14h 30 à 19h 00</v>
      </c>
    </row>
    <row r="837" spans="1:15" x14ac:dyDescent="0.25">
      <c r="A837">
        <f t="shared" si="951"/>
        <v>5</v>
      </c>
      <c r="B837" s="3">
        <f t="shared" si="952"/>
        <v>4</v>
      </c>
      <c r="C837" s="4">
        <f t="shared" si="943"/>
        <v>1</v>
      </c>
      <c r="D837">
        <f t="shared" ref="D837:D900" si="955">YEAR(E837)</f>
        <v>2018</v>
      </c>
      <c r="E837" s="22">
        <f t="shared" si="918"/>
        <v>43131</v>
      </c>
      <c r="F837" s="25">
        <f t="shared" ref="F837:H837" si="956">F798</f>
        <v>0.79166666666666663</v>
      </c>
      <c r="G837" s="25">
        <f t="shared" si="956"/>
        <v>0.83333333333333337</v>
      </c>
      <c r="H837" s="25" t="str">
        <f t="shared" si="956"/>
        <v>CNT</v>
      </c>
      <c r="J837" s="1">
        <f t="shared" si="945"/>
        <v>4.1666666666666741E-2</v>
      </c>
      <c r="K837" s="2">
        <f t="shared" si="946"/>
        <v>0</v>
      </c>
      <c r="L837" s="2">
        <f t="shared" si="947"/>
        <v>5</v>
      </c>
      <c r="M837" s="2">
        <f t="shared" si="948"/>
        <v>142</v>
      </c>
      <c r="N837" s="2">
        <f t="shared" si="949"/>
        <v>153</v>
      </c>
      <c r="O837" s="7" t="str">
        <f t="shared" si="950"/>
        <v>CNT
 de 19h 00 à 20h 00</v>
      </c>
    </row>
    <row r="838" spans="1:15" x14ac:dyDescent="0.25">
      <c r="A838">
        <f t="shared" si="951"/>
        <v>5</v>
      </c>
      <c r="B838" s="3">
        <f t="shared" si="952"/>
        <v>4</v>
      </c>
      <c r="C838" s="4">
        <f t="shared" si="943"/>
        <v>1</v>
      </c>
      <c r="D838">
        <f t="shared" si="955"/>
        <v>2018</v>
      </c>
      <c r="E838" s="22">
        <f t="shared" si="918"/>
        <v>43131</v>
      </c>
      <c r="F838" s="25">
        <f t="shared" ref="F838:H838" si="957">F799</f>
        <v>0.83333333333333337</v>
      </c>
      <c r="G838" s="25">
        <f t="shared" si="957"/>
        <v>0.9375</v>
      </c>
      <c r="H838" s="25" t="str">
        <f t="shared" si="957"/>
        <v>Plongeurs masqués</v>
      </c>
      <c r="J838" s="1">
        <f t="shared" si="945"/>
        <v>0.10416666666666663</v>
      </c>
      <c r="K838" s="2">
        <f t="shared" si="946"/>
        <v>0</v>
      </c>
      <c r="L838" s="2">
        <f t="shared" si="947"/>
        <v>5</v>
      </c>
      <c r="M838" s="2">
        <f t="shared" si="948"/>
        <v>154</v>
      </c>
      <c r="N838" s="2">
        <f t="shared" si="949"/>
        <v>183</v>
      </c>
      <c r="O838" s="7" t="str">
        <f t="shared" si="950"/>
        <v>Plongeurs masqués
 de 20h 00 à 22h 30</v>
      </c>
    </row>
    <row r="839" spans="1:15" x14ac:dyDescent="0.25">
      <c r="A839">
        <f t="shared" si="951"/>
        <v>5</v>
      </c>
      <c r="B839" s="3">
        <f t="shared" si="952"/>
        <v>5</v>
      </c>
      <c r="C839" s="4">
        <f t="shared" si="943"/>
        <v>2</v>
      </c>
      <c r="D839">
        <f t="shared" si="955"/>
        <v>2018</v>
      </c>
      <c r="E839" s="22">
        <f t="shared" si="918"/>
        <v>43132</v>
      </c>
      <c r="F839" s="25">
        <f t="shared" ref="F839:H839" si="958">F800</f>
        <v>0.35416666666666669</v>
      </c>
      <c r="G839" s="25">
        <f t="shared" si="958"/>
        <v>0.41666666666666669</v>
      </c>
      <c r="H839" s="25" t="str">
        <f t="shared" si="958"/>
        <v>Collège B</v>
      </c>
      <c r="J839" s="1">
        <f t="shared" si="945"/>
        <v>6.25E-2</v>
      </c>
      <c r="K839" s="2">
        <f t="shared" si="946"/>
        <v>0</v>
      </c>
      <c r="L839" s="2">
        <f t="shared" si="947"/>
        <v>6</v>
      </c>
      <c r="M839" s="2">
        <f t="shared" si="948"/>
        <v>16</v>
      </c>
      <c r="N839" s="2">
        <f t="shared" si="949"/>
        <v>33</v>
      </c>
      <c r="O839" s="7" t="str">
        <f t="shared" si="950"/>
        <v>Collège B
 de 8h 30 à 10h 00</v>
      </c>
    </row>
    <row r="840" spans="1:15" x14ac:dyDescent="0.25">
      <c r="A840">
        <f t="shared" si="951"/>
        <v>5</v>
      </c>
      <c r="B840" s="3">
        <f t="shared" si="952"/>
        <v>5</v>
      </c>
      <c r="C840" s="4">
        <f t="shared" si="943"/>
        <v>2</v>
      </c>
      <c r="D840">
        <f t="shared" si="955"/>
        <v>2018</v>
      </c>
      <c r="E840" s="22">
        <f t="shared" si="918"/>
        <v>43132</v>
      </c>
      <c r="F840" s="25">
        <f t="shared" ref="F840:H840" si="959">F801</f>
        <v>0.52083333333333337</v>
      </c>
      <c r="G840" s="25">
        <f t="shared" si="959"/>
        <v>0.5625</v>
      </c>
      <c r="H840" s="25" t="str">
        <f t="shared" si="959"/>
        <v>Inss</v>
      </c>
      <c r="J840" s="1">
        <f t="shared" si="945"/>
        <v>4.166666666666663E-2</v>
      </c>
      <c r="K840" s="2">
        <f t="shared" si="946"/>
        <v>0</v>
      </c>
      <c r="L840" s="2">
        <f t="shared" si="947"/>
        <v>6</v>
      </c>
      <c r="M840" s="2">
        <f t="shared" si="948"/>
        <v>64</v>
      </c>
      <c r="N840" s="2">
        <f t="shared" si="949"/>
        <v>75</v>
      </c>
      <c r="O840" s="7" t="str">
        <f t="shared" si="950"/>
        <v>Inss
 de 12h 30 à 13h 30</v>
      </c>
    </row>
    <row r="841" spans="1:15" x14ac:dyDescent="0.25">
      <c r="A841">
        <f t="shared" si="951"/>
        <v>5</v>
      </c>
      <c r="B841" s="3">
        <f t="shared" si="952"/>
        <v>5</v>
      </c>
      <c r="C841" s="4">
        <f t="shared" si="943"/>
        <v>2</v>
      </c>
      <c r="D841">
        <f t="shared" si="955"/>
        <v>2018</v>
      </c>
      <c r="E841" s="22">
        <f t="shared" si="918"/>
        <v>43132</v>
      </c>
      <c r="F841" s="25">
        <f t="shared" ref="F841:H841" si="960">F802</f>
        <v>0.58333333333333337</v>
      </c>
      <c r="G841" s="25">
        <f t="shared" si="960"/>
        <v>0.61111111111111105</v>
      </c>
      <c r="H841" s="25" t="str">
        <f t="shared" si="960"/>
        <v>Ecole Primaire A</v>
      </c>
      <c r="J841" s="1">
        <f t="shared" si="945"/>
        <v>2.7777777777777679E-2</v>
      </c>
      <c r="K841" s="2">
        <f t="shared" si="946"/>
        <v>0</v>
      </c>
      <c r="L841" s="2">
        <f t="shared" si="947"/>
        <v>6</v>
      </c>
      <c r="M841" s="2">
        <f t="shared" si="948"/>
        <v>82</v>
      </c>
      <c r="N841" s="2">
        <f t="shared" si="949"/>
        <v>88.999999999999972</v>
      </c>
      <c r="O841" s="7" t="str">
        <f t="shared" si="950"/>
        <v>Ecole Primaire A
 de 14h 00 à 14h 40</v>
      </c>
    </row>
    <row r="842" spans="1:15" x14ac:dyDescent="0.25">
      <c r="A842">
        <f t="shared" si="951"/>
        <v>5</v>
      </c>
      <c r="B842" s="3">
        <f t="shared" si="952"/>
        <v>5</v>
      </c>
      <c r="C842" s="4">
        <f t="shared" si="943"/>
        <v>2</v>
      </c>
      <c r="D842">
        <f t="shared" si="955"/>
        <v>2018</v>
      </c>
      <c r="E842" s="22">
        <f t="shared" si="918"/>
        <v>43132</v>
      </c>
      <c r="F842" s="25">
        <f t="shared" ref="F842:H842" si="961">F803</f>
        <v>0.61458333333333337</v>
      </c>
      <c r="G842" s="25">
        <f t="shared" si="961"/>
        <v>0.64236111111111105</v>
      </c>
      <c r="H842" s="25" t="str">
        <f t="shared" si="961"/>
        <v>Ecole Primaire A</v>
      </c>
      <c r="J842" s="1">
        <f t="shared" si="945"/>
        <v>2.7777777777777679E-2</v>
      </c>
      <c r="K842" s="2">
        <f t="shared" si="946"/>
        <v>0</v>
      </c>
      <c r="L842" s="2">
        <f t="shared" si="947"/>
        <v>6</v>
      </c>
      <c r="M842" s="2">
        <f t="shared" si="948"/>
        <v>91</v>
      </c>
      <c r="N842" s="2">
        <f t="shared" si="949"/>
        <v>97.999999999999972</v>
      </c>
      <c r="O842" s="7" t="str">
        <f t="shared" si="950"/>
        <v>Ecole Primaire A
 de 14h 45 à 15h 25</v>
      </c>
    </row>
    <row r="843" spans="1:15" x14ac:dyDescent="0.25">
      <c r="A843">
        <f t="shared" si="951"/>
        <v>5</v>
      </c>
      <c r="B843" s="3">
        <f t="shared" si="952"/>
        <v>5</v>
      </c>
      <c r="C843" s="4">
        <f t="shared" si="943"/>
        <v>2</v>
      </c>
      <c r="D843">
        <f t="shared" si="955"/>
        <v>2018</v>
      </c>
      <c r="E843" s="22">
        <f t="shared" si="918"/>
        <v>43132</v>
      </c>
      <c r="F843" s="25">
        <f t="shared" ref="F843:H843" si="962">F804</f>
        <v>0.66666666666666663</v>
      </c>
      <c r="G843" s="25">
        <f t="shared" si="962"/>
        <v>0.75</v>
      </c>
      <c r="H843" s="25" t="str">
        <f t="shared" si="962"/>
        <v>Lycée</v>
      </c>
      <c r="J843" s="1">
        <f t="shared" si="945"/>
        <v>8.333333333333337E-2</v>
      </c>
      <c r="K843" s="2">
        <f t="shared" si="946"/>
        <v>0</v>
      </c>
      <c r="L843" s="2">
        <f t="shared" si="947"/>
        <v>6</v>
      </c>
      <c r="M843" s="2">
        <f t="shared" si="948"/>
        <v>106</v>
      </c>
      <c r="N843" s="2">
        <f t="shared" si="949"/>
        <v>129</v>
      </c>
      <c r="O843" s="7" t="str">
        <f t="shared" si="950"/>
        <v>Lycée
 de 16h 00 à 18h 00</v>
      </c>
    </row>
    <row r="844" spans="1:15" x14ac:dyDescent="0.25">
      <c r="A844">
        <f t="shared" si="951"/>
        <v>5</v>
      </c>
      <c r="B844" s="3">
        <f t="shared" si="952"/>
        <v>5</v>
      </c>
      <c r="C844" s="4">
        <f t="shared" si="943"/>
        <v>2</v>
      </c>
      <c r="D844">
        <f t="shared" si="955"/>
        <v>2018</v>
      </c>
      <c r="E844" s="22">
        <f t="shared" si="918"/>
        <v>43132</v>
      </c>
      <c r="F844" s="25">
        <f t="shared" ref="F844:H844" si="963">F805</f>
        <v>0.75</v>
      </c>
      <c r="G844" s="25">
        <f t="shared" si="963"/>
        <v>0.83333333333333337</v>
      </c>
      <c r="H844" s="25" t="str">
        <f t="shared" si="963"/>
        <v>Public</v>
      </c>
      <c r="J844" s="1">
        <f t="shared" si="945"/>
        <v>8.333333333333337E-2</v>
      </c>
      <c r="K844" s="2">
        <f t="shared" si="946"/>
        <v>0</v>
      </c>
      <c r="L844" s="2">
        <f t="shared" si="947"/>
        <v>6</v>
      </c>
      <c r="M844" s="2">
        <f t="shared" si="948"/>
        <v>130</v>
      </c>
      <c r="N844" s="2">
        <f t="shared" si="949"/>
        <v>153</v>
      </c>
      <c r="O844" s="7" t="str">
        <f t="shared" si="950"/>
        <v>Public
 de 18h 00 à 20h 00</v>
      </c>
    </row>
    <row r="845" spans="1:15" x14ac:dyDescent="0.25">
      <c r="A845">
        <f t="shared" si="951"/>
        <v>5</v>
      </c>
      <c r="B845" s="3">
        <f t="shared" si="952"/>
        <v>5</v>
      </c>
      <c r="C845" s="4">
        <f t="shared" si="943"/>
        <v>2</v>
      </c>
      <c r="D845">
        <f t="shared" si="955"/>
        <v>2018</v>
      </c>
      <c r="E845" s="22">
        <f t="shared" si="918"/>
        <v>43132</v>
      </c>
      <c r="F845" s="25">
        <f t="shared" ref="F845:H845" si="964">F806</f>
        <v>0.83333333333333337</v>
      </c>
      <c r="G845" s="25">
        <f t="shared" si="964"/>
        <v>0.9375</v>
      </c>
      <c r="H845" s="25" t="str">
        <f t="shared" si="964"/>
        <v>CNT</v>
      </c>
      <c r="J845" s="1">
        <f t="shared" si="945"/>
        <v>0.10416666666666663</v>
      </c>
      <c r="K845" s="2">
        <f t="shared" si="946"/>
        <v>0</v>
      </c>
      <c r="L845" s="2">
        <f t="shared" si="947"/>
        <v>6</v>
      </c>
      <c r="M845" s="2">
        <f t="shared" si="948"/>
        <v>154</v>
      </c>
      <c r="N845" s="2">
        <f t="shared" si="949"/>
        <v>183</v>
      </c>
      <c r="O845" s="7" t="str">
        <f t="shared" si="950"/>
        <v>CNT
 de 20h 00 à 22h 30</v>
      </c>
    </row>
    <row r="846" spans="1:15" x14ac:dyDescent="0.25">
      <c r="A846">
        <f t="shared" si="951"/>
        <v>5</v>
      </c>
      <c r="B846" s="3">
        <f t="shared" si="952"/>
        <v>6</v>
      </c>
      <c r="C846" s="4">
        <f t="shared" si="943"/>
        <v>2</v>
      </c>
      <c r="D846">
        <f t="shared" si="955"/>
        <v>2018</v>
      </c>
      <c r="E846" s="22">
        <f t="shared" si="918"/>
        <v>43133</v>
      </c>
      <c r="F846" s="25">
        <f t="shared" ref="F846:H846" si="965">F807</f>
        <v>0.375</v>
      </c>
      <c r="G846" s="25">
        <f t="shared" si="965"/>
        <v>0.47916666666666669</v>
      </c>
      <c r="H846" s="25" t="str">
        <f t="shared" si="965"/>
        <v>Ecole Primaire B</v>
      </c>
      <c r="J846" s="1">
        <f t="shared" si="945"/>
        <v>0.10416666666666669</v>
      </c>
      <c r="K846" s="2">
        <f t="shared" si="946"/>
        <v>0</v>
      </c>
      <c r="L846" s="2">
        <f t="shared" si="947"/>
        <v>7</v>
      </c>
      <c r="M846" s="2">
        <f t="shared" si="948"/>
        <v>22</v>
      </c>
      <c r="N846" s="2">
        <f t="shared" si="949"/>
        <v>51</v>
      </c>
      <c r="O846" s="7" t="str">
        <f t="shared" si="950"/>
        <v>Ecole Primaire B
 de 9h 00 à 11h 30</v>
      </c>
    </row>
    <row r="847" spans="1:15" x14ac:dyDescent="0.25">
      <c r="A847">
        <f t="shared" si="951"/>
        <v>5</v>
      </c>
      <c r="B847" s="3">
        <f t="shared" si="952"/>
        <v>6</v>
      </c>
      <c r="C847" s="4">
        <f t="shared" si="943"/>
        <v>2</v>
      </c>
      <c r="D847">
        <f t="shared" si="955"/>
        <v>2018</v>
      </c>
      <c r="E847" s="22">
        <f t="shared" si="918"/>
        <v>43133</v>
      </c>
      <c r="F847" s="25">
        <f t="shared" ref="F847:H847" si="966">F808</f>
        <v>0.52083333333333337</v>
      </c>
      <c r="G847" s="25">
        <f t="shared" si="966"/>
        <v>0.5625</v>
      </c>
      <c r="H847" s="25" t="str">
        <f t="shared" si="966"/>
        <v>Maison Des Cèdres</v>
      </c>
      <c r="J847" s="1">
        <f t="shared" si="945"/>
        <v>4.166666666666663E-2</v>
      </c>
      <c r="K847" s="2">
        <f t="shared" si="946"/>
        <v>0</v>
      </c>
      <c r="L847" s="2">
        <f t="shared" si="947"/>
        <v>7</v>
      </c>
      <c r="M847" s="2">
        <f t="shared" si="948"/>
        <v>64</v>
      </c>
      <c r="N847" s="2">
        <f t="shared" si="949"/>
        <v>75</v>
      </c>
      <c r="O847" s="7" t="str">
        <f t="shared" si="950"/>
        <v>Maison Des Cèdres
 de 12h 30 à 13h 30</v>
      </c>
    </row>
    <row r="848" spans="1:15" x14ac:dyDescent="0.25">
      <c r="A848">
        <f t="shared" si="951"/>
        <v>5</v>
      </c>
      <c r="B848" s="3">
        <f t="shared" si="952"/>
        <v>6</v>
      </c>
      <c r="C848" s="4">
        <f t="shared" si="943"/>
        <v>2</v>
      </c>
      <c r="D848">
        <f t="shared" si="955"/>
        <v>2018</v>
      </c>
      <c r="E848" s="22">
        <f t="shared" si="918"/>
        <v>43133</v>
      </c>
      <c r="F848" s="25">
        <f t="shared" ref="F848:H848" si="967">F809</f>
        <v>0.58333333333333337</v>
      </c>
      <c r="G848" s="25">
        <f t="shared" si="967"/>
        <v>0.66666666666666663</v>
      </c>
      <c r="H848" s="25" t="str">
        <f t="shared" si="967"/>
        <v>Lycée</v>
      </c>
      <c r="J848" s="1">
        <f t="shared" si="945"/>
        <v>8.3333333333333259E-2</v>
      </c>
      <c r="K848" s="2">
        <f t="shared" si="946"/>
        <v>0</v>
      </c>
      <c r="L848" s="2">
        <f t="shared" si="947"/>
        <v>7</v>
      </c>
      <c r="M848" s="2">
        <f t="shared" si="948"/>
        <v>82</v>
      </c>
      <c r="N848" s="2">
        <f t="shared" si="949"/>
        <v>105</v>
      </c>
      <c r="O848" s="7" t="str">
        <f t="shared" si="950"/>
        <v>Lycée
 de 14h 00 à 16h 00</v>
      </c>
    </row>
    <row r="849" spans="1:15" x14ac:dyDescent="0.25">
      <c r="A849">
        <f t="shared" si="951"/>
        <v>5</v>
      </c>
      <c r="B849" s="3">
        <f t="shared" si="952"/>
        <v>6</v>
      </c>
      <c r="C849" s="4">
        <f t="shared" si="943"/>
        <v>2</v>
      </c>
      <c r="D849">
        <f t="shared" si="955"/>
        <v>2018</v>
      </c>
      <c r="E849" s="22">
        <f t="shared" si="918"/>
        <v>43133</v>
      </c>
      <c r="F849" s="25">
        <f t="shared" ref="F849:H849" si="968">F810</f>
        <v>0.66666666666666663</v>
      </c>
      <c r="G849" s="25">
        <f t="shared" si="968"/>
        <v>0.75</v>
      </c>
      <c r="H849" s="25" t="str">
        <f t="shared" si="968"/>
        <v>Lycée</v>
      </c>
      <c r="J849" s="1">
        <f t="shared" si="945"/>
        <v>8.333333333333337E-2</v>
      </c>
      <c r="K849" s="2">
        <f t="shared" si="946"/>
        <v>0</v>
      </c>
      <c r="L849" s="2">
        <f t="shared" si="947"/>
        <v>7</v>
      </c>
      <c r="M849" s="2">
        <f t="shared" si="948"/>
        <v>106</v>
      </c>
      <c r="N849" s="2">
        <f t="shared" si="949"/>
        <v>129</v>
      </c>
      <c r="O849" s="7" t="str">
        <f t="shared" si="950"/>
        <v>Lycée
 de 16h 00 à 18h 00</v>
      </c>
    </row>
    <row r="850" spans="1:15" x14ac:dyDescent="0.25">
      <c r="A850">
        <f t="shared" si="951"/>
        <v>5</v>
      </c>
      <c r="B850" s="3">
        <f t="shared" si="952"/>
        <v>6</v>
      </c>
      <c r="C850" s="4">
        <f t="shared" si="943"/>
        <v>2</v>
      </c>
      <c r="D850">
        <f t="shared" si="955"/>
        <v>2018</v>
      </c>
      <c r="E850" s="22">
        <f t="shared" si="918"/>
        <v>43133</v>
      </c>
      <c r="F850" s="25">
        <f t="shared" ref="F850:H850" si="969">F811</f>
        <v>0.75</v>
      </c>
      <c r="G850" s="25">
        <f t="shared" si="969"/>
        <v>0.83333333333333337</v>
      </c>
      <c r="H850" s="25" t="str">
        <f t="shared" si="969"/>
        <v>Public</v>
      </c>
      <c r="J850" s="1">
        <f t="shared" si="945"/>
        <v>8.333333333333337E-2</v>
      </c>
      <c r="K850" s="2">
        <f t="shared" si="946"/>
        <v>0</v>
      </c>
      <c r="L850" s="2">
        <f t="shared" si="947"/>
        <v>7</v>
      </c>
      <c r="M850" s="2">
        <f t="shared" si="948"/>
        <v>130</v>
      </c>
      <c r="N850" s="2">
        <f t="shared" si="949"/>
        <v>153</v>
      </c>
      <c r="O850" s="7" t="str">
        <f t="shared" si="950"/>
        <v>Public
 de 18h 00 à 20h 00</v>
      </c>
    </row>
    <row r="851" spans="1:15" x14ac:dyDescent="0.25">
      <c r="A851">
        <f t="shared" si="951"/>
        <v>5</v>
      </c>
      <c r="B851" s="3">
        <f t="shared" si="952"/>
        <v>6</v>
      </c>
      <c r="C851" s="4">
        <f t="shared" si="943"/>
        <v>2</v>
      </c>
      <c r="D851">
        <f t="shared" si="955"/>
        <v>2018</v>
      </c>
      <c r="E851" s="22">
        <f t="shared" si="918"/>
        <v>43133</v>
      </c>
      <c r="F851" s="25">
        <f t="shared" ref="F851:H851" si="970">F812</f>
        <v>0.83333333333333337</v>
      </c>
      <c r="G851" s="25">
        <f t="shared" si="970"/>
        <v>0.875</v>
      </c>
      <c r="H851" s="25" t="str">
        <f t="shared" si="970"/>
        <v>CNT</v>
      </c>
      <c r="J851" s="1">
        <f t="shared" si="945"/>
        <v>4.166666666666663E-2</v>
      </c>
      <c r="K851" s="2">
        <f t="shared" si="946"/>
        <v>0</v>
      </c>
      <c r="L851" s="2">
        <f t="shared" si="947"/>
        <v>7</v>
      </c>
      <c r="M851" s="2">
        <f t="shared" si="948"/>
        <v>154</v>
      </c>
      <c r="N851" s="2">
        <f t="shared" si="949"/>
        <v>165</v>
      </c>
      <c r="O851" s="7" t="str">
        <f t="shared" si="950"/>
        <v>CNT
 de 20h 00 à 21h 00</v>
      </c>
    </row>
    <row r="852" spans="1:15" x14ac:dyDescent="0.25">
      <c r="A852">
        <f t="shared" si="951"/>
        <v>5</v>
      </c>
      <c r="B852" s="3">
        <f t="shared" si="952"/>
        <v>6</v>
      </c>
      <c r="C852" s="4">
        <f t="shared" si="943"/>
        <v>2</v>
      </c>
      <c r="D852">
        <f t="shared" si="955"/>
        <v>2018</v>
      </c>
      <c r="E852" s="22">
        <f t="shared" si="918"/>
        <v>43133</v>
      </c>
      <c r="F852" s="25">
        <f t="shared" ref="F852:H852" si="971">F813</f>
        <v>0.875</v>
      </c>
      <c r="G852" s="25">
        <f t="shared" si="971"/>
        <v>0.9375</v>
      </c>
      <c r="H852" s="25" t="str">
        <f t="shared" si="971"/>
        <v>TVSV</v>
      </c>
      <c r="J852" s="1">
        <f t="shared" si="945"/>
        <v>6.25E-2</v>
      </c>
      <c r="K852" s="2">
        <f t="shared" si="946"/>
        <v>0</v>
      </c>
      <c r="L852" s="2">
        <f t="shared" si="947"/>
        <v>7</v>
      </c>
      <c r="M852" s="2">
        <f t="shared" si="948"/>
        <v>166</v>
      </c>
      <c r="N852" s="2">
        <f t="shared" si="949"/>
        <v>183</v>
      </c>
      <c r="O852" s="7" t="str">
        <f t="shared" si="950"/>
        <v>TVSV
 de 21h 00 à 22h 30</v>
      </c>
    </row>
    <row r="853" spans="1:15" x14ac:dyDescent="0.25">
      <c r="A853">
        <f t="shared" si="951"/>
        <v>5</v>
      </c>
      <c r="B853" s="3">
        <f t="shared" si="952"/>
        <v>7</v>
      </c>
      <c r="C853" s="4">
        <f t="shared" si="943"/>
        <v>2</v>
      </c>
      <c r="D853">
        <f t="shared" si="955"/>
        <v>2018</v>
      </c>
      <c r="E853" s="22">
        <f t="shared" si="918"/>
        <v>43134</v>
      </c>
      <c r="F853" s="25">
        <f t="shared" ref="F853:H853" si="972">F814</f>
        <v>0.33333333333333331</v>
      </c>
      <c r="G853" s="25">
        <f t="shared" si="972"/>
        <v>0.375</v>
      </c>
      <c r="H853" s="25" t="str">
        <f t="shared" si="972"/>
        <v>Gym Volontaire</v>
      </c>
      <c r="J853" s="1">
        <f t="shared" si="945"/>
        <v>4.1666666666666685E-2</v>
      </c>
      <c r="K853" s="2">
        <f t="shared" si="946"/>
        <v>0</v>
      </c>
      <c r="L853" s="2">
        <f t="shared" si="947"/>
        <v>8</v>
      </c>
      <c r="M853" s="2">
        <f t="shared" si="948"/>
        <v>10</v>
      </c>
      <c r="N853" s="2">
        <f t="shared" si="949"/>
        <v>21</v>
      </c>
      <c r="O853" s="7" t="str">
        <f t="shared" si="950"/>
        <v>Gym Volontaire
 de 8h 00 à 9h 00</v>
      </c>
    </row>
    <row r="854" spans="1:15" x14ac:dyDescent="0.25">
      <c r="A854">
        <f t="shared" si="951"/>
        <v>5</v>
      </c>
      <c r="B854" s="3">
        <f t="shared" si="952"/>
        <v>7</v>
      </c>
      <c r="C854" s="4">
        <f t="shared" si="943"/>
        <v>2</v>
      </c>
      <c r="D854">
        <f t="shared" si="955"/>
        <v>2018</v>
      </c>
      <c r="E854" s="22">
        <f t="shared" si="918"/>
        <v>43134</v>
      </c>
      <c r="F854" s="25">
        <f t="shared" ref="F854:H854" si="973">F815</f>
        <v>0.375</v>
      </c>
      <c r="G854" s="25">
        <f t="shared" si="973"/>
        <v>0.45833333333333331</v>
      </c>
      <c r="H854" s="25" t="str">
        <f t="shared" si="973"/>
        <v>Val Horizon</v>
      </c>
      <c r="J854" s="1">
        <f t="shared" si="945"/>
        <v>8.3333333333333315E-2</v>
      </c>
      <c r="K854" s="2">
        <f t="shared" si="946"/>
        <v>0</v>
      </c>
      <c r="L854" s="2">
        <f t="shared" si="947"/>
        <v>8</v>
      </c>
      <c r="M854" s="2">
        <f t="shared" si="948"/>
        <v>22</v>
      </c>
      <c r="N854" s="2">
        <f t="shared" si="949"/>
        <v>45</v>
      </c>
      <c r="O854" s="7" t="str">
        <f t="shared" si="950"/>
        <v>Val Horizon
 de 9h 00 à 11h 00</v>
      </c>
    </row>
    <row r="855" spans="1:15" x14ac:dyDescent="0.25">
      <c r="A855">
        <f t="shared" si="951"/>
        <v>5</v>
      </c>
      <c r="B855" s="3">
        <f t="shared" si="952"/>
        <v>7</v>
      </c>
      <c r="C855" s="4">
        <f t="shared" si="943"/>
        <v>2</v>
      </c>
      <c r="D855">
        <f t="shared" si="955"/>
        <v>2018</v>
      </c>
      <c r="E855" s="22">
        <f t="shared" si="918"/>
        <v>43134</v>
      </c>
      <c r="F855" s="25">
        <f t="shared" ref="F855:H855" si="974">F816</f>
        <v>0.45833333333333331</v>
      </c>
      <c r="G855" s="25">
        <f t="shared" si="974"/>
        <v>0.60416666666666663</v>
      </c>
      <c r="H855" s="25" t="str">
        <f t="shared" si="974"/>
        <v>CNT</v>
      </c>
      <c r="J855" s="1">
        <f t="shared" si="945"/>
        <v>0.14583333333333331</v>
      </c>
      <c r="K855" s="2">
        <f t="shared" si="946"/>
        <v>0</v>
      </c>
      <c r="L855" s="2">
        <f t="shared" si="947"/>
        <v>8</v>
      </c>
      <c r="M855" s="2">
        <f t="shared" si="948"/>
        <v>46</v>
      </c>
      <c r="N855" s="2">
        <f t="shared" si="949"/>
        <v>87</v>
      </c>
      <c r="O855" s="7" t="str">
        <f t="shared" si="950"/>
        <v>CNT
 de 11h 00 à 14h 30</v>
      </c>
    </row>
    <row r="856" spans="1:15" x14ac:dyDescent="0.25">
      <c r="A856">
        <f t="shared" si="951"/>
        <v>5</v>
      </c>
      <c r="B856" s="3">
        <f t="shared" si="952"/>
        <v>7</v>
      </c>
      <c r="C856" s="4">
        <f t="shared" si="943"/>
        <v>2</v>
      </c>
      <c r="D856">
        <f t="shared" si="955"/>
        <v>2018</v>
      </c>
      <c r="E856" s="22">
        <f t="shared" si="918"/>
        <v>43134</v>
      </c>
      <c r="F856" s="25">
        <f t="shared" ref="F856:H856" si="975">F817</f>
        <v>0.60416666666666663</v>
      </c>
      <c r="G856" s="25">
        <f t="shared" si="975"/>
        <v>0.79166666666666663</v>
      </c>
      <c r="H856" s="25" t="str">
        <f t="shared" si="975"/>
        <v>Public + SDIS ET/OU PSIG</v>
      </c>
      <c r="J856" s="1">
        <f t="shared" si="945"/>
        <v>0.1875</v>
      </c>
      <c r="K856" s="2">
        <f t="shared" si="946"/>
        <v>0</v>
      </c>
      <c r="L856" s="2">
        <f t="shared" si="947"/>
        <v>8</v>
      </c>
      <c r="M856" s="2">
        <f t="shared" si="948"/>
        <v>88</v>
      </c>
      <c r="N856" s="2">
        <f t="shared" si="949"/>
        <v>141</v>
      </c>
      <c r="O856" s="7" t="str">
        <f t="shared" si="950"/>
        <v>Public + SDIS ET/OU PSIG
 de 14h 30 à 19h 00</v>
      </c>
    </row>
    <row r="857" spans="1:15" x14ac:dyDescent="0.25">
      <c r="A857">
        <f t="shared" si="951"/>
        <v>5</v>
      </c>
      <c r="B857" s="3">
        <f t="shared" si="952"/>
        <v>7</v>
      </c>
      <c r="C857" s="4">
        <f t="shared" si="943"/>
        <v>2</v>
      </c>
      <c r="D857">
        <f t="shared" si="955"/>
        <v>2018</v>
      </c>
      <c r="E857" s="22">
        <f t="shared" si="918"/>
        <v>43134</v>
      </c>
      <c r="F857" s="25">
        <f t="shared" ref="F857:H857" si="976">F818</f>
        <v>0.79166666666666663</v>
      </c>
      <c r="G857" s="25">
        <f t="shared" si="976"/>
        <v>0.84375</v>
      </c>
      <c r="H857" s="25" t="str">
        <f t="shared" si="976"/>
        <v>Plongeurs masqués</v>
      </c>
      <c r="J857" s="1">
        <f t="shared" si="945"/>
        <v>5.208333333333337E-2</v>
      </c>
      <c r="K857" s="2">
        <f t="shared" si="946"/>
        <v>0</v>
      </c>
      <c r="L857" s="2">
        <f t="shared" si="947"/>
        <v>8</v>
      </c>
      <c r="M857" s="2">
        <f t="shared" si="948"/>
        <v>142</v>
      </c>
      <c r="N857" s="2">
        <f t="shared" si="949"/>
        <v>156</v>
      </c>
      <c r="O857" s="7" t="str">
        <f t="shared" si="950"/>
        <v>Plongeurs masqués
 de 19h 00 à 20h 15</v>
      </c>
    </row>
    <row r="858" spans="1:15" x14ac:dyDescent="0.25">
      <c r="A858">
        <f t="shared" si="951"/>
        <v>6</v>
      </c>
      <c r="B858" s="3">
        <f t="shared" si="952"/>
        <v>1</v>
      </c>
      <c r="C858" s="4">
        <f t="shared" si="943"/>
        <v>2</v>
      </c>
      <c r="D858">
        <f t="shared" si="955"/>
        <v>2018</v>
      </c>
      <c r="E858" s="22">
        <f t="shared" si="918"/>
        <v>43135</v>
      </c>
      <c r="F858" s="25">
        <f t="shared" ref="F858:H858" si="977">F819</f>
        <v>0.3125</v>
      </c>
      <c r="G858" s="25">
        <f t="shared" si="977"/>
        <v>0.41666666666666669</v>
      </c>
      <c r="H858" s="25" t="str">
        <f t="shared" si="977"/>
        <v>CNT</v>
      </c>
      <c r="J858" s="1">
        <f t="shared" si="945"/>
        <v>0.10416666666666669</v>
      </c>
      <c r="K858" s="2">
        <f t="shared" si="946"/>
        <v>0</v>
      </c>
      <c r="L858" s="2">
        <f t="shared" si="947"/>
        <v>2</v>
      </c>
      <c r="M858" s="2">
        <f t="shared" si="948"/>
        <v>4</v>
      </c>
      <c r="N858" s="2">
        <f t="shared" si="949"/>
        <v>33</v>
      </c>
      <c r="O858" s="7" t="str">
        <f t="shared" si="950"/>
        <v>CNT
 de 7h 30 à 10h 00</v>
      </c>
    </row>
    <row r="859" spans="1:15" x14ac:dyDescent="0.25">
      <c r="A859">
        <f t="shared" si="951"/>
        <v>6</v>
      </c>
      <c r="B859" s="3">
        <f t="shared" si="952"/>
        <v>1</v>
      </c>
      <c r="C859" s="4">
        <f t="shared" si="943"/>
        <v>2</v>
      </c>
      <c r="D859">
        <f t="shared" si="955"/>
        <v>2018</v>
      </c>
      <c r="E859" s="22">
        <f t="shared" si="918"/>
        <v>43135</v>
      </c>
      <c r="F859" s="25">
        <f t="shared" ref="F859:H859" si="978">F820</f>
        <v>0.41666666666666669</v>
      </c>
      <c r="G859" s="25">
        <f t="shared" si="978"/>
        <v>0.5625</v>
      </c>
      <c r="H859" s="25" t="str">
        <f t="shared" si="978"/>
        <v>Public</v>
      </c>
      <c r="J859" s="1">
        <f t="shared" si="945"/>
        <v>0.14583333333333331</v>
      </c>
      <c r="K859" s="2">
        <f t="shared" si="946"/>
        <v>0</v>
      </c>
      <c r="L859" s="2">
        <f t="shared" si="947"/>
        <v>2</v>
      </c>
      <c r="M859" s="2">
        <f t="shared" si="948"/>
        <v>34</v>
      </c>
      <c r="N859" s="2">
        <f t="shared" si="949"/>
        <v>75</v>
      </c>
      <c r="O859" s="7" t="str">
        <f t="shared" si="950"/>
        <v>Public
 de 10h 00 à 13h 30</v>
      </c>
    </row>
    <row r="860" spans="1:15" x14ac:dyDescent="0.25">
      <c r="A860">
        <f t="shared" si="951"/>
        <v>6</v>
      </c>
      <c r="B860" s="3">
        <f t="shared" si="952"/>
        <v>2</v>
      </c>
      <c r="C860" s="4">
        <f t="shared" si="943"/>
        <v>2</v>
      </c>
      <c r="D860">
        <f t="shared" si="955"/>
        <v>2018</v>
      </c>
      <c r="E860" s="22">
        <f t="shared" si="918"/>
        <v>43136</v>
      </c>
      <c r="F860" s="25">
        <f t="shared" ref="F860:H860" si="979">F821</f>
        <v>0.375</v>
      </c>
      <c r="G860" s="25">
        <f t="shared" si="979"/>
        <v>0.44791666666666669</v>
      </c>
      <c r="H860" s="25" t="str">
        <f t="shared" si="979"/>
        <v>Lycée</v>
      </c>
      <c r="J860" s="1">
        <f t="shared" si="945"/>
        <v>7.2916666666666685E-2</v>
      </c>
      <c r="K860" s="2">
        <f t="shared" si="946"/>
        <v>0</v>
      </c>
      <c r="L860" s="2">
        <f t="shared" si="947"/>
        <v>3</v>
      </c>
      <c r="M860" s="2">
        <f t="shared" si="948"/>
        <v>22</v>
      </c>
      <c r="N860" s="2">
        <f t="shared" si="949"/>
        <v>42</v>
      </c>
      <c r="O860" s="7" t="str">
        <f t="shared" si="950"/>
        <v>Lycée
 de 9h 00 à 10h 45</v>
      </c>
    </row>
    <row r="861" spans="1:15" x14ac:dyDescent="0.25">
      <c r="A861">
        <f t="shared" si="951"/>
        <v>6</v>
      </c>
      <c r="B861" s="3">
        <f t="shared" si="952"/>
        <v>2</v>
      </c>
      <c r="C861" s="4">
        <f t="shared" si="943"/>
        <v>2</v>
      </c>
      <c r="D861">
        <f t="shared" si="955"/>
        <v>2018</v>
      </c>
      <c r="E861" s="22">
        <f t="shared" si="918"/>
        <v>43136</v>
      </c>
      <c r="F861" s="25">
        <f t="shared" ref="F861:H861" si="980">F822</f>
        <v>0.5</v>
      </c>
      <c r="G861" s="25">
        <f t="shared" si="980"/>
        <v>0.5625</v>
      </c>
      <c r="H861" s="25" t="str">
        <f t="shared" si="980"/>
        <v>Gym Volontaire</v>
      </c>
      <c r="J861" s="1">
        <f t="shared" si="945"/>
        <v>6.25E-2</v>
      </c>
      <c r="K861" s="2">
        <f t="shared" si="946"/>
        <v>0</v>
      </c>
      <c r="L861" s="2">
        <f t="shared" si="947"/>
        <v>3</v>
      </c>
      <c r="M861" s="2">
        <f t="shared" si="948"/>
        <v>58</v>
      </c>
      <c r="N861" s="2">
        <f t="shared" si="949"/>
        <v>75</v>
      </c>
      <c r="O861" s="7" t="str">
        <f t="shared" si="950"/>
        <v>Gym Volontaire
 de 12h 00 à 13h 30</v>
      </c>
    </row>
    <row r="862" spans="1:15" x14ac:dyDescent="0.25">
      <c r="A862">
        <f t="shared" si="951"/>
        <v>6</v>
      </c>
      <c r="B862" s="3">
        <f t="shared" si="952"/>
        <v>2</v>
      </c>
      <c r="C862" s="4">
        <f t="shared" si="943"/>
        <v>2</v>
      </c>
      <c r="D862">
        <f t="shared" si="955"/>
        <v>2018</v>
      </c>
      <c r="E862" s="22">
        <f t="shared" si="918"/>
        <v>43136</v>
      </c>
      <c r="F862" s="25">
        <f t="shared" ref="F862:H862" si="981">F823</f>
        <v>0.58333333333333337</v>
      </c>
      <c r="G862" s="25">
        <f t="shared" si="981"/>
        <v>0.64583333333333337</v>
      </c>
      <c r="H862" s="25" t="str">
        <f t="shared" si="981"/>
        <v>Collège A</v>
      </c>
      <c r="J862" s="1">
        <f t="shared" si="945"/>
        <v>6.25E-2</v>
      </c>
      <c r="K862" s="2">
        <f t="shared" si="946"/>
        <v>0</v>
      </c>
      <c r="L862" s="2">
        <f t="shared" si="947"/>
        <v>3</v>
      </c>
      <c r="M862" s="2">
        <f t="shared" si="948"/>
        <v>82</v>
      </c>
      <c r="N862" s="2">
        <f t="shared" si="949"/>
        <v>99</v>
      </c>
      <c r="O862" s="7" t="str">
        <f t="shared" si="950"/>
        <v>Collège A
 de 14h 00 à 15h 30</v>
      </c>
    </row>
    <row r="863" spans="1:15" x14ac:dyDescent="0.25">
      <c r="A863">
        <f t="shared" si="951"/>
        <v>6</v>
      </c>
      <c r="B863" s="3">
        <f t="shared" si="952"/>
        <v>2</v>
      </c>
      <c r="C863" s="4">
        <f t="shared" si="943"/>
        <v>2</v>
      </c>
      <c r="D863">
        <f t="shared" si="955"/>
        <v>2018</v>
      </c>
      <c r="E863" s="22">
        <f t="shared" si="918"/>
        <v>43136</v>
      </c>
      <c r="F863" s="25">
        <f t="shared" ref="F863:H863" si="982">F824</f>
        <v>0.64583333333333337</v>
      </c>
      <c r="G863" s="25">
        <f t="shared" si="982"/>
        <v>0.70833333333333337</v>
      </c>
      <c r="H863" s="25" t="str">
        <f t="shared" si="982"/>
        <v>Collège B</v>
      </c>
      <c r="J863" s="1">
        <f t="shared" si="945"/>
        <v>6.25E-2</v>
      </c>
      <c r="K863" s="2">
        <f t="shared" si="946"/>
        <v>0</v>
      </c>
      <c r="L863" s="2">
        <f t="shared" si="947"/>
        <v>3</v>
      </c>
      <c r="M863" s="2">
        <f t="shared" si="948"/>
        <v>100</v>
      </c>
      <c r="N863" s="2">
        <f t="shared" si="949"/>
        <v>117</v>
      </c>
      <c r="O863" s="7" t="str">
        <f t="shared" si="950"/>
        <v>Collège B
 de 15h 30 à 17h 00</v>
      </c>
    </row>
    <row r="864" spans="1:15" x14ac:dyDescent="0.25">
      <c r="A864">
        <f t="shared" si="951"/>
        <v>6</v>
      </c>
      <c r="B864" s="3">
        <f t="shared" si="952"/>
        <v>2</v>
      </c>
      <c r="C864" s="4">
        <f t="shared" si="943"/>
        <v>2</v>
      </c>
      <c r="D864">
        <f t="shared" si="955"/>
        <v>2018</v>
      </c>
      <c r="E864" s="22">
        <f t="shared" si="918"/>
        <v>43136</v>
      </c>
      <c r="F864" s="25">
        <f t="shared" ref="F864:H864" si="983">F825</f>
        <v>0.70833333333333337</v>
      </c>
      <c r="G864" s="25">
        <f t="shared" si="983"/>
        <v>0.75</v>
      </c>
      <c r="H864" s="25" t="str">
        <f t="shared" si="983"/>
        <v>Gym Volontaire</v>
      </c>
      <c r="J864" s="1">
        <f t="shared" si="945"/>
        <v>4.166666666666663E-2</v>
      </c>
      <c r="K864" s="2">
        <f t="shared" si="946"/>
        <v>0</v>
      </c>
      <c r="L864" s="2">
        <f t="shared" si="947"/>
        <v>3</v>
      </c>
      <c r="M864" s="2">
        <f t="shared" si="948"/>
        <v>118</v>
      </c>
      <c r="N864" s="2">
        <f t="shared" si="949"/>
        <v>129</v>
      </c>
      <c r="O864" s="7" t="str">
        <f t="shared" si="950"/>
        <v>Gym Volontaire
 de 17h 00 à 18h 00</v>
      </c>
    </row>
    <row r="865" spans="1:15" x14ac:dyDescent="0.25">
      <c r="A865">
        <f t="shared" si="951"/>
        <v>6</v>
      </c>
      <c r="B865" s="3">
        <f t="shared" si="952"/>
        <v>2</v>
      </c>
      <c r="C865" s="4">
        <f t="shared" si="943"/>
        <v>2</v>
      </c>
      <c r="D865">
        <f t="shared" si="955"/>
        <v>2018</v>
      </c>
      <c r="E865" s="22">
        <f t="shared" si="918"/>
        <v>43136</v>
      </c>
      <c r="F865" s="25">
        <f t="shared" ref="F865:H865" si="984">F826</f>
        <v>0.75</v>
      </c>
      <c r="G865" s="25">
        <f t="shared" si="984"/>
        <v>0.9375</v>
      </c>
      <c r="H865" s="25" t="str">
        <f t="shared" si="984"/>
        <v>CNT</v>
      </c>
      <c r="J865" s="1">
        <f t="shared" si="945"/>
        <v>0.1875</v>
      </c>
      <c r="K865" s="2">
        <f t="shared" si="946"/>
        <v>0</v>
      </c>
      <c r="L865" s="2">
        <f t="shared" si="947"/>
        <v>3</v>
      </c>
      <c r="M865" s="2">
        <f t="shared" si="948"/>
        <v>130</v>
      </c>
      <c r="N865" s="2">
        <f t="shared" si="949"/>
        <v>183</v>
      </c>
      <c r="O865" s="7" t="str">
        <f t="shared" si="950"/>
        <v>CNT
 de 18h 00 à 22h 30</v>
      </c>
    </row>
    <row r="866" spans="1:15" x14ac:dyDescent="0.25">
      <c r="A866">
        <f t="shared" si="951"/>
        <v>6</v>
      </c>
      <c r="B866" s="3">
        <f t="shared" si="952"/>
        <v>3</v>
      </c>
      <c r="C866" s="4">
        <f t="shared" si="943"/>
        <v>2</v>
      </c>
      <c r="D866">
        <f t="shared" si="955"/>
        <v>2018</v>
      </c>
      <c r="E866" s="22">
        <f t="shared" si="918"/>
        <v>43137</v>
      </c>
      <c r="F866" s="25">
        <f t="shared" ref="F866:H866" si="985">F827</f>
        <v>0.3125</v>
      </c>
      <c r="G866" s="25">
        <f t="shared" si="985"/>
        <v>0.34375</v>
      </c>
      <c r="H866" s="25" t="str">
        <f t="shared" si="985"/>
        <v>SDIS et/OU PSIG</v>
      </c>
      <c r="J866" s="1">
        <f t="shared" si="945"/>
        <v>3.125E-2</v>
      </c>
      <c r="K866" s="2">
        <f t="shared" si="946"/>
        <v>0</v>
      </c>
      <c r="L866" s="2">
        <f t="shared" si="947"/>
        <v>4</v>
      </c>
      <c r="M866" s="2">
        <f t="shared" si="948"/>
        <v>4</v>
      </c>
      <c r="N866" s="2">
        <f t="shared" si="949"/>
        <v>12</v>
      </c>
      <c r="O866" s="7" t="str">
        <f t="shared" si="950"/>
        <v>SDIS et/OU PSIG
 de 7h 30 à 8h 15</v>
      </c>
    </row>
    <row r="867" spans="1:15" x14ac:dyDescent="0.25">
      <c r="A867">
        <f t="shared" si="951"/>
        <v>6</v>
      </c>
      <c r="B867" s="3">
        <f t="shared" si="952"/>
        <v>3</v>
      </c>
      <c r="C867" s="4">
        <f t="shared" si="943"/>
        <v>2</v>
      </c>
      <c r="D867">
        <f t="shared" si="955"/>
        <v>2018</v>
      </c>
      <c r="E867" s="22">
        <f t="shared" si="918"/>
        <v>43137</v>
      </c>
      <c r="F867" s="25">
        <f t="shared" ref="F867:H867" si="986">F828</f>
        <v>0.35416666666666669</v>
      </c>
      <c r="G867" s="25">
        <f t="shared" si="986"/>
        <v>0.5</v>
      </c>
      <c r="H867" s="25" t="str">
        <f t="shared" si="986"/>
        <v>Collège C</v>
      </c>
      <c r="J867" s="1">
        <f t="shared" si="945"/>
        <v>0.14583333333333331</v>
      </c>
      <c r="K867" s="2">
        <f t="shared" si="946"/>
        <v>0</v>
      </c>
      <c r="L867" s="2">
        <f t="shared" si="947"/>
        <v>4</v>
      </c>
      <c r="M867" s="2">
        <f t="shared" si="948"/>
        <v>16</v>
      </c>
      <c r="N867" s="2">
        <f t="shared" si="949"/>
        <v>57</v>
      </c>
      <c r="O867" s="7" t="str">
        <f t="shared" si="950"/>
        <v>Collège C
 de 8h 30 à 12h 00</v>
      </c>
    </row>
    <row r="868" spans="1:15" x14ac:dyDescent="0.25">
      <c r="A868">
        <f t="shared" si="951"/>
        <v>6</v>
      </c>
      <c r="B868" s="3">
        <f t="shared" si="952"/>
        <v>3</v>
      </c>
      <c r="C868" s="4">
        <f t="shared" si="943"/>
        <v>2</v>
      </c>
      <c r="D868">
        <f t="shared" si="955"/>
        <v>2018</v>
      </c>
      <c r="E868" s="22">
        <f t="shared" si="918"/>
        <v>43137</v>
      </c>
      <c r="F868" s="25">
        <f t="shared" ref="F868:H868" si="987">F829</f>
        <v>0.52083333333333337</v>
      </c>
      <c r="G868" s="25">
        <f t="shared" si="987"/>
        <v>0.5625</v>
      </c>
      <c r="H868" s="25" t="str">
        <f t="shared" si="987"/>
        <v>Maison Des Cèdres</v>
      </c>
      <c r="J868" s="1">
        <f t="shared" si="945"/>
        <v>4.166666666666663E-2</v>
      </c>
      <c r="K868" s="2">
        <f t="shared" si="946"/>
        <v>0</v>
      </c>
      <c r="L868" s="2">
        <f t="shared" si="947"/>
        <v>4</v>
      </c>
      <c r="M868" s="2">
        <f t="shared" si="948"/>
        <v>64</v>
      </c>
      <c r="N868" s="2">
        <f t="shared" si="949"/>
        <v>75</v>
      </c>
      <c r="O868" s="7" t="str">
        <f t="shared" si="950"/>
        <v>Maison Des Cèdres
 de 12h 30 à 13h 30</v>
      </c>
    </row>
    <row r="869" spans="1:15" x14ac:dyDescent="0.25">
      <c r="A869">
        <f t="shared" si="951"/>
        <v>6</v>
      </c>
      <c r="B869" s="3">
        <f t="shared" si="952"/>
        <v>3</v>
      </c>
      <c r="C869" s="4">
        <f t="shared" si="943"/>
        <v>2</v>
      </c>
      <c r="D869">
        <f t="shared" si="955"/>
        <v>2018</v>
      </c>
      <c r="E869" s="22">
        <f t="shared" si="918"/>
        <v>43137</v>
      </c>
      <c r="F869" s="25">
        <f t="shared" ref="F869:H869" si="988">F830</f>
        <v>0.58333333333333337</v>
      </c>
      <c r="G869" s="25">
        <f t="shared" si="988"/>
        <v>0.75</v>
      </c>
      <c r="H869" s="25" t="str">
        <f t="shared" si="988"/>
        <v>Lycée</v>
      </c>
      <c r="J869" s="1">
        <f t="shared" si="945"/>
        <v>0.16666666666666663</v>
      </c>
      <c r="K869" s="2">
        <f t="shared" si="946"/>
        <v>0</v>
      </c>
      <c r="L869" s="2">
        <f t="shared" si="947"/>
        <v>4</v>
      </c>
      <c r="M869" s="2">
        <f t="shared" si="948"/>
        <v>82</v>
      </c>
      <c r="N869" s="2">
        <f t="shared" si="949"/>
        <v>129</v>
      </c>
      <c r="O869" s="7" t="str">
        <f t="shared" si="950"/>
        <v>Lycée
 de 14h 00 à 18h 00</v>
      </c>
    </row>
    <row r="870" spans="1:15" x14ac:dyDescent="0.25">
      <c r="A870">
        <f t="shared" si="951"/>
        <v>6</v>
      </c>
      <c r="B870" s="3">
        <f t="shared" si="952"/>
        <v>3</v>
      </c>
      <c r="C870" s="4">
        <f t="shared" si="943"/>
        <v>2</v>
      </c>
      <c r="D870">
        <f t="shared" si="955"/>
        <v>2018</v>
      </c>
      <c r="E870" s="22">
        <f t="shared" si="918"/>
        <v>43137</v>
      </c>
      <c r="F870" s="25">
        <f t="shared" ref="F870:H870" si="989">F831</f>
        <v>0.75</v>
      </c>
      <c r="G870" s="25">
        <f t="shared" si="989"/>
        <v>0.83333333333333337</v>
      </c>
      <c r="H870" s="25" t="str">
        <f t="shared" si="989"/>
        <v>Public</v>
      </c>
      <c r="J870" s="1">
        <f t="shared" si="945"/>
        <v>8.333333333333337E-2</v>
      </c>
      <c r="K870" s="2">
        <f t="shared" si="946"/>
        <v>0</v>
      </c>
      <c r="L870" s="2">
        <f t="shared" si="947"/>
        <v>4</v>
      </c>
      <c r="M870" s="2">
        <f t="shared" si="948"/>
        <v>130</v>
      </c>
      <c r="N870" s="2">
        <f t="shared" si="949"/>
        <v>153</v>
      </c>
      <c r="O870" s="7" t="str">
        <f t="shared" si="950"/>
        <v>Public
 de 18h 00 à 20h 00</v>
      </c>
    </row>
    <row r="871" spans="1:15" x14ac:dyDescent="0.25">
      <c r="A871">
        <f t="shared" si="951"/>
        <v>6</v>
      </c>
      <c r="B871" s="3">
        <f t="shared" si="952"/>
        <v>3</v>
      </c>
      <c r="C871" s="4">
        <f t="shared" si="943"/>
        <v>2</v>
      </c>
      <c r="D871">
        <f t="shared" si="955"/>
        <v>2018</v>
      </c>
      <c r="E871" s="22">
        <f t="shared" si="918"/>
        <v>43137</v>
      </c>
      <c r="F871" s="25">
        <f t="shared" ref="F871:H871" si="990">F832</f>
        <v>0.83333333333333337</v>
      </c>
      <c r="G871" s="25">
        <f t="shared" si="990"/>
        <v>0.9375</v>
      </c>
      <c r="H871" s="25" t="str">
        <f t="shared" si="990"/>
        <v>CNT</v>
      </c>
      <c r="J871" s="1">
        <f t="shared" si="945"/>
        <v>0.10416666666666663</v>
      </c>
      <c r="K871" s="2">
        <f t="shared" si="946"/>
        <v>0</v>
      </c>
      <c r="L871" s="2">
        <f t="shared" si="947"/>
        <v>4</v>
      </c>
      <c r="M871" s="2">
        <f t="shared" si="948"/>
        <v>154</v>
      </c>
      <c r="N871" s="2">
        <f t="shared" si="949"/>
        <v>183</v>
      </c>
      <c r="O871" s="7" t="str">
        <f t="shared" si="950"/>
        <v>CNT
 de 20h 00 à 22h 30</v>
      </c>
    </row>
    <row r="872" spans="1:15" x14ac:dyDescent="0.25">
      <c r="A872">
        <f t="shared" si="951"/>
        <v>6</v>
      </c>
      <c r="B872" s="3">
        <f t="shared" si="952"/>
        <v>4</v>
      </c>
      <c r="C872" s="4">
        <f t="shared" si="943"/>
        <v>2</v>
      </c>
      <c r="D872">
        <f t="shared" si="955"/>
        <v>2018</v>
      </c>
      <c r="E872" s="22">
        <f t="shared" si="918"/>
        <v>43138</v>
      </c>
      <c r="F872" s="25">
        <f t="shared" ref="F872:H872" si="991">F833</f>
        <v>0.33333333333333331</v>
      </c>
      <c r="G872" s="25">
        <f t="shared" si="991"/>
        <v>0.41666666666666669</v>
      </c>
      <c r="H872" s="25" t="str">
        <f t="shared" si="991"/>
        <v>Lycée</v>
      </c>
      <c r="J872" s="1">
        <f t="shared" si="945"/>
        <v>8.333333333333337E-2</v>
      </c>
      <c r="K872" s="2">
        <f t="shared" si="946"/>
        <v>0</v>
      </c>
      <c r="L872" s="2">
        <f t="shared" si="947"/>
        <v>5</v>
      </c>
      <c r="M872" s="2">
        <f t="shared" si="948"/>
        <v>10</v>
      </c>
      <c r="N872" s="2">
        <f t="shared" si="949"/>
        <v>33</v>
      </c>
      <c r="O872" s="7" t="str">
        <f t="shared" si="950"/>
        <v>Lycée
 de 8h 00 à 10h 00</v>
      </c>
    </row>
    <row r="873" spans="1:15" x14ac:dyDescent="0.25">
      <c r="A873">
        <f t="shared" si="951"/>
        <v>6</v>
      </c>
      <c r="B873" s="3">
        <f t="shared" si="952"/>
        <v>4</v>
      </c>
      <c r="C873" s="4">
        <f t="shared" si="943"/>
        <v>2</v>
      </c>
      <c r="D873">
        <f t="shared" si="955"/>
        <v>2018</v>
      </c>
      <c r="E873" s="22">
        <f t="shared" si="918"/>
        <v>43138</v>
      </c>
      <c r="F873" s="25">
        <f t="shared" ref="F873:H873" si="992">F834</f>
        <v>0.41666666666666669</v>
      </c>
      <c r="G873" s="25">
        <f t="shared" si="992"/>
        <v>0.5</v>
      </c>
      <c r="H873" s="25" t="str">
        <f t="shared" si="992"/>
        <v>Lycée</v>
      </c>
      <c r="J873" s="1">
        <f t="shared" si="945"/>
        <v>8.3333333333333315E-2</v>
      </c>
      <c r="K873" s="2">
        <f t="shared" si="946"/>
        <v>0</v>
      </c>
      <c r="L873" s="2">
        <f t="shared" si="947"/>
        <v>5</v>
      </c>
      <c r="M873" s="2">
        <f t="shared" si="948"/>
        <v>34</v>
      </c>
      <c r="N873" s="2">
        <f t="shared" si="949"/>
        <v>57</v>
      </c>
      <c r="O873" s="7" t="str">
        <f t="shared" si="950"/>
        <v>Lycée
 de 10h 00 à 12h 00</v>
      </c>
    </row>
    <row r="874" spans="1:15" x14ac:dyDescent="0.25">
      <c r="A874">
        <f t="shared" si="951"/>
        <v>6</v>
      </c>
      <c r="B874" s="3">
        <f t="shared" si="952"/>
        <v>4</v>
      </c>
      <c r="C874" s="4">
        <f t="shared" si="943"/>
        <v>2</v>
      </c>
      <c r="D874">
        <f t="shared" si="955"/>
        <v>2018</v>
      </c>
      <c r="E874" s="22">
        <f t="shared" ref="E874:E937" si="993">E835+7</f>
        <v>43138</v>
      </c>
      <c r="F874" s="25">
        <f t="shared" ref="F874:H874" si="994">F835</f>
        <v>0.52083333333333337</v>
      </c>
      <c r="G874" s="25">
        <f t="shared" si="994"/>
        <v>0.60416666666666663</v>
      </c>
      <c r="H874" s="25" t="str">
        <f t="shared" si="994"/>
        <v>CNT</v>
      </c>
      <c r="J874" s="1">
        <f t="shared" si="945"/>
        <v>8.3333333333333259E-2</v>
      </c>
      <c r="K874" s="2">
        <f t="shared" si="946"/>
        <v>0</v>
      </c>
      <c r="L874" s="2">
        <f t="shared" si="947"/>
        <v>5</v>
      </c>
      <c r="M874" s="2">
        <f t="shared" si="948"/>
        <v>64</v>
      </c>
      <c r="N874" s="2">
        <f t="shared" si="949"/>
        <v>87</v>
      </c>
      <c r="O874" s="7" t="str">
        <f t="shared" si="950"/>
        <v>CNT
 de 12h 30 à 14h 30</v>
      </c>
    </row>
    <row r="875" spans="1:15" x14ac:dyDescent="0.25">
      <c r="A875">
        <f t="shared" si="951"/>
        <v>6</v>
      </c>
      <c r="B875" s="3">
        <f t="shared" si="952"/>
        <v>4</v>
      </c>
      <c r="C875" s="4">
        <f t="shared" si="943"/>
        <v>2</v>
      </c>
      <c r="D875">
        <f t="shared" si="955"/>
        <v>2018</v>
      </c>
      <c r="E875" s="22">
        <f t="shared" si="993"/>
        <v>43138</v>
      </c>
      <c r="F875" s="25">
        <f t="shared" ref="F875:H875" si="995">F836</f>
        <v>0.60416666666666663</v>
      </c>
      <c r="G875" s="25">
        <f t="shared" si="995"/>
        <v>0.79166666666666663</v>
      </c>
      <c r="H875" s="25" t="str">
        <f t="shared" si="995"/>
        <v>Public</v>
      </c>
      <c r="J875" s="1">
        <f t="shared" si="945"/>
        <v>0.1875</v>
      </c>
      <c r="K875" s="2">
        <f t="shared" si="946"/>
        <v>0</v>
      </c>
      <c r="L875" s="2">
        <f t="shared" si="947"/>
        <v>5</v>
      </c>
      <c r="M875" s="2">
        <f t="shared" si="948"/>
        <v>88</v>
      </c>
      <c r="N875" s="2">
        <f t="shared" si="949"/>
        <v>141</v>
      </c>
      <c r="O875" s="7" t="str">
        <f t="shared" si="950"/>
        <v>Public
 de 14h 30 à 19h 00</v>
      </c>
    </row>
    <row r="876" spans="1:15" x14ac:dyDescent="0.25">
      <c r="A876">
        <f t="shared" si="951"/>
        <v>6</v>
      </c>
      <c r="B876" s="3">
        <f t="shared" si="952"/>
        <v>4</v>
      </c>
      <c r="C876" s="4">
        <f t="shared" si="943"/>
        <v>2</v>
      </c>
      <c r="D876">
        <f t="shared" si="955"/>
        <v>2018</v>
      </c>
      <c r="E876" s="22">
        <f t="shared" si="993"/>
        <v>43138</v>
      </c>
      <c r="F876" s="25">
        <f t="shared" ref="F876:H876" si="996">F837</f>
        <v>0.79166666666666663</v>
      </c>
      <c r="G876" s="25">
        <f t="shared" si="996"/>
        <v>0.83333333333333337</v>
      </c>
      <c r="H876" s="25" t="str">
        <f t="shared" si="996"/>
        <v>CNT</v>
      </c>
      <c r="J876" s="1">
        <f t="shared" si="945"/>
        <v>4.1666666666666741E-2</v>
      </c>
      <c r="K876" s="2">
        <f t="shared" si="946"/>
        <v>0</v>
      </c>
      <c r="L876" s="2">
        <f t="shared" si="947"/>
        <v>5</v>
      </c>
      <c r="M876" s="2">
        <f t="shared" si="948"/>
        <v>142</v>
      </c>
      <c r="N876" s="2">
        <f t="shared" si="949"/>
        <v>153</v>
      </c>
      <c r="O876" s="7" t="str">
        <f t="shared" si="950"/>
        <v>CNT
 de 19h 00 à 20h 00</v>
      </c>
    </row>
    <row r="877" spans="1:15" x14ac:dyDescent="0.25">
      <c r="A877">
        <f t="shared" si="951"/>
        <v>6</v>
      </c>
      <c r="B877" s="3">
        <f t="shared" si="952"/>
        <v>4</v>
      </c>
      <c r="C877" s="4">
        <f t="shared" si="943"/>
        <v>2</v>
      </c>
      <c r="D877">
        <f t="shared" si="955"/>
        <v>2018</v>
      </c>
      <c r="E877" s="22">
        <f t="shared" si="993"/>
        <v>43138</v>
      </c>
      <c r="F877" s="25">
        <f t="shared" ref="F877:H877" si="997">F838</f>
        <v>0.83333333333333337</v>
      </c>
      <c r="G877" s="25">
        <f t="shared" si="997"/>
        <v>0.9375</v>
      </c>
      <c r="H877" s="25" t="str">
        <f t="shared" si="997"/>
        <v>Plongeurs masqués</v>
      </c>
      <c r="J877" s="1">
        <f t="shared" si="945"/>
        <v>0.10416666666666663</v>
      </c>
      <c r="K877" s="2">
        <f t="shared" si="946"/>
        <v>0</v>
      </c>
      <c r="L877" s="2">
        <f t="shared" si="947"/>
        <v>5</v>
      </c>
      <c r="M877" s="2">
        <f t="shared" si="948"/>
        <v>154</v>
      </c>
      <c r="N877" s="2">
        <f t="shared" si="949"/>
        <v>183</v>
      </c>
      <c r="O877" s="7" t="str">
        <f t="shared" si="950"/>
        <v>Plongeurs masqués
 de 20h 00 à 22h 30</v>
      </c>
    </row>
    <row r="878" spans="1:15" x14ac:dyDescent="0.25">
      <c r="A878">
        <f t="shared" si="951"/>
        <v>6</v>
      </c>
      <c r="B878" s="3">
        <f t="shared" si="952"/>
        <v>5</v>
      </c>
      <c r="C878" s="4">
        <f t="shared" si="943"/>
        <v>2</v>
      </c>
      <c r="D878">
        <f t="shared" si="955"/>
        <v>2018</v>
      </c>
      <c r="E878" s="22">
        <f t="shared" si="993"/>
        <v>43139</v>
      </c>
      <c r="F878" s="25">
        <f t="shared" ref="F878:H878" si="998">F839</f>
        <v>0.35416666666666669</v>
      </c>
      <c r="G878" s="25">
        <f t="shared" si="998"/>
        <v>0.41666666666666669</v>
      </c>
      <c r="H878" s="25" t="str">
        <f t="shared" si="998"/>
        <v>Collège B</v>
      </c>
      <c r="J878" s="1">
        <f t="shared" si="945"/>
        <v>6.25E-2</v>
      </c>
      <c r="K878" s="2">
        <f t="shared" si="946"/>
        <v>0</v>
      </c>
      <c r="L878" s="2">
        <f t="shared" si="947"/>
        <v>6</v>
      </c>
      <c r="M878" s="2">
        <f t="shared" si="948"/>
        <v>16</v>
      </c>
      <c r="N878" s="2">
        <f t="shared" si="949"/>
        <v>33</v>
      </c>
      <c r="O878" s="7" t="str">
        <f t="shared" si="950"/>
        <v>Collège B
 de 8h 30 à 10h 00</v>
      </c>
    </row>
    <row r="879" spans="1:15" x14ac:dyDescent="0.25">
      <c r="A879">
        <f t="shared" si="951"/>
        <v>6</v>
      </c>
      <c r="B879" s="3">
        <f t="shared" si="952"/>
        <v>5</v>
      </c>
      <c r="C879" s="4">
        <f t="shared" si="943"/>
        <v>2</v>
      </c>
      <c r="D879">
        <f t="shared" si="955"/>
        <v>2018</v>
      </c>
      <c r="E879" s="22">
        <f t="shared" si="993"/>
        <v>43139</v>
      </c>
      <c r="F879" s="25">
        <f t="shared" ref="F879:H879" si="999">F840</f>
        <v>0.52083333333333337</v>
      </c>
      <c r="G879" s="25">
        <f t="shared" si="999"/>
        <v>0.5625</v>
      </c>
      <c r="H879" s="25" t="str">
        <f t="shared" si="999"/>
        <v>Inss</v>
      </c>
      <c r="J879" s="1">
        <f t="shared" si="945"/>
        <v>4.166666666666663E-2</v>
      </c>
      <c r="K879" s="2">
        <f t="shared" si="946"/>
        <v>0</v>
      </c>
      <c r="L879" s="2">
        <f t="shared" si="947"/>
        <v>6</v>
      </c>
      <c r="M879" s="2">
        <f t="shared" si="948"/>
        <v>64</v>
      </c>
      <c r="N879" s="2">
        <f t="shared" si="949"/>
        <v>75</v>
      </c>
      <c r="O879" s="7" t="str">
        <f t="shared" si="950"/>
        <v>Inss
 de 12h 30 à 13h 30</v>
      </c>
    </row>
    <row r="880" spans="1:15" x14ac:dyDescent="0.25">
      <c r="A880">
        <f t="shared" si="951"/>
        <v>6</v>
      </c>
      <c r="B880" s="3">
        <f t="shared" si="952"/>
        <v>5</v>
      </c>
      <c r="C880" s="4">
        <f t="shared" si="943"/>
        <v>2</v>
      </c>
      <c r="D880">
        <f t="shared" si="955"/>
        <v>2018</v>
      </c>
      <c r="E880" s="22">
        <f t="shared" si="993"/>
        <v>43139</v>
      </c>
      <c r="F880" s="25">
        <f t="shared" ref="F880:H880" si="1000">F841</f>
        <v>0.58333333333333337</v>
      </c>
      <c r="G880" s="25">
        <f t="shared" si="1000"/>
        <v>0.61111111111111105</v>
      </c>
      <c r="H880" s="25" t="str">
        <f t="shared" si="1000"/>
        <v>Ecole Primaire A</v>
      </c>
      <c r="J880" s="1">
        <f t="shared" si="945"/>
        <v>2.7777777777777679E-2</v>
      </c>
      <c r="K880" s="2">
        <f t="shared" si="946"/>
        <v>0</v>
      </c>
      <c r="L880" s="2">
        <f t="shared" si="947"/>
        <v>6</v>
      </c>
      <c r="M880" s="2">
        <f t="shared" si="948"/>
        <v>82</v>
      </c>
      <c r="N880" s="2">
        <f t="shared" si="949"/>
        <v>88.999999999999972</v>
      </c>
      <c r="O880" s="7" t="str">
        <f t="shared" si="950"/>
        <v>Ecole Primaire A
 de 14h 00 à 14h 40</v>
      </c>
    </row>
    <row r="881" spans="1:15" x14ac:dyDescent="0.25">
      <c r="A881">
        <f t="shared" si="951"/>
        <v>6</v>
      </c>
      <c r="B881" s="3">
        <f t="shared" si="952"/>
        <v>5</v>
      </c>
      <c r="C881" s="4">
        <f t="shared" si="943"/>
        <v>2</v>
      </c>
      <c r="D881">
        <f t="shared" si="955"/>
        <v>2018</v>
      </c>
      <c r="E881" s="22">
        <f t="shared" si="993"/>
        <v>43139</v>
      </c>
      <c r="F881" s="25">
        <f t="shared" ref="F881:H881" si="1001">F842</f>
        <v>0.61458333333333337</v>
      </c>
      <c r="G881" s="25">
        <f t="shared" si="1001"/>
        <v>0.64236111111111105</v>
      </c>
      <c r="H881" s="25" t="str">
        <f t="shared" si="1001"/>
        <v>Ecole Primaire A</v>
      </c>
      <c r="J881" s="1">
        <f t="shared" si="945"/>
        <v>2.7777777777777679E-2</v>
      </c>
      <c r="K881" s="2">
        <f t="shared" si="946"/>
        <v>0</v>
      </c>
      <c r="L881" s="2">
        <f t="shared" si="947"/>
        <v>6</v>
      </c>
      <c r="M881" s="2">
        <f t="shared" si="948"/>
        <v>91</v>
      </c>
      <c r="N881" s="2">
        <f t="shared" si="949"/>
        <v>97.999999999999972</v>
      </c>
      <c r="O881" s="7" t="str">
        <f t="shared" si="950"/>
        <v>Ecole Primaire A
 de 14h 45 à 15h 25</v>
      </c>
    </row>
    <row r="882" spans="1:15" x14ac:dyDescent="0.25">
      <c r="A882">
        <f t="shared" si="951"/>
        <v>6</v>
      </c>
      <c r="B882" s="3">
        <f t="shared" si="952"/>
        <v>5</v>
      </c>
      <c r="C882" s="4">
        <f t="shared" si="943"/>
        <v>2</v>
      </c>
      <c r="D882">
        <f t="shared" si="955"/>
        <v>2018</v>
      </c>
      <c r="E882" s="22">
        <f t="shared" si="993"/>
        <v>43139</v>
      </c>
      <c r="F882" s="25">
        <f t="shared" ref="F882:H882" si="1002">F843</f>
        <v>0.66666666666666663</v>
      </c>
      <c r="G882" s="25">
        <f t="shared" si="1002"/>
        <v>0.75</v>
      </c>
      <c r="H882" s="25" t="str">
        <f t="shared" si="1002"/>
        <v>Lycée</v>
      </c>
      <c r="J882" s="1">
        <f t="shared" si="945"/>
        <v>8.333333333333337E-2</v>
      </c>
      <c r="K882" s="2">
        <f t="shared" si="946"/>
        <v>0</v>
      </c>
      <c r="L882" s="2">
        <f t="shared" si="947"/>
        <v>6</v>
      </c>
      <c r="M882" s="2">
        <f t="shared" si="948"/>
        <v>106</v>
      </c>
      <c r="N882" s="2">
        <f t="shared" si="949"/>
        <v>129</v>
      </c>
      <c r="O882" s="7" t="str">
        <f t="shared" si="950"/>
        <v>Lycée
 de 16h 00 à 18h 00</v>
      </c>
    </row>
    <row r="883" spans="1:15" x14ac:dyDescent="0.25">
      <c r="A883">
        <f t="shared" si="951"/>
        <v>6</v>
      </c>
      <c r="B883" s="3">
        <f t="shared" si="952"/>
        <v>5</v>
      </c>
      <c r="C883" s="4">
        <f t="shared" si="943"/>
        <v>2</v>
      </c>
      <c r="D883">
        <f t="shared" si="955"/>
        <v>2018</v>
      </c>
      <c r="E883" s="22">
        <f t="shared" si="993"/>
        <v>43139</v>
      </c>
      <c r="F883" s="25">
        <f t="shared" ref="F883:H883" si="1003">F844</f>
        <v>0.75</v>
      </c>
      <c r="G883" s="25">
        <f t="shared" si="1003"/>
        <v>0.83333333333333337</v>
      </c>
      <c r="H883" s="25" t="str">
        <f t="shared" si="1003"/>
        <v>Public</v>
      </c>
      <c r="J883" s="1">
        <f t="shared" si="945"/>
        <v>8.333333333333337E-2</v>
      </c>
      <c r="K883" s="2">
        <f t="shared" si="946"/>
        <v>0</v>
      </c>
      <c r="L883" s="2">
        <f t="shared" si="947"/>
        <v>6</v>
      </c>
      <c r="M883" s="2">
        <f t="shared" si="948"/>
        <v>130</v>
      </c>
      <c r="N883" s="2">
        <f t="shared" si="949"/>
        <v>153</v>
      </c>
      <c r="O883" s="7" t="str">
        <f t="shared" si="950"/>
        <v>Public
 de 18h 00 à 20h 00</v>
      </c>
    </row>
    <row r="884" spans="1:15" x14ac:dyDescent="0.25">
      <c r="A884">
        <f t="shared" si="951"/>
        <v>6</v>
      </c>
      <c r="B884" s="3">
        <f t="shared" si="952"/>
        <v>5</v>
      </c>
      <c r="C884" s="4">
        <f t="shared" si="943"/>
        <v>2</v>
      </c>
      <c r="D884">
        <f t="shared" si="955"/>
        <v>2018</v>
      </c>
      <c r="E884" s="22">
        <f t="shared" si="993"/>
        <v>43139</v>
      </c>
      <c r="F884" s="25">
        <f t="shared" ref="F884:H884" si="1004">F845</f>
        <v>0.83333333333333337</v>
      </c>
      <c r="G884" s="25">
        <f t="shared" si="1004"/>
        <v>0.9375</v>
      </c>
      <c r="H884" s="25" t="str">
        <f t="shared" si="1004"/>
        <v>CNT</v>
      </c>
      <c r="J884" s="1">
        <f t="shared" si="945"/>
        <v>0.10416666666666663</v>
      </c>
      <c r="K884" s="2">
        <f t="shared" si="946"/>
        <v>0</v>
      </c>
      <c r="L884" s="2">
        <f t="shared" si="947"/>
        <v>6</v>
      </c>
      <c r="M884" s="2">
        <f t="shared" si="948"/>
        <v>154</v>
      </c>
      <c r="N884" s="2">
        <f t="shared" si="949"/>
        <v>183</v>
      </c>
      <c r="O884" s="7" t="str">
        <f t="shared" si="950"/>
        <v>CNT
 de 20h 00 à 22h 30</v>
      </c>
    </row>
    <row r="885" spans="1:15" x14ac:dyDescent="0.25">
      <c r="A885">
        <f t="shared" si="951"/>
        <v>6</v>
      </c>
      <c r="B885" s="3">
        <f t="shared" si="952"/>
        <v>6</v>
      </c>
      <c r="C885" s="4">
        <f t="shared" si="943"/>
        <v>2</v>
      </c>
      <c r="D885">
        <f t="shared" si="955"/>
        <v>2018</v>
      </c>
      <c r="E885" s="22">
        <f t="shared" si="993"/>
        <v>43140</v>
      </c>
      <c r="F885" s="25">
        <f t="shared" ref="F885:H885" si="1005">F846</f>
        <v>0.375</v>
      </c>
      <c r="G885" s="25">
        <f t="shared" si="1005"/>
        <v>0.47916666666666669</v>
      </c>
      <c r="H885" s="25" t="str">
        <f t="shared" si="1005"/>
        <v>Ecole Primaire B</v>
      </c>
      <c r="J885" s="1">
        <f t="shared" si="945"/>
        <v>0.10416666666666669</v>
      </c>
      <c r="K885" s="2">
        <f t="shared" si="946"/>
        <v>0</v>
      </c>
      <c r="L885" s="2">
        <f t="shared" si="947"/>
        <v>7</v>
      </c>
      <c r="M885" s="2">
        <f t="shared" si="948"/>
        <v>22</v>
      </c>
      <c r="N885" s="2">
        <f t="shared" si="949"/>
        <v>51</v>
      </c>
      <c r="O885" s="7" t="str">
        <f t="shared" si="950"/>
        <v>Ecole Primaire B
 de 9h 00 à 11h 30</v>
      </c>
    </row>
    <row r="886" spans="1:15" x14ac:dyDescent="0.25">
      <c r="A886">
        <f t="shared" si="951"/>
        <v>6</v>
      </c>
      <c r="B886" s="3">
        <f t="shared" si="952"/>
        <v>6</v>
      </c>
      <c r="C886" s="4">
        <f t="shared" si="943"/>
        <v>2</v>
      </c>
      <c r="D886">
        <f t="shared" si="955"/>
        <v>2018</v>
      </c>
      <c r="E886" s="22">
        <f t="shared" si="993"/>
        <v>43140</v>
      </c>
      <c r="F886" s="25">
        <f t="shared" ref="F886:H886" si="1006">F847</f>
        <v>0.52083333333333337</v>
      </c>
      <c r="G886" s="25">
        <f t="shared" si="1006"/>
        <v>0.5625</v>
      </c>
      <c r="H886" s="25" t="str">
        <f t="shared" si="1006"/>
        <v>Maison Des Cèdres</v>
      </c>
      <c r="J886" s="1">
        <f t="shared" si="945"/>
        <v>4.166666666666663E-2</v>
      </c>
      <c r="K886" s="2">
        <f t="shared" si="946"/>
        <v>0</v>
      </c>
      <c r="L886" s="2">
        <f t="shared" si="947"/>
        <v>7</v>
      </c>
      <c r="M886" s="2">
        <f t="shared" si="948"/>
        <v>64</v>
      </c>
      <c r="N886" s="2">
        <f t="shared" si="949"/>
        <v>75</v>
      </c>
      <c r="O886" s="7" t="str">
        <f t="shared" si="950"/>
        <v>Maison Des Cèdres
 de 12h 30 à 13h 30</v>
      </c>
    </row>
    <row r="887" spans="1:15" x14ac:dyDescent="0.25">
      <c r="A887">
        <f t="shared" si="951"/>
        <v>6</v>
      </c>
      <c r="B887" s="3">
        <f t="shared" si="952"/>
        <v>6</v>
      </c>
      <c r="C887" s="4">
        <f t="shared" si="943"/>
        <v>2</v>
      </c>
      <c r="D887">
        <f t="shared" si="955"/>
        <v>2018</v>
      </c>
      <c r="E887" s="22">
        <f t="shared" si="993"/>
        <v>43140</v>
      </c>
      <c r="F887" s="25">
        <f t="shared" ref="F887:H887" si="1007">F848</f>
        <v>0.58333333333333337</v>
      </c>
      <c r="G887" s="25">
        <f t="shared" si="1007"/>
        <v>0.66666666666666663</v>
      </c>
      <c r="H887" s="25" t="str">
        <f t="shared" si="1007"/>
        <v>Lycée</v>
      </c>
      <c r="J887" s="1">
        <f t="shared" si="945"/>
        <v>8.3333333333333259E-2</v>
      </c>
      <c r="K887" s="2">
        <f t="shared" si="946"/>
        <v>0</v>
      </c>
      <c r="L887" s="2">
        <f t="shared" si="947"/>
        <v>7</v>
      </c>
      <c r="M887" s="2">
        <f t="shared" si="948"/>
        <v>82</v>
      </c>
      <c r="N887" s="2">
        <f t="shared" si="949"/>
        <v>105</v>
      </c>
      <c r="O887" s="7" t="str">
        <f t="shared" si="950"/>
        <v>Lycée
 de 14h 00 à 16h 00</v>
      </c>
    </row>
    <row r="888" spans="1:15" x14ac:dyDescent="0.25">
      <c r="A888">
        <f t="shared" si="951"/>
        <v>6</v>
      </c>
      <c r="B888" s="3">
        <f t="shared" si="952"/>
        <v>6</v>
      </c>
      <c r="C888" s="4">
        <f t="shared" si="943"/>
        <v>2</v>
      </c>
      <c r="D888">
        <f t="shared" si="955"/>
        <v>2018</v>
      </c>
      <c r="E888" s="22">
        <f t="shared" si="993"/>
        <v>43140</v>
      </c>
      <c r="F888" s="25">
        <f t="shared" ref="F888:H888" si="1008">F849</f>
        <v>0.66666666666666663</v>
      </c>
      <c r="G888" s="25">
        <f t="shared" si="1008"/>
        <v>0.75</v>
      </c>
      <c r="H888" s="25" t="str">
        <f t="shared" si="1008"/>
        <v>Lycée</v>
      </c>
      <c r="J888" s="1">
        <f t="shared" si="945"/>
        <v>8.333333333333337E-2</v>
      </c>
      <c r="K888" s="2">
        <f t="shared" si="946"/>
        <v>0</v>
      </c>
      <c r="L888" s="2">
        <f t="shared" si="947"/>
        <v>7</v>
      </c>
      <c r="M888" s="2">
        <f t="shared" si="948"/>
        <v>106</v>
      </c>
      <c r="N888" s="2">
        <f t="shared" si="949"/>
        <v>129</v>
      </c>
      <c r="O888" s="7" t="str">
        <f t="shared" si="950"/>
        <v>Lycée
 de 16h 00 à 18h 00</v>
      </c>
    </row>
    <row r="889" spans="1:15" x14ac:dyDescent="0.25">
      <c r="A889">
        <f t="shared" si="951"/>
        <v>6</v>
      </c>
      <c r="B889" s="3">
        <f t="shared" si="952"/>
        <v>6</v>
      </c>
      <c r="C889" s="4">
        <f t="shared" si="943"/>
        <v>2</v>
      </c>
      <c r="D889">
        <f t="shared" si="955"/>
        <v>2018</v>
      </c>
      <c r="E889" s="22">
        <f t="shared" si="993"/>
        <v>43140</v>
      </c>
      <c r="F889" s="25">
        <f t="shared" ref="F889:H889" si="1009">F850</f>
        <v>0.75</v>
      </c>
      <c r="G889" s="25">
        <f t="shared" si="1009"/>
        <v>0.83333333333333337</v>
      </c>
      <c r="H889" s="25" t="str">
        <f t="shared" si="1009"/>
        <v>Public</v>
      </c>
      <c r="J889" s="1">
        <f t="shared" si="945"/>
        <v>8.333333333333337E-2</v>
      </c>
      <c r="K889" s="2">
        <f t="shared" si="946"/>
        <v>0</v>
      </c>
      <c r="L889" s="2">
        <f t="shared" si="947"/>
        <v>7</v>
      </c>
      <c r="M889" s="2">
        <f t="shared" si="948"/>
        <v>130</v>
      </c>
      <c r="N889" s="2">
        <f t="shared" si="949"/>
        <v>153</v>
      </c>
      <c r="O889" s="7" t="str">
        <f t="shared" si="950"/>
        <v>Public
 de 18h 00 à 20h 00</v>
      </c>
    </row>
    <row r="890" spans="1:15" x14ac:dyDescent="0.25">
      <c r="A890">
        <f t="shared" si="951"/>
        <v>6</v>
      </c>
      <c r="B890" s="3">
        <f t="shared" si="952"/>
        <v>6</v>
      </c>
      <c r="C890" s="4">
        <f t="shared" si="943"/>
        <v>2</v>
      </c>
      <c r="D890">
        <f t="shared" si="955"/>
        <v>2018</v>
      </c>
      <c r="E890" s="22">
        <f t="shared" si="993"/>
        <v>43140</v>
      </c>
      <c r="F890" s="25">
        <f t="shared" ref="F890:H890" si="1010">F851</f>
        <v>0.83333333333333337</v>
      </c>
      <c r="G890" s="25">
        <f t="shared" si="1010"/>
        <v>0.875</v>
      </c>
      <c r="H890" s="25" t="str">
        <f t="shared" si="1010"/>
        <v>CNT</v>
      </c>
      <c r="J890" s="1">
        <f t="shared" si="945"/>
        <v>4.166666666666663E-2</v>
      </c>
      <c r="K890" s="2">
        <f t="shared" si="946"/>
        <v>0</v>
      </c>
      <c r="L890" s="2">
        <f t="shared" si="947"/>
        <v>7</v>
      </c>
      <c r="M890" s="2">
        <f t="shared" si="948"/>
        <v>154</v>
      </c>
      <c r="N890" s="2">
        <f t="shared" si="949"/>
        <v>165</v>
      </c>
      <c r="O890" s="7" t="str">
        <f t="shared" si="950"/>
        <v>CNT
 de 20h 00 à 21h 00</v>
      </c>
    </row>
    <row r="891" spans="1:15" x14ac:dyDescent="0.25">
      <c r="A891">
        <f t="shared" si="951"/>
        <v>6</v>
      </c>
      <c r="B891" s="3">
        <f t="shared" si="952"/>
        <v>6</v>
      </c>
      <c r="C891" s="4">
        <f t="shared" si="943"/>
        <v>2</v>
      </c>
      <c r="D891">
        <f t="shared" si="955"/>
        <v>2018</v>
      </c>
      <c r="E891" s="22">
        <f t="shared" si="993"/>
        <v>43140</v>
      </c>
      <c r="F891" s="25">
        <f t="shared" ref="F891:H891" si="1011">F852</f>
        <v>0.875</v>
      </c>
      <c r="G891" s="25">
        <f t="shared" si="1011"/>
        <v>0.9375</v>
      </c>
      <c r="H891" s="25" t="str">
        <f t="shared" si="1011"/>
        <v>TVSV</v>
      </c>
      <c r="J891" s="1">
        <f t="shared" si="945"/>
        <v>6.25E-2</v>
      </c>
      <c r="K891" s="2">
        <f t="shared" si="946"/>
        <v>0</v>
      </c>
      <c r="L891" s="2">
        <f t="shared" si="947"/>
        <v>7</v>
      </c>
      <c r="M891" s="2">
        <f t="shared" si="948"/>
        <v>166</v>
      </c>
      <c r="N891" s="2">
        <f t="shared" si="949"/>
        <v>183</v>
      </c>
      <c r="O891" s="7" t="str">
        <f t="shared" si="950"/>
        <v>TVSV
 de 21h 00 à 22h 30</v>
      </c>
    </row>
    <row r="892" spans="1:15" x14ac:dyDescent="0.25">
      <c r="A892">
        <f t="shared" si="951"/>
        <v>6</v>
      </c>
      <c r="B892" s="3">
        <f t="shared" si="952"/>
        <v>7</v>
      </c>
      <c r="C892" s="4">
        <f t="shared" si="943"/>
        <v>2</v>
      </c>
      <c r="D892">
        <f t="shared" si="955"/>
        <v>2018</v>
      </c>
      <c r="E892" s="22">
        <f t="shared" si="993"/>
        <v>43141</v>
      </c>
      <c r="F892" s="25">
        <f t="shared" ref="F892:H892" si="1012">F853</f>
        <v>0.33333333333333331</v>
      </c>
      <c r="G892" s="25">
        <f t="shared" si="1012"/>
        <v>0.375</v>
      </c>
      <c r="H892" s="25" t="str">
        <f t="shared" si="1012"/>
        <v>Gym Volontaire</v>
      </c>
      <c r="J892" s="1">
        <f t="shared" si="945"/>
        <v>4.1666666666666685E-2</v>
      </c>
      <c r="K892" s="2">
        <f t="shared" si="946"/>
        <v>0</v>
      </c>
      <c r="L892" s="2">
        <f t="shared" si="947"/>
        <v>8</v>
      </c>
      <c r="M892" s="2">
        <f t="shared" si="948"/>
        <v>10</v>
      </c>
      <c r="N892" s="2">
        <f t="shared" si="949"/>
        <v>21</v>
      </c>
      <c r="O892" s="7" t="str">
        <f t="shared" si="950"/>
        <v>Gym Volontaire
 de 8h 00 à 9h 00</v>
      </c>
    </row>
    <row r="893" spans="1:15" x14ac:dyDescent="0.25">
      <c r="A893">
        <f t="shared" si="951"/>
        <v>6</v>
      </c>
      <c r="B893" s="3">
        <f t="shared" si="952"/>
        <v>7</v>
      </c>
      <c r="C893" s="4">
        <f t="shared" si="943"/>
        <v>2</v>
      </c>
      <c r="D893">
        <f t="shared" si="955"/>
        <v>2018</v>
      </c>
      <c r="E893" s="22">
        <f t="shared" si="993"/>
        <v>43141</v>
      </c>
      <c r="F893" s="25">
        <f t="shared" ref="F893:H893" si="1013">F854</f>
        <v>0.375</v>
      </c>
      <c r="G893" s="25">
        <f t="shared" si="1013"/>
        <v>0.45833333333333331</v>
      </c>
      <c r="H893" s="25" t="str">
        <f t="shared" si="1013"/>
        <v>Val Horizon</v>
      </c>
      <c r="J893" s="1">
        <f t="shared" si="945"/>
        <v>8.3333333333333315E-2</v>
      </c>
      <c r="K893" s="2">
        <f t="shared" si="946"/>
        <v>0</v>
      </c>
      <c r="L893" s="2">
        <f t="shared" si="947"/>
        <v>8</v>
      </c>
      <c r="M893" s="2">
        <f t="shared" si="948"/>
        <v>22</v>
      </c>
      <c r="N893" s="2">
        <f t="shared" si="949"/>
        <v>45</v>
      </c>
      <c r="O893" s="7" t="str">
        <f t="shared" si="950"/>
        <v>Val Horizon
 de 9h 00 à 11h 00</v>
      </c>
    </row>
    <row r="894" spans="1:15" x14ac:dyDescent="0.25">
      <c r="A894">
        <f t="shared" si="951"/>
        <v>6</v>
      </c>
      <c r="B894" s="3">
        <f t="shared" si="952"/>
        <v>7</v>
      </c>
      <c r="C894" s="4">
        <f t="shared" si="943"/>
        <v>2</v>
      </c>
      <c r="D894">
        <f t="shared" si="955"/>
        <v>2018</v>
      </c>
      <c r="E894" s="22">
        <f t="shared" si="993"/>
        <v>43141</v>
      </c>
      <c r="F894" s="25">
        <f t="shared" ref="F894:H894" si="1014">F855</f>
        <v>0.45833333333333331</v>
      </c>
      <c r="G894" s="25">
        <f t="shared" si="1014"/>
        <v>0.60416666666666663</v>
      </c>
      <c r="H894" s="25" t="str">
        <f t="shared" si="1014"/>
        <v>CNT</v>
      </c>
      <c r="J894" s="1">
        <f t="shared" si="945"/>
        <v>0.14583333333333331</v>
      </c>
      <c r="K894" s="2">
        <f t="shared" si="946"/>
        <v>0</v>
      </c>
      <c r="L894" s="2">
        <f t="shared" si="947"/>
        <v>8</v>
      </c>
      <c r="M894" s="2">
        <f t="shared" si="948"/>
        <v>46</v>
      </c>
      <c r="N894" s="2">
        <f t="shared" si="949"/>
        <v>87</v>
      </c>
      <c r="O894" s="7" t="str">
        <f t="shared" si="950"/>
        <v>CNT
 de 11h 00 à 14h 30</v>
      </c>
    </row>
    <row r="895" spans="1:15" x14ac:dyDescent="0.25">
      <c r="A895">
        <f t="shared" si="951"/>
        <v>6</v>
      </c>
      <c r="B895" s="3">
        <f t="shared" si="952"/>
        <v>7</v>
      </c>
      <c r="C895" s="4">
        <f t="shared" si="943"/>
        <v>2</v>
      </c>
      <c r="D895">
        <f t="shared" si="955"/>
        <v>2018</v>
      </c>
      <c r="E895" s="22">
        <f t="shared" si="993"/>
        <v>43141</v>
      </c>
      <c r="F895" s="25">
        <f t="shared" ref="F895:H895" si="1015">F856</f>
        <v>0.60416666666666663</v>
      </c>
      <c r="G895" s="25">
        <f t="shared" si="1015"/>
        <v>0.79166666666666663</v>
      </c>
      <c r="H895" s="25" t="str">
        <f t="shared" si="1015"/>
        <v>Public + SDIS ET/OU PSIG</v>
      </c>
      <c r="J895" s="1">
        <f t="shared" si="945"/>
        <v>0.1875</v>
      </c>
      <c r="K895" s="2">
        <f t="shared" si="946"/>
        <v>0</v>
      </c>
      <c r="L895" s="2">
        <f t="shared" si="947"/>
        <v>8</v>
      </c>
      <c r="M895" s="2">
        <f t="shared" si="948"/>
        <v>88</v>
      </c>
      <c r="N895" s="2">
        <f t="shared" si="949"/>
        <v>141</v>
      </c>
      <c r="O895" s="7" t="str">
        <f t="shared" si="950"/>
        <v>Public + SDIS ET/OU PSIG
 de 14h 30 à 19h 00</v>
      </c>
    </row>
    <row r="896" spans="1:15" x14ac:dyDescent="0.25">
      <c r="A896">
        <f t="shared" si="951"/>
        <v>6</v>
      </c>
      <c r="B896" s="3">
        <f t="shared" si="952"/>
        <v>7</v>
      </c>
      <c r="C896" s="4">
        <f t="shared" si="943"/>
        <v>2</v>
      </c>
      <c r="D896">
        <f t="shared" si="955"/>
        <v>2018</v>
      </c>
      <c r="E896" s="22">
        <f t="shared" si="993"/>
        <v>43141</v>
      </c>
      <c r="F896" s="25">
        <f t="shared" ref="F896:H896" si="1016">F857</f>
        <v>0.79166666666666663</v>
      </c>
      <c r="G896" s="25">
        <f t="shared" si="1016"/>
        <v>0.84375</v>
      </c>
      <c r="H896" s="25" t="str">
        <f t="shared" si="1016"/>
        <v>Plongeurs masqués</v>
      </c>
      <c r="J896" s="1">
        <f t="shared" si="945"/>
        <v>5.208333333333337E-2</v>
      </c>
      <c r="K896" s="2">
        <f t="shared" si="946"/>
        <v>0</v>
      </c>
      <c r="L896" s="2">
        <f t="shared" si="947"/>
        <v>8</v>
      </c>
      <c r="M896" s="2">
        <f t="shared" si="948"/>
        <v>142</v>
      </c>
      <c r="N896" s="2">
        <f t="shared" si="949"/>
        <v>156</v>
      </c>
      <c r="O896" s="7" t="str">
        <f t="shared" si="950"/>
        <v>Plongeurs masqués
 de 19h 00 à 20h 15</v>
      </c>
    </row>
    <row r="897" spans="1:15" x14ac:dyDescent="0.25">
      <c r="A897">
        <f t="shared" si="951"/>
        <v>7</v>
      </c>
      <c r="B897" s="3">
        <f t="shared" si="952"/>
        <v>1</v>
      </c>
      <c r="C897" s="4">
        <f t="shared" si="943"/>
        <v>2</v>
      </c>
      <c r="D897">
        <f t="shared" si="955"/>
        <v>2018</v>
      </c>
      <c r="E897" s="22">
        <f t="shared" si="993"/>
        <v>43142</v>
      </c>
      <c r="F897" s="25">
        <f t="shared" ref="F897:H897" si="1017">F858</f>
        <v>0.3125</v>
      </c>
      <c r="G897" s="25">
        <f t="shared" si="1017"/>
        <v>0.41666666666666669</v>
      </c>
      <c r="H897" s="25" t="str">
        <f t="shared" si="1017"/>
        <v>CNT</v>
      </c>
      <c r="J897" s="1">
        <f t="shared" si="945"/>
        <v>0.10416666666666669</v>
      </c>
      <c r="K897" s="2">
        <f t="shared" si="946"/>
        <v>0</v>
      </c>
      <c r="L897" s="2">
        <f t="shared" si="947"/>
        <v>2</v>
      </c>
      <c r="M897" s="2">
        <f t="shared" si="948"/>
        <v>4</v>
      </c>
      <c r="N897" s="2">
        <f t="shared" si="949"/>
        <v>33</v>
      </c>
      <c r="O897" s="7" t="str">
        <f t="shared" si="950"/>
        <v>CNT
 de 7h 30 à 10h 00</v>
      </c>
    </row>
    <row r="898" spans="1:15" x14ac:dyDescent="0.25">
      <c r="A898">
        <f t="shared" si="951"/>
        <v>7</v>
      </c>
      <c r="B898" s="3">
        <f t="shared" si="952"/>
        <v>1</v>
      </c>
      <c r="C898" s="4">
        <f t="shared" ref="C898:C961" si="1018">MONTH(E898)</f>
        <v>2</v>
      </c>
      <c r="D898">
        <f t="shared" si="955"/>
        <v>2018</v>
      </c>
      <c r="E898" s="22">
        <f t="shared" si="993"/>
        <v>43142</v>
      </c>
      <c r="F898" s="25">
        <f t="shared" ref="F898:H898" si="1019">F859</f>
        <v>0.41666666666666669</v>
      </c>
      <c r="G898" s="25">
        <f t="shared" si="1019"/>
        <v>0.5625</v>
      </c>
      <c r="H898" s="25" t="str">
        <f t="shared" si="1019"/>
        <v>Public</v>
      </c>
      <c r="J898" s="1">
        <f t="shared" ref="J898:J961" si="1020">G898-F898</f>
        <v>0.14583333333333331</v>
      </c>
      <c r="K898" s="2">
        <f t="shared" ref="K898:K961" si="1021">I898*J898*24</f>
        <v>0</v>
      </c>
      <c r="L898" s="2">
        <f t="shared" ref="L898:L961" si="1022">B898+1</f>
        <v>2</v>
      </c>
      <c r="M898" s="2">
        <f t="shared" ref="M898:M961" si="1023">288*F898-86</f>
        <v>34</v>
      </c>
      <c r="N898" s="2">
        <f t="shared" ref="N898:N961" si="1024">288*G898-87</f>
        <v>75</v>
      </c>
      <c r="O898" s="7" t="str">
        <f t="shared" ref="O898:O961" si="1025">H898&amp;CHAR(10)&amp;" de "&amp;HOUR(F898)&amp;"h "&amp;IF(MINUTE(F898)=0,"00",MINUTE(F898))&amp;" à "&amp;HOUR(G898)&amp;"h "&amp;IF(MINUTE(G898)=0,"00",MINUTE(G898))&amp;IF(I898&lt;1,"",CHAR(10)&amp;" "&amp;I898&amp;" participants")</f>
        <v>Public
 de 10h 00 à 13h 30</v>
      </c>
    </row>
    <row r="899" spans="1:15" x14ac:dyDescent="0.25">
      <c r="A899">
        <f t="shared" ref="A899:A962" si="1026">WEEKNUM(E899)</f>
        <v>7</v>
      </c>
      <c r="B899" s="3">
        <f t="shared" ref="B899:B962" si="1027">WEEKDAY(E899)</f>
        <v>2</v>
      </c>
      <c r="C899" s="4">
        <f t="shared" si="1018"/>
        <v>2</v>
      </c>
      <c r="D899">
        <f t="shared" si="955"/>
        <v>2018</v>
      </c>
      <c r="E899" s="22">
        <f t="shared" si="993"/>
        <v>43143</v>
      </c>
      <c r="F899" s="25">
        <f t="shared" ref="F899:H899" si="1028">F860</f>
        <v>0.375</v>
      </c>
      <c r="G899" s="25">
        <f t="shared" si="1028"/>
        <v>0.44791666666666669</v>
      </c>
      <c r="H899" s="25" t="str">
        <f t="shared" si="1028"/>
        <v>Lycée</v>
      </c>
      <c r="J899" s="1">
        <f t="shared" si="1020"/>
        <v>7.2916666666666685E-2</v>
      </c>
      <c r="K899" s="2">
        <f t="shared" si="1021"/>
        <v>0</v>
      </c>
      <c r="L899" s="2">
        <f t="shared" si="1022"/>
        <v>3</v>
      </c>
      <c r="M899" s="2">
        <f t="shared" si="1023"/>
        <v>22</v>
      </c>
      <c r="N899" s="2">
        <f t="shared" si="1024"/>
        <v>42</v>
      </c>
      <c r="O899" s="7" t="str">
        <f t="shared" si="1025"/>
        <v>Lycée
 de 9h 00 à 10h 45</v>
      </c>
    </row>
    <row r="900" spans="1:15" x14ac:dyDescent="0.25">
      <c r="A900">
        <f t="shared" si="1026"/>
        <v>7</v>
      </c>
      <c r="B900" s="3">
        <f t="shared" si="1027"/>
        <v>2</v>
      </c>
      <c r="C900" s="4">
        <f t="shared" si="1018"/>
        <v>2</v>
      </c>
      <c r="D900">
        <f t="shared" si="955"/>
        <v>2018</v>
      </c>
      <c r="E900" s="22">
        <f t="shared" si="993"/>
        <v>43143</v>
      </c>
      <c r="F900" s="25">
        <f t="shared" ref="F900:H900" si="1029">F861</f>
        <v>0.5</v>
      </c>
      <c r="G900" s="25">
        <f t="shared" si="1029"/>
        <v>0.5625</v>
      </c>
      <c r="H900" s="25" t="str">
        <f t="shared" si="1029"/>
        <v>Gym Volontaire</v>
      </c>
      <c r="J900" s="1">
        <f t="shared" si="1020"/>
        <v>6.25E-2</v>
      </c>
      <c r="K900" s="2">
        <f t="shared" si="1021"/>
        <v>0</v>
      </c>
      <c r="L900" s="2">
        <f t="shared" si="1022"/>
        <v>3</v>
      </c>
      <c r="M900" s="2">
        <f t="shared" si="1023"/>
        <v>58</v>
      </c>
      <c r="N900" s="2">
        <f t="shared" si="1024"/>
        <v>75</v>
      </c>
      <c r="O900" s="7" t="str">
        <f t="shared" si="1025"/>
        <v>Gym Volontaire
 de 12h 00 à 13h 30</v>
      </c>
    </row>
    <row r="901" spans="1:15" x14ac:dyDescent="0.25">
      <c r="A901">
        <f t="shared" si="1026"/>
        <v>7</v>
      </c>
      <c r="B901" s="3">
        <f t="shared" si="1027"/>
        <v>2</v>
      </c>
      <c r="C901" s="4">
        <f t="shared" si="1018"/>
        <v>2</v>
      </c>
      <c r="D901">
        <f t="shared" ref="D901:D964" si="1030">YEAR(E901)</f>
        <v>2018</v>
      </c>
      <c r="E901" s="22">
        <f t="shared" si="993"/>
        <v>43143</v>
      </c>
      <c r="F901" s="25">
        <f t="shared" ref="F901:H901" si="1031">F862</f>
        <v>0.58333333333333337</v>
      </c>
      <c r="G901" s="25">
        <f t="shared" si="1031"/>
        <v>0.64583333333333337</v>
      </c>
      <c r="H901" s="25" t="str">
        <f t="shared" si="1031"/>
        <v>Collège A</v>
      </c>
      <c r="J901" s="1">
        <f t="shared" si="1020"/>
        <v>6.25E-2</v>
      </c>
      <c r="K901" s="2">
        <f t="shared" si="1021"/>
        <v>0</v>
      </c>
      <c r="L901" s="2">
        <f t="shared" si="1022"/>
        <v>3</v>
      </c>
      <c r="M901" s="2">
        <f t="shared" si="1023"/>
        <v>82</v>
      </c>
      <c r="N901" s="2">
        <f t="shared" si="1024"/>
        <v>99</v>
      </c>
      <c r="O901" s="7" t="str">
        <f t="shared" si="1025"/>
        <v>Collège A
 de 14h 00 à 15h 30</v>
      </c>
    </row>
    <row r="902" spans="1:15" x14ac:dyDescent="0.25">
      <c r="A902">
        <f t="shared" si="1026"/>
        <v>7</v>
      </c>
      <c r="B902" s="3">
        <f t="shared" si="1027"/>
        <v>2</v>
      </c>
      <c r="C902" s="4">
        <f t="shared" si="1018"/>
        <v>2</v>
      </c>
      <c r="D902">
        <f t="shared" si="1030"/>
        <v>2018</v>
      </c>
      <c r="E902" s="22">
        <f t="shared" si="993"/>
        <v>43143</v>
      </c>
      <c r="F902" s="25">
        <f t="shared" ref="F902:H902" si="1032">F863</f>
        <v>0.64583333333333337</v>
      </c>
      <c r="G902" s="25">
        <f t="shared" si="1032"/>
        <v>0.70833333333333337</v>
      </c>
      <c r="H902" s="25" t="str">
        <f t="shared" si="1032"/>
        <v>Collège B</v>
      </c>
      <c r="J902" s="1">
        <f t="shared" si="1020"/>
        <v>6.25E-2</v>
      </c>
      <c r="K902" s="2">
        <f t="shared" si="1021"/>
        <v>0</v>
      </c>
      <c r="L902" s="2">
        <f t="shared" si="1022"/>
        <v>3</v>
      </c>
      <c r="M902" s="2">
        <f t="shared" si="1023"/>
        <v>100</v>
      </c>
      <c r="N902" s="2">
        <f t="shared" si="1024"/>
        <v>117</v>
      </c>
      <c r="O902" s="7" t="str">
        <f t="shared" si="1025"/>
        <v>Collège B
 de 15h 30 à 17h 00</v>
      </c>
    </row>
    <row r="903" spans="1:15" x14ac:dyDescent="0.25">
      <c r="A903">
        <f t="shared" si="1026"/>
        <v>7</v>
      </c>
      <c r="B903" s="3">
        <f t="shared" si="1027"/>
        <v>2</v>
      </c>
      <c r="C903" s="4">
        <f t="shared" si="1018"/>
        <v>2</v>
      </c>
      <c r="D903">
        <f t="shared" si="1030"/>
        <v>2018</v>
      </c>
      <c r="E903" s="22">
        <f t="shared" si="993"/>
        <v>43143</v>
      </c>
      <c r="F903" s="25">
        <f t="shared" ref="F903:H903" si="1033">F864</f>
        <v>0.70833333333333337</v>
      </c>
      <c r="G903" s="25">
        <f t="shared" si="1033"/>
        <v>0.75</v>
      </c>
      <c r="H903" s="25" t="str">
        <f t="shared" si="1033"/>
        <v>Gym Volontaire</v>
      </c>
      <c r="J903" s="1">
        <f t="shared" si="1020"/>
        <v>4.166666666666663E-2</v>
      </c>
      <c r="K903" s="2">
        <f t="shared" si="1021"/>
        <v>0</v>
      </c>
      <c r="L903" s="2">
        <f t="shared" si="1022"/>
        <v>3</v>
      </c>
      <c r="M903" s="2">
        <f t="shared" si="1023"/>
        <v>118</v>
      </c>
      <c r="N903" s="2">
        <f t="shared" si="1024"/>
        <v>129</v>
      </c>
      <c r="O903" s="7" t="str">
        <f t="shared" si="1025"/>
        <v>Gym Volontaire
 de 17h 00 à 18h 00</v>
      </c>
    </row>
    <row r="904" spans="1:15" x14ac:dyDescent="0.25">
      <c r="A904">
        <f t="shared" si="1026"/>
        <v>7</v>
      </c>
      <c r="B904" s="3">
        <f t="shared" si="1027"/>
        <v>2</v>
      </c>
      <c r="C904" s="4">
        <f t="shared" si="1018"/>
        <v>2</v>
      </c>
      <c r="D904">
        <f t="shared" si="1030"/>
        <v>2018</v>
      </c>
      <c r="E904" s="22">
        <f t="shared" si="993"/>
        <v>43143</v>
      </c>
      <c r="F904" s="25">
        <f t="shared" ref="F904:H904" si="1034">F865</f>
        <v>0.75</v>
      </c>
      <c r="G904" s="25">
        <f t="shared" si="1034"/>
        <v>0.9375</v>
      </c>
      <c r="H904" s="25" t="str">
        <f t="shared" si="1034"/>
        <v>CNT</v>
      </c>
      <c r="J904" s="1">
        <f t="shared" si="1020"/>
        <v>0.1875</v>
      </c>
      <c r="K904" s="2">
        <f t="shared" si="1021"/>
        <v>0</v>
      </c>
      <c r="L904" s="2">
        <f t="shared" si="1022"/>
        <v>3</v>
      </c>
      <c r="M904" s="2">
        <f t="shared" si="1023"/>
        <v>130</v>
      </c>
      <c r="N904" s="2">
        <f t="shared" si="1024"/>
        <v>183</v>
      </c>
      <c r="O904" s="7" t="str">
        <f t="shared" si="1025"/>
        <v>CNT
 de 18h 00 à 22h 30</v>
      </c>
    </row>
    <row r="905" spans="1:15" x14ac:dyDescent="0.25">
      <c r="A905">
        <f t="shared" si="1026"/>
        <v>7</v>
      </c>
      <c r="B905" s="3">
        <f t="shared" si="1027"/>
        <v>3</v>
      </c>
      <c r="C905" s="4">
        <f t="shared" si="1018"/>
        <v>2</v>
      </c>
      <c r="D905">
        <f t="shared" si="1030"/>
        <v>2018</v>
      </c>
      <c r="E905" s="22">
        <f t="shared" si="993"/>
        <v>43144</v>
      </c>
      <c r="F905" s="25">
        <f t="shared" ref="F905:H905" si="1035">F866</f>
        <v>0.3125</v>
      </c>
      <c r="G905" s="25">
        <f t="shared" si="1035"/>
        <v>0.34375</v>
      </c>
      <c r="H905" s="25" t="str">
        <f t="shared" si="1035"/>
        <v>SDIS et/OU PSIG</v>
      </c>
      <c r="J905" s="1">
        <f t="shared" si="1020"/>
        <v>3.125E-2</v>
      </c>
      <c r="K905" s="2">
        <f t="shared" si="1021"/>
        <v>0</v>
      </c>
      <c r="L905" s="2">
        <f t="shared" si="1022"/>
        <v>4</v>
      </c>
      <c r="M905" s="2">
        <f t="shared" si="1023"/>
        <v>4</v>
      </c>
      <c r="N905" s="2">
        <f t="shared" si="1024"/>
        <v>12</v>
      </c>
      <c r="O905" s="7" t="str">
        <f t="shared" si="1025"/>
        <v>SDIS et/OU PSIG
 de 7h 30 à 8h 15</v>
      </c>
    </row>
    <row r="906" spans="1:15" x14ac:dyDescent="0.25">
      <c r="A906">
        <f t="shared" si="1026"/>
        <v>7</v>
      </c>
      <c r="B906" s="3">
        <f t="shared" si="1027"/>
        <v>3</v>
      </c>
      <c r="C906" s="4">
        <f t="shared" si="1018"/>
        <v>2</v>
      </c>
      <c r="D906">
        <f t="shared" si="1030"/>
        <v>2018</v>
      </c>
      <c r="E906" s="22">
        <f t="shared" si="993"/>
        <v>43144</v>
      </c>
      <c r="F906" s="25">
        <f t="shared" ref="F906:H906" si="1036">F867</f>
        <v>0.35416666666666669</v>
      </c>
      <c r="G906" s="25">
        <f t="shared" si="1036"/>
        <v>0.5</v>
      </c>
      <c r="H906" s="25" t="str">
        <f t="shared" si="1036"/>
        <v>Collège C</v>
      </c>
      <c r="J906" s="1">
        <f t="shared" si="1020"/>
        <v>0.14583333333333331</v>
      </c>
      <c r="K906" s="2">
        <f t="shared" si="1021"/>
        <v>0</v>
      </c>
      <c r="L906" s="2">
        <f t="shared" si="1022"/>
        <v>4</v>
      </c>
      <c r="M906" s="2">
        <f t="shared" si="1023"/>
        <v>16</v>
      </c>
      <c r="N906" s="2">
        <f t="shared" si="1024"/>
        <v>57</v>
      </c>
      <c r="O906" s="7" t="str">
        <f t="shared" si="1025"/>
        <v>Collège C
 de 8h 30 à 12h 00</v>
      </c>
    </row>
    <row r="907" spans="1:15" x14ac:dyDescent="0.25">
      <c r="A907">
        <f t="shared" si="1026"/>
        <v>7</v>
      </c>
      <c r="B907" s="3">
        <f t="shared" si="1027"/>
        <v>3</v>
      </c>
      <c r="C907" s="4">
        <f t="shared" si="1018"/>
        <v>2</v>
      </c>
      <c r="D907">
        <f t="shared" si="1030"/>
        <v>2018</v>
      </c>
      <c r="E907" s="22">
        <f t="shared" si="993"/>
        <v>43144</v>
      </c>
      <c r="F907" s="25">
        <f t="shared" ref="F907:H907" si="1037">F868</f>
        <v>0.52083333333333337</v>
      </c>
      <c r="G907" s="25">
        <f t="shared" si="1037"/>
        <v>0.5625</v>
      </c>
      <c r="H907" s="25" t="str">
        <f t="shared" si="1037"/>
        <v>Maison Des Cèdres</v>
      </c>
      <c r="J907" s="1">
        <f t="shared" si="1020"/>
        <v>4.166666666666663E-2</v>
      </c>
      <c r="K907" s="2">
        <f t="shared" si="1021"/>
        <v>0</v>
      </c>
      <c r="L907" s="2">
        <f t="shared" si="1022"/>
        <v>4</v>
      </c>
      <c r="M907" s="2">
        <f t="shared" si="1023"/>
        <v>64</v>
      </c>
      <c r="N907" s="2">
        <f t="shared" si="1024"/>
        <v>75</v>
      </c>
      <c r="O907" s="7" t="str">
        <f t="shared" si="1025"/>
        <v>Maison Des Cèdres
 de 12h 30 à 13h 30</v>
      </c>
    </row>
    <row r="908" spans="1:15" x14ac:dyDescent="0.25">
      <c r="A908">
        <f t="shared" si="1026"/>
        <v>7</v>
      </c>
      <c r="B908" s="3">
        <f t="shared" si="1027"/>
        <v>3</v>
      </c>
      <c r="C908" s="4">
        <f t="shared" si="1018"/>
        <v>2</v>
      </c>
      <c r="D908">
        <f t="shared" si="1030"/>
        <v>2018</v>
      </c>
      <c r="E908" s="22">
        <f t="shared" si="993"/>
        <v>43144</v>
      </c>
      <c r="F908" s="25">
        <f t="shared" ref="F908:H908" si="1038">F869</f>
        <v>0.58333333333333337</v>
      </c>
      <c r="G908" s="25">
        <f t="shared" si="1038"/>
        <v>0.75</v>
      </c>
      <c r="H908" s="25" t="str">
        <f t="shared" si="1038"/>
        <v>Lycée</v>
      </c>
      <c r="J908" s="1">
        <f t="shared" si="1020"/>
        <v>0.16666666666666663</v>
      </c>
      <c r="K908" s="2">
        <f t="shared" si="1021"/>
        <v>0</v>
      </c>
      <c r="L908" s="2">
        <f t="shared" si="1022"/>
        <v>4</v>
      </c>
      <c r="M908" s="2">
        <f t="shared" si="1023"/>
        <v>82</v>
      </c>
      <c r="N908" s="2">
        <f t="shared" si="1024"/>
        <v>129</v>
      </c>
      <c r="O908" s="7" t="str">
        <f t="shared" si="1025"/>
        <v>Lycée
 de 14h 00 à 18h 00</v>
      </c>
    </row>
    <row r="909" spans="1:15" x14ac:dyDescent="0.25">
      <c r="A909">
        <f t="shared" si="1026"/>
        <v>7</v>
      </c>
      <c r="B909" s="3">
        <f t="shared" si="1027"/>
        <v>3</v>
      </c>
      <c r="C909" s="4">
        <f t="shared" si="1018"/>
        <v>2</v>
      </c>
      <c r="D909">
        <f t="shared" si="1030"/>
        <v>2018</v>
      </c>
      <c r="E909" s="22">
        <f t="shared" si="993"/>
        <v>43144</v>
      </c>
      <c r="F909" s="25">
        <f t="shared" ref="F909:H909" si="1039">F870</f>
        <v>0.75</v>
      </c>
      <c r="G909" s="25">
        <f t="shared" si="1039"/>
        <v>0.83333333333333337</v>
      </c>
      <c r="H909" s="25" t="str">
        <f t="shared" si="1039"/>
        <v>Public</v>
      </c>
      <c r="J909" s="1">
        <f t="shared" si="1020"/>
        <v>8.333333333333337E-2</v>
      </c>
      <c r="K909" s="2">
        <f t="shared" si="1021"/>
        <v>0</v>
      </c>
      <c r="L909" s="2">
        <f t="shared" si="1022"/>
        <v>4</v>
      </c>
      <c r="M909" s="2">
        <f t="shared" si="1023"/>
        <v>130</v>
      </c>
      <c r="N909" s="2">
        <f t="shared" si="1024"/>
        <v>153</v>
      </c>
      <c r="O909" s="7" t="str">
        <f t="shared" si="1025"/>
        <v>Public
 de 18h 00 à 20h 00</v>
      </c>
    </row>
    <row r="910" spans="1:15" x14ac:dyDescent="0.25">
      <c r="A910">
        <f t="shared" si="1026"/>
        <v>7</v>
      </c>
      <c r="B910" s="3">
        <f t="shared" si="1027"/>
        <v>3</v>
      </c>
      <c r="C910" s="4">
        <f t="shared" si="1018"/>
        <v>2</v>
      </c>
      <c r="D910">
        <f t="shared" si="1030"/>
        <v>2018</v>
      </c>
      <c r="E910" s="22">
        <f t="shared" si="993"/>
        <v>43144</v>
      </c>
      <c r="F910" s="25">
        <f t="shared" ref="F910:H910" si="1040">F871</f>
        <v>0.83333333333333337</v>
      </c>
      <c r="G910" s="25">
        <f t="shared" si="1040"/>
        <v>0.9375</v>
      </c>
      <c r="H910" s="25" t="str">
        <f t="shared" si="1040"/>
        <v>CNT</v>
      </c>
      <c r="J910" s="1">
        <f t="shared" si="1020"/>
        <v>0.10416666666666663</v>
      </c>
      <c r="K910" s="2">
        <f t="shared" si="1021"/>
        <v>0</v>
      </c>
      <c r="L910" s="2">
        <f t="shared" si="1022"/>
        <v>4</v>
      </c>
      <c r="M910" s="2">
        <f t="shared" si="1023"/>
        <v>154</v>
      </c>
      <c r="N910" s="2">
        <f t="shared" si="1024"/>
        <v>183</v>
      </c>
      <c r="O910" s="7" t="str">
        <f t="shared" si="1025"/>
        <v>CNT
 de 20h 00 à 22h 30</v>
      </c>
    </row>
    <row r="911" spans="1:15" x14ac:dyDescent="0.25">
      <c r="A911">
        <f t="shared" si="1026"/>
        <v>7</v>
      </c>
      <c r="B911" s="3">
        <f t="shared" si="1027"/>
        <v>4</v>
      </c>
      <c r="C911" s="4">
        <f t="shared" si="1018"/>
        <v>2</v>
      </c>
      <c r="D911">
        <f t="shared" si="1030"/>
        <v>2018</v>
      </c>
      <c r="E911" s="22">
        <f t="shared" si="993"/>
        <v>43145</v>
      </c>
      <c r="F911" s="25">
        <f t="shared" ref="F911:H911" si="1041">F872</f>
        <v>0.33333333333333331</v>
      </c>
      <c r="G911" s="25">
        <f t="shared" si="1041"/>
        <v>0.41666666666666669</v>
      </c>
      <c r="H911" s="25" t="str">
        <f t="shared" si="1041"/>
        <v>Lycée</v>
      </c>
      <c r="J911" s="1">
        <f t="shared" si="1020"/>
        <v>8.333333333333337E-2</v>
      </c>
      <c r="K911" s="2">
        <f t="shared" si="1021"/>
        <v>0</v>
      </c>
      <c r="L911" s="2">
        <f t="shared" si="1022"/>
        <v>5</v>
      </c>
      <c r="M911" s="2">
        <f t="shared" si="1023"/>
        <v>10</v>
      </c>
      <c r="N911" s="2">
        <f t="shared" si="1024"/>
        <v>33</v>
      </c>
      <c r="O911" s="7" t="str">
        <f t="shared" si="1025"/>
        <v>Lycée
 de 8h 00 à 10h 00</v>
      </c>
    </row>
    <row r="912" spans="1:15" x14ac:dyDescent="0.25">
      <c r="A912">
        <f t="shared" si="1026"/>
        <v>7</v>
      </c>
      <c r="B912" s="3">
        <f t="shared" si="1027"/>
        <v>4</v>
      </c>
      <c r="C912" s="4">
        <f t="shared" si="1018"/>
        <v>2</v>
      </c>
      <c r="D912">
        <f t="shared" si="1030"/>
        <v>2018</v>
      </c>
      <c r="E912" s="22">
        <f t="shared" si="993"/>
        <v>43145</v>
      </c>
      <c r="F912" s="25">
        <f t="shared" ref="F912:H912" si="1042">F873</f>
        <v>0.41666666666666669</v>
      </c>
      <c r="G912" s="25">
        <f t="shared" si="1042"/>
        <v>0.5</v>
      </c>
      <c r="H912" s="25" t="str">
        <f t="shared" si="1042"/>
        <v>Lycée</v>
      </c>
      <c r="J912" s="1">
        <f t="shared" si="1020"/>
        <v>8.3333333333333315E-2</v>
      </c>
      <c r="K912" s="2">
        <f t="shared" si="1021"/>
        <v>0</v>
      </c>
      <c r="L912" s="2">
        <f t="shared" si="1022"/>
        <v>5</v>
      </c>
      <c r="M912" s="2">
        <f t="shared" si="1023"/>
        <v>34</v>
      </c>
      <c r="N912" s="2">
        <f t="shared" si="1024"/>
        <v>57</v>
      </c>
      <c r="O912" s="7" t="str">
        <f t="shared" si="1025"/>
        <v>Lycée
 de 10h 00 à 12h 00</v>
      </c>
    </row>
    <row r="913" spans="1:15" x14ac:dyDescent="0.25">
      <c r="A913">
        <f t="shared" si="1026"/>
        <v>7</v>
      </c>
      <c r="B913" s="3">
        <f t="shared" si="1027"/>
        <v>4</v>
      </c>
      <c r="C913" s="4">
        <f t="shared" si="1018"/>
        <v>2</v>
      </c>
      <c r="D913">
        <f t="shared" si="1030"/>
        <v>2018</v>
      </c>
      <c r="E913" s="22">
        <f t="shared" si="993"/>
        <v>43145</v>
      </c>
      <c r="F913" s="25">
        <f t="shared" ref="F913:H913" si="1043">F874</f>
        <v>0.52083333333333337</v>
      </c>
      <c r="G913" s="25">
        <f t="shared" si="1043"/>
        <v>0.60416666666666663</v>
      </c>
      <c r="H913" s="25" t="str">
        <f t="shared" si="1043"/>
        <v>CNT</v>
      </c>
      <c r="J913" s="1">
        <f t="shared" si="1020"/>
        <v>8.3333333333333259E-2</v>
      </c>
      <c r="K913" s="2">
        <f t="shared" si="1021"/>
        <v>0</v>
      </c>
      <c r="L913" s="2">
        <f t="shared" si="1022"/>
        <v>5</v>
      </c>
      <c r="M913" s="2">
        <f t="shared" si="1023"/>
        <v>64</v>
      </c>
      <c r="N913" s="2">
        <f t="shared" si="1024"/>
        <v>87</v>
      </c>
      <c r="O913" s="7" t="str">
        <f t="shared" si="1025"/>
        <v>CNT
 de 12h 30 à 14h 30</v>
      </c>
    </row>
    <row r="914" spans="1:15" x14ac:dyDescent="0.25">
      <c r="A914">
        <f t="shared" si="1026"/>
        <v>7</v>
      </c>
      <c r="B914" s="3">
        <f t="shared" si="1027"/>
        <v>4</v>
      </c>
      <c r="C914" s="4">
        <f t="shared" si="1018"/>
        <v>2</v>
      </c>
      <c r="D914">
        <f t="shared" si="1030"/>
        <v>2018</v>
      </c>
      <c r="E914" s="22">
        <f t="shared" si="993"/>
        <v>43145</v>
      </c>
      <c r="F914" s="25">
        <f t="shared" ref="F914:H914" si="1044">F875</f>
        <v>0.60416666666666663</v>
      </c>
      <c r="G914" s="25">
        <f t="shared" si="1044"/>
        <v>0.79166666666666663</v>
      </c>
      <c r="H914" s="25" t="str">
        <f t="shared" si="1044"/>
        <v>Public</v>
      </c>
      <c r="J914" s="1">
        <f t="shared" si="1020"/>
        <v>0.1875</v>
      </c>
      <c r="K914" s="2">
        <f t="shared" si="1021"/>
        <v>0</v>
      </c>
      <c r="L914" s="2">
        <f t="shared" si="1022"/>
        <v>5</v>
      </c>
      <c r="M914" s="2">
        <f t="shared" si="1023"/>
        <v>88</v>
      </c>
      <c r="N914" s="2">
        <f t="shared" si="1024"/>
        <v>141</v>
      </c>
      <c r="O914" s="7" t="str">
        <f t="shared" si="1025"/>
        <v>Public
 de 14h 30 à 19h 00</v>
      </c>
    </row>
    <row r="915" spans="1:15" x14ac:dyDescent="0.25">
      <c r="A915">
        <f t="shared" si="1026"/>
        <v>7</v>
      </c>
      <c r="B915" s="3">
        <f t="shared" si="1027"/>
        <v>4</v>
      </c>
      <c r="C915" s="4">
        <f t="shared" si="1018"/>
        <v>2</v>
      </c>
      <c r="D915">
        <f t="shared" si="1030"/>
        <v>2018</v>
      </c>
      <c r="E915" s="22">
        <f t="shared" si="993"/>
        <v>43145</v>
      </c>
      <c r="F915" s="25">
        <f t="shared" ref="F915:H915" si="1045">F876</f>
        <v>0.79166666666666663</v>
      </c>
      <c r="G915" s="25">
        <f t="shared" si="1045"/>
        <v>0.83333333333333337</v>
      </c>
      <c r="H915" s="25" t="str">
        <f t="shared" si="1045"/>
        <v>CNT</v>
      </c>
      <c r="J915" s="1">
        <f t="shared" si="1020"/>
        <v>4.1666666666666741E-2</v>
      </c>
      <c r="K915" s="2">
        <f t="shared" si="1021"/>
        <v>0</v>
      </c>
      <c r="L915" s="2">
        <f t="shared" si="1022"/>
        <v>5</v>
      </c>
      <c r="M915" s="2">
        <f t="shared" si="1023"/>
        <v>142</v>
      </c>
      <c r="N915" s="2">
        <f t="shared" si="1024"/>
        <v>153</v>
      </c>
      <c r="O915" s="7" t="str">
        <f t="shared" si="1025"/>
        <v>CNT
 de 19h 00 à 20h 00</v>
      </c>
    </row>
    <row r="916" spans="1:15" x14ac:dyDescent="0.25">
      <c r="A916">
        <f t="shared" si="1026"/>
        <v>7</v>
      </c>
      <c r="B916" s="3">
        <f t="shared" si="1027"/>
        <v>4</v>
      </c>
      <c r="C916" s="4">
        <f t="shared" si="1018"/>
        <v>2</v>
      </c>
      <c r="D916">
        <f t="shared" si="1030"/>
        <v>2018</v>
      </c>
      <c r="E916" s="22">
        <f t="shared" si="993"/>
        <v>43145</v>
      </c>
      <c r="F916" s="25">
        <f t="shared" ref="F916:H916" si="1046">F877</f>
        <v>0.83333333333333337</v>
      </c>
      <c r="G916" s="25">
        <f t="shared" si="1046"/>
        <v>0.9375</v>
      </c>
      <c r="H916" s="25" t="str">
        <f t="shared" si="1046"/>
        <v>Plongeurs masqués</v>
      </c>
      <c r="J916" s="1">
        <f t="shared" si="1020"/>
        <v>0.10416666666666663</v>
      </c>
      <c r="K916" s="2">
        <f t="shared" si="1021"/>
        <v>0</v>
      </c>
      <c r="L916" s="2">
        <f t="shared" si="1022"/>
        <v>5</v>
      </c>
      <c r="M916" s="2">
        <f t="shared" si="1023"/>
        <v>154</v>
      </c>
      <c r="N916" s="2">
        <f t="shared" si="1024"/>
        <v>183</v>
      </c>
      <c r="O916" s="7" t="str">
        <f t="shared" si="1025"/>
        <v>Plongeurs masqués
 de 20h 00 à 22h 30</v>
      </c>
    </row>
    <row r="917" spans="1:15" x14ac:dyDescent="0.25">
      <c r="A917">
        <f t="shared" si="1026"/>
        <v>7</v>
      </c>
      <c r="B917" s="3">
        <f t="shared" si="1027"/>
        <v>5</v>
      </c>
      <c r="C917" s="4">
        <f t="shared" si="1018"/>
        <v>2</v>
      </c>
      <c r="D917">
        <f t="shared" si="1030"/>
        <v>2018</v>
      </c>
      <c r="E917" s="22">
        <f t="shared" si="993"/>
        <v>43146</v>
      </c>
      <c r="F917" s="25">
        <f t="shared" ref="F917:H917" si="1047">F878</f>
        <v>0.35416666666666669</v>
      </c>
      <c r="G917" s="25">
        <f t="shared" si="1047"/>
        <v>0.41666666666666669</v>
      </c>
      <c r="H917" s="25" t="str">
        <f t="shared" si="1047"/>
        <v>Collège B</v>
      </c>
      <c r="J917" s="1">
        <f t="shared" si="1020"/>
        <v>6.25E-2</v>
      </c>
      <c r="K917" s="2">
        <f t="shared" si="1021"/>
        <v>0</v>
      </c>
      <c r="L917" s="2">
        <f t="shared" si="1022"/>
        <v>6</v>
      </c>
      <c r="M917" s="2">
        <f t="shared" si="1023"/>
        <v>16</v>
      </c>
      <c r="N917" s="2">
        <f t="shared" si="1024"/>
        <v>33</v>
      </c>
      <c r="O917" s="7" t="str">
        <f t="shared" si="1025"/>
        <v>Collège B
 de 8h 30 à 10h 00</v>
      </c>
    </row>
    <row r="918" spans="1:15" x14ac:dyDescent="0.25">
      <c r="A918">
        <f t="shared" si="1026"/>
        <v>7</v>
      </c>
      <c r="B918" s="3">
        <f t="shared" si="1027"/>
        <v>5</v>
      </c>
      <c r="C918" s="4">
        <f t="shared" si="1018"/>
        <v>2</v>
      </c>
      <c r="D918">
        <f t="shared" si="1030"/>
        <v>2018</v>
      </c>
      <c r="E918" s="22">
        <f t="shared" si="993"/>
        <v>43146</v>
      </c>
      <c r="F918" s="25">
        <f t="shared" ref="F918:H918" si="1048">F879</f>
        <v>0.52083333333333337</v>
      </c>
      <c r="G918" s="25">
        <f t="shared" si="1048"/>
        <v>0.5625</v>
      </c>
      <c r="H918" s="25" t="str">
        <f t="shared" si="1048"/>
        <v>Inss</v>
      </c>
      <c r="J918" s="1">
        <f t="shared" si="1020"/>
        <v>4.166666666666663E-2</v>
      </c>
      <c r="K918" s="2">
        <f t="shared" si="1021"/>
        <v>0</v>
      </c>
      <c r="L918" s="2">
        <f t="shared" si="1022"/>
        <v>6</v>
      </c>
      <c r="M918" s="2">
        <f t="shared" si="1023"/>
        <v>64</v>
      </c>
      <c r="N918" s="2">
        <f t="shared" si="1024"/>
        <v>75</v>
      </c>
      <c r="O918" s="7" t="str">
        <f t="shared" si="1025"/>
        <v>Inss
 de 12h 30 à 13h 30</v>
      </c>
    </row>
    <row r="919" spans="1:15" x14ac:dyDescent="0.25">
      <c r="A919">
        <f t="shared" si="1026"/>
        <v>7</v>
      </c>
      <c r="B919" s="3">
        <f t="shared" si="1027"/>
        <v>5</v>
      </c>
      <c r="C919" s="4">
        <f t="shared" si="1018"/>
        <v>2</v>
      </c>
      <c r="D919">
        <f t="shared" si="1030"/>
        <v>2018</v>
      </c>
      <c r="E919" s="22">
        <f t="shared" si="993"/>
        <v>43146</v>
      </c>
      <c r="F919" s="25">
        <f t="shared" ref="F919:H919" si="1049">F880</f>
        <v>0.58333333333333337</v>
      </c>
      <c r="G919" s="25">
        <f t="shared" si="1049"/>
        <v>0.61111111111111105</v>
      </c>
      <c r="H919" s="25" t="str">
        <f t="shared" si="1049"/>
        <v>Ecole Primaire A</v>
      </c>
      <c r="J919" s="1">
        <f t="shared" si="1020"/>
        <v>2.7777777777777679E-2</v>
      </c>
      <c r="K919" s="2">
        <f t="shared" si="1021"/>
        <v>0</v>
      </c>
      <c r="L919" s="2">
        <f t="shared" si="1022"/>
        <v>6</v>
      </c>
      <c r="M919" s="2">
        <f t="shared" si="1023"/>
        <v>82</v>
      </c>
      <c r="N919" s="2">
        <f t="shared" si="1024"/>
        <v>88.999999999999972</v>
      </c>
      <c r="O919" s="7" t="str">
        <f t="shared" si="1025"/>
        <v>Ecole Primaire A
 de 14h 00 à 14h 40</v>
      </c>
    </row>
    <row r="920" spans="1:15" x14ac:dyDescent="0.25">
      <c r="A920">
        <f t="shared" si="1026"/>
        <v>7</v>
      </c>
      <c r="B920" s="3">
        <f t="shared" si="1027"/>
        <v>5</v>
      </c>
      <c r="C920" s="4">
        <f t="shared" si="1018"/>
        <v>2</v>
      </c>
      <c r="D920">
        <f t="shared" si="1030"/>
        <v>2018</v>
      </c>
      <c r="E920" s="22">
        <f t="shared" si="993"/>
        <v>43146</v>
      </c>
      <c r="F920" s="25">
        <f t="shared" ref="F920:H920" si="1050">F881</f>
        <v>0.61458333333333337</v>
      </c>
      <c r="G920" s="25">
        <f t="shared" si="1050"/>
        <v>0.64236111111111105</v>
      </c>
      <c r="H920" s="25" t="str">
        <f t="shared" si="1050"/>
        <v>Ecole Primaire A</v>
      </c>
      <c r="J920" s="1">
        <f t="shared" si="1020"/>
        <v>2.7777777777777679E-2</v>
      </c>
      <c r="K920" s="2">
        <f t="shared" si="1021"/>
        <v>0</v>
      </c>
      <c r="L920" s="2">
        <f t="shared" si="1022"/>
        <v>6</v>
      </c>
      <c r="M920" s="2">
        <f t="shared" si="1023"/>
        <v>91</v>
      </c>
      <c r="N920" s="2">
        <f t="shared" si="1024"/>
        <v>97.999999999999972</v>
      </c>
      <c r="O920" s="7" t="str">
        <f t="shared" si="1025"/>
        <v>Ecole Primaire A
 de 14h 45 à 15h 25</v>
      </c>
    </row>
    <row r="921" spans="1:15" x14ac:dyDescent="0.25">
      <c r="A921">
        <f t="shared" si="1026"/>
        <v>7</v>
      </c>
      <c r="B921" s="3">
        <f t="shared" si="1027"/>
        <v>5</v>
      </c>
      <c r="C921" s="4">
        <f t="shared" si="1018"/>
        <v>2</v>
      </c>
      <c r="D921">
        <f t="shared" si="1030"/>
        <v>2018</v>
      </c>
      <c r="E921" s="22">
        <f t="shared" si="993"/>
        <v>43146</v>
      </c>
      <c r="F921" s="25">
        <f t="shared" ref="F921:H921" si="1051">F882</f>
        <v>0.66666666666666663</v>
      </c>
      <c r="G921" s="25">
        <f t="shared" si="1051"/>
        <v>0.75</v>
      </c>
      <c r="H921" s="25" t="str">
        <f t="shared" si="1051"/>
        <v>Lycée</v>
      </c>
      <c r="J921" s="1">
        <f t="shared" si="1020"/>
        <v>8.333333333333337E-2</v>
      </c>
      <c r="K921" s="2">
        <f t="shared" si="1021"/>
        <v>0</v>
      </c>
      <c r="L921" s="2">
        <f t="shared" si="1022"/>
        <v>6</v>
      </c>
      <c r="M921" s="2">
        <f t="shared" si="1023"/>
        <v>106</v>
      </c>
      <c r="N921" s="2">
        <f t="shared" si="1024"/>
        <v>129</v>
      </c>
      <c r="O921" s="7" t="str">
        <f t="shared" si="1025"/>
        <v>Lycée
 de 16h 00 à 18h 00</v>
      </c>
    </row>
    <row r="922" spans="1:15" x14ac:dyDescent="0.25">
      <c r="A922">
        <f t="shared" si="1026"/>
        <v>7</v>
      </c>
      <c r="B922" s="3">
        <f t="shared" si="1027"/>
        <v>5</v>
      </c>
      <c r="C922" s="4">
        <f t="shared" si="1018"/>
        <v>2</v>
      </c>
      <c r="D922">
        <f t="shared" si="1030"/>
        <v>2018</v>
      </c>
      <c r="E922" s="22">
        <f t="shared" si="993"/>
        <v>43146</v>
      </c>
      <c r="F922" s="25">
        <f t="shared" ref="F922:H922" si="1052">F883</f>
        <v>0.75</v>
      </c>
      <c r="G922" s="25">
        <f t="shared" si="1052"/>
        <v>0.83333333333333337</v>
      </c>
      <c r="H922" s="25" t="str">
        <f t="shared" si="1052"/>
        <v>Public</v>
      </c>
      <c r="J922" s="1">
        <f t="shared" si="1020"/>
        <v>8.333333333333337E-2</v>
      </c>
      <c r="K922" s="2">
        <f t="shared" si="1021"/>
        <v>0</v>
      </c>
      <c r="L922" s="2">
        <f t="shared" si="1022"/>
        <v>6</v>
      </c>
      <c r="M922" s="2">
        <f t="shared" si="1023"/>
        <v>130</v>
      </c>
      <c r="N922" s="2">
        <f t="shared" si="1024"/>
        <v>153</v>
      </c>
      <c r="O922" s="7" t="str">
        <f t="shared" si="1025"/>
        <v>Public
 de 18h 00 à 20h 00</v>
      </c>
    </row>
    <row r="923" spans="1:15" x14ac:dyDescent="0.25">
      <c r="A923">
        <f t="shared" si="1026"/>
        <v>7</v>
      </c>
      <c r="B923" s="3">
        <f t="shared" si="1027"/>
        <v>5</v>
      </c>
      <c r="C923" s="4">
        <f t="shared" si="1018"/>
        <v>2</v>
      </c>
      <c r="D923">
        <f t="shared" si="1030"/>
        <v>2018</v>
      </c>
      <c r="E923" s="22">
        <f t="shared" si="993"/>
        <v>43146</v>
      </c>
      <c r="F923" s="25">
        <f t="shared" ref="F923:H923" si="1053">F884</f>
        <v>0.83333333333333337</v>
      </c>
      <c r="G923" s="25">
        <f t="shared" si="1053"/>
        <v>0.9375</v>
      </c>
      <c r="H923" s="25" t="str">
        <f t="shared" si="1053"/>
        <v>CNT</v>
      </c>
      <c r="J923" s="1">
        <f t="shared" si="1020"/>
        <v>0.10416666666666663</v>
      </c>
      <c r="K923" s="2">
        <f t="shared" si="1021"/>
        <v>0</v>
      </c>
      <c r="L923" s="2">
        <f t="shared" si="1022"/>
        <v>6</v>
      </c>
      <c r="M923" s="2">
        <f t="shared" si="1023"/>
        <v>154</v>
      </c>
      <c r="N923" s="2">
        <f t="shared" si="1024"/>
        <v>183</v>
      </c>
      <c r="O923" s="7" t="str">
        <f t="shared" si="1025"/>
        <v>CNT
 de 20h 00 à 22h 30</v>
      </c>
    </row>
    <row r="924" spans="1:15" x14ac:dyDescent="0.25">
      <c r="A924">
        <f t="shared" si="1026"/>
        <v>7</v>
      </c>
      <c r="B924" s="3">
        <f t="shared" si="1027"/>
        <v>6</v>
      </c>
      <c r="C924" s="4">
        <f t="shared" si="1018"/>
        <v>2</v>
      </c>
      <c r="D924">
        <f t="shared" si="1030"/>
        <v>2018</v>
      </c>
      <c r="E924" s="22">
        <f t="shared" si="993"/>
        <v>43147</v>
      </c>
      <c r="F924" s="25">
        <f t="shared" ref="F924:H924" si="1054">F885</f>
        <v>0.375</v>
      </c>
      <c r="G924" s="25">
        <f t="shared" si="1054"/>
        <v>0.47916666666666669</v>
      </c>
      <c r="H924" s="25" t="str">
        <f t="shared" si="1054"/>
        <v>Ecole Primaire B</v>
      </c>
      <c r="J924" s="1">
        <f t="shared" si="1020"/>
        <v>0.10416666666666669</v>
      </c>
      <c r="K924" s="2">
        <f t="shared" si="1021"/>
        <v>0</v>
      </c>
      <c r="L924" s="2">
        <f t="shared" si="1022"/>
        <v>7</v>
      </c>
      <c r="M924" s="2">
        <f t="shared" si="1023"/>
        <v>22</v>
      </c>
      <c r="N924" s="2">
        <f t="shared" si="1024"/>
        <v>51</v>
      </c>
      <c r="O924" s="7" t="str">
        <f t="shared" si="1025"/>
        <v>Ecole Primaire B
 de 9h 00 à 11h 30</v>
      </c>
    </row>
    <row r="925" spans="1:15" x14ac:dyDescent="0.25">
      <c r="A925">
        <f t="shared" si="1026"/>
        <v>7</v>
      </c>
      <c r="B925" s="3">
        <f t="shared" si="1027"/>
        <v>6</v>
      </c>
      <c r="C925" s="4">
        <f t="shared" si="1018"/>
        <v>2</v>
      </c>
      <c r="D925">
        <f t="shared" si="1030"/>
        <v>2018</v>
      </c>
      <c r="E925" s="22">
        <f t="shared" si="993"/>
        <v>43147</v>
      </c>
      <c r="F925" s="25">
        <f t="shared" ref="F925:H925" si="1055">F886</f>
        <v>0.52083333333333337</v>
      </c>
      <c r="G925" s="25">
        <f t="shared" si="1055"/>
        <v>0.5625</v>
      </c>
      <c r="H925" s="25" t="str">
        <f t="shared" si="1055"/>
        <v>Maison Des Cèdres</v>
      </c>
      <c r="J925" s="1">
        <f t="shared" si="1020"/>
        <v>4.166666666666663E-2</v>
      </c>
      <c r="K925" s="2">
        <f t="shared" si="1021"/>
        <v>0</v>
      </c>
      <c r="L925" s="2">
        <f t="shared" si="1022"/>
        <v>7</v>
      </c>
      <c r="M925" s="2">
        <f t="shared" si="1023"/>
        <v>64</v>
      </c>
      <c r="N925" s="2">
        <f t="shared" si="1024"/>
        <v>75</v>
      </c>
      <c r="O925" s="7" t="str">
        <f t="shared" si="1025"/>
        <v>Maison Des Cèdres
 de 12h 30 à 13h 30</v>
      </c>
    </row>
    <row r="926" spans="1:15" x14ac:dyDescent="0.25">
      <c r="A926">
        <f t="shared" si="1026"/>
        <v>7</v>
      </c>
      <c r="B926" s="3">
        <f t="shared" si="1027"/>
        <v>6</v>
      </c>
      <c r="C926" s="4">
        <f t="shared" si="1018"/>
        <v>2</v>
      </c>
      <c r="D926">
        <f t="shared" si="1030"/>
        <v>2018</v>
      </c>
      <c r="E926" s="22">
        <f t="shared" si="993"/>
        <v>43147</v>
      </c>
      <c r="F926" s="25">
        <f t="shared" ref="F926:H926" si="1056">F887</f>
        <v>0.58333333333333337</v>
      </c>
      <c r="G926" s="25">
        <f t="shared" si="1056"/>
        <v>0.66666666666666663</v>
      </c>
      <c r="H926" s="25" t="str">
        <f t="shared" si="1056"/>
        <v>Lycée</v>
      </c>
      <c r="J926" s="1">
        <f t="shared" si="1020"/>
        <v>8.3333333333333259E-2</v>
      </c>
      <c r="K926" s="2">
        <f t="shared" si="1021"/>
        <v>0</v>
      </c>
      <c r="L926" s="2">
        <f t="shared" si="1022"/>
        <v>7</v>
      </c>
      <c r="M926" s="2">
        <f t="shared" si="1023"/>
        <v>82</v>
      </c>
      <c r="N926" s="2">
        <f t="shared" si="1024"/>
        <v>105</v>
      </c>
      <c r="O926" s="7" t="str">
        <f t="shared" si="1025"/>
        <v>Lycée
 de 14h 00 à 16h 00</v>
      </c>
    </row>
    <row r="927" spans="1:15" x14ac:dyDescent="0.25">
      <c r="A927">
        <f t="shared" si="1026"/>
        <v>7</v>
      </c>
      <c r="B927" s="3">
        <f t="shared" si="1027"/>
        <v>6</v>
      </c>
      <c r="C927" s="4">
        <f t="shared" si="1018"/>
        <v>2</v>
      </c>
      <c r="D927">
        <f t="shared" si="1030"/>
        <v>2018</v>
      </c>
      <c r="E927" s="22">
        <f t="shared" si="993"/>
        <v>43147</v>
      </c>
      <c r="F927" s="25">
        <f t="shared" ref="F927:H927" si="1057">F888</f>
        <v>0.66666666666666663</v>
      </c>
      <c r="G927" s="25">
        <f t="shared" si="1057"/>
        <v>0.75</v>
      </c>
      <c r="H927" s="25" t="str">
        <f t="shared" si="1057"/>
        <v>Lycée</v>
      </c>
      <c r="J927" s="1">
        <f t="shared" si="1020"/>
        <v>8.333333333333337E-2</v>
      </c>
      <c r="K927" s="2">
        <f t="shared" si="1021"/>
        <v>0</v>
      </c>
      <c r="L927" s="2">
        <f t="shared" si="1022"/>
        <v>7</v>
      </c>
      <c r="M927" s="2">
        <f t="shared" si="1023"/>
        <v>106</v>
      </c>
      <c r="N927" s="2">
        <f t="shared" si="1024"/>
        <v>129</v>
      </c>
      <c r="O927" s="7" t="str">
        <f t="shared" si="1025"/>
        <v>Lycée
 de 16h 00 à 18h 00</v>
      </c>
    </row>
    <row r="928" spans="1:15" x14ac:dyDescent="0.25">
      <c r="A928">
        <f t="shared" si="1026"/>
        <v>7</v>
      </c>
      <c r="B928" s="3">
        <f t="shared" si="1027"/>
        <v>6</v>
      </c>
      <c r="C928" s="4">
        <f t="shared" si="1018"/>
        <v>2</v>
      </c>
      <c r="D928">
        <f t="shared" si="1030"/>
        <v>2018</v>
      </c>
      <c r="E928" s="22">
        <f t="shared" si="993"/>
        <v>43147</v>
      </c>
      <c r="F928" s="25">
        <f t="shared" ref="F928:H928" si="1058">F889</f>
        <v>0.75</v>
      </c>
      <c r="G928" s="25">
        <f t="shared" si="1058"/>
        <v>0.83333333333333337</v>
      </c>
      <c r="H928" s="25" t="str">
        <f t="shared" si="1058"/>
        <v>Public</v>
      </c>
      <c r="J928" s="1">
        <f t="shared" si="1020"/>
        <v>8.333333333333337E-2</v>
      </c>
      <c r="K928" s="2">
        <f t="shared" si="1021"/>
        <v>0</v>
      </c>
      <c r="L928" s="2">
        <f t="shared" si="1022"/>
        <v>7</v>
      </c>
      <c r="M928" s="2">
        <f t="shared" si="1023"/>
        <v>130</v>
      </c>
      <c r="N928" s="2">
        <f t="shared" si="1024"/>
        <v>153</v>
      </c>
      <c r="O928" s="7" t="str">
        <f t="shared" si="1025"/>
        <v>Public
 de 18h 00 à 20h 00</v>
      </c>
    </row>
    <row r="929" spans="1:15" x14ac:dyDescent="0.25">
      <c r="A929">
        <f t="shared" si="1026"/>
        <v>7</v>
      </c>
      <c r="B929" s="3">
        <f t="shared" si="1027"/>
        <v>6</v>
      </c>
      <c r="C929" s="4">
        <f t="shared" si="1018"/>
        <v>2</v>
      </c>
      <c r="D929">
        <f t="shared" si="1030"/>
        <v>2018</v>
      </c>
      <c r="E929" s="22">
        <f t="shared" si="993"/>
        <v>43147</v>
      </c>
      <c r="F929" s="25">
        <f t="shared" ref="F929:H929" si="1059">F890</f>
        <v>0.83333333333333337</v>
      </c>
      <c r="G929" s="25">
        <f t="shared" si="1059"/>
        <v>0.875</v>
      </c>
      <c r="H929" s="25" t="str">
        <f t="shared" si="1059"/>
        <v>CNT</v>
      </c>
      <c r="J929" s="1">
        <f t="shared" si="1020"/>
        <v>4.166666666666663E-2</v>
      </c>
      <c r="K929" s="2">
        <f t="shared" si="1021"/>
        <v>0</v>
      </c>
      <c r="L929" s="2">
        <f t="shared" si="1022"/>
        <v>7</v>
      </c>
      <c r="M929" s="2">
        <f t="shared" si="1023"/>
        <v>154</v>
      </c>
      <c r="N929" s="2">
        <f t="shared" si="1024"/>
        <v>165</v>
      </c>
      <c r="O929" s="7" t="str">
        <f t="shared" si="1025"/>
        <v>CNT
 de 20h 00 à 21h 00</v>
      </c>
    </row>
    <row r="930" spans="1:15" x14ac:dyDescent="0.25">
      <c r="A930">
        <f t="shared" si="1026"/>
        <v>7</v>
      </c>
      <c r="B930" s="3">
        <f t="shared" si="1027"/>
        <v>6</v>
      </c>
      <c r="C930" s="4">
        <f t="shared" si="1018"/>
        <v>2</v>
      </c>
      <c r="D930">
        <f t="shared" si="1030"/>
        <v>2018</v>
      </c>
      <c r="E930" s="22">
        <f t="shared" si="993"/>
        <v>43147</v>
      </c>
      <c r="F930" s="25">
        <f t="shared" ref="F930:H930" si="1060">F891</f>
        <v>0.875</v>
      </c>
      <c r="G930" s="25">
        <f t="shared" si="1060"/>
        <v>0.9375</v>
      </c>
      <c r="H930" s="25" t="str">
        <f t="shared" si="1060"/>
        <v>TVSV</v>
      </c>
      <c r="J930" s="1">
        <f t="shared" si="1020"/>
        <v>6.25E-2</v>
      </c>
      <c r="K930" s="2">
        <f t="shared" si="1021"/>
        <v>0</v>
      </c>
      <c r="L930" s="2">
        <f t="shared" si="1022"/>
        <v>7</v>
      </c>
      <c r="M930" s="2">
        <f t="shared" si="1023"/>
        <v>166</v>
      </c>
      <c r="N930" s="2">
        <f t="shared" si="1024"/>
        <v>183</v>
      </c>
      <c r="O930" s="7" t="str">
        <f t="shared" si="1025"/>
        <v>TVSV
 de 21h 00 à 22h 30</v>
      </c>
    </row>
    <row r="931" spans="1:15" x14ac:dyDescent="0.25">
      <c r="A931">
        <f t="shared" si="1026"/>
        <v>7</v>
      </c>
      <c r="B931" s="3">
        <f t="shared" si="1027"/>
        <v>7</v>
      </c>
      <c r="C931" s="4">
        <f t="shared" si="1018"/>
        <v>2</v>
      </c>
      <c r="D931">
        <f t="shared" si="1030"/>
        <v>2018</v>
      </c>
      <c r="E931" s="22">
        <f t="shared" si="993"/>
        <v>43148</v>
      </c>
      <c r="F931" s="25">
        <f t="shared" ref="F931:H931" si="1061">F892</f>
        <v>0.33333333333333331</v>
      </c>
      <c r="G931" s="25">
        <f t="shared" si="1061"/>
        <v>0.375</v>
      </c>
      <c r="H931" s="25" t="str">
        <f t="shared" si="1061"/>
        <v>Gym Volontaire</v>
      </c>
      <c r="J931" s="1">
        <f t="shared" si="1020"/>
        <v>4.1666666666666685E-2</v>
      </c>
      <c r="K931" s="2">
        <f t="shared" si="1021"/>
        <v>0</v>
      </c>
      <c r="L931" s="2">
        <f t="shared" si="1022"/>
        <v>8</v>
      </c>
      <c r="M931" s="2">
        <f t="shared" si="1023"/>
        <v>10</v>
      </c>
      <c r="N931" s="2">
        <f t="shared" si="1024"/>
        <v>21</v>
      </c>
      <c r="O931" s="7" t="str">
        <f t="shared" si="1025"/>
        <v>Gym Volontaire
 de 8h 00 à 9h 00</v>
      </c>
    </row>
    <row r="932" spans="1:15" x14ac:dyDescent="0.25">
      <c r="A932">
        <f t="shared" si="1026"/>
        <v>7</v>
      </c>
      <c r="B932" s="3">
        <f t="shared" si="1027"/>
        <v>7</v>
      </c>
      <c r="C932" s="4">
        <f t="shared" si="1018"/>
        <v>2</v>
      </c>
      <c r="D932">
        <f t="shared" si="1030"/>
        <v>2018</v>
      </c>
      <c r="E932" s="22">
        <f t="shared" si="993"/>
        <v>43148</v>
      </c>
      <c r="F932" s="25">
        <f t="shared" ref="F932:H932" si="1062">F893</f>
        <v>0.375</v>
      </c>
      <c r="G932" s="25">
        <f t="shared" si="1062"/>
        <v>0.45833333333333331</v>
      </c>
      <c r="H932" s="25" t="str">
        <f t="shared" si="1062"/>
        <v>Val Horizon</v>
      </c>
      <c r="J932" s="1">
        <f t="shared" si="1020"/>
        <v>8.3333333333333315E-2</v>
      </c>
      <c r="K932" s="2">
        <f t="shared" si="1021"/>
        <v>0</v>
      </c>
      <c r="L932" s="2">
        <f t="shared" si="1022"/>
        <v>8</v>
      </c>
      <c r="M932" s="2">
        <f t="shared" si="1023"/>
        <v>22</v>
      </c>
      <c r="N932" s="2">
        <f t="shared" si="1024"/>
        <v>45</v>
      </c>
      <c r="O932" s="7" t="str">
        <f t="shared" si="1025"/>
        <v>Val Horizon
 de 9h 00 à 11h 00</v>
      </c>
    </row>
    <row r="933" spans="1:15" x14ac:dyDescent="0.25">
      <c r="A933">
        <f t="shared" si="1026"/>
        <v>7</v>
      </c>
      <c r="B933" s="3">
        <f t="shared" si="1027"/>
        <v>7</v>
      </c>
      <c r="C933" s="4">
        <f t="shared" si="1018"/>
        <v>2</v>
      </c>
      <c r="D933">
        <f t="shared" si="1030"/>
        <v>2018</v>
      </c>
      <c r="E933" s="22">
        <f t="shared" si="993"/>
        <v>43148</v>
      </c>
      <c r="F933" s="25">
        <f t="shared" ref="F933:H933" si="1063">F894</f>
        <v>0.45833333333333331</v>
      </c>
      <c r="G933" s="25">
        <f t="shared" si="1063"/>
        <v>0.60416666666666663</v>
      </c>
      <c r="H933" s="25" t="str">
        <f t="shared" si="1063"/>
        <v>CNT</v>
      </c>
      <c r="J933" s="1">
        <f t="shared" si="1020"/>
        <v>0.14583333333333331</v>
      </c>
      <c r="K933" s="2">
        <f t="shared" si="1021"/>
        <v>0</v>
      </c>
      <c r="L933" s="2">
        <f t="shared" si="1022"/>
        <v>8</v>
      </c>
      <c r="M933" s="2">
        <f t="shared" si="1023"/>
        <v>46</v>
      </c>
      <c r="N933" s="2">
        <f t="shared" si="1024"/>
        <v>87</v>
      </c>
      <c r="O933" s="7" t="str">
        <f t="shared" si="1025"/>
        <v>CNT
 de 11h 00 à 14h 30</v>
      </c>
    </row>
    <row r="934" spans="1:15" x14ac:dyDescent="0.25">
      <c r="A934">
        <f t="shared" si="1026"/>
        <v>7</v>
      </c>
      <c r="B934" s="3">
        <f t="shared" si="1027"/>
        <v>7</v>
      </c>
      <c r="C934" s="4">
        <f t="shared" si="1018"/>
        <v>2</v>
      </c>
      <c r="D934">
        <f t="shared" si="1030"/>
        <v>2018</v>
      </c>
      <c r="E934" s="22">
        <f t="shared" si="993"/>
        <v>43148</v>
      </c>
      <c r="F934" s="25">
        <f t="shared" ref="F934:H934" si="1064">F895</f>
        <v>0.60416666666666663</v>
      </c>
      <c r="G934" s="25">
        <f t="shared" si="1064"/>
        <v>0.79166666666666663</v>
      </c>
      <c r="H934" s="25" t="str">
        <f t="shared" si="1064"/>
        <v>Public + SDIS ET/OU PSIG</v>
      </c>
      <c r="J934" s="1">
        <f t="shared" si="1020"/>
        <v>0.1875</v>
      </c>
      <c r="K934" s="2">
        <f t="shared" si="1021"/>
        <v>0</v>
      </c>
      <c r="L934" s="2">
        <f t="shared" si="1022"/>
        <v>8</v>
      </c>
      <c r="M934" s="2">
        <f t="shared" si="1023"/>
        <v>88</v>
      </c>
      <c r="N934" s="2">
        <f t="shared" si="1024"/>
        <v>141</v>
      </c>
      <c r="O934" s="7" t="str">
        <f t="shared" si="1025"/>
        <v>Public + SDIS ET/OU PSIG
 de 14h 30 à 19h 00</v>
      </c>
    </row>
    <row r="935" spans="1:15" x14ac:dyDescent="0.25">
      <c r="A935">
        <f t="shared" si="1026"/>
        <v>7</v>
      </c>
      <c r="B935" s="3">
        <f t="shared" si="1027"/>
        <v>7</v>
      </c>
      <c r="C935" s="4">
        <f t="shared" si="1018"/>
        <v>2</v>
      </c>
      <c r="D935">
        <f t="shared" si="1030"/>
        <v>2018</v>
      </c>
      <c r="E935" s="22">
        <f t="shared" si="993"/>
        <v>43148</v>
      </c>
      <c r="F935" s="25">
        <f t="shared" ref="F935:H935" si="1065">F896</f>
        <v>0.79166666666666663</v>
      </c>
      <c r="G935" s="25">
        <f t="shared" si="1065"/>
        <v>0.84375</v>
      </c>
      <c r="H935" s="25" t="str">
        <f t="shared" si="1065"/>
        <v>Plongeurs masqués</v>
      </c>
      <c r="J935" s="1">
        <f t="shared" si="1020"/>
        <v>5.208333333333337E-2</v>
      </c>
      <c r="K935" s="2">
        <f t="shared" si="1021"/>
        <v>0</v>
      </c>
      <c r="L935" s="2">
        <f t="shared" si="1022"/>
        <v>8</v>
      </c>
      <c r="M935" s="2">
        <f t="shared" si="1023"/>
        <v>142</v>
      </c>
      <c r="N935" s="2">
        <f t="shared" si="1024"/>
        <v>156</v>
      </c>
      <c r="O935" s="7" t="str">
        <f t="shared" si="1025"/>
        <v>Plongeurs masqués
 de 19h 00 à 20h 15</v>
      </c>
    </row>
    <row r="936" spans="1:15" x14ac:dyDescent="0.25">
      <c r="A936">
        <f t="shared" si="1026"/>
        <v>8</v>
      </c>
      <c r="B936" s="3">
        <f t="shared" si="1027"/>
        <v>1</v>
      </c>
      <c r="C936" s="4">
        <f t="shared" si="1018"/>
        <v>2</v>
      </c>
      <c r="D936">
        <f t="shared" si="1030"/>
        <v>2018</v>
      </c>
      <c r="E936" s="22">
        <f t="shared" si="993"/>
        <v>43149</v>
      </c>
      <c r="F936" s="25">
        <f t="shared" ref="F936:H936" si="1066">F897</f>
        <v>0.3125</v>
      </c>
      <c r="G936" s="25">
        <f t="shared" si="1066"/>
        <v>0.41666666666666669</v>
      </c>
      <c r="H936" s="25" t="str">
        <f t="shared" si="1066"/>
        <v>CNT</v>
      </c>
      <c r="J936" s="1">
        <f t="shared" si="1020"/>
        <v>0.10416666666666669</v>
      </c>
      <c r="K936" s="2">
        <f t="shared" si="1021"/>
        <v>0</v>
      </c>
      <c r="L936" s="2">
        <f t="shared" si="1022"/>
        <v>2</v>
      </c>
      <c r="M936" s="2">
        <f t="shared" si="1023"/>
        <v>4</v>
      </c>
      <c r="N936" s="2">
        <f t="shared" si="1024"/>
        <v>33</v>
      </c>
      <c r="O936" s="7" t="str">
        <f t="shared" si="1025"/>
        <v>CNT
 de 7h 30 à 10h 00</v>
      </c>
    </row>
    <row r="937" spans="1:15" x14ac:dyDescent="0.25">
      <c r="A937">
        <f t="shared" si="1026"/>
        <v>8</v>
      </c>
      <c r="B937" s="3">
        <f t="shared" si="1027"/>
        <v>1</v>
      </c>
      <c r="C937" s="4">
        <f t="shared" si="1018"/>
        <v>2</v>
      </c>
      <c r="D937">
        <f t="shared" si="1030"/>
        <v>2018</v>
      </c>
      <c r="E937" s="22">
        <f t="shared" si="993"/>
        <v>43149</v>
      </c>
      <c r="F937" s="25">
        <f t="shared" ref="F937:H937" si="1067">F898</f>
        <v>0.41666666666666669</v>
      </c>
      <c r="G937" s="25">
        <f t="shared" si="1067"/>
        <v>0.5625</v>
      </c>
      <c r="H937" s="25" t="str">
        <f t="shared" si="1067"/>
        <v>Public</v>
      </c>
      <c r="J937" s="1">
        <f t="shared" si="1020"/>
        <v>0.14583333333333331</v>
      </c>
      <c r="K937" s="2">
        <f t="shared" si="1021"/>
        <v>0</v>
      </c>
      <c r="L937" s="2">
        <f t="shared" si="1022"/>
        <v>2</v>
      </c>
      <c r="M937" s="2">
        <f t="shared" si="1023"/>
        <v>34</v>
      </c>
      <c r="N937" s="2">
        <f t="shared" si="1024"/>
        <v>75</v>
      </c>
      <c r="O937" s="7" t="str">
        <f t="shared" si="1025"/>
        <v>Public
 de 10h 00 à 13h 30</v>
      </c>
    </row>
    <row r="938" spans="1:15" x14ac:dyDescent="0.25">
      <c r="A938">
        <f t="shared" si="1026"/>
        <v>8</v>
      </c>
      <c r="B938" s="3">
        <f t="shared" si="1027"/>
        <v>2</v>
      </c>
      <c r="C938" s="4">
        <f t="shared" si="1018"/>
        <v>2</v>
      </c>
      <c r="D938">
        <f t="shared" si="1030"/>
        <v>2018</v>
      </c>
      <c r="E938" s="22">
        <f t="shared" ref="E938:E1001" si="1068">E899+7</f>
        <v>43150</v>
      </c>
      <c r="F938" s="25">
        <f t="shared" ref="F938:H938" si="1069">F899</f>
        <v>0.375</v>
      </c>
      <c r="G938" s="25">
        <f t="shared" si="1069"/>
        <v>0.44791666666666669</v>
      </c>
      <c r="H938" s="25" t="str">
        <f t="shared" si="1069"/>
        <v>Lycée</v>
      </c>
      <c r="J938" s="1">
        <f t="shared" si="1020"/>
        <v>7.2916666666666685E-2</v>
      </c>
      <c r="K938" s="2">
        <f t="shared" si="1021"/>
        <v>0</v>
      </c>
      <c r="L938" s="2">
        <f t="shared" si="1022"/>
        <v>3</v>
      </c>
      <c r="M938" s="2">
        <f t="shared" si="1023"/>
        <v>22</v>
      </c>
      <c r="N938" s="2">
        <f t="shared" si="1024"/>
        <v>42</v>
      </c>
      <c r="O938" s="7" t="str">
        <f t="shared" si="1025"/>
        <v>Lycée
 de 9h 00 à 10h 45</v>
      </c>
    </row>
    <row r="939" spans="1:15" x14ac:dyDescent="0.25">
      <c r="A939">
        <f t="shared" si="1026"/>
        <v>8</v>
      </c>
      <c r="B939" s="3">
        <f t="shared" si="1027"/>
        <v>2</v>
      </c>
      <c r="C939" s="4">
        <f t="shared" si="1018"/>
        <v>2</v>
      </c>
      <c r="D939">
        <f t="shared" si="1030"/>
        <v>2018</v>
      </c>
      <c r="E939" s="22">
        <f t="shared" si="1068"/>
        <v>43150</v>
      </c>
      <c r="F939" s="25">
        <f t="shared" ref="F939:H939" si="1070">F900</f>
        <v>0.5</v>
      </c>
      <c r="G939" s="25">
        <f t="shared" si="1070"/>
        <v>0.5625</v>
      </c>
      <c r="H939" s="25" t="str">
        <f t="shared" si="1070"/>
        <v>Gym Volontaire</v>
      </c>
      <c r="J939" s="1">
        <f t="shared" si="1020"/>
        <v>6.25E-2</v>
      </c>
      <c r="K939" s="2">
        <f t="shared" si="1021"/>
        <v>0</v>
      </c>
      <c r="L939" s="2">
        <f t="shared" si="1022"/>
        <v>3</v>
      </c>
      <c r="M939" s="2">
        <f t="shared" si="1023"/>
        <v>58</v>
      </c>
      <c r="N939" s="2">
        <f t="shared" si="1024"/>
        <v>75</v>
      </c>
      <c r="O939" s="7" t="str">
        <f t="shared" si="1025"/>
        <v>Gym Volontaire
 de 12h 00 à 13h 30</v>
      </c>
    </row>
    <row r="940" spans="1:15" x14ac:dyDescent="0.25">
      <c r="A940">
        <f t="shared" si="1026"/>
        <v>8</v>
      </c>
      <c r="B940" s="3">
        <f t="shared" si="1027"/>
        <v>2</v>
      </c>
      <c r="C940" s="4">
        <f t="shared" si="1018"/>
        <v>2</v>
      </c>
      <c r="D940">
        <f t="shared" si="1030"/>
        <v>2018</v>
      </c>
      <c r="E940" s="22">
        <f t="shared" si="1068"/>
        <v>43150</v>
      </c>
      <c r="F940" s="25">
        <f t="shared" ref="F940:H940" si="1071">F901</f>
        <v>0.58333333333333337</v>
      </c>
      <c r="G940" s="25">
        <f t="shared" si="1071"/>
        <v>0.64583333333333337</v>
      </c>
      <c r="H940" s="25" t="str">
        <f t="shared" si="1071"/>
        <v>Collège A</v>
      </c>
      <c r="J940" s="1">
        <f t="shared" si="1020"/>
        <v>6.25E-2</v>
      </c>
      <c r="K940" s="2">
        <f t="shared" si="1021"/>
        <v>0</v>
      </c>
      <c r="L940" s="2">
        <f t="shared" si="1022"/>
        <v>3</v>
      </c>
      <c r="M940" s="2">
        <f t="shared" si="1023"/>
        <v>82</v>
      </c>
      <c r="N940" s="2">
        <f t="shared" si="1024"/>
        <v>99</v>
      </c>
      <c r="O940" s="7" t="str">
        <f t="shared" si="1025"/>
        <v>Collège A
 de 14h 00 à 15h 30</v>
      </c>
    </row>
    <row r="941" spans="1:15" x14ac:dyDescent="0.25">
      <c r="A941">
        <f t="shared" si="1026"/>
        <v>8</v>
      </c>
      <c r="B941" s="3">
        <f t="shared" si="1027"/>
        <v>2</v>
      </c>
      <c r="C941" s="4">
        <f t="shared" si="1018"/>
        <v>2</v>
      </c>
      <c r="D941">
        <f t="shared" si="1030"/>
        <v>2018</v>
      </c>
      <c r="E941" s="22">
        <f t="shared" si="1068"/>
        <v>43150</v>
      </c>
      <c r="F941" s="25">
        <f t="shared" ref="F941:H941" si="1072">F902</f>
        <v>0.64583333333333337</v>
      </c>
      <c r="G941" s="25">
        <f t="shared" si="1072"/>
        <v>0.70833333333333337</v>
      </c>
      <c r="H941" s="25" t="str">
        <f t="shared" si="1072"/>
        <v>Collège B</v>
      </c>
      <c r="J941" s="1">
        <f t="shared" si="1020"/>
        <v>6.25E-2</v>
      </c>
      <c r="K941" s="2">
        <f t="shared" si="1021"/>
        <v>0</v>
      </c>
      <c r="L941" s="2">
        <f t="shared" si="1022"/>
        <v>3</v>
      </c>
      <c r="M941" s="2">
        <f t="shared" si="1023"/>
        <v>100</v>
      </c>
      <c r="N941" s="2">
        <f t="shared" si="1024"/>
        <v>117</v>
      </c>
      <c r="O941" s="7" t="str">
        <f t="shared" si="1025"/>
        <v>Collège B
 de 15h 30 à 17h 00</v>
      </c>
    </row>
    <row r="942" spans="1:15" x14ac:dyDescent="0.25">
      <c r="A942">
        <f t="shared" si="1026"/>
        <v>8</v>
      </c>
      <c r="B942" s="3">
        <f t="shared" si="1027"/>
        <v>2</v>
      </c>
      <c r="C942" s="4">
        <f t="shared" si="1018"/>
        <v>2</v>
      </c>
      <c r="D942">
        <f t="shared" si="1030"/>
        <v>2018</v>
      </c>
      <c r="E942" s="22">
        <f t="shared" si="1068"/>
        <v>43150</v>
      </c>
      <c r="F942" s="25">
        <f t="shared" ref="F942:H942" si="1073">F903</f>
        <v>0.70833333333333337</v>
      </c>
      <c r="G942" s="25">
        <f t="shared" si="1073"/>
        <v>0.75</v>
      </c>
      <c r="H942" s="25" t="str">
        <f t="shared" si="1073"/>
        <v>Gym Volontaire</v>
      </c>
      <c r="J942" s="1">
        <f t="shared" si="1020"/>
        <v>4.166666666666663E-2</v>
      </c>
      <c r="K942" s="2">
        <f t="shared" si="1021"/>
        <v>0</v>
      </c>
      <c r="L942" s="2">
        <f t="shared" si="1022"/>
        <v>3</v>
      </c>
      <c r="M942" s="2">
        <f t="shared" si="1023"/>
        <v>118</v>
      </c>
      <c r="N942" s="2">
        <f t="shared" si="1024"/>
        <v>129</v>
      </c>
      <c r="O942" s="7" t="str">
        <f t="shared" si="1025"/>
        <v>Gym Volontaire
 de 17h 00 à 18h 00</v>
      </c>
    </row>
    <row r="943" spans="1:15" x14ac:dyDescent="0.25">
      <c r="A943">
        <f t="shared" si="1026"/>
        <v>8</v>
      </c>
      <c r="B943" s="3">
        <f t="shared" si="1027"/>
        <v>2</v>
      </c>
      <c r="C943" s="4">
        <f t="shared" si="1018"/>
        <v>2</v>
      </c>
      <c r="D943">
        <f t="shared" si="1030"/>
        <v>2018</v>
      </c>
      <c r="E943" s="22">
        <f t="shared" si="1068"/>
        <v>43150</v>
      </c>
      <c r="F943" s="25">
        <f t="shared" ref="F943:H943" si="1074">F904</f>
        <v>0.75</v>
      </c>
      <c r="G943" s="25">
        <f t="shared" si="1074"/>
        <v>0.9375</v>
      </c>
      <c r="H943" s="25" t="str">
        <f t="shared" si="1074"/>
        <v>CNT</v>
      </c>
      <c r="J943" s="1">
        <f t="shared" si="1020"/>
        <v>0.1875</v>
      </c>
      <c r="K943" s="2">
        <f t="shared" si="1021"/>
        <v>0</v>
      </c>
      <c r="L943" s="2">
        <f t="shared" si="1022"/>
        <v>3</v>
      </c>
      <c r="M943" s="2">
        <f t="shared" si="1023"/>
        <v>130</v>
      </c>
      <c r="N943" s="2">
        <f t="shared" si="1024"/>
        <v>183</v>
      </c>
      <c r="O943" s="7" t="str">
        <f t="shared" si="1025"/>
        <v>CNT
 de 18h 00 à 22h 30</v>
      </c>
    </row>
    <row r="944" spans="1:15" x14ac:dyDescent="0.25">
      <c r="A944">
        <f t="shared" si="1026"/>
        <v>8</v>
      </c>
      <c r="B944" s="3">
        <f t="shared" si="1027"/>
        <v>3</v>
      </c>
      <c r="C944" s="4">
        <f t="shared" si="1018"/>
        <v>2</v>
      </c>
      <c r="D944">
        <f t="shared" si="1030"/>
        <v>2018</v>
      </c>
      <c r="E944" s="22">
        <f t="shared" si="1068"/>
        <v>43151</v>
      </c>
      <c r="F944" s="25">
        <f t="shared" ref="F944:H944" si="1075">F905</f>
        <v>0.3125</v>
      </c>
      <c r="G944" s="25">
        <f t="shared" si="1075"/>
        <v>0.34375</v>
      </c>
      <c r="H944" s="25" t="str">
        <f t="shared" si="1075"/>
        <v>SDIS et/OU PSIG</v>
      </c>
      <c r="J944" s="1">
        <f t="shared" si="1020"/>
        <v>3.125E-2</v>
      </c>
      <c r="K944" s="2">
        <f t="shared" si="1021"/>
        <v>0</v>
      </c>
      <c r="L944" s="2">
        <f t="shared" si="1022"/>
        <v>4</v>
      </c>
      <c r="M944" s="2">
        <f t="shared" si="1023"/>
        <v>4</v>
      </c>
      <c r="N944" s="2">
        <f t="shared" si="1024"/>
        <v>12</v>
      </c>
      <c r="O944" s="7" t="str">
        <f t="shared" si="1025"/>
        <v>SDIS et/OU PSIG
 de 7h 30 à 8h 15</v>
      </c>
    </row>
    <row r="945" spans="1:15" x14ac:dyDescent="0.25">
      <c r="A945">
        <f t="shared" si="1026"/>
        <v>8</v>
      </c>
      <c r="B945" s="3">
        <f t="shared" si="1027"/>
        <v>3</v>
      </c>
      <c r="C945" s="4">
        <f t="shared" si="1018"/>
        <v>2</v>
      </c>
      <c r="D945">
        <f t="shared" si="1030"/>
        <v>2018</v>
      </c>
      <c r="E945" s="22">
        <f t="shared" si="1068"/>
        <v>43151</v>
      </c>
      <c r="F945" s="25">
        <f t="shared" ref="F945:H945" si="1076">F906</f>
        <v>0.35416666666666669</v>
      </c>
      <c r="G945" s="25">
        <f t="shared" si="1076"/>
        <v>0.5</v>
      </c>
      <c r="H945" s="25" t="str">
        <f t="shared" si="1076"/>
        <v>Collège C</v>
      </c>
      <c r="J945" s="1">
        <f t="shared" si="1020"/>
        <v>0.14583333333333331</v>
      </c>
      <c r="K945" s="2">
        <f t="shared" si="1021"/>
        <v>0</v>
      </c>
      <c r="L945" s="2">
        <f t="shared" si="1022"/>
        <v>4</v>
      </c>
      <c r="M945" s="2">
        <f t="shared" si="1023"/>
        <v>16</v>
      </c>
      <c r="N945" s="2">
        <f t="shared" si="1024"/>
        <v>57</v>
      </c>
      <c r="O945" s="7" t="str">
        <f t="shared" si="1025"/>
        <v>Collège C
 de 8h 30 à 12h 00</v>
      </c>
    </row>
    <row r="946" spans="1:15" x14ac:dyDescent="0.25">
      <c r="A946">
        <f t="shared" si="1026"/>
        <v>8</v>
      </c>
      <c r="B946" s="3">
        <f t="shared" si="1027"/>
        <v>3</v>
      </c>
      <c r="C946" s="4">
        <f t="shared" si="1018"/>
        <v>2</v>
      </c>
      <c r="D946">
        <f t="shared" si="1030"/>
        <v>2018</v>
      </c>
      <c r="E946" s="22">
        <f t="shared" si="1068"/>
        <v>43151</v>
      </c>
      <c r="F946" s="25">
        <f t="shared" ref="F946:H946" si="1077">F907</f>
        <v>0.52083333333333337</v>
      </c>
      <c r="G946" s="25">
        <f t="shared" si="1077"/>
        <v>0.5625</v>
      </c>
      <c r="H946" s="25" t="str">
        <f t="shared" si="1077"/>
        <v>Maison Des Cèdres</v>
      </c>
      <c r="J946" s="1">
        <f t="shared" si="1020"/>
        <v>4.166666666666663E-2</v>
      </c>
      <c r="K946" s="2">
        <f t="shared" si="1021"/>
        <v>0</v>
      </c>
      <c r="L946" s="2">
        <f t="shared" si="1022"/>
        <v>4</v>
      </c>
      <c r="M946" s="2">
        <f t="shared" si="1023"/>
        <v>64</v>
      </c>
      <c r="N946" s="2">
        <f t="shared" si="1024"/>
        <v>75</v>
      </c>
      <c r="O946" s="7" t="str">
        <f t="shared" si="1025"/>
        <v>Maison Des Cèdres
 de 12h 30 à 13h 30</v>
      </c>
    </row>
    <row r="947" spans="1:15" x14ac:dyDescent="0.25">
      <c r="A947">
        <f t="shared" si="1026"/>
        <v>8</v>
      </c>
      <c r="B947" s="3">
        <f t="shared" si="1027"/>
        <v>3</v>
      </c>
      <c r="C947" s="4">
        <f t="shared" si="1018"/>
        <v>2</v>
      </c>
      <c r="D947">
        <f t="shared" si="1030"/>
        <v>2018</v>
      </c>
      <c r="E947" s="22">
        <f t="shared" si="1068"/>
        <v>43151</v>
      </c>
      <c r="F947" s="25">
        <f t="shared" ref="F947:H947" si="1078">F908</f>
        <v>0.58333333333333337</v>
      </c>
      <c r="G947" s="25">
        <f t="shared" si="1078"/>
        <v>0.75</v>
      </c>
      <c r="H947" s="25" t="str">
        <f t="shared" si="1078"/>
        <v>Lycée</v>
      </c>
      <c r="J947" s="1">
        <f t="shared" si="1020"/>
        <v>0.16666666666666663</v>
      </c>
      <c r="K947" s="2">
        <f t="shared" si="1021"/>
        <v>0</v>
      </c>
      <c r="L947" s="2">
        <f t="shared" si="1022"/>
        <v>4</v>
      </c>
      <c r="M947" s="2">
        <f t="shared" si="1023"/>
        <v>82</v>
      </c>
      <c r="N947" s="2">
        <f t="shared" si="1024"/>
        <v>129</v>
      </c>
      <c r="O947" s="7" t="str">
        <f t="shared" si="1025"/>
        <v>Lycée
 de 14h 00 à 18h 00</v>
      </c>
    </row>
    <row r="948" spans="1:15" x14ac:dyDescent="0.25">
      <c r="A948">
        <f t="shared" si="1026"/>
        <v>8</v>
      </c>
      <c r="B948" s="3">
        <f t="shared" si="1027"/>
        <v>3</v>
      </c>
      <c r="C948" s="4">
        <f t="shared" si="1018"/>
        <v>2</v>
      </c>
      <c r="D948">
        <f t="shared" si="1030"/>
        <v>2018</v>
      </c>
      <c r="E948" s="22">
        <f t="shared" si="1068"/>
        <v>43151</v>
      </c>
      <c r="F948" s="25">
        <f t="shared" ref="F948:H948" si="1079">F909</f>
        <v>0.75</v>
      </c>
      <c r="G948" s="25">
        <f t="shared" si="1079"/>
        <v>0.83333333333333337</v>
      </c>
      <c r="H948" s="25" t="str">
        <f t="shared" si="1079"/>
        <v>Public</v>
      </c>
      <c r="J948" s="1">
        <f t="shared" si="1020"/>
        <v>8.333333333333337E-2</v>
      </c>
      <c r="K948" s="2">
        <f t="shared" si="1021"/>
        <v>0</v>
      </c>
      <c r="L948" s="2">
        <f t="shared" si="1022"/>
        <v>4</v>
      </c>
      <c r="M948" s="2">
        <f t="shared" si="1023"/>
        <v>130</v>
      </c>
      <c r="N948" s="2">
        <f t="shared" si="1024"/>
        <v>153</v>
      </c>
      <c r="O948" s="7" t="str">
        <f t="shared" si="1025"/>
        <v>Public
 de 18h 00 à 20h 00</v>
      </c>
    </row>
    <row r="949" spans="1:15" x14ac:dyDescent="0.25">
      <c r="A949">
        <f t="shared" si="1026"/>
        <v>8</v>
      </c>
      <c r="B949" s="3">
        <f t="shared" si="1027"/>
        <v>3</v>
      </c>
      <c r="C949" s="4">
        <f t="shared" si="1018"/>
        <v>2</v>
      </c>
      <c r="D949">
        <f t="shared" si="1030"/>
        <v>2018</v>
      </c>
      <c r="E949" s="22">
        <f t="shared" si="1068"/>
        <v>43151</v>
      </c>
      <c r="F949" s="25">
        <f t="shared" ref="F949:H949" si="1080">F910</f>
        <v>0.83333333333333337</v>
      </c>
      <c r="G949" s="25">
        <f t="shared" si="1080"/>
        <v>0.9375</v>
      </c>
      <c r="H949" s="25" t="str">
        <f t="shared" si="1080"/>
        <v>CNT</v>
      </c>
      <c r="J949" s="1">
        <f t="shared" si="1020"/>
        <v>0.10416666666666663</v>
      </c>
      <c r="K949" s="2">
        <f t="shared" si="1021"/>
        <v>0</v>
      </c>
      <c r="L949" s="2">
        <f t="shared" si="1022"/>
        <v>4</v>
      </c>
      <c r="M949" s="2">
        <f t="shared" si="1023"/>
        <v>154</v>
      </c>
      <c r="N949" s="2">
        <f t="shared" si="1024"/>
        <v>183</v>
      </c>
      <c r="O949" s="7" t="str">
        <f t="shared" si="1025"/>
        <v>CNT
 de 20h 00 à 22h 30</v>
      </c>
    </row>
    <row r="950" spans="1:15" x14ac:dyDescent="0.25">
      <c r="A950">
        <f t="shared" si="1026"/>
        <v>8</v>
      </c>
      <c r="B950" s="3">
        <f t="shared" si="1027"/>
        <v>4</v>
      </c>
      <c r="C950" s="4">
        <f t="shared" si="1018"/>
        <v>2</v>
      </c>
      <c r="D950">
        <f t="shared" si="1030"/>
        <v>2018</v>
      </c>
      <c r="E950" s="22">
        <f t="shared" si="1068"/>
        <v>43152</v>
      </c>
      <c r="F950" s="25">
        <f t="shared" ref="F950:H950" si="1081">F911</f>
        <v>0.33333333333333331</v>
      </c>
      <c r="G950" s="25">
        <f t="shared" si="1081"/>
        <v>0.41666666666666669</v>
      </c>
      <c r="H950" s="25" t="str">
        <f t="shared" si="1081"/>
        <v>Lycée</v>
      </c>
      <c r="J950" s="1">
        <f t="shared" si="1020"/>
        <v>8.333333333333337E-2</v>
      </c>
      <c r="K950" s="2">
        <f t="shared" si="1021"/>
        <v>0</v>
      </c>
      <c r="L950" s="2">
        <f t="shared" si="1022"/>
        <v>5</v>
      </c>
      <c r="M950" s="2">
        <f t="shared" si="1023"/>
        <v>10</v>
      </c>
      <c r="N950" s="2">
        <f t="shared" si="1024"/>
        <v>33</v>
      </c>
      <c r="O950" s="7" t="str">
        <f t="shared" si="1025"/>
        <v>Lycée
 de 8h 00 à 10h 00</v>
      </c>
    </row>
    <row r="951" spans="1:15" x14ac:dyDescent="0.25">
      <c r="A951">
        <f t="shared" si="1026"/>
        <v>8</v>
      </c>
      <c r="B951" s="3">
        <f t="shared" si="1027"/>
        <v>4</v>
      </c>
      <c r="C951" s="4">
        <f t="shared" si="1018"/>
        <v>2</v>
      </c>
      <c r="D951">
        <f t="shared" si="1030"/>
        <v>2018</v>
      </c>
      <c r="E951" s="22">
        <f t="shared" si="1068"/>
        <v>43152</v>
      </c>
      <c r="F951" s="25">
        <f t="shared" ref="F951:H951" si="1082">F912</f>
        <v>0.41666666666666669</v>
      </c>
      <c r="G951" s="25">
        <f t="shared" si="1082"/>
        <v>0.5</v>
      </c>
      <c r="H951" s="25" t="str">
        <f t="shared" si="1082"/>
        <v>Lycée</v>
      </c>
      <c r="J951" s="1">
        <f t="shared" si="1020"/>
        <v>8.3333333333333315E-2</v>
      </c>
      <c r="K951" s="2">
        <f t="shared" si="1021"/>
        <v>0</v>
      </c>
      <c r="L951" s="2">
        <f t="shared" si="1022"/>
        <v>5</v>
      </c>
      <c r="M951" s="2">
        <f t="shared" si="1023"/>
        <v>34</v>
      </c>
      <c r="N951" s="2">
        <f t="shared" si="1024"/>
        <v>57</v>
      </c>
      <c r="O951" s="7" t="str">
        <f t="shared" si="1025"/>
        <v>Lycée
 de 10h 00 à 12h 00</v>
      </c>
    </row>
    <row r="952" spans="1:15" x14ac:dyDescent="0.25">
      <c r="A952">
        <f t="shared" si="1026"/>
        <v>8</v>
      </c>
      <c r="B952" s="3">
        <f t="shared" si="1027"/>
        <v>4</v>
      </c>
      <c r="C952" s="4">
        <f t="shared" si="1018"/>
        <v>2</v>
      </c>
      <c r="D952">
        <f t="shared" si="1030"/>
        <v>2018</v>
      </c>
      <c r="E952" s="22">
        <f t="shared" si="1068"/>
        <v>43152</v>
      </c>
      <c r="F952" s="25">
        <f t="shared" ref="F952:H952" si="1083">F913</f>
        <v>0.52083333333333337</v>
      </c>
      <c r="G952" s="25">
        <f t="shared" si="1083"/>
        <v>0.60416666666666663</v>
      </c>
      <c r="H952" s="25" t="str">
        <f t="shared" si="1083"/>
        <v>CNT</v>
      </c>
      <c r="J952" s="1">
        <f t="shared" si="1020"/>
        <v>8.3333333333333259E-2</v>
      </c>
      <c r="K952" s="2">
        <f t="shared" si="1021"/>
        <v>0</v>
      </c>
      <c r="L952" s="2">
        <f t="shared" si="1022"/>
        <v>5</v>
      </c>
      <c r="M952" s="2">
        <f t="shared" si="1023"/>
        <v>64</v>
      </c>
      <c r="N952" s="2">
        <f t="shared" si="1024"/>
        <v>87</v>
      </c>
      <c r="O952" s="7" t="str">
        <f t="shared" si="1025"/>
        <v>CNT
 de 12h 30 à 14h 30</v>
      </c>
    </row>
    <row r="953" spans="1:15" x14ac:dyDescent="0.25">
      <c r="A953">
        <f t="shared" si="1026"/>
        <v>8</v>
      </c>
      <c r="B953" s="3">
        <f t="shared" si="1027"/>
        <v>4</v>
      </c>
      <c r="C953" s="4">
        <f t="shared" si="1018"/>
        <v>2</v>
      </c>
      <c r="D953">
        <f t="shared" si="1030"/>
        <v>2018</v>
      </c>
      <c r="E953" s="22">
        <f t="shared" si="1068"/>
        <v>43152</v>
      </c>
      <c r="F953" s="25">
        <f t="shared" ref="F953:H953" si="1084">F914</f>
        <v>0.60416666666666663</v>
      </c>
      <c r="G953" s="25">
        <f t="shared" si="1084"/>
        <v>0.79166666666666663</v>
      </c>
      <c r="H953" s="25" t="str">
        <f t="shared" si="1084"/>
        <v>Public</v>
      </c>
      <c r="J953" s="1">
        <f t="shared" si="1020"/>
        <v>0.1875</v>
      </c>
      <c r="K953" s="2">
        <f t="shared" si="1021"/>
        <v>0</v>
      </c>
      <c r="L953" s="2">
        <f t="shared" si="1022"/>
        <v>5</v>
      </c>
      <c r="M953" s="2">
        <f t="shared" si="1023"/>
        <v>88</v>
      </c>
      <c r="N953" s="2">
        <f t="shared" si="1024"/>
        <v>141</v>
      </c>
      <c r="O953" s="7" t="str">
        <f t="shared" si="1025"/>
        <v>Public
 de 14h 30 à 19h 00</v>
      </c>
    </row>
    <row r="954" spans="1:15" x14ac:dyDescent="0.25">
      <c r="A954">
        <f t="shared" si="1026"/>
        <v>8</v>
      </c>
      <c r="B954" s="3">
        <f t="shared" si="1027"/>
        <v>4</v>
      </c>
      <c r="C954" s="4">
        <f t="shared" si="1018"/>
        <v>2</v>
      </c>
      <c r="D954">
        <f t="shared" si="1030"/>
        <v>2018</v>
      </c>
      <c r="E954" s="22">
        <f t="shared" si="1068"/>
        <v>43152</v>
      </c>
      <c r="F954" s="25">
        <f t="shared" ref="F954:H954" si="1085">F915</f>
        <v>0.79166666666666663</v>
      </c>
      <c r="G954" s="25">
        <f t="shared" si="1085"/>
        <v>0.83333333333333337</v>
      </c>
      <c r="H954" s="25" t="str">
        <f t="shared" si="1085"/>
        <v>CNT</v>
      </c>
      <c r="J954" s="1">
        <f t="shared" si="1020"/>
        <v>4.1666666666666741E-2</v>
      </c>
      <c r="K954" s="2">
        <f t="shared" si="1021"/>
        <v>0</v>
      </c>
      <c r="L954" s="2">
        <f t="shared" si="1022"/>
        <v>5</v>
      </c>
      <c r="M954" s="2">
        <f t="shared" si="1023"/>
        <v>142</v>
      </c>
      <c r="N954" s="2">
        <f t="shared" si="1024"/>
        <v>153</v>
      </c>
      <c r="O954" s="7" t="str">
        <f t="shared" si="1025"/>
        <v>CNT
 de 19h 00 à 20h 00</v>
      </c>
    </row>
    <row r="955" spans="1:15" x14ac:dyDescent="0.25">
      <c r="A955">
        <f t="shared" si="1026"/>
        <v>8</v>
      </c>
      <c r="B955" s="3">
        <f t="shared" si="1027"/>
        <v>4</v>
      </c>
      <c r="C955" s="4">
        <f t="shared" si="1018"/>
        <v>2</v>
      </c>
      <c r="D955">
        <f t="shared" si="1030"/>
        <v>2018</v>
      </c>
      <c r="E955" s="22">
        <f t="shared" si="1068"/>
        <v>43152</v>
      </c>
      <c r="F955" s="25">
        <f t="shared" ref="F955:H955" si="1086">F916</f>
        <v>0.83333333333333337</v>
      </c>
      <c r="G955" s="25">
        <f t="shared" si="1086"/>
        <v>0.9375</v>
      </c>
      <c r="H955" s="25" t="str">
        <f t="shared" si="1086"/>
        <v>Plongeurs masqués</v>
      </c>
      <c r="J955" s="1">
        <f t="shared" si="1020"/>
        <v>0.10416666666666663</v>
      </c>
      <c r="K955" s="2">
        <f t="shared" si="1021"/>
        <v>0</v>
      </c>
      <c r="L955" s="2">
        <f t="shared" si="1022"/>
        <v>5</v>
      </c>
      <c r="M955" s="2">
        <f t="shared" si="1023"/>
        <v>154</v>
      </c>
      <c r="N955" s="2">
        <f t="shared" si="1024"/>
        <v>183</v>
      </c>
      <c r="O955" s="7" t="str">
        <f t="shared" si="1025"/>
        <v>Plongeurs masqués
 de 20h 00 à 22h 30</v>
      </c>
    </row>
    <row r="956" spans="1:15" x14ac:dyDescent="0.25">
      <c r="A956">
        <f t="shared" si="1026"/>
        <v>8</v>
      </c>
      <c r="B956" s="3">
        <f t="shared" si="1027"/>
        <v>5</v>
      </c>
      <c r="C956" s="4">
        <f t="shared" si="1018"/>
        <v>2</v>
      </c>
      <c r="D956">
        <f t="shared" si="1030"/>
        <v>2018</v>
      </c>
      <c r="E956" s="22">
        <f t="shared" si="1068"/>
        <v>43153</v>
      </c>
      <c r="F956" s="25">
        <f t="shared" ref="F956:H956" si="1087">F917</f>
        <v>0.35416666666666669</v>
      </c>
      <c r="G956" s="25">
        <f t="shared" si="1087"/>
        <v>0.41666666666666669</v>
      </c>
      <c r="H956" s="25" t="str">
        <f t="shared" si="1087"/>
        <v>Collège B</v>
      </c>
      <c r="J956" s="1">
        <f t="shared" si="1020"/>
        <v>6.25E-2</v>
      </c>
      <c r="K956" s="2">
        <f t="shared" si="1021"/>
        <v>0</v>
      </c>
      <c r="L956" s="2">
        <f t="shared" si="1022"/>
        <v>6</v>
      </c>
      <c r="M956" s="2">
        <f t="shared" si="1023"/>
        <v>16</v>
      </c>
      <c r="N956" s="2">
        <f t="shared" si="1024"/>
        <v>33</v>
      </c>
      <c r="O956" s="7" t="str">
        <f t="shared" si="1025"/>
        <v>Collège B
 de 8h 30 à 10h 00</v>
      </c>
    </row>
    <row r="957" spans="1:15" x14ac:dyDescent="0.25">
      <c r="A957">
        <f t="shared" si="1026"/>
        <v>8</v>
      </c>
      <c r="B957" s="3">
        <f t="shared" si="1027"/>
        <v>5</v>
      </c>
      <c r="C957" s="4">
        <f t="shared" si="1018"/>
        <v>2</v>
      </c>
      <c r="D957">
        <f t="shared" si="1030"/>
        <v>2018</v>
      </c>
      <c r="E957" s="22">
        <f t="shared" si="1068"/>
        <v>43153</v>
      </c>
      <c r="F957" s="25">
        <f t="shared" ref="F957:H957" si="1088">F918</f>
        <v>0.52083333333333337</v>
      </c>
      <c r="G957" s="25">
        <f t="shared" si="1088"/>
        <v>0.5625</v>
      </c>
      <c r="H957" s="25" t="str">
        <f t="shared" si="1088"/>
        <v>Inss</v>
      </c>
      <c r="J957" s="1">
        <f t="shared" si="1020"/>
        <v>4.166666666666663E-2</v>
      </c>
      <c r="K957" s="2">
        <f t="shared" si="1021"/>
        <v>0</v>
      </c>
      <c r="L957" s="2">
        <f t="shared" si="1022"/>
        <v>6</v>
      </c>
      <c r="M957" s="2">
        <f t="shared" si="1023"/>
        <v>64</v>
      </c>
      <c r="N957" s="2">
        <f t="shared" si="1024"/>
        <v>75</v>
      </c>
      <c r="O957" s="7" t="str">
        <f t="shared" si="1025"/>
        <v>Inss
 de 12h 30 à 13h 30</v>
      </c>
    </row>
    <row r="958" spans="1:15" x14ac:dyDescent="0.25">
      <c r="A958">
        <f t="shared" si="1026"/>
        <v>8</v>
      </c>
      <c r="B958" s="3">
        <f t="shared" si="1027"/>
        <v>5</v>
      </c>
      <c r="C958" s="4">
        <f t="shared" si="1018"/>
        <v>2</v>
      </c>
      <c r="D958">
        <f t="shared" si="1030"/>
        <v>2018</v>
      </c>
      <c r="E958" s="22">
        <f t="shared" si="1068"/>
        <v>43153</v>
      </c>
      <c r="F958" s="25">
        <f t="shared" ref="F958:H958" si="1089">F919</f>
        <v>0.58333333333333337</v>
      </c>
      <c r="G958" s="25">
        <f t="shared" si="1089"/>
        <v>0.61111111111111105</v>
      </c>
      <c r="H958" s="25" t="str">
        <f t="shared" si="1089"/>
        <v>Ecole Primaire A</v>
      </c>
      <c r="J958" s="1">
        <f t="shared" si="1020"/>
        <v>2.7777777777777679E-2</v>
      </c>
      <c r="K958" s="2">
        <f t="shared" si="1021"/>
        <v>0</v>
      </c>
      <c r="L958" s="2">
        <f t="shared" si="1022"/>
        <v>6</v>
      </c>
      <c r="M958" s="2">
        <f t="shared" si="1023"/>
        <v>82</v>
      </c>
      <c r="N958" s="2">
        <f t="shared" si="1024"/>
        <v>88.999999999999972</v>
      </c>
      <c r="O958" s="7" t="str">
        <f t="shared" si="1025"/>
        <v>Ecole Primaire A
 de 14h 00 à 14h 40</v>
      </c>
    </row>
    <row r="959" spans="1:15" x14ac:dyDescent="0.25">
      <c r="A959">
        <f t="shared" si="1026"/>
        <v>8</v>
      </c>
      <c r="B959" s="3">
        <f t="shared" si="1027"/>
        <v>5</v>
      </c>
      <c r="C959" s="4">
        <f t="shared" si="1018"/>
        <v>2</v>
      </c>
      <c r="D959">
        <f t="shared" si="1030"/>
        <v>2018</v>
      </c>
      <c r="E959" s="22">
        <f t="shared" si="1068"/>
        <v>43153</v>
      </c>
      <c r="F959" s="25">
        <f t="shared" ref="F959:H959" si="1090">F920</f>
        <v>0.61458333333333337</v>
      </c>
      <c r="G959" s="25">
        <f t="shared" si="1090"/>
        <v>0.64236111111111105</v>
      </c>
      <c r="H959" s="25" t="str">
        <f t="shared" si="1090"/>
        <v>Ecole Primaire A</v>
      </c>
      <c r="J959" s="1">
        <f t="shared" si="1020"/>
        <v>2.7777777777777679E-2</v>
      </c>
      <c r="K959" s="2">
        <f t="shared" si="1021"/>
        <v>0</v>
      </c>
      <c r="L959" s="2">
        <f t="shared" si="1022"/>
        <v>6</v>
      </c>
      <c r="M959" s="2">
        <f t="shared" si="1023"/>
        <v>91</v>
      </c>
      <c r="N959" s="2">
        <f t="shared" si="1024"/>
        <v>97.999999999999972</v>
      </c>
      <c r="O959" s="7" t="str">
        <f t="shared" si="1025"/>
        <v>Ecole Primaire A
 de 14h 45 à 15h 25</v>
      </c>
    </row>
    <row r="960" spans="1:15" x14ac:dyDescent="0.25">
      <c r="A960">
        <f t="shared" si="1026"/>
        <v>8</v>
      </c>
      <c r="B960" s="3">
        <f t="shared" si="1027"/>
        <v>5</v>
      </c>
      <c r="C960" s="4">
        <f t="shared" si="1018"/>
        <v>2</v>
      </c>
      <c r="D960">
        <f t="shared" si="1030"/>
        <v>2018</v>
      </c>
      <c r="E960" s="22">
        <f t="shared" si="1068"/>
        <v>43153</v>
      </c>
      <c r="F960" s="25">
        <f t="shared" ref="F960:H960" si="1091">F921</f>
        <v>0.66666666666666663</v>
      </c>
      <c r="G960" s="25">
        <f t="shared" si="1091"/>
        <v>0.75</v>
      </c>
      <c r="H960" s="25" t="str">
        <f t="shared" si="1091"/>
        <v>Lycée</v>
      </c>
      <c r="J960" s="1">
        <f t="shared" si="1020"/>
        <v>8.333333333333337E-2</v>
      </c>
      <c r="K960" s="2">
        <f t="shared" si="1021"/>
        <v>0</v>
      </c>
      <c r="L960" s="2">
        <f t="shared" si="1022"/>
        <v>6</v>
      </c>
      <c r="M960" s="2">
        <f t="shared" si="1023"/>
        <v>106</v>
      </c>
      <c r="N960" s="2">
        <f t="shared" si="1024"/>
        <v>129</v>
      </c>
      <c r="O960" s="7" t="str">
        <f t="shared" si="1025"/>
        <v>Lycée
 de 16h 00 à 18h 00</v>
      </c>
    </row>
    <row r="961" spans="1:15" x14ac:dyDescent="0.25">
      <c r="A961">
        <f t="shared" si="1026"/>
        <v>8</v>
      </c>
      <c r="B961" s="3">
        <f t="shared" si="1027"/>
        <v>5</v>
      </c>
      <c r="C961" s="4">
        <f t="shared" si="1018"/>
        <v>2</v>
      </c>
      <c r="D961">
        <f t="shared" si="1030"/>
        <v>2018</v>
      </c>
      <c r="E961" s="22">
        <f t="shared" si="1068"/>
        <v>43153</v>
      </c>
      <c r="F961" s="25">
        <f t="shared" ref="F961:H961" si="1092">F922</f>
        <v>0.75</v>
      </c>
      <c r="G961" s="25">
        <f t="shared" si="1092"/>
        <v>0.83333333333333337</v>
      </c>
      <c r="H961" s="25" t="str">
        <f t="shared" si="1092"/>
        <v>Public</v>
      </c>
      <c r="J961" s="1">
        <f t="shared" si="1020"/>
        <v>8.333333333333337E-2</v>
      </c>
      <c r="K961" s="2">
        <f t="shared" si="1021"/>
        <v>0</v>
      </c>
      <c r="L961" s="2">
        <f t="shared" si="1022"/>
        <v>6</v>
      </c>
      <c r="M961" s="2">
        <f t="shared" si="1023"/>
        <v>130</v>
      </c>
      <c r="N961" s="2">
        <f t="shared" si="1024"/>
        <v>153</v>
      </c>
      <c r="O961" s="7" t="str">
        <f t="shared" si="1025"/>
        <v>Public
 de 18h 00 à 20h 00</v>
      </c>
    </row>
    <row r="962" spans="1:15" x14ac:dyDescent="0.25">
      <c r="A962">
        <f t="shared" si="1026"/>
        <v>8</v>
      </c>
      <c r="B962" s="3">
        <f t="shared" si="1027"/>
        <v>5</v>
      </c>
      <c r="C962" s="4">
        <f t="shared" ref="C962:C1025" si="1093">MONTH(E962)</f>
        <v>2</v>
      </c>
      <c r="D962">
        <f t="shared" si="1030"/>
        <v>2018</v>
      </c>
      <c r="E962" s="22">
        <f t="shared" si="1068"/>
        <v>43153</v>
      </c>
      <c r="F962" s="25">
        <f t="shared" ref="F962:H962" si="1094">F923</f>
        <v>0.83333333333333337</v>
      </c>
      <c r="G962" s="25">
        <f t="shared" si="1094"/>
        <v>0.9375</v>
      </c>
      <c r="H962" s="25" t="str">
        <f t="shared" si="1094"/>
        <v>CNT</v>
      </c>
      <c r="J962" s="1">
        <f t="shared" ref="J962:J1025" si="1095">G962-F962</f>
        <v>0.10416666666666663</v>
      </c>
      <c r="K962" s="2">
        <f t="shared" ref="K962:K1025" si="1096">I962*J962*24</f>
        <v>0</v>
      </c>
      <c r="L962" s="2">
        <f t="shared" ref="L962:L1025" si="1097">B962+1</f>
        <v>6</v>
      </c>
      <c r="M962" s="2">
        <f t="shared" ref="M962:M1025" si="1098">288*F962-86</f>
        <v>154</v>
      </c>
      <c r="N962" s="2">
        <f t="shared" ref="N962:N1025" si="1099">288*G962-87</f>
        <v>183</v>
      </c>
      <c r="O962" s="7" t="str">
        <f t="shared" ref="O962:O1025" si="1100">H962&amp;CHAR(10)&amp;" de "&amp;HOUR(F962)&amp;"h "&amp;IF(MINUTE(F962)=0,"00",MINUTE(F962))&amp;" à "&amp;HOUR(G962)&amp;"h "&amp;IF(MINUTE(G962)=0,"00",MINUTE(G962))&amp;IF(I962&lt;1,"",CHAR(10)&amp;" "&amp;I962&amp;" participants")</f>
        <v>CNT
 de 20h 00 à 22h 30</v>
      </c>
    </row>
    <row r="963" spans="1:15" x14ac:dyDescent="0.25">
      <c r="A963">
        <f t="shared" ref="A963:A1026" si="1101">WEEKNUM(E963)</f>
        <v>8</v>
      </c>
      <c r="B963" s="3">
        <f t="shared" ref="B963:B1026" si="1102">WEEKDAY(E963)</f>
        <v>6</v>
      </c>
      <c r="C963" s="4">
        <f t="shared" si="1093"/>
        <v>2</v>
      </c>
      <c r="D963">
        <f t="shared" si="1030"/>
        <v>2018</v>
      </c>
      <c r="E963" s="22">
        <f t="shared" si="1068"/>
        <v>43154</v>
      </c>
      <c r="F963" s="25">
        <f t="shared" ref="F963:H963" si="1103">F924</f>
        <v>0.375</v>
      </c>
      <c r="G963" s="25">
        <f t="shared" si="1103"/>
        <v>0.47916666666666669</v>
      </c>
      <c r="H963" s="25" t="str">
        <f t="shared" si="1103"/>
        <v>Ecole Primaire B</v>
      </c>
      <c r="J963" s="1">
        <f t="shared" si="1095"/>
        <v>0.10416666666666669</v>
      </c>
      <c r="K963" s="2">
        <f t="shared" si="1096"/>
        <v>0</v>
      </c>
      <c r="L963" s="2">
        <f t="shared" si="1097"/>
        <v>7</v>
      </c>
      <c r="M963" s="2">
        <f t="shared" si="1098"/>
        <v>22</v>
      </c>
      <c r="N963" s="2">
        <f t="shared" si="1099"/>
        <v>51</v>
      </c>
      <c r="O963" s="7" t="str">
        <f t="shared" si="1100"/>
        <v>Ecole Primaire B
 de 9h 00 à 11h 30</v>
      </c>
    </row>
    <row r="964" spans="1:15" x14ac:dyDescent="0.25">
      <c r="A964">
        <f t="shared" si="1101"/>
        <v>8</v>
      </c>
      <c r="B964" s="3">
        <f t="shared" si="1102"/>
        <v>6</v>
      </c>
      <c r="C964" s="4">
        <f t="shared" si="1093"/>
        <v>2</v>
      </c>
      <c r="D964">
        <f t="shared" si="1030"/>
        <v>2018</v>
      </c>
      <c r="E964" s="22">
        <f t="shared" si="1068"/>
        <v>43154</v>
      </c>
      <c r="F964" s="25">
        <f t="shared" ref="F964:H964" si="1104">F925</f>
        <v>0.52083333333333337</v>
      </c>
      <c r="G964" s="25">
        <f t="shared" si="1104"/>
        <v>0.5625</v>
      </c>
      <c r="H964" s="25" t="str">
        <f t="shared" si="1104"/>
        <v>Maison Des Cèdres</v>
      </c>
      <c r="J964" s="1">
        <f t="shared" si="1095"/>
        <v>4.166666666666663E-2</v>
      </c>
      <c r="K964" s="2">
        <f t="shared" si="1096"/>
        <v>0</v>
      </c>
      <c r="L964" s="2">
        <f t="shared" si="1097"/>
        <v>7</v>
      </c>
      <c r="M964" s="2">
        <f t="shared" si="1098"/>
        <v>64</v>
      </c>
      <c r="N964" s="2">
        <f t="shared" si="1099"/>
        <v>75</v>
      </c>
      <c r="O964" s="7" t="str">
        <f t="shared" si="1100"/>
        <v>Maison Des Cèdres
 de 12h 30 à 13h 30</v>
      </c>
    </row>
    <row r="965" spans="1:15" x14ac:dyDescent="0.25">
      <c r="A965">
        <f t="shared" si="1101"/>
        <v>8</v>
      </c>
      <c r="B965" s="3">
        <f t="shared" si="1102"/>
        <v>6</v>
      </c>
      <c r="C965" s="4">
        <f t="shared" si="1093"/>
        <v>2</v>
      </c>
      <c r="D965">
        <f t="shared" ref="D965:D1028" si="1105">YEAR(E965)</f>
        <v>2018</v>
      </c>
      <c r="E965" s="22">
        <f t="shared" si="1068"/>
        <v>43154</v>
      </c>
      <c r="F965" s="25">
        <f t="shared" ref="F965:H965" si="1106">F926</f>
        <v>0.58333333333333337</v>
      </c>
      <c r="G965" s="25">
        <f t="shared" si="1106"/>
        <v>0.66666666666666663</v>
      </c>
      <c r="H965" s="25" t="str">
        <f t="shared" si="1106"/>
        <v>Lycée</v>
      </c>
      <c r="J965" s="1">
        <f t="shared" si="1095"/>
        <v>8.3333333333333259E-2</v>
      </c>
      <c r="K965" s="2">
        <f t="shared" si="1096"/>
        <v>0</v>
      </c>
      <c r="L965" s="2">
        <f t="shared" si="1097"/>
        <v>7</v>
      </c>
      <c r="M965" s="2">
        <f t="shared" si="1098"/>
        <v>82</v>
      </c>
      <c r="N965" s="2">
        <f t="shared" si="1099"/>
        <v>105</v>
      </c>
      <c r="O965" s="7" t="str">
        <f t="shared" si="1100"/>
        <v>Lycée
 de 14h 00 à 16h 00</v>
      </c>
    </row>
    <row r="966" spans="1:15" x14ac:dyDescent="0.25">
      <c r="A966">
        <f t="shared" si="1101"/>
        <v>8</v>
      </c>
      <c r="B966" s="3">
        <f t="shared" si="1102"/>
        <v>6</v>
      </c>
      <c r="C966" s="4">
        <f t="shared" si="1093"/>
        <v>2</v>
      </c>
      <c r="D966">
        <f t="shared" si="1105"/>
        <v>2018</v>
      </c>
      <c r="E966" s="22">
        <f t="shared" si="1068"/>
        <v>43154</v>
      </c>
      <c r="F966" s="25">
        <f t="shared" ref="F966:H966" si="1107">F927</f>
        <v>0.66666666666666663</v>
      </c>
      <c r="G966" s="25">
        <f t="shared" si="1107"/>
        <v>0.75</v>
      </c>
      <c r="H966" s="25" t="str">
        <f t="shared" si="1107"/>
        <v>Lycée</v>
      </c>
      <c r="J966" s="1">
        <f t="shared" si="1095"/>
        <v>8.333333333333337E-2</v>
      </c>
      <c r="K966" s="2">
        <f t="shared" si="1096"/>
        <v>0</v>
      </c>
      <c r="L966" s="2">
        <f t="shared" si="1097"/>
        <v>7</v>
      </c>
      <c r="M966" s="2">
        <f t="shared" si="1098"/>
        <v>106</v>
      </c>
      <c r="N966" s="2">
        <f t="shared" si="1099"/>
        <v>129</v>
      </c>
      <c r="O966" s="7" t="str">
        <f t="shared" si="1100"/>
        <v>Lycée
 de 16h 00 à 18h 00</v>
      </c>
    </row>
    <row r="967" spans="1:15" x14ac:dyDescent="0.25">
      <c r="A967">
        <f t="shared" si="1101"/>
        <v>8</v>
      </c>
      <c r="B967" s="3">
        <f t="shared" si="1102"/>
        <v>6</v>
      </c>
      <c r="C967" s="4">
        <f t="shared" si="1093"/>
        <v>2</v>
      </c>
      <c r="D967">
        <f t="shared" si="1105"/>
        <v>2018</v>
      </c>
      <c r="E967" s="22">
        <f t="shared" si="1068"/>
        <v>43154</v>
      </c>
      <c r="F967" s="25">
        <f t="shared" ref="F967:H967" si="1108">F928</f>
        <v>0.75</v>
      </c>
      <c r="G967" s="25">
        <f t="shared" si="1108"/>
        <v>0.83333333333333337</v>
      </c>
      <c r="H967" s="25" t="str">
        <f t="shared" si="1108"/>
        <v>Public</v>
      </c>
      <c r="J967" s="1">
        <f t="shared" si="1095"/>
        <v>8.333333333333337E-2</v>
      </c>
      <c r="K967" s="2">
        <f t="shared" si="1096"/>
        <v>0</v>
      </c>
      <c r="L967" s="2">
        <f t="shared" si="1097"/>
        <v>7</v>
      </c>
      <c r="M967" s="2">
        <f t="shared" si="1098"/>
        <v>130</v>
      </c>
      <c r="N967" s="2">
        <f t="shared" si="1099"/>
        <v>153</v>
      </c>
      <c r="O967" s="7" t="str">
        <f t="shared" si="1100"/>
        <v>Public
 de 18h 00 à 20h 00</v>
      </c>
    </row>
    <row r="968" spans="1:15" x14ac:dyDescent="0.25">
      <c r="A968">
        <f t="shared" si="1101"/>
        <v>8</v>
      </c>
      <c r="B968" s="3">
        <f t="shared" si="1102"/>
        <v>6</v>
      </c>
      <c r="C968" s="4">
        <f t="shared" si="1093"/>
        <v>2</v>
      </c>
      <c r="D968">
        <f t="shared" si="1105"/>
        <v>2018</v>
      </c>
      <c r="E968" s="22">
        <f t="shared" si="1068"/>
        <v>43154</v>
      </c>
      <c r="F968" s="25">
        <f t="shared" ref="F968:H968" si="1109">F929</f>
        <v>0.83333333333333337</v>
      </c>
      <c r="G968" s="25">
        <f t="shared" si="1109"/>
        <v>0.875</v>
      </c>
      <c r="H968" s="25" t="str">
        <f t="shared" si="1109"/>
        <v>CNT</v>
      </c>
      <c r="J968" s="1">
        <f t="shared" si="1095"/>
        <v>4.166666666666663E-2</v>
      </c>
      <c r="K968" s="2">
        <f t="shared" si="1096"/>
        <v>0</v>
      </c>
      <c r="L968" s="2">
        <f t="shared" si="1097"/>
        <v>7</v>
      </c>
      <c r="M968" s="2">
        <f t="shared" si="1098"/>
        <v>154</v>
      </c>
      <c r="N968" s="2">
        <f t="shared" si="1099"/>
        <v>165</v>
      </c>
      <c r="O968" s="7" t="str">
        <f t="shared" si="1100"/>
        <v>CNT
 de 20h 00 à 21h 00</v>
      </c>
    </row>
    <row r="969" spans="1:15" x14ac:dyDescent="0.25">
      <c r="A969">
        <f t="shared" si="1101"/>
        <v>8</v>
      </c>
      <c r="B969" s="3">
        <f t="shared" si="1102"/>
        <v>6</v>
      </c>
      <c r="C969" s="4">
        <f t="shared" si="1093"/>
        <v>2</v>
      </c>
      <c r="D969">
        <f t="shared" si="1105"/>
        <v>2018</v>
      </c>
      <c r="E969" s="22">
        <f t="shared" si="1068"/>
        <v>43154</v>
      </c>
      <c r="F969" s="25">
        <f t="shared" ref="F969:H969" si="1110">F930</f>
        <v>0.875</v>
      </c>
      <c r="G969" s="25">
        <f t="shared" si="1110"/>
        <v>0.9375</v>
      </c>
      <c r="H969" s="25" t="str">
        <f t="shared" si="1110"/>
        <v>TVSV</v>
      </c>
      <c r="J969" s="1">
        <f t="shared" si="1095"/>
        <v>6.25E-2</v>
      </c>
      <c r="K969" s="2">
        <f t="shared" si="1096"/>
        <v>0</v>
      </c>
      <c r="L969" s="2">
        <f t="shared" si="1097"/>
        <v>7</v>
      </c>
      <c r="M969" s="2">
        <f t="shared" si="1098"/>
        <v>166</v>
      </c>
      <c r="N969" s="2">
        <f t="shared" si="1099"/>
        <v>183</v>
      </c>
      <c r="O969" s="7" t="str">
        <f t="shared" si="1100"/>
        <v>TVSV
 de 21h 00 à 22h 30</v>
      </c>
    </row>
    <row r="970" spans="1:15" x14ac:dyDescent="0.25">
      <c r="A970">
        <f t="shared" si="1101"/>
        <v>8</v>
      </c>
      <c r="B970" s="3">
        <f t="shared" si="1102"/>
        <v>7</v>
      </c>
      <c r="C970" s="4">
        <f t="shared" si="1093"/>
        <v>2</v>
      </c>
      <c r="D970">
        <f t="shared" si="1105"/>
        <v>2018</v>
      </c>
      <c r="E970" s="22">
        <f t="shared" si="1068"/>
        <v>43155</v>
      </c>
      <c r="F970" s="25">
        <f t="shared" ref="F970:H970" si="1111">F931</f>
        <v>0.33333333333333331</v>
      </c>
      <c r="G970" s="25">
        <f t="shared" si="1111"/>
        <v>0.375</v>
      </c>
      <c r="H970" s="25" t="str">
        <f t="shared" si="1111"/>
        <v>Gym Volontaire</v>
      </c>
      <c r="J970" s="1">
        <f t="shared" si="1095"/>
        <v>4.1666666666666685E-2</v>
      </c>
      <c r="K970" s="2">
        <f t="shared" si="1096"/>
        <v>0</v>
      </c>
      <c r="L970" s="2">
        <f t="shared" si="1097"/>
        <v>8</v>
      </c>
      <c r="M970" s="2">
        <f t="shared" si="1098"/>
        <v>10</v>
      </c>
      <c r="N970" s="2">
        <f t="shared" si="1099"/>
        <v>21</v>
      </c>
      <c r="O970" s="7" t="str">
        <f t="shared" si="1100"/>
        <v>Gym Volontaire
 de 8h 00 à 9h 00</v>
      </c>
    </row>
    <row r="971" spans="1:15" x14ac:dyDescent="0.25">
      <c r="A971">
        <f t="shared" si="1101"/>
        <v>8</v>
      </c>
      <c r="B971" s="3">
        <f t="shared" si="1102"/>
        <v>7</v>
      </c>
      <c r="C971" s="4">
        <f t="shared" si="1093"/>
        <v>2</v>
      </c>
      <c r="D971">
        <f t="shared" si="1105"/>
        <v>2018</v>
      </c>
      <c r="E971" s="22">
        <f t="shared" si="1068"/>
        <v>43155</v>
      </c>
      <c r="F971" s="25">
        <f t="shared" ref="F971:H971" si="1112">F932</f>
        <v>0.375</v>
      </c>
      <c r="G971" s="25">
        <f t="shared" si="1112"/>
        <v>0.45833333333333331</v>
      </c>
      <c r="H971" s="25" t="str">
        <f t="shared" si="1112"/>
        <v>Val Horizon</v>
      </c>
      <c r="J971" s="1">
        <f t="shared" si="1095"/>
        <v>8.3333333333333315E-2</v>
      </c>
      <c r="K971" s="2">
        <f t="shared" si="1096"/>
        <v>0</v>
      </c>
      <c r="L971" s="2">
        <f t="shared" si="1097"/>
        <v>8</v>
      </c>
      <c r="M971" s="2">
        <f t="shared" si="1098"/>
        <v>22</v>
      </c>
      <c r="N971" s="2">
        <f t="shared" si="1099"/>
        <v>45</v>
      </c>
      <c r="O971" s="7" t="str">
        <f t="shared" si="1100"/>
        <v>Val Horizon
 de 9h 00 à 11h 00</v>
      </c>
    </row>
    <row r="972" spans="1:15" x14ac:dyDescent="0.25">
      <c r="A972">
        <f t="shared" si="1101"/>
        <v>8</v>
      </c>
      <c r="B972" s="3">
        <f t="shared" si="1102"/>
        <v>7</v>
      </c>
      <c r="C972" s="4">
        <f t="shared" si="1093"/>
        <v>2</v>
      </c>
      <c r="D972">
        <f t="shared" si="1105"/>
        <v>2018</v>
      </c>
      <c r="E972" s="22">
        <f t="shared" si="1068"/>
        <v>43155</v>
      </c>
      <c r="F972" s="25">
        <f t="shared" ref="F972:H972" si="1113">F933</f>
        <v>0.45833333333333331</v>
      </c>
      <c r="G972" s="25">
        <f t="shared" si="1113"/>
        <v>0.60416666666666663</v>
      </c>
      <c r="H972" s="25" t="str">
        <f t="shared" si="1113"/>
        <v>CNT</v>
      </c>
      <c r="J972" s="1">
        <f t="shared" si="1095"/>
        <v>0.14583333333333331</v>
      </c>
      <c r="K972" s="2">
        <f t="shared" si="1096"/>
        <v>0</v>
      </c>
      <c r="L972" s="2">
        <f t="shared" si="1097"/>
        <v>8</v>
      </c>
      <c r="M972" s="2">
        <f t="shared" si="1098"/>
        <v>46</v>
      </c>
      <c r="N972" s="2">
        <f t="shared" si="1099"/>
        <v>87</v>
      </c>
      <c r="O972" s="7" t="str">
        <f t="shared" si="1100"/>
        <v>CNT
 de 11h 00 à 14h 30</v>
      </c>
    </row>
    <row r="973" spans="1:15" x14ac:dyDescent="0.25">
      <c r="A973">
        <f t="shared" si="1101"/>
        <v>8</v>
      </c>
      <c r="B973" s="3">
        <f t="shared" si="1102"/>
        <v>7</v>
      </c>
      <c r="C973" s="4">
        <f t="shared" si="1093"/>
        <v>2</v>
      </c>
      <c r="D973">
        <f t="shared" si="1105"/>
        <v>2018</v>
      </c>
      <c r="E973" s="22">
        <f t="shared" si="1068"/>
        <v>43155</v>
      </c>
      <c r="F973" s="25">
        <f t="shared" ref="F973:H973" si="1114">F934</f>
        <v>0.60416666666666663</v>
      </c>
      <c r="G973" s="25">
        <f t="shared" si="1114"/>
        <v>0.79166666666666663</v>
      </c>
      <c r="H973" s="25" t="str">
        <f t="shared" si="1114"/>
        <v>Public + SDIS ET/OU PSIG</v>
      </c>
      <c r="J973" s="1">
        <f t="shared" si="1095"/>
        <v>0.1875</v>
      </c>
      <c r="K973" s="2">
        <f t="shared" si="1096"/>
        <v>0</v>
      </c>
      <c r="L973" s="2">
        <f t="shared" si="1097"/>
        <v>8</v>
      </c>
      <c r="M973" s="2">
        <f t="shared" si="1098"/>
        <v>88</v>
      </c>
      <c r="N973" s="2">
        <f t="shared" si="1099"/>
        <v>141</v>
      </c>
      <c r="O973" s="7" t="str">
        <f t="shared" si="1100"/>
        <v>Public + SDIS ET/OU PSIG
 de 14h 30 à 19h 00</v>
      </c>
    </row>
    <row r="974" spans="1:15" x14ac:dyDescent="0.25">
      <c r="A974">
        <f t="shared" si="1101"/>
        <v>8</v>
      </c>
      <c r="B974" s="3">
        <f t="shared" si="1102"/>
        <v>7</v>
      </c>
      <c r="C974" s="4">
        <f t="shared" si="1093"/>
        <v>2</v>
      </c>
      <c r="D974">
        <f t="shared" si="1105"/>
        <v>2018</v>
      </c>
      <c r="E974" s="22">
        <f t="shared" si="1068"/>
        <v>43155</v>
      </c>
      <c r="F974" s="25">
        <f t="shared" ref="F974:H974" si="1115">F935</f>
        <v>0.79166666666666663</v>
      </c>
      <c r="G974" s="25">
        <f t="shared" si="1115"/>
        <v>0.84375</v>
      </c>
      <c r="H974" s="25" t="str">
        <f t="shared" si="1115"/>
        <v>Plongeurs masqués</v>
      </c>
      <c r="J974" s="1">
        <f t="shared" si="1095"/>
        <v>5.208333333333337E-2</v>
      </c>
      <c r="K974" s="2">
        <f t="shared" si="1096"/>
        <v>0</v>
      </c>
      <c r="L974" s="2">
        <f t="shared" si="1097"/>
        <v>8</v>
      </c>
      <c r="M974" s="2">
        <f t="shared" si="1098"/>
        <v>142</v>
      </c>
      <c r="N974" s="2">
        <f t="shared" si="1099"/>
        <v>156</v>
      </c>
      <c r="O974" s="7" t="str">
        <f t="shared" si="1100"/>
        <v>Plongeurs masqués
 de 19h 00 à 20h 15</v>
      </c>
    </row>
    <row r="975" spans="1:15" x14ac:dyDescent="0.25">
      <c r="A975">
        <f t="shared" si="1101"/>
        <v>9</v>
      </c>
      <c r="B975" s="3">
        <f t="shared" si="1102"/>
        <v>1</v>
      </c>
      <c r="C975" s="4">
        <f t="shared" si="1093"/>
        <v>2</v>
      </c>
      <c r="D975">
        <f t="shared" si="1105"/>
        <v>2018</v>
      </c>
      <c r="E975" s="22">
        <f t="shared" si="1068"/>
        <v>43156</v>
      </c>
      <c r="F975" s="25">
        <f t="shared" ref="F975:H975" si="1116">F936</f>
        <v>0.3125</v>
      </c>
      <c r="G975" s="25">
        <f t="shared" si="1116"/>
        <v>0.41666666666666669</v>
      </c>
      <c r="H975" s="25" t="str">
        <f t="shared" si="1116"/>
        <v>CNT</v>
      </c>
      <c r="J975" s="1">
        <f t="shared" si="1095"/>
        <v>0.10416666666666669</v>
      </c>
      <c r="K975" s="2">
        <f t="shared" si="1096"/>
        <v>0</v>
      </c>
      <c r="L975" s="2">
        <f t="shared" si="1097"/>
        <v>2</v>
      </c>
      <c r="M975" s="2">
        <f t="shared" si="1098"/>
        <v>4</v>
      </c>
      <c r="N975" s="2">
        <f t="shared" si="1099"/>
        <v>33</v>
      </c>
      <c r="O975" s="7" t="str">
        <f t="shared" si="1100"/>
        <v>CNT
 de 7h 30 à 10h 00</v>
      </c>
    </row>
    <row r="976" spans="1:15" x14ac:dyDescent="0.25">
      <c r="A976">
        <f t="shared" si="1101"/>
        <v>9</v>
      </c>
      <c r="B976" s="3">
        <f t="shared" si="1102"/>
        <v>1</v>
      </c>
      <c r="C976" s="4">
        <f t="shared" si="1093"/>
        <v>2</v>
      </c>
      <c r="D976">
        <f t="shared" si="1105"/>
        <v>2018</v>
      </c>
      <c r="E976" s="22">
        <f t="shared" si="1068"/>
        <v>43156</v>
      </c>
      <c r="F976" s="25">
        <f t="shared" ref="F976:H976" si="1117">F937</f>
        <v>0.41666666666666669</v>
      </c>
      <c r="G976" s="25">
        <f t="shared" si="1117"/>
        <v>0.5625</v>
      </c>
      <c r="H976" s="25" t="str">
        <f t="shared" si="1117"/>
        <v>Public</v>
      </c>
      <c r="J976" s="1">
        <f t="shared" si="1095"/>
        <v>0.14583333333333331</v>
      </c>
      <c r="K976" s="2">
        <f t="shared" si="1096"/>
        <v>0</v>
      </c>
      <c r="L976" s="2">
        <f t="shared" si="1097"/>
        <v>2</v>
      </c>
      <c r="M976" s="2">
        <f t="shared" si="1098"/>
        <v>34</v>
      </c>
      <c r="N976" s="2">
        <f t="shared" si="1099"/>
        <v>75</v>
      </c>
      <c r="O976" s="7" t="str">
        <f t="shared" si="1100"/>
        <v>Public
 de 10h 00 à 13h 30</v>
      </c>
    </row>
    <row r="977" spans="1:15" x14ac:dyDescent="0.25">
      <c r="A977">
        <f t="shared" si="1101"/>
        <v>9</v>
      </c>
      <c r="B977" s="3">
        <f t="shared" si="1102"/>
        <v>2</v>
      </c>
      <c r="C977" s="4">
        <f t="shared" si="1093"/>
        <v>2</v>
      </c>
      <c r="D977">
        <f t="shared" si="1105"/>
        <v>2018</v>
      </c>
      <c r="E977" s="22">
        <f t="shared" si="1068"/>
        <v>43157</v>
      </c>
      <c r="F977" s="25">
        <f t="shared" ref="F977:H977" si="1118">F938</f>
        <v>0.375</v>
      </c>
      <c r="G977" s="25">
        <f t="shared" si="1118"/>
        <v>0.44791666666666669</v>
      </c>
      <c r="H977" s="25" t="str">
        <f t="shared" si="1118"/>
        <v>Lycée</v>
      </c>
      <c r="J977" s="1">
        <f t="shared" si="1095"/>
        <v>7.2916666666666685E-2</v>
      </c>
      <c r="K977" s="2">
        <f t="shared" si="1096"/>
        <v>0</v>
      </c>
      <c r="L977" s="2">
        <f t="shared" si="1097"/>
        <v>3</v>
      </c>
      <c r="M977" s="2">
        <f t="shared" si="1098"/>
        <v>22</v>
      </c>
      <c r="N977" s="2">
        <f t="shared" si="1099"/>
        <v>42</v>
      </c>
      <c r="O977" s="7" t="str">
        <f t="shared" si="1100"/>
        <v>Lycée
 de 9h 00 à 10h 45</v>
      </c>
    </row>
    <row r="978" spans="1:15" x14ac:dyDescent="0.25">
      <c r="A978">
        <f t="shared" si="1101"/>
        <v>9</v>
      </c>
      <c r="B978" s="3">
        <f t="shared" si="1102"/>
        <v>2</v>
      </c>
      <c r="C978" s="4">
        <f t="shared" si="1093"/>
        <v>2</v>
      </c>
      <c r="D978">
        <f t="shared" si="1105"/>
        <v>2018</v>
      </c>
      <c r="E978" s="22">
        <f t="shared" si="1068"/>
        <v>43157</v>
      </c>
      <c r="F978" s="25">
        <f t="shared" ref="F978:H978" si="1119">F939</f>
        <v>0.5</v>
      </c>
      <c r="G978" s="25">
        <f t="shared" si="1119"/>
        <v>0.5625</v>
      </c>
      <c r="H978" s="25" t="str">
        <f t="shared" si="1119"/>
        <v>Gym Volontaire</v>
      </c>
      <c r="J978" s="1">
        <f t="shared" si="1095"/>
        <v>6.25E-2</v>
      </c>
      <c r="K978" s="2">
        <f t="shared" si="1096"/>
        <v>0</v>
      </c>
      <c r="L978" s="2">
        <f t="shared" si="1097"/>
        <v>3</v>
      </c>
      <c r="M978" s="2">
        <f t="shared" si="1098"/>
        <v>58</v>
      </c>
      <c r="N978" s="2">
        <f t="shared" si="1099"/>
        <v>75</v>
      </c>
      <c r="O978" s="7" t="str">
        <f t="shared" si="1100"/>
        <v>Gym Volontaire
 de 12h 00 à 13h 30</v>
      </c>
    </row>
    <row r="979" spans="1:15" x14ac:dyDescent="0.25">
      <c r="A979">
        <f t="shared" si="1101"/>
        <v>9</v>
      </c>
      <c r="B979" s="3">
        <f t="shared" si="1102"/>
        <v>2</v>
      </c>
      <c r="C979" s="4">
        <f t="shared" si="1093"/>
        <v>2</v>
      </c>
      <c r="D979">
        <f t="shared" si="1105"/>
        <v>2018</v>
      </c>
      <c r="E979" s="22">
        <f t="shared" si="1068"/>
        <v>43157</v>
      </c>
      <c r="F979" s="25">
        <f t="shared" ref="F979:H979" si="1120">F940</f>
        <v>0.58333333333333337</v>
      </c>
      <c r="G979" s="25">
        <f t="shared" si="1120"/>
        <v>0.64583333333333337</v>
      </c>
      <c r="H979" s="25" t="str">
        <f t="shared" si="1120"/>
        <v>Collège A</v>
      </c>
      <c r="J979" s="1">
        <f t="shared" si="1095"/>
        <v>6.25E-2</v>
      </c>
      <c r="K979" s="2">
        <f t="shared" si="1096"/>
        <v>0</v>
      </c>
      <c r="L979" s="2">
        <f t="shared" si="1097"/>
        <v>3</v>
      </c>
      <c r="M979" s="2">
        <f t="shared" si="1098"/>
        <v>82</v>
      </c>
      <c r="N979" s="2">
        <f t="shared" si="1099"/>
        <v>99</v>
      </c>
      <c r="O979" s="7" t="str">
        <f t="shared" si="1100"/>
        <v>Collège A
 de 14h 00 à 15h 30</v>
      </c>
    </row>
    <row r="980" spans="1:15" x14ac:dyDescent="0.25">
      <c r="A980">
        <f t="shared" si="1101"/>
        <v>9</v>
      </c>
      <c r="B980" s="3">
        <f t="shared" si="1102"/>
        <v>2</v>
      </c>
      <c r="C980" s="4">
        <f t="shared" si="1093"/>
        <v>2</v>
      </c>
      <c r="D980">
        <f t="shared" si="1105"/>
        <v>2018</v>
      </c>
      <c r="E980" s="22">
        <f t="shared" si="1068"/>
        <v>43157</v>
      </c>
      <c r="F980" s="25">
        <f t="shared" ref="F980:H980" si="1121">F941</f>
        <v>0.64583333333333337</v>
      </c>
      <c r="G980" s="25">
        <f t="shared" si="1121"/>
        <v>0.70833333333333337</v>
      </c>
      <c r="H980" s="25" t="str">
        <f t="shared" si="1121"/>
        <v>Collège B</v>
      </c>
      <c r="J980" s="1">
        <f t="shared" si="1095"/>
        <v>6.25E-2</v>
      </c>
      <c r="K980" s="2">
        <f t="shared" si="1096"/>
        <v>0</v>
      </c>
      <c r="L980" s="2">
        <f t="shared" si="1097"/>
        <v>3</v>
      </c>
      <c r="M980" s="2">
        <f t="shared" si="1098"/>
        <v>100</v>
      </c>
      <c r="N980" s="2">
        <f t="shared" si="1099"/>
        <v>117</v>
      </c>
      <c r="O980" s="7" t="str">
        <f t="shared" si="1100"/>
        <v>Collège B
 de 15h 30 à 17h 00</v>
      </c>
    </row>
    <row r="981" spans="1:15" x14ac:dyDescent="0.25">
      <c r="A981">
        <f t="shared" si="1101"/>
        <v>9</v>
      </c>
      <c r="B981" s="3">
        <f t="shared" si="1102"/>
        <v>2</v>
      </c>
      <c r="C981" s="4">
        <f t="shared" si="1093"/>
        <v>2</v>
      </c>
      <c r="D981">
        <f t="shared" si="1105"/>
        <v>2018</v>
      </c>
      <c r="E981" s="22">
        <f t="shared" si="1068"/>
        <v>43157</v>
      </c>
      <c r="F981" s="25">
        <f t="shared" ref="F981:H981" si="1122">F942</f>
        <v>0.70833333333333337</v>
      </c>
      <c r="G981" s="25">
        <f t="shared" si="1122"/>
        <v>0.75</v>
      </c>
      <c r="H981" s="25" t="str">
        <f t="shared" si="1122"/>
        <v>Gym Volontaire</v>
      </c>
      <c r="J981" s="1">
        <f t="shared" si="1095"/>
        <v>4.166666666666663E-2</v>
      </c>
      <c r="K981" s="2">
        <f t="shared" si="1096"/>
        <v>0</v>
      </c>
      <c r="L981" s="2">
        <f t="shared" si="1097"/>
        <v>3</v>
      </c>
      <c r="M981" s="2">
        <f t="shared" si="1098"/>
        <v>118</v>
      </c>
      <c r="N981" s="2">
        <f t="shared" si="1099"/>
        <v>129</v>
      </c>
      <c r="O981" s="7" t="str">
        <f t="shared" si="1100"/>
        <v>Gym Volontaire
 de 17h 00 à 18h 00</v>
      </c>
    </row>
    <row r="982" spans="1:15" x14ac:dyDescent="0.25">
      <c r="A982">
        <f t="shared" si="1101"/>
        <v>9</v>
      </c>
      <c r="B982" s="3">
        <f t="shared" si="1102"/>
        <v>2</v>
      </c>
      <c r="C982" s="4">
        <f t="shared" si="1093"/>
        <v>2</v>
      </c>
      <c r="D982">
        <f t="shared" si="1105"/>
        <v>2018</v>
      </c>
      <c r="E982" s="22">
        <f t="shared" si="1068"/>
        <v>43157</v>
      </c>
      <c r="F982" s="25">
        <f t="shared" ref="F982:H982" si="1123">F943</f>
        <v>0.75</v>
      </c>
      <c r="G982" s="25">
        <f t="shared" si="1123"/>
        <v>0.9375</v>
      </c>
      <c r="H982" s="25" t="str">
        <f t="shared" si="1123"/>
        <v>CNT</v>
      </c>
      <c r="J982" s="1">
        <f t="shared" si="1095"/>
        <v>0.1875</v>
      </c>
      <c r="K982" s="2">
        <f t="shared" si="1096"/>
        <v>0</v>
      </c>
      <c r="L982" s="2">
        <f t="shared" si="1097"/>
        <v>3</v>
      </c>
      <c r="M982" s="2">
        <f t="shared" si="1098"/>
        <v>130</v>
      </c>
      <c r="N982" s="2">
        <f t="shared" si="1099"/>
        <v>183</v>
      </c>
      <c r="O982" s="7" t="str">
        <f t="shared" si="1100"/>
        <v>CNT
 de 18h 00 à 22h 30</v>
      </c>
    </row>
    <row r="983" spans="1:15" x14ac:dyDescent="0.25">
      <c r="A983">
        <f t="shared" si="1101"/>
        <v>9</v>
      </c>
      <c r="B983" s="3">
        <f t="shared" si="1102"/>
        <v>3</v>
      </c>
      <c r="C983" s="4">
        <f t="shared" si="1093"/>
        <v>2</v>
      </c>
      <c r="D983">
        <f t="shared" si="1105"/>
        <v>2018</v>
      </c>
      <c r="E983" s="22">
        <f t="shared" si="1068"/>
        <v>43158</v>
      </c>
      <c r="F983" s="25">
        <f t="shared" ref="F983:H983" si="1124">F944</f>
        <v>0.3125</v>
      </c>
      <c r="G983" s="25">
        <f t="shared" si="1124"/>
        <v>0.34375</v>
      </c>
      <c r="H983" s="25" t="str">
        <f t="shared" si="1124"/>
        <v>SDIS et/OU PSIG</v>
      </c>
      <c r="J983" s="1">
        <f t="shared" si="1095"/>
        <v>3.125E-2</v>
      </c>
      <c r="K983" s="2">
        <f t="shared" si="1096"/>
        <v>0</v>
      </c>
      <c r="L983" s="2">
        <f t="shared" si="1097"/>
        <v>4</v>
      </c>
      <c r="M983" s="2">
        <f t="shared" si="1098"/>
        <v>4</v>
      </c>
      <c r="N983" s="2">
        <f t="shared" si="1099"/>
        <v>12</v>
      </c>
      <c r="O983" s="7" t="str">
        <f t="shared" si="1100"/>
        <v>SDIS et/OU PSIG
 de 7h 30 à 8h 15</v>
      </c>
    </row>
    <row r="984" spans="1:15" x14ac:dyDescent="0.25">
      <c r="A984">
        <f t="shared" si="1101"/>
        <v>9</v>
      </c>
      <c r="B984" s="3">
        <f t="shared" si="1102"/>
        <v>3</v>
      </c>
      <c r="C984" s="4">
        <f t="shared" si="1093"/>
        <v>2</v>
      </c>
      <c r="D984">
        <f t="shared" si="1105"/>
        <v>2018</v>
      </c>
      <c r="E984" s="22">
        <f t="shared" si="1068"/>
        <v>43158</v>
      </c>
      <c r="F984" s="25">
        <f t="shared" ref="F984:H984" si="1125">F945</f>
        <v>0.35416666666666669</v>
      </c>
      <c r="G984" s="25">
        <f t="shared" si="1125"/>
        <v>0.5</v>
      </c>
      <c r="H984" s="25" t="str">
        <f t="shared" si="1125"/>
        <v>Collège C</v>
      </c>
      <c r="J984" s="1">
        <f t="shared" si="1095"/>
        <v>0.14583333333333331</v>
      </c>
      <c r="K984" s="2">
        <f t="shared" si="1096"/>
        <v>0</v>
      </c>
      <c r="L984" s="2">
        <f t="shared" si="1097"/>
        <v>4</v>
      </c>
      <c r="M984" s="2">
        <f t="shared" si="1098"/>
        <v>16</v>
      </c>
      <c r="N984" s="2">
        <f t="shared" si="1099"/>
        <v>57</v>
      </c>
      <c r="O984" s="7" t="str">
        <f t="shared" si="1100"/>
        <v>Collège C
 de 8h 30 à 12h 00</v>
      </c>
    </row>
    <row r="985" spans="1:15" x14ac:dyDescent="0.25">
      <c r="A985">
        <f t="shared" si="1101"/>
        <v>9</v>
      </c>
      <c r="B985" s="3">
        <f t="shared" si="1102"/>
        <v>3</v>
      </c>
      <c r="C985" s="4">
        <f t="shared" si="1093"/>
        <v>2</v>
      </c>
      <c r="D985">
        <f t="shared" si="1105"/>
        <v>2018</v>
      </c>
      <c r="E985" s="22">
        <f t="shared" si="1068"/>
        <v>43158</v>
      </c>
      <c r="F985" s="25">
        <f t="shared" ref="F985:H985" si="1126">F946</f>
        <v>0.52083333333333337</v>
      </c>
      <c r="G985" s="25">
        <f t="shared" si="1126"/>
        <v>0.5625</v>
      </c>
      <c r="H985" s="25" t="str">
        <f t="shared" si="1126"/>
        <v>Maison Des Cèdres</v>
      </c>
      <c r="J985" s="1">
        <f t="shared" si="1095"/>
        <v>4.166666666666663E-2</v>
      </c>
      <c r="K985" s="2">
        <f t="shared" si="1096"/>
        <v>0</v>
      </c>
      <c r="L985" s="2">
        <f t="shared" si="1097"/>
        <v>4</v>
      </c>
      <c r="M985" s="2">
        <f t="shared" si="1098"/>
        <v>64</v>
      </c>
      <c r="N985" s="2">
        <f t="shared" si="1099"/>
        <v>75</v>
      </c>
      <c r="O985" s="7" t="str">
        <f t="shared" si="1100"/>
        <v>Maison Des Cèdres
 de 12h 30 à 13h 30</v>
      </c>
    </row>
    <row r="986" spans="1:15" x14ac:dyDescent="0.25">
      <c r="A986">
        <f t="shared" si="1101"/>
        <v>9</v>
      </c>
      <c r="B986" s="3">
        <f t="shared" si="1102"/>
        <v>3</v>
      </c>
      <c r="C986" s="4">
        <f t="shared" si="1093"/>
        <v>2</v>
      </c>
      <c r="D986">
        <f t="shared" si="1105"/>
        <v>2018</v>
      </c>
      <c r="E986" s="22">
        <f t="shared" si="1068"/>
        <v>43158</v>
      </c>
      <c r="F986" s="25">
        <f t="shared" ref="F986:H986" si="1127">F947</f>
        <v>0.58333333333333337</v>
      </c>
      <c r="G986" s="25">
        <f t="shared" si="1127"/>
        <v>0.75</v>
      </c>
      <c r="H986" s="25" t="str">
        <f t="shared" si="1127"/>
        <v>Lycée</v>
      </c>
      <c r="J986" s="1">
        <f t="shared" si="1095"/>
        <v>0.16666666666666663</v>
      </c>
      <c r="K986" s="2">
        <f t="shared" si="1096"/>
        <v>0</v>
      </c>
      <c r="L986" s="2">
        <f t="shared" si="1097"/>
        <v>4</v>
      </c>
      <c r="M986" s="2">
        <f t="shared" si="1098"/>
        <v>82</v>
      </c>
      <c r="N986" s="2">
        <f t="shared" si="1099"/>
        <v>129</v>
      </c>
      <c r="O986" s="7" t="str">
        <f t="shared" si="1100"/>
        <v>Lycée
 de 14h 00 à 18h 00</v>
      </c>
    </row>
    <row r="987" spans="1:15" x14ac:dyDescent="0.25">
      <c r="A987">
        <f t="shared" si="1101"/>
        <v>9</v>
      </c>
      <c r="B987" s="3">
        <f t="shared" si="1102"/>
        <v>3</v>
      </c>
      <c r="C987" s="4">
        <f t="shared" si="1093"/>
        <v>2</v>
      </c>
      <c r="D987">
        <f t="shared" si="1105"/>
        <v>2018</v>
      </c>
      <c r="E987" s="22">
        <f t="shared" si="1068"/>
        <v>43158</v>
      </c>
      <c r="F987" s="25">
        <f t="shared" ref="F987:H987" si="1128">F948</f>
        <v>0.75</v>
      </c>
      <c r="G987" s="25">
        <f t="shared" si="1128"/>
        <v>0.83333333333333337</v>
      </c>
      <c r="H987" s="25" t="str">
        <f t="shared" si="1128"/>
        <v>Public</v>
      </c>
      <c r="J987" s="1">
        <f t="shared" si="1095"/>
        <v>8.333333333333337E-2</v>
      </c>
      <c r="K987" s="2">
        <f t="shared" si="1096"/>
        <v>0</v>
      </c>
      <c r="L987" s="2">
        <f t="shared" si="1097"/>
        <v>4</v>
      </c>
      <c r="M987" s="2">
        <f t="shared" si="1098"/>
        <v>130</v>
      </c>
      <c r="N987" s="2">
        <f t="shared" si="1099"/>
        <v>153</v>
      </c>
      <c r="O987" s="7" t="str">
        <f t="shared" si="1100"/>
        <v>Public
 de 18h 00 à 20h 00</v>
      </c>
    </row>
    <row r="988" spans="1:15" x14ac:dyDescent="0.25">
      <c r="A988">
        <f t="shared" si="1101"/>
        <v>9</v>
      </c>
      <c r="B988" s="3">
        <f t="shared" si="1102"/>
        <v>3</v>
      </c>
      <c r="C988" s="4">
        <f t="shared" si="1093"/>
        <v>2</v>
      </c>
      <c r="D988">
        <f t="shared" si="1105"/>
        <v>2018</v>
      </c>
      <c r="E988" s="22">
        <f t="shared" si="1068"/>
        <v>43158</v>
      </c>
      <c r="F988" s="25">
        <f t="shared" ref="F988:H988" si="1129">F949</f>
        <v>0.83333333333333337</v>
      </c>
      <c r="G988" s="25">
        <f t="shared" si="1129"/>
        <v>0.9375</v>
      </c>
      <c r="H988" s="25" t="str">
        <f t="shared" si="1129"/>
        <v>CNT</v>
      </c>
      <c r="J988" s="1">
        <f t="shared" si="1095"/>
        <v>0.10416666666666663</v>
      </c>
      <c r="K988" s="2">
        <f t="shared" si="1096"/>
        <v>0</v>
      </c>
      <c r="L988" s="2">
        <f t="shared" si="1097"/>
        <v>4</v>
      </c>
      <c r="M988" s="2">
        <f t="shared" si="1098"/>
        <v>154</v>
      </c>
      <c r="N988" s="2">
        <f t="shared" si="1099"/>
        <v>183</v>
      </c>
      <c r="O988" s="7" t="str">
        <f t="shared" si="1100"/>
        <v>CNT
 de 20h 00 à 22h 30</v>
      </c>
    </row>
    <row r="989" spans="1:15" x14ac:dyDescent="0.25">
      <c r="A989">
        <f t="shared" si="1101"/>
        <v>9</v>
      </c>
      <c r="B989" s="3">
        <f t="shared" si="1102"/>
        <v>4</v>
      </c>
      <c r="C989" s="4">
        <f t="shared" si="1093"/>
        <v>2</v>
      </c>
      <c r="D989">
        <f t="shared" si="1105"/>
        <v>2018</v>
      </c>
      <c r="E989" s="22">
        <f t="shared" si="1068"/>
        <v>43159</v>
      </c>
      <c r="F989" s="25">
        <f t="shared" ref="F989:H989" si="1130">F950</f>
        <v>0.33333333333333331</v>
      </c>
      <c r="G989" s="25">
        <f t="shared" si="1130"/>
        <v>0.41666666666666669</v>
      </c>
      <c r="H989" s="25" t="str">
        <f t="shared" si="1130"/>
        <v>Lycée</v>
      </c>
      <c r="J989" s="1">
        <f t="shared" si="1095"/>
        <v>8.333333333333337E-2</v>
      </c>
      <c r="K989" s="2">
        <f t="shared" si="1096"/>
        <v>0</v>
      </c>
      <c r="L989" s="2">
        <f t="shared" si="1097"/>
        <v>5</v>
      </c>
      <c r="M989" s="2">
        <f t="shared" si="1098"/>
        <v>10</v>
      </c>
      <c r="N989" s="2">
        <f t="shared" si="1099"/>
        <v>33</v>
      </c>
      <c r="O989" s="7" t="str">
        <f t="shared" si="1100"/>
        <v>Lycée
 de 8h 00 à 10h 00</v>
      </c>
    </row>
    <row r="990" spans="1:15" x14ac:dyDescent="0.25">
      <c r="A990">
        <f t="shared" si="1101"/>
        <v>9</v>
      </c>
      <c r="B990" s="3">
        <f t="shared" si="1102"/>
        <v>4</v>
      </c>
      <c r="C990" s="4">
        <f t="shared" si="1093"/>
        <v>2</v>
      </c>
      <c r="D990">
        <f t="shared" si="1105"/>
        <v>2018</v>
      </c>
      <c r="E990" s="22">
        <f t="shared" si="1068"/>
        <v>43159</v>
      </c>
      <c r="F990" s="25">
        <f t="shared" ref="F990:H990" si="1131">F951</f>
        <v>0.41666666666666669</v>
      </c>
      <c r="G990" s="25">
        <f t="shared" si="1131"/>
        <v>0.5</v>
      </c>
      <c r="H990" s="25" t="str">
        <f t="shared" si="1131"/>
        <v>Lycée</v>
      </c>
      <c r="J990" s="1">
        <f t="shared" si="1095"/>
        <v>8.3333333333333315E-2</v>
      </c>
      <c r="K990" s="2">
        <f t="shared" si="1096"/>
        <v>0</v>
      </c>
      <c r="L990" s="2">
        <f t="shared" si="1097"/>
        <v>5</v>
      </c>
      <c r="M990" s="2">
        <f t="shared" si="1098"/>
        <v>34</v>
      </c>
      <c r="N990" s="2">
        <f t="shared" si="1099"/>
        <v>57</v>
      </c>
      <c r="O990" s="7" t="str">
        <f t="shared" si="1100"/>
        <v>Lycée
 de 10h 00 à 12h 00</v>
      </c>
    </row>
    <row r="991" spans="1:15" x14ac:dyDescent="0.25">
      <c r="A991">
        <f t="shared" si="1101"/>
        <v>9</v>
      </c>
      <c r="B991" s="3">
        <f t="shared" si="1102"/>
        <v>4</v>
      </c>
      <c r="C991" s="4">
        <f t="shared" si="1093"/>
        <v>2</v>
      </c>
      <c r="D991">
        <f t="shared" si="1105"/>
        <v>2018</v>
      </c>
      <c r="E991" s="22">
        <f t="shared" si="1068"/>
        <v>43159</v>
      </c>
      <c r="F991" s="25">
        <f t="shared" ref="F991:H991" si="1132">F952</f>
        <v>0.52083333333333337</v>
      </c>
      <c r="G991" s="25">
        <f t="shared" si="1132"/>
        <v>0.60416666666666663</v>
      </c>
      <c r="H991" s="25" t="str">
        <f t="shared" si="1132"/>
        <v>CNT</v>
      </c>
      <c r="J991" s="1">
        <f t="shared" si="1095"/>
        <v>8.3333333333333259E-2</v>
      </c>
      <c r="K991" s="2">
        <f t="shared" si="1096"/>
        <v>0</v>
      </c>
      <c r="L991" s="2">
        <f t="shared" si="1097"/>
        <v>5</v>
      </c>
      <c r="M991" s="2">
        <f t="shared" si="1098"/>
        <v>64</v>
      </c>
      <c r="N991" s="2">
        <f t="shared" si="1099"/>
        <v>87</v>
      </c>
      <c r="O991" s="7" t="str">
        <f t="shared" si="1100"/>
        <v>CNT
 de 12h 30 à 14h 30</v>
      </c>
    </row>
    <row r="992" spans="1:15" x14ac:dyDescent="0.25">
      <c r="A992">
        <f t="shared" si="1101"/>
        <v>9</v>
      </c>
      <c r="B992" s="3">
        <f t="shared" si="1102"/>
        <v>4</v>
      </c>
      <c r="C992" s="4">
        <f t="shared" si="1093"/>
        <v>2</v>
      </c>
      <c r="D992">
        <f t="shared" si="1105"/>
        <v>2018</v>
      </c>
      <c r="E992" s="22">
        <f t="shared" si="1068"/>
        <v>43159</v>
      </c>
      <c r="F992" s="25">
        <f t="shared" ref="F992:H992" si="1133">F953</f>
        <v>0.60416666666666663</v>
      </c>
      <c r="G992" s="25">
        <f t="shared" si="1133"/>
        <v>0.79166666666666663</v>
      </c>
      <c r="H992" s="25" t="str">
        <f t="shared" si="1133"/>
        <v>Public</v>
      </c>
      <c r="J992" s="1">
        <f t="shared" si="1095"/>
        <v>0.1875</v>
      </c>
      <c r="K992" s="2">
        <f t="shared" si="1096"/>
        <v>0</v>
      </c>
      <c r="L992" s="2">
        <f t="shared" si="1097"/>
        <v>5</v>
      </c>
      <c r="M992" s="2">
        <f t="shared" si="1098"/>
        <v>88</v>
      </c>
      <c r="N992" s="2">
        <f t="shared" si="1099"/>
        <v>141</v>
      </c>
      <c r="O992" s="7" t="str">
        <f t="shared" si="1100"/>
        <v>Public
 de 14h 30 à 19h 00</v>
      </c>
    </row>
    <row r="993" spans="1:15" x14ac:dyDescent="0.25">
      <c r="A993">
        <f t="shared" si="1101"/>
        <v>9</v>
      </c>
      <c r="B993" s="3">
        <f t="shared" si="1102"/>
        <v>4</v>
      </c>
      <c r="C993" s="4">
        <f t="shared" si="1093"/>
        <v>2</v>
      </c>
      <c r="D993">
        <f t="shared" si="1105"/>
        <v>2018</v>
      </c>
      <c r="E993" s="22">
        <f t="shared" si="1068"/>
        <v>43159</v>
      </c>
      <c r="F993" s="25">
        <f t="shared" ref="F993:H993" si="1134">F954</f>
        <v>0.79166666666666663</v>
      </c>
      <c r="G993" s="25">
        <f t="shared" si="1134"/>
        <v>0.83333333333333337</v>
      </c>
      <c r="H993" s="25" t="str">
        <f t="shared" si="1134"/>
        <v>CNT</v>
      </c>
      <c r="J993" s="1">
        <f t="shared" si="1095"/>
        <v>4.1666666666666741E-2</v>
      </c>
      <c r="K993" s="2">
        <f t="shared" si="1096"/>
        <v>0</v>
      </c>
      <c r="L993" s="2">
        <f t="shared" si="1097"/>
        <v>5</v>
      </c>
      <c r="M993" s="2">
        <f t="shared" si="1098"/>
        <v>142</v>
      </c>
      <c r="N993" s="2">
        <f t="shared" si="1099"/>
        <v>153</v>
      </c>
      <c r="O993" s="7" t="str">
        <f t="shared" si="1100"/>
        <v>CNT
 de 19h 00 à 20h 00</v>
      </c>
    </row>
    <row r="994" spans="1:15" x14ac:dyDescent="0.25">
      <c r="A994">
        <f t="shared" si="1101"/>
        <v>9</v>
      </c>
      <c r="B994" s="3">
        <f t="shared" si="1102"/>
        <v>4</v>
      </c>
      <c r="C994" s="4">
        <f t="shared" si="1093"/>
        <v>2</v>
      </c>
      <c r="D994">
        <f t="shared" si="1105"/>
        <v>2018</v>
      </c>
      <c r="E994" s="22">
        <f t="shared" si="1068"/>
        <v>43159</v>
      </c>
      <c r="F994" s="25">
        <f t="shared" ref="F994:H994" si="1135">F955</f>
        <v>0.83333333333333337</v>
      </c>
      <c r="G994" s="25">
        <f t="shared" si="1135"/>
        <v>0.9375</v>
      </c>
      <c r="H994" s="25" t="str">
        <f t="shared" si="1135"/>
        <v>Plongeurs masqués</v>
      </c>
      <c r="J994" s="1">
        <f t="shared" si="1095"/>
        <v>0.10416666666666663</v>
      </c>
      <c r="K994" s="2">
        <f t="shared" si="1096"/>
        <v>0</v>
      </c>
      <c r="L994" s="2">
        <f t="shared" si="1097"/>
        <v>5</v>
      </c>
      <c r="M994" s="2">
        <f t="shared" si="1098"/>
        <v>154</v>
      </c>
      <c r="N994" s="2">
        <f t="shared" si="1099"/>
        <v>183</v>
      </c>
      <c r="O994" s="7" t="str">
        <f t="shared" si="1100"/>
        <v>Plongeurs masqués
 de 20h 00 à 22h 30</v>
      </c>
    </row>
    <row r="995" spans="1:15" x14ac:dyDescent="0.25">
      <c r="A995">
        <f t="shared" si="1101"/>
        <v>9</v>
      </c>
      <c r="B995" s="3">
        <f t="shared" si="1102"/>
        <v>5</v>
      </c>
      <c r="C995" s="4">
        <f t="shared" si="1093"/>
        <v>3</v>
      </c>
      <c r="D995">
        <f t="shared" si="1105"/>
        <v>2018</v>
      </c>
      <c r="E995" s="22">
        <f t="shared" si="1068"/>
        <v>43160</v>
      </c>
      <c r="F995" s="25">
        <f t="shared" ref="F995:H995" si="1136">F956</f>
        <v>0.35416666666666669</v>
      </c>
      <c r="G995" s="25">
        <f t="shared" si="1136"/>
        <v>0.41666666666666669</v>
      </c>
      <c r="H995" s="25" t="str">
        <f t="shared" si="1136"/>
        <v>Collège B</v>
      </c>
      <c r="J995" s="1">
        <f t="shared" si="1095"/>
        <v>6.25E-2</v>
      </c>
      <c r="K995" s="2">
        <f t="shared" si="1096"/>
        <v>0</v>
      </c>
      <c r="L995" s="2">
        <f t="shared" si="1097"/>
        <v>6</v>
      </c>
      <c r="M995" s="2">
        <f t="shared" si="1098"/>
        <v>16</v>
      </c>
      <c r="N995" s="2">
        <f t="shared" si="1099"/>
        <v>33</v>
      </c>
      <c r="O995" s="7" t="str">
        <f t="shared" si="1100"/>
        <v>Collège B
 de 8h 30 à 10h 00</v>
      </c>
    </row>
    <row r="996" spans="1:15" x14ac:dyDescent="0.25">
      <c r="A996">
        <f t="shared" si="1101"/>
        <v>9</v>
      </c>
      <c r="B996" s="3">
        <f t="shared" si="1102"/>
        <v>5</v>
      </c>
      <c r="C996" s="4">
        <f t="shared" si="1093"/>
        <v>3</v>
      </c>
      <c r="D996">
        <f t="shared" si="1105"/>
        <v>2018</v>
      </c>
      <c r="E996" s="22">
        <f t="shared" si="1068"/>
        <v>43160</v>
      </c>
      <c r="F996" s="25">
        <f t="shared" ref="F996:H996" si="1137">F957</f>
        <v>0.52083333333333337</v>
      </c>
      <c r="G996" s="25">
        <f t="shared" si="1137"/>
        <v>0.5625</v>
      </c>
      <c r="H996" s="25" t="str">
        <f t="shared" si="1137"/>
        <v>Inss</v>
      </c>
      <c r="J996" s="1">
        <f t="shared" si="1095"/>
        <v>4.166666666666663E-2</v>
      </c>
      <c r="K996" s="2">
        <f t="shared" si="1096"/>
        <v>0</v>
      </c>
      <c r="L996" s="2">
        <f t="shared" si="1097"/>
        <v>6</v>
      </c>
      <c r="M996" s="2">
        <f t="shared" si="1098"/>
        <v>64</v>
      </c>
      <c r="N996" s="2">
        <f t="shared" si="1099"/>
        <v>75</v>
      </c>
      <c r="O996" s="7" t="str">
        <f t="shared" si="1100"/>
        <v>Inss
 de 12h 30 à 13h 30</v>
      </c>
    </row>
    <row r="997" spans="1:15" x14ac:dyDescent="0.25">
      <c r="A997">
        <f t="shared" si="1101"/>
        <v>9</v>
      </c>
      <c r="B997" s="3">
        <f t="shared" si="1102"/>
        <v>5</v>
      </c>
      <c r="C997" s="4">
        <f t="shared" si="1093"/>
        <v>3</v>
      </c>
      <c r="D997">
        <f t="shared" si="1105"/>
        <v>2018</v>
      </c>
      <c r="E997" s="22">
        <f t="shared" si="1068"/>
        <v>43160</v>
      </c>
      <c r="F997" s="25">
        <f t="shared" ref="F997:H997" si="1138">F958</f>
        <v>0.58333333333333337</v>
      </c>
      <c r="G997" s="25">
        <f t="shared" si="1138"/>
        <v>0.61111111111111105</v>
      </c>
      <c r="H997" s="25" t="str">
        <f t="shared" si="1138"/>
        <v>Ecole Primaire A</v>
      </c>
      <c r="J997" s="1">
        <f t="shared" si="1095"/>
        <v>2.7777777777777679E-2</v>
      </c>
      <c r="K997" s="2">
        <f t="shared" si="1096"/>
        <v>0</v>
      </c>
      <c r="L997" s="2">
        <f t="shared" si="1097"/>
        <v>6</v>
      </c>
      <c r="M997" s="2">
        <f t="shared" si="1098"/>
        <v>82</v>
      </c>
      <c r="N997" s="2">
        <f t="shared" si="1099"/>
        <v>88.999999999999972</v>
      </c>
      <c r="O997" s="7" t="str">
        <f t="shared" si="1100"/>
        <v>Ecole Primaire A
 de 14h 00 à 14h 40</v>
      </c>
    </row>
    <row r="998" spans="1:15" x14ac:dyDescent="0.25">
      <c r="A998">
        <f t="shared" si="1101"/>
        <v>9</v>
      </c>
      <c r="B998" s="3">
        <f t="shared" si="1102"/>
        <v>5</v>
      </c>
      <c r="C998" s="4">
        <f t="shared" si="1093"/>
        <v>3</v>
      </c>
      <c r="D998">
        <f t="shared" si="1105"/>
        <v>2018</v>
      </c>
      <c r="E998" s="22">
        <f t="shared" si="1068"/>
        <v>43160</v>
      </c>
      <c r="F998" s="25">
        <f t="shared" ref="F998:H998" si="1139">F959</f>
        <v>0.61458333333333337</v>
      </c>
      <c r="G998" s="25">
        <f t="shared" si="1139"/>
        <v>0.64236111111111105</v>
      </c>
      <c r="H998" s="25" t="str">
        <f t="shared" si="1139"/>
        <v>Ecole Primaire A</v>
      </c>
      <c r="J998" s="1">
        <f t="shared" si="1095"/>
        <v>2.7777777777777679E-2</v>
      </c>
      <c r="K998" s="2">
        <f t="shared" si="1096"/>
        <v>0</v>
      </c>
      <c r="L998" s="2">
        <f t="shared" si="1097"/>
        <v>6</v>
      </c>
      <c r="M998" s="2">
        <f t="shared" si="1098"/>
        <v>91</v>
      </c>
      <c r="N998" s="2">
        <f t="shared" si="1099"/>
        <v>97.999999999999972</v>
      </c>
      <c r="O998" s="7" t="str">
        <f t="shared" si="1100"/>
        <v>Ecole Primaire A
 de 14h 45 à 15h 25</v>
      </c>
    </row>
    <row r="999" spans="1:15" x14ac:dyDescent="0.25">
      <c r="A999">
        <f t="shared" si="1101"/>
        <v>9</v>
      </c>
      <c r="B999" s="3">
        <f t="shared" si="1102"/>
        <v>5</v>
      </c>
      <c r="C999" s="4">
        <f t="shared" si="1093"/>
        <v>3</v>
      </c>
      <c r="D999">
        <f t="shared" si="1105"/>
        <v>2018</v>
      </c>
      <c r="E999" s="22">
        <f t="shared" si="1068"/>
        <v>43160</v>
      </c>
      <c r="F999" s="25">
        <f t="shared" ref="F999:H999" si="1140">F960</f>
        <v>0.66666666666666663</v>
      </c>
      <c r="G999" s="25">
        <f t="shared" si="1140"/>
        <v>0.75</v>
      </c>
      <c r="H999" s="25" t="str">
        <f t="shared" si="1140"/>
        <v>Lycée</v>
      </c>
      <c r="J999" s="1">
        <f t="shared" si="1095"/>
        <v>8.333333333333337E-2</v>
      </c>
      <c r="K999" s="2">
        <f t="shared" si="1096"/>
        <v>0</v>
      </c>
      <c r="L999" s="2">
        <f t="shared" si="1097"/>
        <v>6</v>
      </c>
      <c r="M999" s="2">
        <f t="shared" si="1098"/>
        <v>106</v>
      </c>
      <c r="N999" s="2">
        <f t="shared" si="1099"/>
        <v>129</v>
      </c>
      <c r="O999" s="7" t="str">
        <f t="shared" si="1100"/>
        <v>Lycée
 de 16h 00 à 18h 00</v>
      </c>
    </row>
    <row r="1000" spans="1:15" x14ac:dyDescent="0.25">
      <c r="A1000">
        <f t="shared" si="1101"/>
        <v>9</v>
      </c>
      <c r="B1000" s="3">
        <f t="shared" si="1102"/>
        <v>5</v>
      </c>
      <c r="C1000" s="4">
        <f t="shared" si="1093"/>
        <v>3</v>
      </c>
      <c r="D1000">
        <f t="shared" si="1105"/>
        <v>2018</v>
      </c>
      <c r="E1000" s="22">
        <f t="shared" si="1068"/>
        <v>43160</v>
      </c>
      <c r="F1000" s="25">
        <f t="shared" ref="F1000:H1000" si="1141">F961</f>
        <v>0.75</v>
      </c>
      <c r="G1000" s="25">
        <f t="shared" si="1141"/>
        <v>0.83333333333333337</v>
      </c>
      <c r="H1000" s="25" t="str">
        <f t="shared" si="1141"/>
        <v>Public</v>
      </c>
      <c r="J1000" s="1">
        <f t="shared" si="1095"/>
        <v>8.333333333333337E-2</v>
      </c>
      <c r="K1000" s="2">
        <f t="shared" si="1096"/>
        <v>0</v>
      </c>
      <c r="L1000" s="2">
        <f t="shared" si="1097"/>
        <v>6</v>
      </c>
      <c r="M1000" s="2">
        <f t="shared" si="1098"/>
        <v>130</v>
      </c>
      <c r="N1000" s="2">
        <f t="shared" si="1099"/>
        <v>153</v>
      </c>
      <c r="O1000" s="7" t="str">
        <f t="shared" si="1100"/>
        <v>Public
 de 18h 00 à 20h 00</v>
      </c>
    </row>
    <row r="1001" spans="1:15" x14ac:dyDescent="0.25">
      <c r="A1001">
        <f t="shared" si="1101"/>
        <v>9</v>
      </c>
      <c r="B1001" s="3">
        <f t="shared" si="1102"/>
        <v>5</v>
      </c>
      <c r="C1001" s="4">
        <f t="shared" si="1093"/>
        <v>3</v>
      </c>
      <c r="D1001">
        <f t="shared" si="1105"/>
        <v>2018</v>
      </c>
      <c r="E1001" s="22">
        <f t="shared" si="1068"/>
        <v>43160</v>
      </c>
      <c r="F1001" s="25">
        <f t="shared" ref="F1001:H1001" si="1142">F962</f>
        <v>0.83333333333333337</v>
      </c>
      <c r="G1001" s="25">
        <f t="shared" si="1142"/>
        <v>0.9375</v>
      </c>
      <c r="H1001" s="25" t="str">
        <f t="shared" si="1142"/>
        <v>CNT</v>
      </c>
      <c r="J1001" s="1">
        <f t="shared" si="1095"/>
        <v>0.10416666666666663</v>
      </c>
      <c r="K1001" s="2">
        <f t="shared" si="1096"/>
        <v>0</v>
      </c>
      <c r="L1001" s="2">
        <f t="shared" si="1097"/>
        <v>6</v>
      </c>
      <c r="M1001" s="2">
        <f t="shared" si="1098"/>
        <v>154</v>
      </c>
      <c r="N1001" s="2">
        <f t="shared" si="1099"/>
        <v>183</v>
      </c>
      <c r="O1001" s="7" t="str">
        <f t="shared" si="1100"/>
        <v>CNT
 de 20h 00 à 22h 30</v>
      </c>
    </row>
    <row r="1002" spans="1:15" x14ac:dyDescent="0.25">
      <c r="A1002">
        <f t="shared" si="1101"/>
        <v>9</v>
      </c>
      <c r="B1002" s="3">
        <f t="shared" si="1102"/>
        <v>6</v>
      </c>
      <c r="C1002" s="4">
        <f t="shared" si="1093"/>
        <v>3</v>
      </c>
      <c r="D1002">
        <f t="shared" si="1105"/>
        <v>2018</v>
      </c>
      <c r="E1002" s="22">
        <f t="shared" ref="E1002:E1065" si="1143">E963+7</f>
        <v>43161</v>
      </c>
      <c r="F1002" s="25">
        <f t="shared" ref="F1002:H1002" si="1144">F963</f>
        <v>0.375</v>
      </c>
      <c r="G1002" s="25">
        <f t="shared" si="1144"/>
        <v>0.47916666666666669</v>
      </c>
      <c r="H1002" s="25" t="str">
        <f t="shared" si="1144"/>
        <v>Ecole Primaire B</v>
      </c>
      <c r="J1002" s="1">
        <f t="shared" si="1095"/>
        <v>0.10416666666666669</v>
      </c>
      <c r="K1002" s="2">
        <f t="shared" si="1096"/>
        <v>0</v>
      </c>
      <c r="L1002" s="2">
        <f t="shared" si="1097"/>
        <v>7</v>
      </c>
      <c r="M1002" s="2">
        <f t="shared" si="1098"/>
        <v>22</v>
      </c>
      <c r="N1002" s="2">
        <f t="shared" si="1099"/>
        <v>51</v>
      </c>
      <c r="O1002" s="7" t="str">
        <f t="shared" si="1100"/>
        <v>Ecole Primaire B
 de 9h 00 à 11h 30</v>
      </c>
    </row>
    <row r="1003" spans="1:15" x14ac:dyDescent="0.25">
      <c r="A1003">
        <f t="shared" si="1101"/>
        <v>9</v>
      </c>
      <c r="B1003" s="3">
        <f t="shared" si="1102"/>
        <v>6</v>
      </c>
      <c r="C1003" s="4">
        <f t="shared" si="1093"/>
        <v>3</v>
      </c>
      <c r="D1003">
        <f t="shared" si="1105"/>
        <v>2018</v>
      </c>
      <c r="E1003" s="22">
        <f t="shared" si="1143"/>
        <v>43161</v>
      </c>
      <c r="F1003" s="25">
        <f t="shared" ref="F1003:H1003" si="1145">F964</f>
        <v>0.52083333333333337</v>
      </c>
      <c r="G1003" s="25">
        <f t="shared" si="1145"/>
        <v>0.5625</v>
      </c>
      <c r="H1003" s="25" t="str">
        <f t="shared" si="1145"/>
        <v>Maison Des Cèdres</v>
      </c>
      <c r="J1003" s="1">
        <f t="shared" si="1095"/>
        <v>4.166666666666663E-2</v>
      </c>
      <c r="K1003" s="2">
        <f t="shared" si="1096"/>
        <v>0</v>
      </c>
      <c r="L1003" s="2">
        <f t="shared" si="1097"/>
        <v>7</v>
      </c>
      <c r="M1003" s="2">
        <f t="shared" si="1098"/>
        <v>64</v>
      </c>
      <c r="N1003" s="2">
        <f t="shared" si="1099"/>
        <v>75</v>
      </c>
      <c r="O1003" s="7" t="str">
        <f t="shared" si="1100"/>
        <v>Maison Des Cèdres
 de 12h 30 à 13h 30</v>
      </c>
    </row>
    <row r="1004" spans="1:15" x14ac:dyDescent="0.25">
      <c r="A1004">
        <f t="shared" si="1101"/>
        <v>9</v>
      </c>
      <c r="B1004" s="3">
        <f t="shared" si="1102"/>
        <v>6</v>
      </c>
      <c r="C1004" s="4">
        <f t="shared" si="1093"/>
        <v>3</v>
      </c>
      <c r="D1004">
        <f t="shared" si="1105"/>
        <v>2018</v>
      </c>
      <c r="E1004" s="22">
        <f t="shared" si="1143"/>
        <v>43161</v>
      </c>
      <c r="F1004" s="25">
        <f t="shared" ref="F1004:H1004" si="1146">F965</f>
        <v>0.58333333333333337</v>
      </c>
      <c r="G1004" s="25">
        <f t="shared" si="1146"/>
        <v>0.66666666666666663</v>
      </c>
      <c r="H1004" s="25" t="str">
        <f t="shared" si="1146"/>
        <v>Lycée</v>
      </c>
      <c r="J1004" s="1">
        <f t="shared" si="1095"/>
        <v>8.3333333333333259E-2</v>
      </c>
      <c r="K1004" s="2">
        <f t="shared" si="1096"/>
        <v>0</v>
      </c>
      <c r="L1004" s="2">
        <f t="shared" si="1097"/>
        <v>7</v>
      </c>
      <c r="M1004" s="2">
        <f t="shared" si="1098"/>
        <v>82</v>
      </c>
      <c r="N1004" s="2">
        <f t="shared" si="1099"/>
        <v>105</v>
      </c>
      <c r="O1004" s="7" t="str">
        <f t="shared" si="1100"/>
        <v>Lycée
 de 14h 00 à 16h 00</v>
      </c>
    </row>
    <row r="1005" spans="1:15" x14ac:dyDescent="0.25">
      <c r="A1005">
        <f t="shared" si="1101"/>
        <v>9</v>
      </c>
      <c r="B1005" s="3">
        <f t="shared" si="1102"/>
        <v>6</v>
      </c>
      <c r="C1005" s="4">
        <f t="shared" si="1093"/>
        <v>3</v>
      </c>
      <c r="D1005">
        <f t="shared" si="1105"/>
        <v>2018</v>
      </c>
      <c r="E1005" s="22">
        <f t="shared" si="1143"/>
        <v>43161</v>
      </c>
      <c r="F1005" s="25">
        <f t="shared" ref="F1005:H1005" si="1147">F966</f>
        <v>0.66666666666666663</v>
      </c>
      <c r="G1005" s="25">
        <f t="shared" si="1147"/>
        <v>0.75</v>
      </c>
      <c r="H1005" s="25" t="str">
        <f t="shared" si="1147"/>
        <v>Lycée</v>
      </c>
      <c r="J1005" s="1">
        <f t="shared" si="1095"/>
        <v>8.333333333333337E-2</v>
      </c>
      <c r="K1005" s="2">
        <f t="shared" si="1096"/>
        <v>0</v>
      </c>
      <c r="L1005" s="2">
        <f t="shared" si="1097"/>
        <v>7</v>
      </c>
      <c r="M1005" s="2">
        <f t="shared" si="1098"/>
        <v>106</v>
      </c>
      <c r="N1005" s="2">
        <f t="shared" si="1099"/>
        <v>129</v>
      </c>
      <c r="O1005" s="7" t="str">
        <f t="shared" si="1100"/>
        <v>Lycée
 de 16h 00 à 18h 00</v>
      </c>
    </row>
    <row r="1006" spans="1:15" x14ac:dyDescent="0.25">
      <c r="A1006">
        <f t="shared" si="1101"/>
        <v>9</v>
      </c>
      <c r="B1006" s="3">
        <f t="shared" si="1102"/>
        <v>6</v>
      </c>
      <c r="C1006" s="4">
        <f t="shared" si="1093"/>
        <v>3</v>
      </c>
      <c r="D1006">
        <f t="shared" si="1105"/>
        <v>2018</v>
      </c>
      <c r="E1006" s="22">
        <f t="shared" si="1143"/>
        <v>43161</v>
      </c>
      <c r="F1006" s="25">
        <f t="shared" ref="F1006:H1006" si="1148">F967</f>
        <v>0.75</v>
      </c>
      <c r="G1006" s="25">
        <f t="shared" si="1148"/>
        <v>0.83333333333333337</v>
      </c>
      <c r="H1006" s="25" t="str">
        <f t="shared" si="1148"/>
        <v>Public</v>
      </c>
      <c r="J1006" s="1">
        <f t="shared" si="1095"/>
        <v>8.333333333333337E-2</v>
      </c>
      <c r="K1006" s="2">
        <f t="shared" si="1096"/>
        <v>0</v>
      </c>
      <c r="L1006" s="2">
        <f t="shared" si="1097"/>
        <v>7</v>
      </c>
      <c r="M1006" s="2">
        <f t="shared" si="1098"/>
        <v>130</v>
      </c>
      <c r="N1006" s="2">
        <f t="shared" si="1099"/>
        <v>153</v>
      </c>
      <c r="O1006" s="7" t="str">
        <f t="shared" si="1100"/>
        <v>Public
 de 18h 00 à 20h 00</v>
      </c>
    </row>
    <row r="1007" spans="1:15" x14ac:dyDescent="0.25">
      <c r="A1007">
        <f t="shared" si="1101"/>
        <v>9</v>
      </c>
      <c r="B1007" s="3">
        <f t="shared" si="1102"/>
        <v>6</v>
      </c>
      <c r="C1007" s="4">
        <f t="shared" si="1093"/>
        <v>3</v>
      </c>
      <c r="D1007">
        <f t="shared" si="1105"/>
        <v>2018</v>
      </c>
      <c r="E1007" s="22">
        <f t="shared" si="1143"/>
        <v>43161</v>
      </c>
      <c r="F1007" s="25">
        <f t="shared" ref="F1007:H1007" si="1149">F968</f>
        <v>0.83333333333333337</v>
      </c>
      <c r="G1007" s="25">
        <f t="shared" si="1149"/>
        <v>0.875</v>
      </c>
      <c r="H1007" s="25" t="str">
        <f t="shared" si="1149"/>
        <v>CNT</v>
      </c>
      <c r="J1007" s="1">
        <f t="shared" si="1095"/>
        <v>4.166666666666663E-2</v>
      </c>
      <c r="K1007" s="2">
        <f t="shared" si="1096"/>
        <v>0</v>
      </c>
      <c r="L1007" s="2">
        <f t="shared" si="1097"/>
        <v>7</v>
      </c>
      <c r="M1007" s="2">
        <f t="shared" si="1098"/>
        <v>154</v>
      </c>
      <c r="N1007" s="2">
        <f t="shared" si="1099"/>
        <v>165</v>
      </c>
      <c r="O1007" s="7" t="str">
        <f t="shared" si="1100"/>
        <v>CNT
 de 20h 00 à 21h 00</v>
      </c>
    </row>
    <row r="1008" spans="1:15" x14ac:dyDescent="0.25">
      <c r="A1008">
        <f t="shared" si="1101"/>
        <v>9</v>
      </c>
      <c r="B1008" s="3">
        <f t="shared" si="1102"/>
        <v>6</v>
      </c>
      <c r="C1008" s="4">
        <f t="shared" si="1093"/>
        <v>3</v>
      </c>
      <c r="D1008">
        <f t="shared" si="1105"/>
        <v>2018</v>
      </c>
      <c r="E1008" s="22">
        <f t="shared" si="1143"/>
        <v>43161</v>
      </c>
      <c r="F1008" s="25">
        <f t="shared" ref="F1008:H1008" si="1150">F969</f>
        <v>0.875</v>
      </c>
      <c r="G1008" s="25">
        <f t="shared" si="1150"/>
        <v>0.9375</v>
      </c>
      <c r="H1008" s="25" t="str">
        <f t="shared" si="1150"/>
        <v>TVSV</v>
      </c>
      <c r="J1008" s="1">
        <f t="shared" si="1095"/>
        <v>6.25E-2</v>
      </c>
      <c r="K1008" s="2">
        <f t="shared" si="1096"/>
        <v>0</v>
      </c>
      <c r="L1008" s="2">
        <f t="shared" si="1097"/>
        <v>7</v>
      </c>
      <c r="M1008" s="2">
        <f t="shared" si="1098"/>
        <v>166</v>
      </c>
      <c r="N1008" s="2">
        <f t="shared" si="1099"/>
        <v>183</v>
      </c>
      <c r="O1008" s="7" t="str">
        <f t="shared" si="1100"/>
        <v>TVSV
 de 21h 00 à 22h 30</v>
      </c>
    </row>
    <row r="1009" spans="1:15" x14ac:dyDescent="0.25">
      <c r="A1009">
        <f t="shared" si="1101"/>
        <v>9</v>
      </c>
      <c r="B1009" s="3">
        <f t="shared" si="1102"/>
        <v>7</v>
      </c>
      <c r="C1009" s="4">
        <f t="shared" si="1093"/>
        <v>3</v>
      </c>
      <c r="D1009">
        <f t="shared" si="1105"/>
        <v>2018</v>
      </c>
      <c r="E1009" s="22">
        <f t="shared" si="1143"/>
        <v>43162</v>
      </c>
      <c r="F1009" s="25">
        <f t="shared" ref="F1009:H1009" si="1151">F970</f>
        <v>0.33333333333333331</v>
      </c>
      <c r="G1009" s="25">
        <f t="shared" si="1151"/>
        <v>0.375</v>
      </c>
      <c r="H1009" s="25" t="str">
        <f t="shared" si="1151"/>
        <v>Gym Volontaire</v>
      </c>
      <c r="J1009" s="1">
        <f t="shared" si="1095"/>
        <v>4.1666666666666685E-2</v>
      </c>
      <c r="K1009" s="2">
        <f t="shared" si="1096"/>
        <v>0</v>
      </c>
      <c r="L1009" s="2">
        <f t="shared" si="1097"/>
        <v>8</v>
      </c>
      <c r="M1009" s="2">
        <f t="shared" si="1098"/>
        <v>10</v>
      </c>
      <c r="N1009" s="2">
        <f t="shared" si="1099"/>
        <v>21</v>
      </c>
      <c r="O1009" s="7" t="str">
        <f t="shared" si="1100"/>
        <v>Gym Volontaire
 de 8h 00 à 9h 00</v>
      </c>
    </row>
    <row r="1010" spans="1:15" x14ac:dyDescent="0.25">
      <c r="A1010">
        <f t="shared" si="1101"/>
        <v>9</v>
      </c>
      <c r="B1010" s="3">
        <f t="shared" si="1102"/>
        <v>7</v>
      </c>
      <c r="C1010" s="4">
        <f t="shared" si="1093"/>
        <v>3</v>
      </c>
      <c r="D1010">
        <f t="shared" si="1105"/>
        <v>2018</v>
      </c>
      <c r="E1010" s="22">
        <f t="shared" si="1143"/>
        <v>43162</v>
      </c>
      <c r="F1010" s="25">
        <f t="shared" ref="F1010:H1010" si="1152">F971</f>
        <v>0.375</v>
      </c>
      <c r="G1010" s="25">
        <f t="shared" si="1152"/>
        <v>0.45833333333333331</v>
      </c>
      <c r="H1010" s="25" t="str">
        <f t="shared" si="1152"/>
        <v>Val Horizon</v>
      </c>
      <c r="J1010" s="1">
        <f t="shared" si="1095"/>
        <v>8.3333333333333315E-2</v>
      </c>
      <c r="K1010" s="2">
        <f t="shared" si="1096"/>
        <v>0</v>
      </c>
      <c r="L1010" s="2">
        <f t="shared" si="1097"/>
        <v>8</v>
      </c>
      <c r="M1010" s="2">
        <f t="shared" si="1098"/>
        <v>22</v>
      </c>
      <c r="N1010" s="2">
        <f t="shared" si="1099"/>
        <v>45</v>
      </c>
      <c r="O1010" s="7" t="str">
        <f t="shared" si="1100"/>
        <v>Val Horizon
 de 9h 00 à 11h 00</v>
      </c>
    </row>
    <row r="1011" spans="1:15" x14ac:dyDescent="0.25">
      <c r="A1011">
        <f t="shared" si="1101"/>
        <v>9</v>
      </c>
      <c r="B1011" s="3">
        <f t="shared" si="1102"/>
        <v>7</v>
      </c>
      <c r="C1011" s="4">
        <f t="shared" si="1093"/>
        <v>3</v>
      </c>
      <c r="D1011">
        <f t="shared" si="1105"/>
        <v>2018</v>
      </c>
      <c r="E1011" s="22">
        <f t="shared" si="1143"/>
        <v>43162</v>
      </c>
      <c r="F1011" s="25">
        <f t="shared" ref="F1011:H1011" si="1153">F972</f>
        <v>0.45833333333333331</v>
      </c>
      <c r="G1011" s="25">
        <f t="shared" si="1153"/>
        <v>0.60416666666666663</v>
      </c>
      <c r="H1011" s="25" t="str">
        <f t="shared" si="1153"/>
        <v>CNT</v>
      </c>
      <c r="J1011" s="1">
        <f t="shared" si="1095"/>
        <v>0.14583333333333331</v>
      </c>
      <c r="K1011" s="2">
        <f t="shared" si="1096"/>
        <v>0</v>
      </c>
      <c r="L1011" s="2">
        <f t="shared" si="1097"/>
        <v>8</v>
      </c>
      <c r="M1011" s="2">
        <f t="shared" si="1098"/>
        <v>46</v>
      </c>
      <c r="N1011" s="2">
        <f t="shared" si="1099"/>
        <v>87</v>
      </c>
      <c r="O1011" s="7" t="str">
        <f t="shared" si="1100"/>
        <v>CNT
 de 11h 00 à 14h 30</v>
      </c>
    </row>
    <row r="1012" spans="1:15" x14ac:dyDescent="0.25">
      <c r="A1012">
        <f t="shared" si="1101"/>
        <v>9</v>
      </c>
      <c r="B1012" s="3">
        <f t="shared" si="1102"/>
        <v>7</v>
      </c>
      <c r="C1012" s="4">
        <f t="shared" si="1093"/>
        <v>3</v>
      </c>
      <c r="D1012">
        <f t="shared" si="1105"/>
        <v>2018</v>
      </c>
      <c r="E1012" s="22">
        <f t="shared" si="1143"/>
        <v>43162</v>
      </c>
      <c r="F1012" s="25">
        <f t="shared" ref="F1012:H1012" si="1154">F973</f>
        <v>0.60416666666666663</v>
      </c>
      <c r="G1012" s="25">
        <f t="shared" si="1154"/>
        <v>0.79166666666666663</v>
      </c>
      <c r="H1012" s="25" t="str">
        <f t="shared" si="1154"/>
        <v>Public + SDIS ET/OU PSIG</v>
      </c>
      <c r="J1012" s="1">
        <f t="shared" si="1095"/>
        <v>0.1875</v>
      </c>
      <c r="K1012" s="2">
        <f t="shared" si="1096"/>
        <v>0</v>
      </c>
      <c r="L1012" s="2">
        <f t="shared" si="1097"/>
        <v>8</v>
      </c>
      <c r="M1012" s="2">
        <f t="shared" si="1098"/>
        <v>88</v>
      </c>
      <c r="N1012" s="2">
        <f t="shared" si="1099"/>
        <v>141</v>
      </c>
      <c r="O1012" s="7" t="str">
        <f t="shared" si="1100"/>
        <v>Public + SDIS ET/OU PSIG
 de 14h 30 à 19h 00</v>
      </c>
    </row>
    <row r="1013" spans="1:15" x14ac:dyDescent="0.25">
      <c r="A1013">
        <f t="shared" si="1101"/>
        <v>9</v>
      </c>
      <c r="B1013" s="3">
        <f t="shared" si="1102"/>
        <v>7</v>
      </c>
      <c r="C1013" s="4">
        <f t="shared" si="1093"/>
        <v>3</v>
      </c>
      <c r="D1013">
        <f t="shared" si="1105"/>
        <v>2018</v>
      </c>
      <c r="E1013" s="22">
        <f t="shared" si="1143"/>
        <v>43162</v>
      </c>
      <c r="F1013" s="25">
        <f t="shared" ref="F1013:H1013" si="1155">F974</f>
        <v>0.79166666666666663</v>
      </c>
      <c r="G1013" s="25">
        <f t="shared" si="1155"/>
        <v>0.84375</v>
      </c>
      <c r="H1013" s="25" t="str">
        <f t="shared" si="1155"/>
        <v>Plongeurs masqués</v>
      </c>
      <c r="J1013" s="1">
        <f t="shared" si="1095"/>
        <v>5.208333333333337E-2</v>
      </c>
      <c r="K1013" s="2">
        <f t="shared" si="1096"/>
        <v>0</v>
      </c>
      <c r="L1013" s="2">
        <f t="shared" si="1097"/>
        <v>8</v>
      </c>
      <c r="M1013" s="2">
        <f t="shared" si="1098"/>
        <v>142</v>
      </c>
      <c r="N1013" s="2">
        <f t="shared" si="1099"/>
        <v>156</v>
      </c>
      <c r="O1013" s="7" t="str">
        <f t="shared" si="1100"/>
        <v>Plongeurs masqués
 de 19h 00 à 20h 15</v>
      </c>
    </row>
    <row r="1014" spans="1:15" x14ac:dyDescent="0.25">
      <c r="A1014">
        <f t="shared" si="1101"/>
        <v>10</v>
      </c>
      <c r="B1014" s="3">
        <f t="shared" si="1102"/>
        <v>1</v>
      </c>
      <c r="C1014" s="4">
        <f t="shared" si="1093"/>
        <v>3</v>
      </c>
      <c r="D1014">
        <f t="shared" si="1105"/>
        <v>2018</v>
      </c>
      <c r="E1014" s="22">
        <f t="shared" si="1143"/>
        <v>43163</v>
      </c>
      <c r="F1014" s="25">
        <f t="shared" ref="F1014:H1014" si="1156">F975</f>
        <v>0.3125</v>
      </c>
      <c r="G1014" s="25">
        <f t="shared" si="1156"/>
        <v>0.41666666666666669</v>
      </c>
      <c r="H1014" s="25" t="str">
        <f t="shared" si="1156"/>
        <v>CNT</v>
      </c>
      <c r="J1014" s="1">
        <f t="shared" si="1095"/>
        <v>0.10416666666666669</v>
      </c>
      <c r="K1014" s="2">
        <f t="shared" si="1096"/>
        <v>0</v>
      </c>
      <c r="L1014" s="2">
        <f t="shared" si="1097"/>
        <v>2</v>
      </c>
      <c r="M1014" s="2">
        <f t="shared" si="1098"/>
        <v>4</v>
      </c>
      <c r="N1014" s="2">
        <f t="shared" si="1099"/>
        <v>33</v>
      </c>
      <c r="O1014" s="7" t="str">
        <f t="shared" si="1100"/>
        <v>CNT
 de 7h 30 à 10h 00</v>
      </c>
    </row>
    <row r="1015" spans="1:15" x14ac:dyDescent="0.25">
      <c r="A1015">
        <f t="shared" si="1101"/>
        <v>10</v>
      </c>
      <c r="B1015" s="3">
        <f t="shared" si="1102"/>
        <v>1</v>
      </c>
      <c r="C1015" s="4">
        <f t="shared" si="1093"/>
        <v>3</v>
      </c>
      <c r="D1015">
        <f t="shared" si="1105"/>
        <v>2018</v>
      </c>
      <c r="E1015" s="22">
        <f t="shared" si="1143"/>
        <v>43163</v>
      </c>
      <c r="F1015" s="25">
        <f t="shared" ref="F1015:H1015" si="1157">F976</f>
        <v>0.41666666666666669</v>
      </c>
      <c r="G1015" s="25">
        <f t="shared" si="1157"/>
        <v>0.5625</v>
      </c>
      <c r="H1015" s="25" t="str">
        <f t="shared" si="1157"/>
        <v>Public</v>
      </c>
      <c r="J1015" s="1">
        <f t="shared" si="1095"/>
        <v>0.14583333333333331</v>
      </c>
      <c r="K1015" s="2">
        <f t="shared" si="1096"/>
        <v>0</v>
      </c>
      <c r="L1015" s="2">
        <f t="shared" si="1097"/>
        <v>2</v>
      </c>
      <c r="M1015" s="2">
        <f t="shared" si="1098"/>
        <v>34</v>
      </c>
      <c r="N1015" s="2">
        <f t="shared" si="1099"/>
        <v>75</v>
      </c>
      <c r="O1015" s="7" t="str">
        <f t="shared" si="1100"/>
        <v>Public
 de 10h 00 à 13h 30</v>
      </c>
    </row>
    <row r="1016" spans="1:15" x14ac:dyDescent="0.25">
      <c r="A1016">
        <f t="shared" si="1101"/>
        <v>10</v>
      </c>
      <c r="B1016" s="3">
        <f t="shared" si="1102"/>
        <v>2</v>
      </c>
      <c r="C1016" s="4">
        <f t="shared" si="1093"/>
        <v>3</v>
      </c>
      <c r="D1016">
        <f t="shared" si="1105"/>
        <v>2018</v>
      </c>
      <c r="E1016" s="22">
        <f t="shared" si="1143"/>
        <v>43164</v>
      </c>
      <c r="F1016" s="25">
        <f t="shared" ref="F1016:H1016" si="1158">F977</f>
        <v>0.375</v>
      </c>
      <c r="G1016" s="25">
        <f t="shared" si="1158"/>
        <v>0.44791666666666669</v>
      </c>
      <c r="H1016" s="25" t="str">
        <f t="shared" si="1158"/>
        <v>Lycée</v>
      </c>
      <c r="J1016" s="1">
        <f t="shared" si="1095"/>
        <v>7.2916666666666685E-2</v>
      </c>
      <c r="K1016" s="2">
        <f t="shared" si="1096"/>
        <v>0</v>
      </c>
      <c r="L1016" s="2">
        <f t="shared" si="1097"/>
        <v>3</v>
      </c>
      <c r="M1016" s="2">
        <f t="shared" si="1098"/>
        <v>22</v>
      </c>
      <c r="N1016" s="2">
        <f t="shared" si="1099"/>
        <v>42</v>
      </c>
      <c r="O1016" s="7" t="str">
        <f t="shared" si="1100"/>
        <v>Lycée
 de 9h 00 à 10h 45</v>
      </c>
    </row>
    <row r="1017" spans="1:15" x14ac:dyDescent="0.25">
      <c r="A1017">
        <f t="shared" si="1101"/>
        <v>10</v>
      </c>
      <c r="B1017" s="3">
        <f t="shared" si="1102"/>
        <v>2</v>
      </c>
      <c r="C1017" s="4">
        <f t="shared" si="1093"/>
        <v>3</v>
      </c>
      <c r="D1017">
        <f t="shared" si="1105"/>
        <v>2018</v>
      </c>
      <c r="E1017" s="22">
        <f t="shared" si="1143"/>
        <v>43164</v>
      </c>
      <c r="F1017" s="25">
        <f t="shared" ref="F1017:H1017" si="1159">F978</f>
        <v>0.5</v>
      </c>
      <c r="G1017" s="25">
        <f t="shared" si="1159"/>
        <v>0.5625</v>
      </c>
      <c r="H1017" s="25" t="str">
        <f t="shared" si="1159"/>
        <v>Gym Volontaire</v>
      </c>
      <c r="J1017" s="1">
        <f t="shared" si="1095"/>
        <v>6.25E-2</v>
      </c>
      <c r="K1017" s="2">
        <f t="shared" si="1096"/>
        <v>0</v>
      </c>
      <c r="L1017" s="2">
        <f t="shared" si="1097"/>
        <v>3</v>
      </c>
      <c r="M1017" s="2">
        <f t="shared" si="1098"/>
        <v>58</v>
      </c>
      <c r="N1017" s="2">
        <f t="shared" si="1099"/>
        <v>75</v>
      </c>
      <c r="O1017" s="7" t="str">
        <f t="shared" si="1100"/>
        <v>Gym Volontaire
 de 12h 00 à 13h 30</v>
      </c>
    </row>
    <row r="1018" spans="1:15" x14ac:dyDescent="0.25">
      <c r="A1018">
        <f t="shared" si="1101"/>
        <v>10</v>
      </c>
      <c r="B1018" s="3">
        <f t="shared" si="1102"/>
        <v>2</v>
      </c>
      <c r="C1018" s="4">
        <f t="shared" si="1093"/>
        <v>3</v>
      </c>
      <c r="D1018">
        <f t="shared" si="1105"/>
        <v>2018</v>
      </c>
      <c r="E1018" s="22">
        <f t="shared" si="1143"/>
        <v>43164</v>
      </c>
      <c r="F1018" s="25">
        <f t="shared" ref="F1018:H1018" si="1160">F979</f>
        <v>0.58333333333333337</v>
      </c>
      <c r="G1018" s="25">
        <f t="shared" si="1160"/>
        <v>0.64583333333333337</v>
      </c>
      <c r="H1018" s="25" t="str">
        <f t="shared" si="1160"/>
        <v>Collège A</v>
      </c>
      <c r="J1018" s="1">
        <f t="shared" si="1095"/>
        <v>6.25E-2</v>
      </c>
      <c r="K1018" s="2">
        <f t="shared" si="1096"/>
        <v>0</v>
      </c>
      <c r="L1018" s="2">
        <f t="shared" si="1097"/>
        <v>3</v>
      </c>
      <c r="M1018" s="2">
        <f t="shared" si="1098"/>
        <v>82</v>
      </c>
      <c r="N1018" s="2">
        <f t="shared" si="1099"/>
        <v>99</v>
      </c>
      <c r="O1018" s="7" t="str">
        <f t="shared" si="1100"/>
        <v>Collège A
 de 14h 00 à 15h 30</v>
      </c>
    </row>
    <row r="1019" spans="1:15" x14ac:dyDescent="0.25">
      <c r="A1019">
        <f t="shared" si="1101"/>
        <v>10</v>
      </c>
      <c r="B1019" s="3">
        <f t="shared" si="1102"/>
        <v>2</v>
      </c>
      <c r="C1019" s="4">
        <f t="shared" si="1093"/>
        <v>3</v>
      </c>
      <c r="D1019">
        <f t="shared" si="1105"/>
        <v>2018</v>
      </c>
      <c r="E1019" s="22">
        <f t="shared" si="1143"/>
        <v>43164</v>
      </c>
      <c r="F1019" s="25">
        <f t="shared" ref="F1019:H1019" si="1161">F980</f>
        <v>0.64583333333333337</v>
      </c>
      <c r="G1019" s="25">
        <f t="shared" si="1161"/>
        <v>0.70833333333333337</v>
      </c>
      <c r="H1019" s="25" t="str">
        <f t="shared" si="1161"/>
        <v>Collège B</v>
      </c>
      <c r="J1019" s="1">
        <f t="shared" si="1095"/>
        <v>6.25E-2</v>
      </c>
      <c r="K1019" s="2">
        <f t="shared" si="1096"/>
        <v>0</v>
      </c>
      <c r="L1019" s="2">
        <f t="shared" si="1097"/>
        <v>3</v>
      </c>
      <c r="M1019" s="2">
        <f t="shared" si="1098"/>
        <v>100</v>
      </c>
      <c r="N1019" s="2">
        <f t="shared" si="1099"/>
        <v>117</v>
      </c>
      <c r="O1019" s="7" t="str">
        <f t="shared" si="1100"/>
        <v>Collège B
 de 15h 30 à 17h 00</v>
      </c>
    </row>
    <row r="1020" spans="1:15" x14ac:dyDescent="0.25">
      <c r="A1020">
        <f t="shared" si="1101"/>
        <v>10</v>
      </c>
      <c r="B1020" s="3">
        <f t="shared" si="1102"/>
        <v>2</v>
      </c>
      <c r="C1020" s="4">
        <f t="shared" si="1093"/>
        <v>3</v>
      </c>
      <c r="D1020">
        <f t="shared" si="1105"/>
        <v>2018</v>
      </c>
      <c r="E1020" s="22">
        <f t="shared" si="1143"/>
        <v>43164</v>
      </c>
      <c r="F1020" s="25">
        <f t="shared" ref="F1020:H1020" si="1162">F981</f>
        <v>0.70833333333333337</v>
      </c>
      <c r="G1020" s="25">
        <f t="shared" si="1162"/>
        <v>0.75</v>
      </c>
      <c r="H1020" s="25" t="str">
        <f t="shared" si="1162"/>
        <v>Gym Volontaire</v>
      </c>
      <c r="J1020" s="1">
        <f t="shared" si="1095"/>
        <v>4.166666666666663E-2</v>
      </c>
      <c r="K1020" s="2">
        <f t="shared" si="1096"/>
        <v>0</v>
      </c>
      <c r="L1020" s="2">
        <f t="shared" si="1097"/>
        <v>3</v>
      </c>
      <c r="M1020" s="2">
        <f t="shared" si="1098"/>
        <v>118</v>
      </c>
      <c r="N1020" s="2">
        <f t="shared" si="1099"/>
        <v>129</v>
      </c>
      <c r="O1020" s="7" t="str">
        <f t="shared" si="1100"/>
        <v>Gym Volontaire
 de 17h 00 à 18h 00</v>
      </c>
    </row>
    <row r="1021" spans="1:15" x14ac:dyDescent="0.25">
      <c r="A1021">
        <f t="shared" si="1101"/>
        <v>10</v>
      </c>
      <c r="B1021" s="3">
        <f t="shared" si="1102"/>
        <v>2</v>
      </c>
      <c r="C1021" s="4">
        <f t="shared" si="1093"/>
        <v>3</v>
      </c>
      <c r="D1021">
        <f t="shared" si="1105"/>
        <v>2018</v>
      </c>
      <c r="E1021" s="22">
        <f t="shared" si="1143"/>
        <v>43164</v>
      </c>
      <c r="F1021" s="25">
        <f t="shared" ref="F1021:H1021" si="1163">F982</f>
        <v>0.75</v>
      </c>
      <c r="G1021" s="25">
        <f t="shared" si="1163"/>
        <v>0.9375</v>
      </c>
      <c r="H1021" s="25" t="str">
        <f t="shared" si="1163"/>
        <v>CNT</v>
      </c>
      <c r="J1021" s="1">
        <f t="shared" si="1095"/>
        <v>0.1875</v>
      </c>
      <c r="K1021" s="2">
        <f t="shared" si="1096"/>
        <v>0</v>
      </c>
      <c r="L1021" s="2">
        <f t="shared" si="1097"/>
        <v>3</v>
      </c>
      <c r="M1021" s="2">
        <f t="shared" si="1098"/>
        <v>130</v>
      </c>
      <c r="N1021" s="2">
        <f t="shared" si="1099"/>
        <v>183</v>
      </c>
      <c r="O1021" s="7" t="str">
        <f t="shared" si="1100"/>
        <v>CNT
 de 18h 00 à 22h 30</v>
      </c>
    </row>
    <row r="1022" spans="1:15" x14ac:dyDescent="0.25">
      <c r="A1022">
        <f t="shared" si="1101"/>
        <v>10</v>
      </c>
      <c r="B1022" s="3">
        <f t="shared" si="1102"/>
        <v>3</v>
      </c>
      <c r="C1022" s="4">
        <f t="shared" si="1093"/>
        <v>3</v>
      </c>
      <c r="D1022">
        <f t="shared" si="1105"/>
        <v>2018</v>
      </c>
      <c r="E1022" s="22">
        <f t="shared" si="1143"/>
        <v>43165</v>
      </c>
      <c r="F1022" s="25">
        <f t="shared" ref="F1022:H1022" si="1164">F983</f>
        <v>0.3125</v>
      </c>
      <c r="G1022" s="25">
        <f t="shared" si="1164"/>
        <v>0.34375</v>
      </c>
      <c r="H1022" s="25" t="str">
        <f t="shared" si="1164"/>
        <v>SDIS et/OU PSIG</v>
      </c>
      <c r="J1022" s="1">
        <f t="shared" si="1095"/>
        <v>3.125E-2</v>
      </c>
      <c r="K1022" s="2">
        <f t="shared" si="1096"/>
        <v>0</v>
      </c>
      <c r="L1022" s="2">
        <f t="shared" si="1097"/>
        <v>4</v>
      </c>
      <c r="M1022" s="2">
        <f t="shared" si="1098"/>
        <v>4</v>
      </c>
      <c r="N1022" s="2">
        <f t="shared" si="1099"/>
        <v>12</v>
      </c>
      <c r="O1022" s="7" t="str">
        <f t="shared" si="1100"/>
        <v>SDIS et/OU PSIG
 de 7h 30 à 8h 15</v>
      </c>
    </row>
    <row r="1023" spans="1:15" x14ac:dyDescent="0.25">
      <c r="A1023">
        <f t="shared" si="1101"/>
        <v>10</v>
      </c>
      <c r="B1023" s="3">
        <f t="shared" si="1102"/>
        <v>3</v>
      </c>
      <c r="C1023" s="4">
        <f t="shared" si="1093"/>
        <v>3</v>
      </c>
      <c r="D1023">
        <f t="shared" si="1105"/>
        <v>2018</v>
      </c>
      <c r="E1023" s="22">
        <f t="shared" si="1143"/>
        <v>43165</v>
      </c>
      <c r="F1023" s="25">
        <f t="shared" ref="F1023:H1023" si="1165">F984</f>
        <v>0.35416666666666669</v>
      </c>
      <c r="G1023" s="25">
        <f t="shared" si="1165"/>
        <v>0.5</v>
      </c>
      <c r="H1023" s="25" t="str">
        <f t="shared" si="1165"/>
        <v>Collège C</v>
      </c>
      <c r="J1023" s="1">
        <f t="shared" si="1095"/>
        <v>0.14583333333333331</v>
      </c>
      <c r="K1023" s="2">
        <f t="shared" si="1096"/>
        <v>0</v>
      </c>
      <c r="L1023" s="2">
        <f t="shared" si="1097"/>
        <v>4</v>
      </c>
      <c r="M1023" s="2">
        <f t="shared" si="1098"/>
        <v>16</v>
      </c>
      <c r="N1023" s="2">
        <f t="shared" si="1099"/>
        <v>57</v>
      </c>
      <c r="O1023" s="7" t="str">
        <f t="shared" si="1100"/>
        <v>Collège C
 de 8h 30 à 12h 00</v>
      </c>
    </row>
    <row r="1024" spans="1:15" x14ac:dyDescent="0.25">
      <c r="A1024">
        <f t="shared" si="1101"/>
        <v>10</v>
      </c>
      <c r="B1024" s="3">
        <f t="shared" si="1102"/>
        <v>3</v>
      </c>
      <c r="C1024" s="4">
        <f t="shared" si="1093"/>
        <v>3</v>
      </c>
      <c r="D1024">
        <f t="shared" si="1105"/>
        <v>2018</v>
      </c>
      <c r="E1024" s="22">
        <f t="shared" si="1143"/>
        <v>43165</v>
      </c>
      <c r="F1024" s="25">
        <f t="shared" ref="F1024:H1024" si="1166">F985</f>
        <v>0.52083333333333337</v>
      </c>
      <c r="G1024" s="25">
        <f t="shared" si="1166"/>
        <v>0.5625</v>
      </c>
      <c r="H1024" s="25" t="str">
        <f t="shared" si="1166"/>
        <v>Maison Des Cèdres</v>
      </c>
      <c r="J1024" s="1">
        <f t="shared" si="1095"/>
        <v>4.166666666666663E-2</v>
      </c>
      <c r="K1024" s="2">
        <f t="shared" si="1096"/>
        <v>0</v>
      </c>
      <c r="L1024" s="2">
        <f t="shared" si="1097"/>
        <v>4</v>
      </c>
      <c r="M1024" s="2">
        <f t="shared" si="1098"/>
        <v>64</v>
      </c>
      <c r="N1024" s="2">
        <f t="shared" si="1099"/>
        <v>75</v>
      </c>
      <c r="O1024" s="7" t="str">
        <f t="shared" si="1100"/>
        <v>Maison Des Cèdres
 de 12h 30 à 13h 30</v>
      </c>
    </row>
    <row r="1025" spans="1:15" x14ac:dyDescent="0.25">
      <c r="A1025">
        <f t="shared" si="1101"/>
        <v>10</v>
      </c>
      <c r="B1025" s="3">
        <f t="shared" si="1102"/>
        <v>3</v>
      </c>
      <c r="C1025" s="4">
        <f t="shared" si="1093"/>
        <v>3</v>
      </c>
      <c r="D1025">
        <f t="shared" si="1105"/>
        <v>2018</v>
      </c>
      <c r="E1025" s="22">
        <f t="shared" si="1143"/>
        <v>43165</v>
      </c>
      <c r="F1025" s="25">
        <f t="shared" ref="F1025:H1025" si="1167">F986</f>
        <v>0.58333333333333337</v>
      </c>
      <c r="G1025" s="25">
        <f t="shared" si="1167"/>
        <v>0.75</v>
      </c>
      <c r="H1025" s="25" t="str">
        <f t="shared" si="1167"/>
        <v>Lycée</v>
      </c>
      <c r="J1025" s="1">
        <f t="shared" si="1095"/>
        <v>0.16666666666666663</v>
      </c>
      <c r="K1025" s="2">
        <f t="shared" si="1096"/>
        <v>0</v>
      </c>
      <c r="L1025" s="2">
        <f t="shared" si="1097"/>
        <v>4</v>
      </c>
      <c r="M1025" s="2">
        <f t="shared" si="1098"/>
        <v>82</v>
      </c>
      <c r="N1025" s="2">
        <f t="shared" si="1099"/>
        <v>129</v>
      </c>
      <c r="O1025" s="7" t="str">
        <f t="shared" si="1100"/>
        <v>Lycée
 de 14h 00 à 18h 00</v>
      </c>
    </row>
    <row r="1026" spans="1:15" x14ac:dyDescent="0.25">
      <c r="A1026">
        <f t="shared" si="1101"/>
        <v>10</v>
      </c>
      <c r="B1026" s="3">
        <f t="shared" si="1102"/>
        <v>3</v>
      </c>
      <c r="C1026" s="4">
        <f t="shared" ref="C1026:C1089" si="1168">MONTH(E1026)</f>
        <v>3</v>
      </c>
      <c r="D1026">
        <f t="shared" si="1105"/>
        <v>2018</v>
      </c>
      <c r="E1026" s="22">
        <f t="shared" si="1143"/>
        <v>43165</v>
      </c>
      <c r="F1026" s="25">
        <f t="shared" ref="F1026:H1026" si="1169">F987</f>
        <v>0.75</v>
      </c>
      <c r="G1026" s="25">
        <f t="shared" si="1169"/>
        <v>0.83333333333333337</v>
      </c>
      <c r="H1026" s="25" t="str">
        <f t="shared" si="1169"/>
        <v>Public</v>
      </c>
      <c r="J1026" s="1">
        <f t="shared" ref="J1026:J1089" si="1170">G1026-F1026</f>
        <v>8.333333333333337E-2</v>
      </c>
      <c r="K1026" s="2">
        <f t="shared" ref="K1026:K1089" si="1171">I1026*J1026*24</f>
        <v>0</v>
      </c>
      <c r="L1026" s="2">
        <f t="shared" ref="L1026:L1089" si="1172">B1026+1</f>
        <v>4</v>
      </c>
      <c r="M1026" s="2">
        <f t="shared" ref="M1026:M1089" si="1173">288*F1026-86</f>
        <v>130</v>
      </c>
      <c r="N1026" s="2">
        <f t="shared" ref="N1026:N1089" si="1174">288*G1026-87</f>
        <v>153</v>
      </c>
      <c r="O1026" s="7" t="str">
        <f t="shared" ref="O1026:O1089" si="1175">H1026&amp;CHAR(10)&amp;" de "&amp;HOUR(F1026)&amp;"h "&amp;IF(MINUTE(F1026)=0,"00",MINUTE(F1026))&amp;" à "&amp;HOUR(G1026)&amp;"h "&amp;IF(MINUTE(G1026)=0,"00",MINUTE(G1026))&amp;IF(I1026&lt;1,"",CHAR(10)&amp;" "&amp;I1026&amp;" participants")</f>
        <v>Public
 de 18h 00 à 20h 00</v>
      </c>
    </row>
    <row r="1027" spans="1:15" x14ac:dyDescent="0.25">
      <c r="A1027">
        <f t="shared" ref="A1027:A1090" si="1176">WEEKNUM(E1027)</f>
        <v>10</v>
      </c>
      <c r="B1027" s="3">
        <f t="shared" ref="B1027:B1090" si="1177">WEEKDAY(E1027)</f>
        <v>3</v>
      </c>
      <c r="C1027" s="4">
        <f t="shared" si="1168"/>
        <v>3</v>
      </c>
      <c r="D1027">
        <f t="shared" si="1105"/>
        <v>2018</v>
      </c>
      <c r="E1027" s="22">
        <f t="shared" si="1143"/>
        <v>43165</v>
      </c>
      <c r="F1027" s="25">
        <f t="shared" ref="F1027:H1027" si="1178">F988</f>
        <v>0.83333333333333337</v>
      </c>
      <c r="G1027" s="25">
        <f t="shared" si="1178"/>
        <v>0.9375</v>
      </c>
      <c r="H1027" s="25" t="str">
        <f t="shared" si="1178"/>
        <v>CNT</v>
      </c>
      <c r="J1027" s="1">
        <f t="shared" si="1170"/>
        <v>0.10416666666666663</v>
      </c>
      <c r="K1027" s="2">
        <f t="shared" si="1171"/>
        <v>0</v>
      </c>
      <c r="L1027" s="2">
        <f t="shared" si="1172"/>
        <v>4</v>
      </c>
      <c r="M1027" s="2">
        <f t="shared" si="1173"/>
        <v>154</v>
      </c>
      <c r="N1027" s="2">
        <f t="shared" si="1174"/>
        <v>183</v>
      </c>
      <c r="O1027" s="7" t="str">
        <f t="shared" si="1175"/>
        <v>CNT
 de 20h 00 à 22h 30</v>
      </c>
    </row>
    <row r="1028" spans="1:15" x14ac:dyDescent="0.25">
      <c r="A1028">
        <f t="shared" si="1176"/>
        <v>10</v>
      </c>
      <c r="B1028" s="3">
        <f t="shared" si="1177"/>
        <v>4</v>
      </c>
      <c r="C1028" s="4">
        <f t="shared" si="1168"/>
        <v>3</v>
      </c>
      <c r="D1028">
        <f t="shared" si="1105"/>
        <v>2018</v>
      </c>
      <c r="E1028" s="22">
        <f t="shared" si="1143"/>
        <v>43166</v>
      </c>
      <c r="F1028" s="25">
        <f t="shared" ref="F1028:H1028" si="1179">F989</f>
        <v>0.33333333333333331</v>
      </c>
      <c r="G1028" s="25">
        <f t="shared" si="1179"/>
        <v>0.41666666666666669</v>
      </c>
      <c r="H1028" s="25" t="str">
        <f t="shared" si="1179"/>
        <v>Lycée</v>
      </c>
      <c r="J1028" s="1">
        <f t="shared" si="1170"/>
        <v>8.333333333333337E-2</v>
      </c>
      <c r="K1028" s="2">
        <f t="shared" si="1171"/>
        <v>0</v>
      </c>
      <c r="L1028" s="2">
        <f t="shared" si="1172"/>
        <v>5</v>
      </c>
      <c r="M1028" s="2">
        <f t="shared" si="1173"/>
        <v>10</v>
      </c>
      <c r="N1028" s="2">
        <f t="shared" si="1174"/>
        <v>33</v>
      </c>
      <c r="O1028" s="7" t="str">
        <f t="shared" si="1175"/>
        <v>Lycée
 de 8h 00 à 10h 00</v>
      </c>
    </row>
    <row r="1029" spans="1:15" x14ac:dyDescent="0.25">
      <c r="A1029">
        <f t="shared" si="1176"/>
        <v>10</v>
      </c>
      <c r="B1029" s="3">
        <f t="shared" si="1177"/>
        <v>4</v>
      </c>
      <c r="C1029" s="4">
        <f t="shared" si="1168"/>
        <v>3</v>
      </c>
      <c r="D1029">
        <f t="shared" ref="D1029:D1092" si="1180">YEAR(E1029)</f>
        <v>2018</v>
      </c>
      <c r="E1029" s="22">
        <f t="shared" si="1143"/>
        <v>43166</v>
      </c>
      <c r="F1029" s="25">
        <f t="shared" ref="F1029:H1029" si="1181">F990</f>
        <v>0.41666666666666669</v>
      </c>
      <c r="G1029" s="25">
        <f t="shared" si="1181"/>
        <v>0.5</v>
      </c>
      <c r="H1029" s="25" t="str">
        <f t="shared" si="1181"/>
        <v>Lycée</v>
      </c>
      <c r="J1029" s="1">
        <f t="shared" si="1170"/>
        <v>8.3333333333333315E-2</v>
      </c>
      <c r="K1029" s="2">
        <f t="shared" si="1171"/>
        <v>0</v>
      </c>
      <c r="L1029" s="2">
        <f t="shared" si="1172"/>
        <v>5</v>
      </c>
      <c r="M1029" s="2">
        <f t="shared" si="1173"/>
        <v>34</v>
      </c>
      <c r="N1029" s="2">
        <f t="shared" si="1174"/>
        <v>57</v>
      </c>
      <c r="O1029" s="7" t="str">
        <f t="shared" si="1175"/>
        <v>Lycée
 de 10h 00 à 12h 00</v>
      </c>
    </row>
    <row r="1030" spans="1:15" x14ac:dyDescent="0.25">
      <c r="A1030">
        <f t="shared" si="1176"/>
        <v>10</v>
      </c>
      <c r="B1030" s="3">
        <f t="shared" si="1177"/>
        <v>4</v>
      </c>
      <c r="C1030" s="4">
        <f t="shared" si="1168"/>
        <v>3</v>
      </c>
      <c r="D1030">
        <f t="shared" si="1180"/>
        <v>2018</v>
      </c>
      <c r="E1030" s="22">
        <f t="shared" si="1143"/>
        <v>43166</v>
      </c>
      <c r="F1030" s="25">
        <f t="shared" ref="F1030:H1030" si="1182">F991</f>
        <v>0.52083333333333337</v>
      </c>
      <c r="G1030" s="25">
        <f t="shared" si="1182"/>
        <v>0.60416666666666663</v>
      </c>
      <c r="H1030" s="25" t="str">
        <f t="shared" si="1182"/>
        <v>CNT</v>
      </c>
      <c r="J1030" s="1">
        <f t="shared" si="1170"/>
        <v>8.3333333333333259E-2</v>
      </c>
      <c r="K1030" s="2">
        <f t="shared" si="1171"/>
        <v>0</v>
      </c>
      <c r="L1030" s="2">
        <f t="shared" si="1172"/>
        <v>5</v>
      </c>
      <c r="M1030" s="2">
        <f t="shared" si="1173"/>
        <v>64</v>
      </c>
      <c r="N1030" s="2">
        <f t="shared" si="1174"/>
        <v>87</v>
      </c>
      <c r="O1030" s="7" t="str">
        <f t="shared" si="1175"/>
        <v>CNT
 de 12h 30 à 14h 30</v>
      </c>
    </row>
    <row r="1031" spans="1:15" x14ac:dyDescent="0.25">
      <c r="A1031">
        <f t="shared" si="1176"/>
        <v>10</v>
      </c>
      <c r="B1031" s="3">
        <f t="shared" si="1177"/>
        <v>4</v>
      </c>
      <c r="C1031" s="4">
        <f t="shared" si="1168"/>
        <v>3</v>
      </c>
      <c r="D1031">
        <f t="shared" si="1180"/>
        <v>2018</v>
      </c>
      <c r="E1031" s="22">
        <f t="shared" si="1143"/>
        <v>43166</v>
      </c>
      <c r="F1031" s="25">
        <f t="shared" ref="F1031:H1031" si="1183">F992</f>
        <v>0.60416666666666663</v>
      </c>
      <c r="G1031" s="25">
        <f t="shared" si="1183"/>
        <v>0.79166666666666663</v>
      </c>
      <c r="H1031" s="25" t="str">
        <f t="shared" si="1183"/>
        <v>Public</v>
      </c>
      <c r="J1031" s="1">
        <f t="shared" si="1170"/>
        <v>0.1875</v>
      </c>
      <c r="K1031" s="2">
        <f t="shared" si="1171"/>
        <v>0</v>
      </c>
      <c r="L1031" s="2">
        <f t="shared" si="1172"/>
        <v>5</v>
      </c>
      <c r="M1031" s="2">
        <f t="shared" si="1173"/>
        <v>88</v>
      </c>
      <c r="N1031" s="2">
        <f t="shared" si="1174"/>
        <v>141</v>
      </c>
      <c r="O1031" s="7" t="str">
        <f t="shared" si="1175"/>
        <v>Public
 de 14h 30 à 19h 00</v>
      </c>
    </row>
    <row r="1032" spans="1:15" x14ac:dyDescent="0.25">
      <c r="A1032">
        <f t="shared" si="1176"/>
        <v>10</v>
      </c>
      <c r="B1032" s="3">
        <f t="shared" si="1177"/>
        <v>4</v>
      </c>
      <c r="C1032" s="4">
        <f t="shared" si="1168"/>
        <v>3</v>
      </c>
      <c r="D1032">
        <f t="shared" si="1180"/>
        <v>2018</v>
      </c>
      <c r="E1032" s="22">
        <f t="shared" si="1143"/>
        <v>43166</v>
      </c>
      <c r="F1032" s="25">
        <f t="shared" ref="F1032:H1032" si="1184">F993</f>
        <v>0.79166666666666663</v>
      </c>
      <c r="G1032" s="25">
        <f t="shared" si="1184"/>
        <v>0.83333333333333337</v>
      </c>
      <c r="H1032" s="25" t="str">
        <f t="shared" si="1184"/>
        <v>CNT</v>
      </c>
      <c r="J1032" s="1">
        <f t="shared" si="1170"/>
        <v>4.1666666666666741E-2</v>
      </c>
      <c r="K1032" s="2">
        <f t="shared" si="1171"/>
        <v>0</v>
      </c>
      <c r="L1032" s="2">
        <f t="shared" si="1172"/>
        <v>5</v>
      </c>
      <c r="M1032" s="2">
        <f t="shared" si="1173"/>
        <v>142</v>
      </c>
      <c r="N1032" s="2">
        <f t="shared" si="1174"/>
        <v>153</v>
      </c>
      <c r="O1032" s="7" t="str">
        <f t="shared" si="1175"/>
        <v>CNT
 de 19h 00 à 20h 00</v>
      </c>
    </row>
    <row r="1033" spans="1:15" x14ac:dyDescent="0.25">
      <c r="A1033">
        <f t="shared" si="1176"/>
        <v>10</v>
      </c>
      <c r="B1033" s="3">
        <f t="shared" si="1177"/>
        <v>4</v>
      </c>
      <c r="C1033" s="4">
        <f t="shared" si="1168"/>
        <v>3</v>
      </c>
      <c r="D1033">
        <f t="shared" si="1180"/>
        <v>2018</v>
      </c>
      <c r="E1033" s="22">
        <f t="shared" si="1143"/>
        <v>43166</v>
      </c>
      <c r="F1033" s="25">
        <f t="shared" ref="F1033:H1033" si="1185">F994</f>
        <v>0.83333333333333337</v>
      </c>
      <c r="G1033" s="25">
        <f t="shared" si="1185"/>
        <v>0.9375</v>
      </c>
      <c r="H1033" s="25" t="str">
        <f t="shared" si="1185"/>
        <v>Plongeurs masqués</v>
      </c>
      <c r="J1033" s="1">
        <f t="shared" si="1170"/>
        <v>0.10416666666666663</v>
      </c>
      <c r="K1033" s="2">
        <f t="shared" si="1171"/>
        <v>0</v>
      </c>
      <c r="L1033" s="2">
        <f t="shared" si="1172"/>
        <v>5</v>
      </c>
      <c r="M1033" s="2">
        <f t="shared" si="1173"/>
        <v>154</v>
      </c>
      <c r="N1033" s="2">
        <f t="shared" si="1174"/>
        <v>183</v>
      </c>
      <c r="O1033" s="7" t="str">
        <f t="shared" si="1175"/>
        <v>Plongeurs masqués
 de 20h 00 à 22h 30</v>
      </c>
    </row>
    <row r="1034" spans="1:15" x14ac:dyDescent="0.25">
      <c r="A1034">
        <f t="shared" si="1176"/>
        <v>10</v>
      </c>
      <c r="B1034" s="3">
        <f t="shared" si="1177"/>
        <v>5</v>
      </c>
      <c r="C1034" s="4">
        <f t="shared" si="1168"/>
        <v>3</v>
      </c>
      <c r="D1034">
        <f t="shared" si="1180"/>
        <v>2018</v>
      </c>
      <c r="E1034" s="22">
        <f t="shared" si="1143"/>
        <v>43167</v>
      </c>
      <c r="F1034" s="25">
        <f t="shared" ref="F1034:H1034" si="1186">F995</f>
        <v>0.35416666666666669</v>
      </c>
      <c r="G1034" s="25">
        <f t="shared" si="1186"/>
        <v>0.41666666666666669</v>
      </c>
      <c r="H1034" s="25" t="str">
        <f t="shared" si="1186"/>
        <v>Collège B</v>
      </c>
      <c r="J1034" s="1">
        <f t="shared" si="1170"/>
        <v>6.25E-2</v>
      </c>
      <c r="K1034" s="2">
        <f t="shared" si="1171"/>
        <v>0</v>
      </c>
      <c r="L1034" s="2">
        <f t="shared" si="1172"/>
        <v>6</v>
      </c>
      <c r="M1034" s="2">
        <f t="shared" si="1173"/>
        <v>16</v>
      </c>
      <c r="N1034" s="2">
        <f t="shared" si="1174"/>
        <v>33</v>
      </c>
      <c r="O1034" s="7" t="str">
        <f t="shared" si="1175"/>
        <v>Collège B
 de 8h 30 à 10h 00</v>
      </c>
    </row>
    <row r="1035" spans="1:15" x14ac:dyDescent="0.25">
      <c r="A1035">
        <f t="shared" si="1176"/>
        <v>10</v>
      </c>
      <c r="B1035" s="3">
        <f t="shared" si="1177"/>
        <v>5</v>
      </c>
      <c r="C1035" s="4">
        <f t="shared" si="1168"/>
        <v>3</v>
      </c>
      <c r="D1035">
        <f t="shared" si="1180"/>
        <v>2018</v>
      </c>
      <c r="E1035" s="22">
        <f t="shared" si="1143"/>
        <v>43167</v>
      </c>
      <c r="F1035" s="25">
        <f t="shared" ref="F1035:H1035" si="1187">F996</f>
        <v>0.52083333333333337</v>
      </c>
      <c r="G1035" s="25">
        <f t="shared" si="1187"/>
        <v>0.5625</v>
      </c>
      <c r="H1035" s="25" t="str">
        <f t="shared" si="1187"/>
        <v>Inss</v>
      </c>
      <c r="J1035" s="1">
        <f t="shared" si="1170"/>
        <v>4.166666666666663E-2</v>
      </c>
      <c r="K1035" s="2">
        <f t="shared" si="1171"/>
        <v>0</v>
      </c>
      <c r="L1035" s="2">
        <f t="shared" si="1172"/>
        <v>6</v>
      </c>
      <c r="M1035" s="2">
        <f t="shared" si="1173"/>
        <v>64</v>
      </c>
      <c r="N1035" s="2">
        <f t="shared" si="1174"/>
        <v>75</v>
      </c>
      <c r="O1035" s="7" t="str">
        <f t="shared" si="1175"/>
        <v>Inss
 de 12h 30 à 13h 30</v>
      </c>
    </row>
    <row r="1036" spans="1:15" x14ac:dyDescent="0.25">
      <c r="A1036">
        <f t="shared" si="1176"/>
        <v>10</v>
      </c>
      <c r="B1036" s="3">
        <f t="shared" si="1177"/>
        <v>5</v>
      </c>
      <c r="C1036" s="4">
        <f t="shared" si="1168"/>
        <v>3</v>
      </c>
      <c r="D1036">
        <f t="shared" si="1180"/>
        <v>2018</v>
      </c>
      <c r="E1036" s="22">
        <f t="shared" si="1143"/>
        <v>43167</v>
      </c>
      <c r="F1036" s="25">
        <f t="shared" ref="F1036:H1036" si="1188">F997</f>
        <v>0.58333333333333337</v>
      </c>
      <c r="G1036" s="25">
        <f t="shared" si="1188"/>
        <v>0.61111111111111105</v>
      </c>
      <c r="H1036" s="25" t="str">
        <f t="shared" si="1188"/>
        <v>Ecole Primaire A</v>
      </c>
      <c r="J1036" s="1">
        <f t="shared" si="1170"/>
        <v>2.7777777777777679E-2</v>
      </c>
      <c r="K1036" s="2">
        <f t="shared" si="1171"/>
        <v>0</v>
      </c>
      <c r="L1036" s="2">
        <f t="shared" si="1172"/>
        <v>6</v>
      </c>
      <c r="M1036" s="2">
        <f t="shared" si="1173"/>
        <v>82</v>
      </c>
      <c r="N1036" s="2">
        <f t="shared" si="1174"/>
        <v>88.999999999999972</v>
      </c>
      <c r="O1036" s="7" t="str">
        <f t="shared" si="1175"/>
        <v>Ecole Primaire A
 de 14h 00 à 14h 40</v>
      </c>
    </row>
    <row r="1037" spans="1:15" x14ac:dyDescent="0.25">
      <c r="A1037">
        <f t="shared" si="1176"/>
        <v>10</v>
      </c>
      <c r="B1037" s="3">
        <f t="shared" si="1177"/>
        <v>5</v>
      </c>
      <c r="C1037" s="4">
        <f t="shared" si="1168"/>
        <v>3</v>
      </c>
      <c r="D1037">
        <f t="shared" si="1180"/>
        <v>2018</v>
      </c>
      <c r="E1037" s="22">
        <f t="shared" si="1143"/>
        <v>43167</v>
      </c>
      <c r="F1037" s="25">
        <f t="shared" ref="F1037:H1037" si="1189">F998</f>
        <v>0.61458333333333337</v>
      </c>
      <c r="G1037" s="25">
        <f t="shared" si="1189"/>
        <v>0.64236111111111105</v>
      </c>
      <c r="H1037" s="25" t="str">
        <f t="shared" si="1189"/>
        <v>Ecole Primaire A</v>
      </c>
      <c r="J1037" s="1">
        <f t="shared" si="1170"/>
        <v>2.7777777777777679E-2</v>
      </c>
      <c r="K1037" s="2">
        <f t="shared" si="1171"/>
        <v>0</v>
      </c>
      <c r="L1037" s="2">
        <f t="shared" si="1172"/>
        <v>6</v>
      </c>
      <c r="M1037" s="2">
        <f t="shared" si="1173"/>
        <v>91</v>
      </c>
      <c r="N1037" s="2">
        <f t="shared" si="1174"/>
        <v>97.999999999999972</v>
      </c>
      <c r="O1037" s="7" t="str">
        <f t="shared" si="1175"/>
        <v>Ecole Primaire A
 de 14h 45 à 15h 25</v>
      </c>
    </row>
    <row r="1038" spans="1:15" x14ac:dyDescent="0.25">
      <c r="A1038">
        <f t="shared" si="1176"/>
        <v>10</v>
      </c>
      <c r="B1038" s="3">
        <f t="shared" si="1177"/>
        <v>5</v>
      </c>
      <c r="C1038" s="4">
        <f t="shared" si="1168"/>
        <v>3</v>
      </c>
      <c r="D1038">
        <f t="shared" si="1180"/>
        <v>2018</v>
      </c>
      <c r="E1038" s="22">
        <f t="shared" si="1143"/>
        <v>43167</v>
      </c>
      <c r="F1038" s="25">
        <f t="shared" ref="F1038:H1038" si="1190">F999</f>
        <v>0.66666666666666663</v>
      </c>
      <c r="G1038" s="25">
        <f t="shared" si="1190"/>
        <v>0.75</v>
      </c>
      <c r="H1038" s="25" t="str">
        <f t="shared" si="1190"/>
        <v>Lycée</v>
      </c>
      <c r="J1038" s="1">
        <f t="shared" si="1170"/>
        <v>8.333333333333337E-2</v>
      </c>
      <c r="K1038" s="2">
        <f t="shared" si="1171"/>
        <v>0</v>
      </c>
      <c r="L1038" s="2">
        <f t="shared" si="1172"/>
        <v>6</v>
      </c>
      <c r="M1038" s="2">
        <f t="shared" si="1173"/>
        <v>106</v>
      </c>
      <c r="N1038" s="2">
        <f t="shared" si="1174"/>
        <v>129</v>
      </c>
      <c r="O1038" s="7" t="str">
        <f t="shared" si="1175"/>
        <v>Lycée
 de 16h 00 à 18h 00</v>
      </c>
    </row>
    <row r="1039" spans="1:15" x14ac:dyDescent="0.25">
      <c r="A1039">
        <f t="shared" si="1176"/>
        <v>10</v>
      </c>
      <c r="B1039" s="3">
        <f t="shared" si="1177"/>
        <v>5</v>
      </c>
      <c r="C1039" s="4">
        <f t="shared" si="1168"/>
        <v>3</v>
      </c>
      <c r="D1039">
        <f t="shared" si="1180"/>
        <v>2018</v>
      </c>
      <c r="E1039" s="22">
        <f t="shared" si="1143"/>
        <v>43167</v>
      </c>
      <c r="F1039" s="25">
        <f t="shared" ref="F1039:H1039" si="1191">F1000</f>
        <v>0.75</v>
      </c>
      <c r="G1039" s="25">
        <f t="shared" si="1191"/>
        <v>0.83333333333333337</v>
      </c>
      <c r="H1039" s="25" t="str">
        <f t="shared" si="1191"/>
        <v>Public</v>
      </c>
      <c r="J1039" s="1">
        <f t="shared" si="1170"/>
        <v>8.333333333333337E-2</v>
      </c>
      <c r="K1039" s="2">
        <f t="shared" si="1171"/>
        <v>0</v>
      </c>
      <c r="L1039" s="2">
        <f t="shared" si="1172"/>
        <v>6</v>
      </c>
      <c r="M1039" s="2">
        <f t="shared" si="1173"/>
        <v>130</v>
      </c>
      <c r="N1039" s="2">
        <f t="shared" si="1174"/>
        <v>153</v>
      </c>
      <c r="O1039" s="7" t="str">
        <f t="shared" si="1175"/>
        <v>Public
 de 18h 00 à 20h 00</v>
      </c>
    </row>
    <row r="1040" spans="1:15" x14ac:dyDescent="0.25">
      <c r="A1040">
        <f t="shared" si="1176"/>
        <v>10</v>
      </c>
      <c r="B1040" s="3">
        <f t="shared" si="1177"/>
        <v>5</v>
      </c>
      <c r="C1040" s="4">
        <f t="shared" si="1168"/>
        <v>3</v>
      </c>
      <c r="D1040">
        <f t="shared" si="1180"/>
        <v>2018</v>
      </c>
      <c r="E1040" s="22">
        <f t="shared" si="1143"/>
        <v>43167</v>
      </c>
      <c r="F1040" s="25">
        <f t="shared" ref="F1040:H1040" si="1192">F1001</f>
        <v>0.83333333333333337</v>
      </c>
      <c r="G1040" s="25">
        <f t="shared" si="1192"/>
        <v>0.9375</v>
      </c>
      <c r="H1040" s="25" t="str">
        <f t="shared" si="1192"/>
        <v>CNT</v>
      </c>
      <c r="J1040" s="1">
        <f t="shared" si="1170"/>
        <v>0.10416666666666663</v>
      </c>
      <c r="K1040" s="2">
        <f t="shared" si="1171"/>
        <v>0</v>
      </c>
      <c r="L1040" s="2">
        <f t="shared" si="1172"/>
        <v>6</v>
      </c>
      <c r="M1040" s="2">
        <f t="shared" si="1173"/>
        <v>154</v>
      </c>
      <c r="N1040" s="2">
        <f t="shared" si="1174"/>
        <v>183</v>
      </c>
      <c r="O1040" s="7" t="str">
        <f t="shared" si="1175"/>
        <v>CNT
 de 20h 00 à 22h 30</v>
      </c>
    </row>
    <row r="1041" spans="1:15" x14ac:dyDescent="0.25">
      <c r="A1041">
        <f t="shared" si="1176"/>
        <v>10</v>
      </c>
      <c r="B1041" s="3">
        <f t="shared" si="1177"/>
        <v>6</v>
      </c>
      <c r="C1041" s="4">
        <f t="shared" si="1168"/>
        <v>3</v>
      </c>
      <c r="D1041">
        <f t="shared" si="1180"/>
        <v>2018</v>
      </c>
      <c r="E1041" s="22">
        <f t="shared" si="1143"/>
        <v>43168</v>
      </c>
      <c r="F1041" s="25">
        <f t="shared" ref="F1041:H1041" si="1193">F1002</f>
        <v>0.375</v>
      </c>
      <c r="G1041" s="25">
        <f t="shared" si="1193"/>
        <v>0.47916666666666669</v>
      </c>
      <c r="H1041" s="25" t="str">
        <f t="shared" si="1193"/>
        <v>Ecole Primaire B</v>
      </c>
      <c r="J1041" s="1">
        <f t="shared" si="1170"/>
        <v>0.10416666666666669</v>
      </c>
      <c r="K1041" s="2">
        <f t="shared" si="1171"/>
        <v>0</v>
      </c>
      <c r="L1041" s="2">
        <f t="shared" si="1172"/>
        <v>7</v>
      </c>
      <c r="M1041" s="2">
        <f t="shared" si="1173"/>
        <v>22</v>
      </c>
      <c r="N1041" s="2">
        <f t="shared" si="1174"/>
        <v>51</v>
      </c>
      <c r="O1041" s="7" t="str">
        <f t="shared" si="1175"/>
        <v>Ecole Primaire B
 de 9h 00 à 11h 30</v>
      </c>
    </row>
    <row r="1042" spans="1:15" x14ac:dyDescent="0.25">
      <c r="A1042">
        <f t="shared" si="1176"/>
        <v>10</v>
      </c>
      <c r="B1042" s="3">
        <f t="shared" si="1177"/>
        <v>6</v>
      </c>
      <c r="C1042" s="4">
        <f t="shared" si="1168"/>
        <v>3</v>
      </c>
      <c r="D1042">
        <f t="shared" si="1180"/>
        <v>2018</v>
      </c>
      <c r="E1042" s="22">
        <f t="shared" si="1143"/>
        <v>43168</v>
      </c>
      <c r="F1042" s="25">
        <f t="shared" ref="F1042:H1042" si="1194">F1003</f>
        <v>0.52083333333333337</v>
      </c>
      <c r="G1042" s="25">
        <f t="shared" si="1194"/>
        <v>0.5625</v>
      </c>
      <c r="H1042" s="25" t="str">
        <f t="shared" si="1194"/>
        <v>Maison Des Cèdres</v>
      </c>
      <c r="J1042" s="1">
        <f t="shared" si="1170"/>
        <v>4.166666666666663E-2</v>
      </c>
      <c r="K1042" s="2">
        <f t="shared" si="1171"/>
        <v>0</v>
      </c>
      <c r="L1042" s="2">
        <f t="shared" si="1172"/>
        <v>7</v>
      </c>
      <c r="M1042" s="2">
        <f t="shared" si="1173"/>
        <v>64</v>
      </c>
      <c r="N1042" s="2">
        <f t="shared" si="1174"/>
        <v>75</v>
      </c>
      <c r="O1042" s="7" t="str">
        <f t="shared" si="1175"/>
        <v>Maison Des Cèdres
 de 12h 30 à 13h 30</v>
      </c>
    </row>
    <row r="1043" spans="1:15" x14ac:dyDescent="0.25">
      <c r="A1043">
        <f t="shared" si="1176"/>
        <v>10</v>
      </c>
      <c r="B1043" s="3">
        <f t="shared" si="1177"/>
        <v>6</v>
      </c>
      <c r="C1043" s="4">
        <f t="shared" si="1168"/>
        <v>3</v>
      </c>
      <c r="D1043">
        <f t="shared" si="1180"/>
        <v>2018</v>
      </c>
      <c r="E1043" s="22">
        <f t="shared" si="1143"/>
        <v>43168</v>
      </c>
      <c r="F1043" s="25">
        <f t="shared" ref="F1043:H1043" si="1195">F1004</f>
        <v>0.58333333333333337</v>
      </c>
      <c r="G1043" s="25">
        <f t="shared" si="1195"/>
        <v>0.66666666666666663</v>
      </c>
      <c r="H1043" s="25" t="str">
        <f t="shared" si="1195"/>
        <v>Lycée</v>
      </c>
      <c r="J1043" s="1">
        <f t="shared" si="1170"/>
        <v>8.3333333333333259E-2</v>
      </c>
      <c r="K1043" s="2">
        <f t="shared" si="1171"/>
        <v>0</v>
      </c>
      <c r="L1043" s="2">
        <f t="shared" si="1172"/>
        <v>7</v>
      </c>
      <c r="M1043" s="2">
        <f t="shared" si="1173"/>
        <v>82</v>
      </c>
      <c r="N1043" s="2">
        <f t="shared" si="1174"/>
        <v>105</v>
      </c>
      <c r="O1043" s="7" t="str">
        <f t="shared" si="1175"/>
        <v>Lycée
 de 14h 00 à 16h 00</v>
      </c>
    </row>
    <row r="1044" spans="1:15" x14ac:dyDescent="0.25">
      <c r="A1044">
        <f t="shared" si="1176"/>
        <v>10</v>
      </c>
      <c r="B1044" s="3">
        <f t="shared" si="1177"/>
        <v>6</v>
      </c>
      <c r="C1044" s="4">
        <f t="shared" si="1168"/>
        <v>3</v>
      </c>
      <c r="D1044">
        <f t="shared" si="1180"/>
        <v>2018</v>
      </c>
      <c r="E1044" s="22">
        <f t="shared" si="1143"/>
        <v>43168</v>
      </c>
      <c r="F1044" s="25">
        <f t="shared" ref="F1044:H1044" si="1196">F1005</f>
        <v>0.66666666666666663</v>
      </c>
      <c r="G1044" s="25">
        <f t="shared" si="1196"/>
        <v>0.75</v>
      </c>
      <c r="H1044" s="25" t="str">
        <f t="shared" si="1196"/>
        <v>Lycée</v>
      </c>
      <c r="J1044" s="1">
        <f t="shared" si="1170"/>
        <v>8.333333333333337E-2</v>
      </c>
      <c r="K1044" s="2">
        <f t="shared" si="1171"/>
        <v>0</v>
      </c>
      <c r="L1044" s="2">
        <f t="shared" si="1172"/>
        <v>7</v>
      </c>
      <c r="M1044" s="2">
        <f t="shared" si="1173"/>
        <v>106</v>
      </c>
      <c r="N1044" s="2">
        <f t="shared" si="1174"/>
        <v>129</v>
      </c>
      <c r="O1044" s="7" t="str">
        <f t="shared" si="1175"/>
        <v>Lycée
 de 16h 00 à 18h 00</v>
      </c>
    </row>
    <row r="1045" spans="1:15" x14ac:dyDescent="0.25">
      <c r="A1045">
        <f t="shared" si="1176"/>
        <v>10</v>
      </c>
      <c r="B1045" s="3">
        <f t="shared" si="1177"/>
        <v>6</v>
      </c>
      <c r="C1045" s="4">
        <f t="shared" si="1168"/>
        <v>3</v>
      </c>
      <c r="D1045">
        <f t="shared" si="1180"/>
        <v>2018</v>
      </c>
      <c r="E1045" s="22">
        <f t="shared" si="1143"/>
        <v>43168</v>
      </c>
      <c r="F1045" s="25">
        <f t="shared" ref="F1045:H1045" si="1197">F1006</f>
        <v>0.75</v>
      </c>
      <c r="G1045" s="25">
        <f t="shared" si="1197"/>
        <v>0.83333333333333337</v>
      </c>
      <c r="H1045" s="25" t="str">
        <f t="shared" si="1197"/>
        <v>Public</v>
      </c>
      <c r="J1045" s="1">
        <f t="shared" si="1170"/>
        <v>8.333333333333337E-2</v>
      </c>
      <c r="K1045" s="2">
        <f t="shared" si="1171"/>
        <v>0</v>
      </c>
      <c r="L1045" s="2">
        <f t="shared" si="1172"/>
        <v>7</v>
      </c>
      <c r="M1045" s="2">
        <f t="shared" si="1173"/>
        <v>130</v>
      </c>
      <c r="N1045" s="2">
        <f t="shared" si="1174"/>
        <v>153</v>
      </c>
      <c r="O1045" s="7" t="str">
        <f t="shared" si="1175"/>
        <v>Public
 de 18h 00 à 20h 00</v>
      </c>
    </row>
    <row r="1046" spans="1:15" x14ac:dyDescent="0.25">
      <c r="A1046">
        <f t="shared" si="1176"/>
        <v>10</v>
      </c>
      <c r="B1046" s="3">
        <f t="shared" si="1177"/>
        <v>6</v>
      </c>
      <c r="C1046" s="4">
        <f t="shared" si="1168"/>
        <v>3</v>
      </c>
      <c r="D1046">
        <f t="shared" si="1180"/>
        <v>2018</v>
      </c>
      <c r="E1046" s="22">
        <f t="shared" si="1143"/>
        <v>43168</v>
      </c>
      <c r="F1046" s="25">
        <f t="shared" ref="F1046:H1046" si="1198">F1007</f>
        <v>0.83333333333333337</v>
      </c>
      <c r="G1046" s="25">
        <f t="shared" si="1198"/>
        <v>0.875</v>
      </c>
      <c r="H1046" s="25" t="str">
        <f t="shared" si="1198"/>
        <v>CNT</v>
      </c>
      <c r="J1046" s="1">
        <f t="shared" si="1170"/>
        <v>4.166666666666663E-2</v>
      </c>
      <c r="K1046" s="2">
        <f t="shared" si="1171"/>
        <v>0</v>
      </c>
      <c r="L1046" s="2">
        <f t="shared" si="1172"/>
        <v>7</v>
      </c>
      <c r="M1046" s="2">
        <f t="shared" si="1173"/>
        <v>154</v>
      </c>
      <c r="N1046" s="2">
        <f t="shared" si="1174"/>
        <v>165</v>
      </c>
      <c r="O1046" s="7" t="str">
        <f t="shared" si="1175"/>
        <v>CNT
 de 20h 00 à 21h 00</v>
      </c>
    </row>
    <row r="1047" spans="1:15" x14ac:dyDescent="0.25">
      <c r="A1047">
        <f t="shared" si="1176"/>
        <v>10</v>
      </c>
      <c r="B1047" s="3">
        <f t="shared" si="1177"/>
        <v>6</v>
      </c>
      <c r="C1047" s="4">
        <f t="shared" si="1168"/>
        <v>3</v>
      </c>
      <c r="D1047">
        <f t="shared" si="1180"/>
        <v>2018</v>
      </c>
      <c r="E1047" s="22">
        <f t="shared" si="1143"/>
        <v>43168</v>
      </c>
      <c r="F1047" s="25">
        <f t="shared" ref="F1047:H1047" si="1199">F1008</f>
        <v>0.875</v>
      </c>
      <c r="G1047" s="25">
        <f t="shared" si="1199"/>
        <v>0.9375</v>
      </c>
      <c r="H1047" s="25" t="str">
        <f t="shared" si="1199"/>
        <v>TVSV</v>
      </c>
      <c r="J1047" s="1">
        <f t="shared" si="1170"/>
        <v>6.25E-2</v>
      </c>
      <c r="K1047" s="2">
        <f t="shared" si="1171"/>
        <v>0</v>
      </c>
      <c r="L1047" s="2">
        <f t="shared" si="1172"/>
        <v>7</v>
      </c>
      <c r="M1047" s="2">
        <f t="shared" si="1173"/>
        <v>166</v>
      </c>
      <c r="N1047" s="2">
        <f t="shared" si="1174"/>
        <v>183</v>
      </c>
      <c r="O1047" s="7" t="str">
        <f t="shared" si="1175"/>
        <v>TVSV
 de 21h 00 à 22h 30</v>
      </c>
    </row>
    <row r="1048" spans="1:15" x14ac:dyDescent="0.25">
      <c r="A1048">
        <f t="shared" si="1176"/>
        <v>10</v>
      </c>
      <c r="B1048" s="3">
        <f t="shared" si="1177"/>
        <v>7</v>
      </c>
      <c r="C1048" s="4">
        <f t="shared" si="1168"/>
        <v>3</v>
      </c>
      <c r="D1048">
        <f t="shared" si="1180"/>
        <v>2018</v>
      </c>
      <c r="E1048" s="22">
        <f t="shared" si="1143"/>
        <v>43169</v>
      </c>
      <c r="F1048" s="25">
        <f t="shared" ref="F1048:H1048" si="1200">F1009</f>
        <v>0.33333333333333331</v>
      </c>
      <c r="G1048" s="25">
        <f t="shared" si="1200"/>
        <v>0.375</v>
      </c>
      <c r="H1048" s="25" t="str">
        <f t="shared" si="1200"/>
        <v>Gym Volontaire</v>
      </c>
      <c r="J1048" s="1">
        <f t="shared" si="1170"/>
        <v>4.1666666666666685E-2</v>
      </c>
      <c r="K1048" s="2">
        <f t="shared" si="1171"/>
        <v>0</v>
      </c>
      <c r="L1048" s="2">
        <f t="shared" si="1172"/>
        <v>8</v>
      </c>
      <c r="M1048" s="2">
        <f t="shared" si="1173"/>
        <v>10</v>
      </c>
      <c r="N1048" s="2">
        <f t="shared" si="1174"/>
        <v>21</v>
      </c>
      <c r="O1048" s="7" t="str">
        <f t="shared" si="1175"/>
        <v>Gym Volontaire
 de 8h 00 à 9h 00</v>
      </c>
    </row>
    <row r="1049" spans="1:15" x14ac:dyDescent="0.25">
      <c r="A1049">
        <f t="shared" si="1176"/>
        <v>10</v>
      </c>
      <c r="B1049" s="3">
        <f t="shared" si="1177"/>
        <v>7</v>
      </c>
      <c r="C1049" s="4">
        <f t="shared" si="1168"/>
        <v>3</v>
      </c>
      <c r="D1049">
        <f t="shared" si="1180"/>
        <v>2018</v>
      </c>
      <c r="E1049" s="22">
        <f t="shared" si="1143"/>
        <v>43169</v>
      </c>
      <c r="F1049" s="25">
        <f t="shared" ref="F1049:H1049" si="1201">F1010</f>
        <v>0.375</v>
      </c>
      <c r="G1049" s="25">
        <f t="shared" si="1201"/>
        <v>0.45833333333333331</v>
      </c>
      <c r="H1049" s="25" t="str">
        <f t="shared" si="1201"/>
        <v>Val Horizon</v>
      </c>
      <c r="J1049" s="1">
        <f t="shared" si="1170"/>
        <v>8.3333333333333315E-2</v>
      </c>
      <c r="K1049" s="2">
        <f t="shared" si="1171"/>
        <v>0</v>
      </c>
      <c r="L1049" s="2">
        <f t="shared" si="1172"/>
        <v>8</v>
      </c>
      <c r="M1049" s="2">
        <f t="shared" si="1173"/>
        <v>22</v>
      </c>
      <c r="N1049" s="2">
        <f t="shared" si="1174"/>
        <v>45</v>
      </c>
      <c r="O1049" s="7" t="str">
        <f t="shared" si="1175"/>
        <v>Val Horizon
 de 9h 00 à 11h 00</v>
      </c>
    </row>
    <row r="1050" spans="1:15" x14ac:dyDescent="0.25">
      <c r="A1050">
        <f t="shared" si="1176"/>
        <v>10</v>
      </c>
      <c r="B1050" s="3">
        <f t="shared" si="1177"/>
        <v>7</v>
      </c>
      <c r="C1050" s="4">
        <f t="shared" si="1168"/>
        <v>3</v>
      </c>
      <c r="D1050">
        <f t="shared" si="1180"/>
        <v>2018</v>
      </c>
      <c r="E1050" s="22">
        <f t="shared" si="1143"/>
        <v>43169</v>
      </c>
      <c r="F1050" s="25">
        <f t="shared" ref="F1050:H1050" si="1202">F1011</f>
        <v>0.45833333333333331</v>
      </c>
      <c r="G1050" s="25">
        <f t="shared" si="1202"/>
        <v>0.60416666666666663</v>
      </c>
      <c r="H1050" s="25" t="str">
        <f t="shared" si="1202"/>
        <v>CNT</v>
      </c>
      <c r="J1050" s="1">
        <f t="shared" si="1170"/>
        <v>0.14583333333333331</v>
      </c>
      <c r="K1050" s="2">
        <f t="shared" si="1171"/>
        <v>0</v>
      </c>
      <c r="L1050" s="2">
        <f t="shared" si="1172"/>
        <v>8</v>
      </c>
      <c r="M1050" s="2">
        <f t="shared" si="1173"/>
        <v>46</v>
      </c>
      <c r="N1050" s="2">
        <f t="shared" si="1174"/>
        <v>87</v>
      </c>
      <c r="O1050" s="7" t="str">
        <f t="shared" si="1175"/>
        <v>CNT
 de 11h 00 à 14h 30</v>
      </c>
    </row>
    <row r="1051" spans="1:15" x14ac:dyDescent="0.25">
      <c r="A1051">
        <f t="shared" si="1176"/>
        <v>10</v>
      </c>
      <c r="B1051" s="3">
        <f t="shared" si="1177"/>
        <v>7</v>
      </c>
      <c r="C1051" s="4">
        <f t="shared" si="1168"/>
        <v>3</v>
      </c>
      <c r="D1051">
        <f t="shared" si="1180"/>
        <v>2018</v>
      </c>
      <c r="E1051" s="22">
        <f t="shared" si="1143"/>
        <v>43169</v>
      </c>
      <c r="F1051" s="25">
        <f t="shared" ref="F1051:H1051" si="1203">F1012</f>
        <v>0.60416666666666663</v>
      </c>
      <c r="G1051" s="25">
        <f t="shared" si="1203"/>
        <v>0.79166666666666663</v>
      </c>
      <c r="H1051" s="25" t="str">
        <f t="shared" si="1203"/>
        <v>Public + SDIS ET/OU PSIG</v>
      </c>
      <c r="J1051" s="1">
        <f t="shared" si="1170"/>
        <v>0.1875</v>
      </c>
      <c r="K1051" s="2">
        <f t="shared" si="1171"/>
        <v>0</v>
      </c>
      <c r="L1051" s="2">
        <f t="shared" si="1172"/>
        <v>8</v>
      </c>
      <c r="M1051" s="2">
        <f t="shared" si="1173"/>
        <v>88</v>
      </c>
      <c r="N1051" s="2">
        <f t="shared" si="1174"/>
        <v>141</v>
      </c>
      <c r="O1051" s="7" t="str">
        <f t="shared" si="1175"/>
        <v>Public + SDIS ET/OU PSIG
 de 14h 30 à 19h 00</v>
      </c>
    </row>
    <row r="1052" spans="1:15" x14ac:dyDescent="0.25">
      <c r="A1052">
        <f t="shared" si="1176"/>
        <v>10</v>
      </c>
      <c r="B1052" s="3">
        <f t="shared" si="1177"/>
        <v>7</v>
      </c>
      <c r="C1052" s="4">
        <f t="shared" si="1168"/>
        <v>3</v>
      </c>
      <c r="D1052">
        <f t="shared" si="1180"/>
        <v>2018</v>
      </c>
      <c r="E1052" s="22">
        <f t="shared" si="1143"/>
        <v>43169</v>
      </c>
      <c r="F1052" s="25">
        <f t="shared" ref="F1052:H1052" si="1204">F1013</f>
        <v>0.79166666666666663</v>
      </c>
      <c r="G1052" s="25">
        <f t="shared" si="1204"/>
        <v>0.84375</v>
      </c>
      <c r="H1052" s="25" t="str">
        <f t="shared" si="1204"/>
        <v>Plongeurs masqués</v>
      </c>
      <c r="J1052" s="1">
        <f t="shared" si="1170"/>
        <v>5.208333333333337E-2</v>
      </c>
      <c r="K1052" s="2">
        <f t="shared" si="1171"/>
        <v>0</v>
      </c>
      <c r="L1052" s="2">
        <f t="shared" si="1172"/>
        <v>8</v>
      </c>
      <c r="M1052" s="2">
        <f t="shared" si="1173"/>
        <v>142</v>
      </c>
      <c r="N1052" s="2">
        <f t="shared" si="1174"/>
        <v>156</v>
      </c>
      <c r="O1052" s="7" t="str">
        <f t="shared" si="1175"/>
        <v>Plongeurs masqués
 de 19h 00 à 20h 15</v>
      </c>
    </row>
    <row r="1053" spans="1:15" x14ac:dyDescent="0.25">
      <c r="A1053">
        <f t="shared" si="1176"/>
        <v>11</v>
      </c>
      <c r="B1053" s="3">
        <f t="shared" si="1177"/>
        <v>1</v>
      </c>
      <c r="C1053" s="4">
        <f t="shared" si="1168"/>
        <v>3</v>
      </c>
      <c r="D1053">
        <f t="shared" si="1180"/>
        <v>2018</v>
      </c>
      <c r="E1053" s="22">
        <f t="shared" si="1143"/>
        <v>43170</v>
      </c>
      <c r="F1053" s="25">
        <f t="shared" ref="F1053:H1053" si="1205">F1014</f>
        <v>0.3125</v>
      </c>
      <c r="G1053" s="25">
        <f t="shared" si="1205"/>
        <v>0.41666666666666669</v>
      </c>
      <c r="H1053" s="25" t="str">
        <f t="shared" si="1205"/>
        <v>CNT</v>
      </c>
      <c r="J1053" s="1">
        <f t="shared" si="1170"/>
        <v>0.10416666666666669</v>
      </c>
      <c r="K1053" s="2">
        <f t="shared" si="1171"/>
        <v>0</v>
      </c>
      <c r="L1053" s="2">
        <f t="shared" si="1172"/>
        <v>2</v>
      </c>
      <c r="M1053" s="2">
        <f t="shared" si="1173"/>
        <v>4</v>
      </c>
      <c r="N1053" s="2">
        <f t="shared" si="1174"/>
        <v>33</v>
      </c>
      <c r="O1053" s="7" t="str">
        <f t="shared" si="1175"/>
        <v>CNT
 de 7h 30 à 10h 00</v>
      </c>
    </row>
    <row r="1054" spans="1:15" x14ac:dyDescent="0.25">
      <c r="A1054">
        <f t="shared" si="1176"/>
        <v>11</v>
      </c>
      <c r="B1054" s="3">
        <f t="shared" si="1177"/>
        <v>1</v>
      </c>
      <c r="C1054" s="4">
        <f t="shared" si="1168"/>
        <v>3</v>
      </c>
      <c r="D1054">
        <f t="shared" si="1180"/>
        <v>2018</v>
      </c>
      <c r="E1054" s="22">
        <f t="shared" si="1143"/>
        <v>43170</v>
      </c>
      <c r="F1054" s="25">
        <f t="shared" ref="F1054:H1054" si="1206">F1015</f>
        <v>0.41666666666666669</v>
      </c>
      <c r="G1054" s="25">
        <f t="shared" si="1206"/>
        <v>0.5625</v>
      </c>
      <c r="H1054" s="25" t="str">
        <f t="shared" si="1206"/>
        <v>Public</v>
      </c>
      <c r="J1054" s="1">
        <f t="shared" si="1170"/>
        <v>0.14583333333333331</v>
      </c>
      <c r="K1054" s="2">
        <f t="shared" si="1171"/>
        <v>0</v>
      </c>
      <c r="L1054" s="2">
        <f t="shared" si="1172"/>
        <v>2</v>
      </c>
      <c r="M1054" s="2">
        <f t="shared" si="1173"/>
        <v>34</v>
      </c>
      <c r="N1054" s="2">
        <f t="shared" si="1174"/>
        <v>75</v>
      </c>
      <c r="O1054" s="7" t="str">
        <f t="shared" si="1175"/>
        <v>Public
 de 10h 00 à 13h 30</v>
      </c>
    </row>
    <row r="1055" spans="1:15" x14ac:dyDescent="0.25">
      <c r="A1055">
        <f t="shared" si="1176"/>
        <v>11</v>
      </c>
      <c r="B1055" s="3">
        <f t="shared" si="1177"/>
        <v>2</v>
      </c>
      <c r="C1055" s="4">
        <f t="shared" si="1168"/>
        <v>3</v>
      </c>
      <c r="D1055">
        <f t="shared" si="1180"/>
        <v>2018</v>
      </c>
      <c r="E1055" s="22">
        <f t="shared" si="1143"/>
        <v>43171</v>
      </c>
      <c r="F1055" s="25">
        <f t="shared" ref="F1055:H1055" si="1207">F1016</f>
        <v>0.375</v>
      </c>
      <c r="G1055" s="25">
        <f t="shared" si="1207"/>
        <v>0.44791666666666669</v>
      </c>
      <c r="H1055" s="25" t="str">
        <f t="shared" si="1207"/>
        <v>Lycée</v>
      </c>
      <c r="J1055" s="1">
        <f t="shared" si="1170"/>
        <v>7.2916666666666685E-2</v>
      </c>
      <c r="K1055" s="2">
        <f t="shared" si="1171"/>
        <v>0</v>
      </c>
      <c r="L1055" s="2">
        <f t="shared" si="1172"/>
        <v>3</v>
      </c>
      <c r="M1055" s="2">
        <f t="shared" si="1173"/>
        <v>22</v>
      </c>
      <c r="N1055" s="2">
        <f t="shared" si="1174"/>
        <v>42</v>
      </c>
      <c r="O1055" s="7" t="str">
        <f t="shared" si="1175"/>
        <v>Lycée
 de 9h 00 à 10h 45</v>
      </c>
    </row>
    <row r="1056" spans="1:15" x14ac:dyDescent="0.25">
      <c r="A1056">
        <f t="shared" si="1176"/>
        <v>11</v>
      </c>
      <c r="B1056" s="3">
        <f t="shared" si="1177"/>
        <v>2</v>
      </c>
      <c r="C1056" s="4">
        <f t="shared" si="1168"/>
        <v>3</v>
      </c>
      <c r="D1056">
        <f t="shared" si="1180"/>
        <v>2018</v>
      </c>
      <c r="E1056" s="22">
        <f t="shared" si="1143"/>
        <v>43171</v>
      </c>
      <c r="F1056" s="25">
        <f t="shared" ref="F1056:H1056" si="1208">F1017</f>
        <v>0.5</v>
      </c>
      <c r="G1056" s="25">
        <f t="shared" si="1208"/>
        <v>0.5625</v>
      </c>
      <c r="H1056" s="25" t="str">
        <f t="shared" si="1208"/>
        <v>Gym Volontaire</v>
      </c>
      <c r="J1056" s="1">
        <f t="shared" si="1170"/>
        <v>6.25E-2</v>
      </c>
      <c r="K1056" s="2">
        <f t="shared" si="1171"/>
        <v>0</v>
      </c>
      <c r="L1056" s="2">
        <f t="shared" si="1172"/>
        <v>3</v>
      </c>
      <c r="M1056" s="2">
        <f t="shared" si="1173"/>
        <v>58</v>
      </c>
      <c r="N1056" s="2">
        <f t="shared" si="1174"/>
        <v>75</v>
      </c>
      <c r="O1056" s="7" t="str">
        <f t="shared" si="1175"/>
        <v>Gym Volontaire
 de 12h 00 à 13h 30</v>
      </c>
    </row>
    <row r="1057" spans="1:15" x14ac:dyDescent="0.25">
      <c r="A1057">
        <f t="shared" si="1176"/>
        <v>11</v>
      </c>
      <c r="B1057" s="3">
        <f t="shared" si="1177"/>
        <v>2</v>
      </c>
      <c r="C1057" s="4">
        <f t="shared" si="1168"/>
        <v>3</v>
      </c>
      <c r="D1057">
        <f t="shared" si="1180"/>
        <v>2018</v>
      </c>
      <c r="E1057" s="22">
        <f t="shared" si="1143"/>
        <v>43171</v>
      </c>
      <c r="F1057" s="25">
        <f t="shared" ref="F1057:H1057" si="1209">F1018</f>
        <v>0.58333333333333337</v>
      </c>
      <c r="G1057" s="25">
        <f t="shared" si="1209"/>
        <v>0.64583333333333337</v>
      </c>
      <c r="H1057" s="25" t="str">
        <f t="shared" si="1209"/>
        <v>Collège A</v>
      </c>
      <c r="J1057" s="1">
        <f t="shared" si="1170"/>
        <v>6.25E-2</v>
      </c>
      <c r="K1057" s="2">
        <f t="shared" si="1171"/>
        <v>0</v>
      </c>
      <c r="L1057" s="2">
        <f t="shared" si="1172"/>
        <v>3</v>
      </c>
      <c r="M1057" s="2">
        <f t="shared" si="1173"/>
        <v>82</v>
      </c>
      <c r="N1057" s="2">
        <f t="shared" si="1174"/>
        <v>99</v>
      </c>
      <c r="O1057" s="7" t="str">
        <f t="shared" si="1175"/>
        <v>Collège A
 de 14h 00 à 15h 30</v>
      </c>
    </row>
    <row r="1058" spans="1:15" x14ac:dyDescent="0.25">
      <c r="A1058">
        <f t="shared" si="1176"/>
        <v>11</v>
      </c>
      <c r="B1058" s="3">
        <f t="shared" si="1177"/>
        <v>2</v>
      </c>
      <c r="C1058" s="4">
        <f t="shared" si="1168"/>
        <v>3</v>
      </c>
      <c r="D1058">
        <f t="shared" si="1180"/>
        <v>2018</v>
      </c>
      <c r="E1058" s="22">
        <f t="shared" si="1143"/>
        <v>43171</v>
      </c>
      <c r="F1058" s="25">
        <f t="shared" ref="F1058:H1058" si="1210">F1019</f>
        <v>0.64583333333333337</v>
      </c>
      <c r="G1058" s="25">
        <f t="shared" si="1210"/>
        <v>0.70833333333333337</v>
      </c>
      <c r="H1058" s="25" t="str">
        <f t="shared" si="1210"/>
        <v>Collège B</v>
      </c>
      <c r="J1058" s="1">
        <f t="shared" si="1170"/>
        <v>6.25E-2</v>
      </c>
      <c r="K1058" s="2">
        <f t="shared" si="1171"/>
        <v>0</v>
      </c>
      <c r="L1058" s="2">
        <f t="shared" si="1172"/>
        <v>3</v>
      </c>
      <c r="M1058" s="2">
        <f t="shared" si="1173"/>
        <v>100</v>
      </c>
      <c r="N1058" s="2">
        <f t="shared" si="1174"/>
        <v>117</v>
      </c>
      <c r="O1058" s="7" t="str">
        <f t="shared" si="1175"/>
        <v>Collège B
 de 15h 30 à 17h 00</v>
      </c>
    </row>
    <row r="1059" spans="1:15" x14ac:dyDescent="0.25">
      <c r="A1059">
        <f t="shared" si="1176"/>
        <v>11</v>
      </c>
      <c r="B1059" s="3">
        <f t="shared" si="1177"/>
        <v>2</v>
      </c>
      <c r="C1059" s="4">
        <f t="shared" si="1168"/>
        <v>3</v>
      </c>
      <c r="D1059">
        <f t="shared" si="1180"/>
        <v>2018</v>
      </c>
      <c r="E1059" s="22">
        <f t="shared" si="1143"/>
        <v>43171</v>
      </c>
      <c r="F1059" s="25">
        <f t="shared" ref="F1059:H1059" si="1211">F1020</f>
        <v>0.70833333333333337</v>
      </c>
      <c r="G1059" s="25">
        <f t="shared" si="1211"/>
        <v>0.75</v>
      </c>
      <c r="H1059" s="25" t="str">
        <f t="shared" si="1211"/>
        <v>Gym Volontaire</v>
      </c>
      <c r="J1059" s="1">
        <f t="shared" si="1170"/>
        <v>4.166666666666663E-2</v>
      </c>
      <c r="K1059" s="2">
        <f t="shared" si="1171"/>
        <v>0</v>
      </c>
      <c r="L1059" s="2">
        <f t="shared" si="1172"/>
        <v>3</v>
      </c>
      <c r="M1059" s="2">
        <f t="shared" si="1173"/>
        <v>118</v>
      </c>
      <c r="N1059" s="2">
        <f t="shared" si="1174"/>
        <v>129</v>
      </c>
      <c r="O1059" s="7" t="str">
        <f t="shared" si="1175"/>
        <v>Gym Volontaire
 de 17h 00 à 18h 00</v>
      </c>
    </row>
    <row r="1060" spans="1:15" x14ac:dyDescent="0.25">
      <c r="A1060">
        <f t="shared" si="1176"/>
        <v>11</v>
      </c>
      <c r="B1060" s="3">
        <f t="shared" si="1177"/>
        <v>2</v>
      </c>
      <c r="C1060" s="4">
        <f t="shared" si="1168"/>
        <v>3</v>
      </c>
      <c r="D1060">
        <f t="shared" si="1180"/>
        <v>2018</v>
      </c>
      <c r="E1060" s="22">
        <f t="shared" si="1143"/>
        <v>43171</v>
      </c>
      <c r="F1060" s="25">
        <f t="shared" ref="F1060:H1060" si="1212">F1021</f>
        <v>0.75</v>
      </c>
      <c r="G1060" s="25">
        <f t="shared" si="1212"/>
        <v>0.9375</v>
      </c>
      <c r="H1060" s="25" t="str">
        <f t="shared" si="1212"/>
        <v>CNT</v>
      </c>
      <c r="J1060" s="1">
        <f t="shared" si="1170"/>
        <v>0.1875</v>
      </c>
      <c r="K1060" s="2">
        <f t="shared" si="1171"/>
        <v>0</v>
      </c>
      <c r="L1060" s="2">
        <f t="shared" si="1172"/>
        <v>3</v>
      </c>
      <c r="M1060" s="2">
        <f t="shared" si="1173"/>
        <v>130</v>
      </c>
      <c r="N1060" s="2">
        <f t="shared" si="1174"/>
        <v>183</v>
      </c>
      <c r="O1060" s="7" t="str">
        <f t="shared" si="1175"/>
        <v>CNT
 de 18h 00 à 22h 30</v>
      </c>
    </row>
    <row r="1061" spans="1:15" x14ac:dyDescent="0.25">
      <c r="A1061">
        <f t="shared" si="1176"/>
        <v>11</v>
      </c>
      <c r="B1061" s="3">
        <f t="shared" si="1177"/>
        <v>3</v>
      </c>
      <c r="C1061" s="4">
        <f t="shared" si="1168"/>
        <v>3</v>
      </c>
      <c r="D1061">
        <f t="shared" si="1180"/>
        <v>2018</v>
      </c>
      <c r="E1061" s="22">
        <f t="shared" si="1143"/>
        <v>43172</v>
      </c>
      <c r="F1061" s="25">
        <f t="shared" ref="F1061:H1061" si="1213">F1022</f>
        <v>0.3125</v>
      </c>
      <c r="G1061" s="25">
        <f t="shared" si="1213"/>
        <v>0.34375</v>
      </c>
      <c r="H1061" s="25" t="str">
        <f t="shared" si="1213"/>
        <v>SDIS et/OU PSIG</v>
      </c>
      <c r="J1061" s="1">
        <f t="shared" si="1170"/>
        <v>3.125E-2</v>
      </c>
      <c r="K1061" s="2">
        <f t="shared" si="1171"/>
        <v>0</v>
      </c>
      <c r="L1061" s="2">
        <f t="shared" si="1172"/>
        <v>4</v>
      </c>
      <c r="M1061" s="2">
        <f t="shared" si="1173"/>
        <v>4</v>
      </c>
      <c r="N1061" s="2">
        <f t="shared" si="1174"/>
        <v>12</v>
      </c>
      <c r="O1061" s="7" t="str">
        <f t="shared" si="1175"/>
        <v>SDIS et/OU PSIG
 de 7h 30 à 8h 15</v>
      </c>
    </row>
    <row r="1062" spans="1:15" x14ac:dyDescent="0.25">
      <c r="A1062">
        <f t="shared" si="1176"/>
        <v>11</v>
      </c>
      <c r="B1062" s="3">
        <f t="shared" si="1177"/>
        <v>3</v>
      </c>
      <c r="C1062" s="4">
        <f t="shared" si="1168"/>
        <v>3</v>
      </c>
      <c r="D1062">
        <f t="shared" si="1180"/>
        <v>2018</v>
      </c>
      <c r="E1062" s="22">
        <f t="shared" si="1143"/>
        <v>43172</v>
      </c>
      <c r="F1062" s="25">
        <f t="shared" ref="F1062:H1062" si="1214">F1023</f>
        <v>0.35416666666666669</v>
      </c>
      <c r="G1062" s="25">
        <f t="shared" si="1214"/>
        <v>0.5</v>
      </c>
      <c r="H1062" s="25" t="str">
        <f t="shared" si="1214"/>
        <v>Collège C</v>
      </c>
      <c r="J1062" s="1">
        <f t="shared" si="1170"/>
        <v>0.14583333333333331</v>
      </c>
      <c r="K1062" s="2">
        <f t="shared" si="1171"/>
        <v>0</v>
      </c>
      <c r="L1062" s="2">
        <f t="shared" si="1172"/>
        <v>4</v>
      </c>
      <c r="M1062" s="2">
        <f t="shared" si="1173"/>
        <v>16</v>
      </c>
      <c r="N1062" s="2">
        <f t="shared" si="1174"/>
        <v>57</v>
      </c>
      <c r="O1062" s="7" t="str">
        <f t="shared" si="1175"/>
        <v>Collège C
 de 8h 30 à 12h 00</v>
      </c>
    </row>
    <row r="1063" spans="1:15" x14ac:dyDescent="0.25">
      <c r="A1063">
        <f t="shared" si="1176"/>
        <v>11</v>
      </c>
      <c r="B1063" s="3">
        <f t="shared" si="1177"/>
        <v>3</v>
      </c>
      <c r="C1063" s="4">
        <f t="shared" si="1168"/>
        <v>3</v>
      </c>
      <c r="D1063">
        <f t="shared" si="1180"/>
        <v>2018</v>
      </c>
      <c r="E1063" s="22">
        <f t="shared" si="1143"/>
        <v>43172</v>
      </c>
      <c r="F1063" s="25">
        <f t="shared" ref="F1063:H1063" si="1215">F1024</f>
        <v>0.52083333333333337</v>
      </c>
      <c r="G1063" s="25">
        <f t="shared" si="1215"/>
        <v>0.5625</v>
      </c>
      <c r="H1063" s="25" t="str">
        <f t="shared" si="1215"/>
        <v>Maison Des Cèdres</v>
      </c>
      <c r="J1063" s="1">
        <f t="shared" si="1170"/>
        <v>4.166666666666663E-2</v>
      </c>
      <c r="K1063" s="2">
        <f t="shared" si="1171"/>
        <v>0</v>
      </c>
      <c r="L1063" s="2">
        <f t="shared" si="1172"/>
        <v>4</v>
      </c>
      <c r="M1063" s="2">
        <f t="shared" si="1173"/>
        <v>64</v>
      </c>
      <c r="N1063" s="2">
        <f t="shared" si="1174"/>
        <v>75</v>
      </c>
      <c r="O1063" s="7" t="str">
        <f t="shared" si="1175"/>
        <v>Maison Des Cèdres
 de 12h 30 à 13h 30</v>
      </c>
    </row>
    <row r="1064" spans="1:15" x14ac:dyDescent="0.25">
      <c r="A1064">
        <f t="shared" si="1176"/>
        <v>11</v>
      </c>
      <c r="B1064" s="3">
        <f t="shared" si="1177"/>
        <v>3</v>
      </c>
      <c r="C1064" s="4">
        <f t="shared" si="1168"/>
        <v>3</v>
      </c>
      <c r="D1064">
        <f t="shared" si="1180"/>
        <v>2018</v>
      </c>
      <c r="E1064" s="22">
        <f t="shared" si="1143"/>
        <v>43172</v>
      </c>
      <c r="F1064" s="25">
        <f t="shared" ref="F1064:H1064" si="1216">F1025</f>
        <v>0.58333333333333337</v>
      </c>
      <c r="G1064" s="25">
        <f t="shared" si="1216"/>
        <v>0.75</v>
      </c>
      <c r="H1064" s="25" t="str">
        <f t="shared" si="1216"/>
        <v>Lycée</v>
      </c>
      <c r="J1064" s="1">
        <f t="shared" si="1170"/>
        <v>0.16666666666666663</v>
      </c>
      <c r="K1064" s="2">
        <f t="shared" si="1171"/>
        <v>0</v>
      </c>
      <c r="L1064" s="2">
        <f t="shared" si="1172"/>
        <v>4</v>
      </c>
      <c r="M1064" s="2">
        <f t="shared" si="1173"/>
        <v>82</v>
      </c>
      <c r="N1064" s="2">
        <f t="shared" si="1174"/>
        <v>129</v>
      </c>
      <c r="O1064" s="7" t="str">
        <f t="shared" si="1175"/>
        <v>Lycée
 de 14h 00 à 18h 00</v>
      </c>
    </row>
    <row r="1065" spans="1:15" x14ac:dyDescent="0.25">
      <c r="A1065">
        <f t="shared" si="1176"/>
        <v>11</v>
      </c>
      <c r="B1065" s="3">
        <f t="shared" si="1177"/>
        <v>3</v>
      </c>
      <c r="C1065" s="4">
        <f t="shared" si="1168"/>
        <v>3</v>
      </c>
      <c r="D1065">
        <f t="shared" si="1180"/>
        <v>2018</v>
      </c>
      <c r="E1065" s="22">
        <f t="shared" si="1143"/>
        <v>43172</v>
      </c>
      <c r="F1065" s="25">
        <f t="shared" ref="F1065:H1065" si="1217">F1026</f>
        <v>0.75</v>
      </c>
      <c r="G1065" s="25">
        <f t="shared" si="1217"/>
        <v>0.83333333333333337</v>
      </c>
      <c r="H1065" s="25" t="str">
        <f t="shared" si="1217"/>
        <v>Public</v>
      </c>
      <c r="J1065" s="1">
        <f t="shared" si="1170"/>
        <v>8.333333333333337E-2</v>
      </c>
      <c r="K1065" s="2">
        <f t="shared" si="1171"/>
        <v>0</v>
      </c>
      <c r="L1065" s="2">
        <f t="shared" si="1172"/>
        <v>4</v>
      </c>
      <c r="M1065" s="2">
        <f t="shared" si="1173"/>
        <v>130</v>
      </c>
      <c r="N1065" s="2">
        <f t="shared" si="1174"/>
        <v>153</v>
      </c>
      <c r="O1065" s="7" t="str">
        <f t="shared" si="1175"/>
        <v>Public
 de 18h 00 à 20h 00</v>
      </c>
    </row>
    <row r="1066" spans="1:15" x14ac:dyDescent="0.25">
      <c r="A1066">
        <f t="shared" si="1176"/>
        <v>11</v>
      </c>
      <c r="B1066" s="3">
        <f t="shared" si="1177"/>
        <v>3</v>
      </c>
      <c r="C1066" s="4">
        <f t="shared" si="1168"/>
        <v>3</v>
      </c>
      <c r="D1066">
        <f t="shared" si="1180"/>
        <v>2018</v>
      </c>
      <c r="E1066" s="22">
        <f t="shared" ref="E1066:E1129" si="1218">E1027+7</f>
        <v>43172</v>
      </c>
      <c r="F1066" s="25">
        <f t="shared" ref="F1066:H1066" si="1219">F1027</f>
        <v>0.83333333333333337</v>
      </c>
      <c r="G1066" s="25">
        <f t="shared" si="1219"/>
        <v>0.9375</v>
      </c>
      <c r="H1066" s="25" t="str">
        <f t="shared" si="1219"/>
        <v>CNT</v>
      </c>
      <c r="J1066" s="1">
        <f t="shared" si="1170"/>
        <v>0.10416666666666663</v>
      </c>
      <c r="K1066" s="2">
        <f t="shared" si="1171"/>
        <v>0</v>
      </c>
      <c r="L1066" s="2">
        <f t="shared" si="1172"/>
        <v>4</v>
      </c>
      <c r="M1066" s="2">
        <f t="shared" si="1173"/>
        <v>154</v>
      </c>
      <c r="N1066" s="2">
        <f t="shared" si="1174"/>
        <v>183</v>
      </c>
      <c r="O1066" s="7" t="str">
        <f t="shared" si="1175"/>
        <v>CNT
 de 20h 00 à 22h 30</v>
      </c>
    </row>
    <row r="1067" spans="1:15" x14ac:dyDescent="0.25">
      <c r="A1067">
        <f t="shared" si="1176"/>
        <v>11</v>
      </c>
      <c r="B1067" s="3">
        <f t="shared" si="1177"/>
        <v>4</v>
      </c>
      <c r="C1067" s="4">
        <f t="shared" si="1168"/>
        <v>3</v>
      </c>
      <c r="D1067">
        <f t="shared" si="1180"/>
        <v>2018</v>
      </c>
      <c r="E1067" s="22">
        <f t="shared" si="1218"/>
        <v>43173</v>
      </c>
      <c r="F1067" s="25">
        <f t="shared" ref="F1067:H1067" si="1220">F1028</f>
        <v>0.33333333333333331</v>
      </c>
      <c r="G1067" s="25">
        <f t="shared" si="1220"/>
        <v>0.41666666666666669</v>
      </c>
      <c r="H1067" s="25" t="str">
        <f t="shared" si="1220"/>
        <v>Lycée</v>
      </c>
      <c r="J1067" s="1">
        <f t="shared" si="1170"/>
        <v>8.333333333333337E-2</v>
      </c>
      <c r="K1067" s="2">
        <f t="shared" si="1171"/>
        <v>0</v>
      </c>
      <c r="L1067" s="2">
        <f t="shared" si="1172"/>
        <v>5</v>
      </c>
      <c r="M1067" s="2">
        <f t="shared" si="1173"/>
        <v>10</v>
      </c>
      <c r="N1067" s="2">
        <f t="shared" si="1174"/>
        <v>33</v>
      </c>
      <c r="O1067" s="7" t="str">
        <f t="shared" si="1175"/>
        <v>Lycée
 de 8h 00 à 10h 00</v>
      </c>
    </row>
    <row r="1068" spans="1:15" x14ac:dyDescent="0.25">
      <c r="A1068">
        <f t="shared" si="1176"/>
        <v>11</v>
      </c>
      <c r="B1068" s="3">
        <f t="shared" si="1177"/>
        <v>4</v>
      </c>
      <c r="C1068" s="4">
        <f t="shared" si="1168"/>
        <v>3</v>
      </c>
      <c r="D1068">
        <f t="shared" si="1180"/>
        <v>2018</v>
      </c>
      <c r="E1068" s="22">
        <f t="shared" si="1218"/>
        <v>43173</v>
      </c>
      <c r="F1068" s="25">
        <f t="shared" ref="F1068:H1068" si="1221">F1029</f>
        <v>0.41666666666666669</v>
      </c>
      <c r="G1068" s="25">
        <f t="shared" si="1221"/>
        <v>0.5</v>
      </c>
      <c r="H1068" s="25" t="str">
        <f t="shared" si="1221"/>
        <v>Lycée</v>
      </c>
      <c r="J1068" s="1">
        <f t="shared" si="1170"/>
        <v>8.3333333333333315E-2</v>
      </c>
      <c r="K1068" s="2">
        <f t="shared" si="1171"/>
        <v>0</v>
      </c>
      <c r="L1068" s="2">
        <f t="shared" si="1172"/>
        <v>5</v>
      </c>
      <c r="M1068" s="2">
        <f t="shared" si="1173"/>
        <v>34</v>
      </c>
      <c r="N1068" s="2">
        <f t="shared" si="1174"/>
        <v>57</v>
      </c>
      <c r="O1068" s="7" t="str">
        <f t="shared" si="1175"/>
        <v>Lycée
 de 10h 00 à 12h 00</v>
      </c>
    </row>
    <row r="1069" spans="1:15" x14ac:dyDescent="0.25">
      <c r="A1069">
        <f t="shared" si="1176"/>
        <v>11</v>
      </c>
      <c r="B1069" s="3">
        <f t="shared" si="1177"/>
        <v>4</v>
      </c>
      <c r="C1069" s="4">
        <f t="shared" si="1168"/>
        <v>3</v>
      </c>
      <c r="D1069">
        <f t="shared" si="1180"/>
        <v>2018</v>
      </c>
      <c r="E1069" s="22">
        <f t="shared" si="1218"/>
        <v>43173</v>
      </c>
      <c r="F1069" s="25">
        <f t="shared" ref="F1069:H1069" si="1222">F1030</f>
        <v>0.52083333333333337</v>
      </c>
      <c r="G1069" s="25">
        <f t="shared" si="1222"/>
        <v>0.60416666666666663</v>
      </c>
      <c r="H1069" s="25" t="str">
        <f t="shared" si="1222"/>
        <v>CNT</v>
      </c>
      <c r="J1069" s="1">
        <f t="shared" si="1170"/>
        <v>8.3333333333333259E-2</v>
      </c>
      <c r="K1069" s="2">
        <f t="shared" si="1171"/>
        <v>0</v>
      </c>
      <c r="L1069" s="2">
        <f t="shared" si="1172"/>
        <v>5</v>
      </c>
      <c r="M1069" s="2">
        <f t="shared" si="1173"/>
        <v>64</v>
      </c>
      <c r="N1069" s="2">
        <f t="shared" si="1174"/>
        <v>87</v>
      </c>
      <c r="O1069" s="7" t="str">
        <f t="shared" si="1175"/>
        <v>CNT
 de 12h 30 à 14h 30</v>
      </c>
    </row>
    <row r="1070" spans="1:15" x14ac:dyDescent="0.25">
      <c r="A1070">
        <f t="shared" si="1176"/>
        <v>11</v>
      </c>
      <c r="B1070" s="3">
        <f t="shared" si="1177"/>
        <v>4</v>
      </c>
      <c r="C1070" s="4">
        <f t="shared" si="1168"/>
        <v>3</v>
      </c>
      <c r="D1070">
        <f t="shared" si="1180"/>
        <v>2018</v>
      </c>
      <c r="E1070" s="22">
        <f t="shared" si="1218"/>
        <v>43173</v>
      </c>
      <c r="F1070" s="25">
        <f t="shared" ref="F1070:H1070" si="1223">F1031</f>
        <v>0.60416666666666663</v>
      </c>
      <c r="G1070" s="25">
        <f t="shared" si="1223"/>
        <v>0.79166666666666663</v>
      </c>
      <c r="H1070" s="25" t="str">
        <f t="shared" si="1223"/>
        <v>Public</v>
      </c>
      <c r="J1070" s="1">
        <f t="shared" si="1170"/>
        <v>0.1875</v>
      </c>
      <c r="K1070" s="2">
        <f t="shared" si="1171"/>
        <v>0</v>
      </c>
      <c r="L1070" s="2">
        <f t="shared" si="1172"/>
        <v>5</v>
      </c>
      <c r="M1070" s="2">
        <f t="shared" si="1173"/>
        <v>88</v>
      </c>
      <c r="N1070" s="2">
        <f t="shared" si="1174"/>
        <v>141</v>
      </c>
      <c r="O1070" s="7" t="str">
        <f t="shared" si="1175"/>
        <v>Public
 de 14h 30 à 19h 00</v>
      </c>
    </row>
    <row r="1071" spans="1:15" x14ac:dyDescent="0.25">
      <c r="A1071">
        <f t="shared" si="1176"/>
        <v>11</v>
      </c>
      <c r="B1071" s="3">
        <f t="shared" si="1177"/>
        <v>4</v>
      </c>
      <c r="C1071" s="4">
        <f t="shared" si="1168"/>
        <v>3</v>
      </c>
      <c r="D1071">
        <f t="shared" si="1180"/>
        <v>2018</v>
      </c>
      <c r="E1071" s="22">
        <f t="shared" si="1218"/>
        <v>43173</v>
      </c>
      <c r="F1071" s="25">
        <f t="shared" ref="F1071:H1071" si="1224">F1032</f>
        <v>0.79166666666666663</v>
      </c>
      <c r="G1071" s="25">
        <f t="shared" si="1224"/>
        <v>0.83333333333333337</v>
      </c>
      <c r="H1071" s="25" t="str">
        <f t="shared" si="1224"/>
        <v>CNT</v>
      </c>
      <c r="J1071" s="1">
        <f t="shared" si="1170"/>
        <v>4.1666666666666741E-2</v>
      </c>
      <c r="K1071" s="2">
        <f t="shared" si="1171"/>
        <v>0</v>
      </c>
      <c r="L1071" s="2">
        <f t="shared" si="1172"/>
        <v>5</v>
      </c>
      <c r="M1071" s="2">
        <f t="shared" si="1173"/>
        <v>142</v>
      </c>
      <c r="N1071" s="2">
        <f t="shared" si="1174"/>
        <v>153</v>
      </c>
      <c r="O1071" s="7" t="str">
        <f t="shared" si="1175"/>
        <v>CNT
 de 19h 00 à 20h 00</v>
      </c>
    </row>
    <row r="1072" spans="1:15" x14ac:dyDescent="0.25">
      <c r="A1072">
        <f t="shared" si="1176"/>
        <v>11</v>
      </c>
      <c r="B1072" s="3">
        <f t="shared" si="1177"/>
        <v>4</v>
      </c>
      <c r="C1072" s="4">
        <f t="shared" si="1168"/>
        <v>3</v>
      </c>
      <c r="D1072">
        <f t="shared" si="1180"/>
        <v>2018</v>
      </c>
      <c r="E1072" s="22">
        <f t="shared" si="1218"/>
        <v>43173</v>
      </c>
      <c r="F1072" s="25">
        <f t="shared" ref="F1072:H1072" si="1225">F1033</f>
        <v>0.83333333333333337</v>
      </c>
      <c r="G1072" s="25">
        <f t="shared" si="1225"/>
        <v>0.9375</v>
      </c>
      <c r="H1072" s="25" t="str">
        <f t="shared" si="1225"/>
        <v>Plongeurs masqués</v>
      </c>
      <c r="J1072" s="1">
        <f t="shared" si="1170"/>
        <v>0.10416666666666663</v>
      </c>
      <c r="K1072" s="2">
        <f t="shared" si="1171"/>
        <v>0</v>
      </c>
      <c r="L1072" s="2">
        <f t="shared" si="1172"/>
        <v>5</v>
      </c>
      <c r="M1072" s="2">
        <f t="shared" si="1173"/>
        <v>154</v>
      </c>
      <c r="N1072" s="2">
        <f t="shared" si="1174"/>
        <v>183</v>
      </c>
      <c r="O1072" s="7" t="str">
        <f t="shared" si="1175"/>
        <v>Plongeurs masqués
 de 20h 00 à 22h 30</v>
      </c>
    </row>
    <row r="1073" spans="1:15" x14ac:dyDescent="0.25">
      <c r="A1073">
        <f t="shared" si="1176"/>
        <v>11</v>
      </c>
      <c r="B1073" s="3">
        <f t="shared" si="1177"/>
        <v>5</v>
      </c>
      <c r="C1073" s="4">
        <f t="shared" si="1168"/>
        <v>3</v>
      </c>
      <c r="D1073">
        <f t="shared" si="1180"/>
        <v>2018</v>
      </c>
      <c r="E1073" s="22">
        <f t="shared" si="1218"/>
        <v>43174</v>
      </c>
      <c r="F1073" s="25">
        <f t="shared" ref="F1073:H1073" si="1226">F1034</f>
        <v>0.35416666666666669</v>
      </c>
      <c r="G1073" s="25">
        <f t="shared" si="1226"/>
        <v>0.41666666666666669</v>
      </c>
      <c r="H1073" s="25" t="str">
        <f t="shared" si="1226"/>
        <v>Collège B</v>
      </c>
      <c r="J1073" s="1">
        <f t="shared" si="1170"/>
        <v>6.25E-2</v>
      </c>
      <c r="K1073" s="2">
        <f t="shared" si="1171"/>
        <v>0</v>
      </c>
      <c r="L1073" s="2">
        <f t="shared" si="1172"/>
        <v>6</v>
      </c>
      <c r="M1073" s="2">
        <f t="shared" si="1173"/>
        <v>16</v>
      </c>
      <c r="N1073" s="2">
        <f t="shared" si="1174"/>
        <v>33</v>
      </c>
      <c r="O1073" s="7" t="str">
        <f t="shared" si="1175"/>
        <v>Collège B
 de 8h 30 à 10h 00</v>
      </c>
    </row>
    <row r="1074" spans="1:15" x14ac:dyDescent="0.25">
      <c r="A1074">
        <f t="shared" si="1176"/>
        <v>11</v>
      </c>
      <c r="B1074" s="3">
        <f t="shared" si="1177"/>
        <v>5</v>
      </c>
      <c r="C1074" s="4">
        <f t="shared" si="1168"/>
        <v>3</v>
      </c>
      <c r="D1074">
        <f t="shared" si="1180"/>
        <v>2018</v>
      </c>
      <c r="E1074" s="22">
        <f t="shared" si="1218"/>
        <v>43174</v>
      </c>
      <c r="F1074" s="25">
        <f t="shared" ref="F1074:H1074" si="1227">F1035</f>
        <v>0.52083333333333337</v>
      </c>
      <c r="G1074" s="25">
        <f t="shared" si="1227"/>
        <v>0.5625</v>
      </c>
      <c r="H1074" s="25" t="str">
        <f t="shared" si="1227"/>
        <v>Inss</v>
      </c>
      <c r="J1074" s="1">
        <f t="shared" si="1170"/>
        <v>4.166666666666663E-2</v>
      </c>
      <c r="K1074" s="2">
        <f t="shared" si="1171"/>
        <v>0</v>
      </c>
      <c r="L1074" s="2">
        <f t="shared" si="1172"/>
        <v>6</v>
      </c>
      <c r="M1074" s="2">
        <f t="shared" si="1173"/>
        <v>64</v>
      </c>
      <c r="N1074" s="2">
        <f t="shared" si="1174"/>
        <v>75</v>
      </c>
      <c r="O1074" s="7" t="str">
        <f t="shared" si="1175"/>
        <v>Inss
 de 12h 30 à 13h 30</v>
      </c>
    </row>
    <row r="1075" spans="1:15" x14ac:dyDescent="0.25">
      <c r="A1075">
        <f t="shared" si="1176"/>
        <v>11</v>
      </c>
      <c r="B1075" s="3">
        <f t="shared" si="1177"/>
        <v>5</v>
      </c>
      <c r="C1075" s="4">
        <f t="shared" si="1168"/>
        <v>3</v>
      </c>
      <c r="D1075">
        <f t="shared" si="1180"/>
        <v>2018</v>
      </c>
      <c r="E1075" s="22">
        <f t="shared" si="1218"/>
        <v>43174</v>
      </c>
      <c r="F1075" s="25">
        <f t="shared" ref="F1075:H1075" si="1228">F1036</f>
        <v>0.58333333333333337</v>
      </c>
      <c r="G1075" s="25">
        <f t="shared" si="1228"/>
        <v>0.61111111111111105</v>
      </c>
      <c r="H1075" s="25" t="str">
        <f t="shared" si="1228"/>
        <v>Ecole Primaire A</v>
      </c>
      <c r="J1075" s="1">
        <f t="shared" si="1170"/>
        <v>2.7777777777777679E-2</v>
      </c>
      <c r="K1075" s="2">
        <f t="shared" si="1171"/>
        <v>0</v>
      </c>
      <c r="L1075" s="2">
        <f t="shared" si="1172"/>
        <v>6</v>
      </c>
      <c r="M1075" s="2">
        <f t="shared" si="1173"/>
        <v>82</v>
      </c>
      <c r="N1075" s="2">
        <f t="shared" si="1174"/>
        <v>88.999999999999972</v>
      </c>
      <c r="O1075" s="7" t="str">
        <f t="shared" si="1175"/>
        <v>Ecole Primaire A
 de 14h 00 à 14h 40</v>
      </c>
    </row>
    <row r="1076" spans="1:15" x14ac:dyDescent="0.25">
      <c r="A1076">
        <f t="shared" si="1176"/>
        <v>11</v>
      </c>
      <c r="B1076" s="3">
        <f t="shared" si="1177"/>
        <v>5</v>
      </c>
      <c r="C1076" s="4">
        <f t="shared" si="1168"/>
        <v>3</v>
      </c>
      <c r="D1076">
        <f t="shared" si="1180"/>
        <v>2018</v>
      </c>
      <c r="E1076" s="22">
        <f t="shared" si="1218"/>
        <v>43174</v>
      </c>
      <c r="F1076" s="25">
        <f t="shared" ref="F1076:H1076" si="1229">F1037</f>
        <v>0.61458333333333337</v>
      </c>
      <c r="G1076" s="25">
        <f t="shared" si="1229"/>
        <v>0.64236111111111105</v>
      </c>
      <c r="H1076" s="25" t="str">
        <f t="shared" si="1229"/>
        <v>Ecole Primaire A</v>
      </c>
      <c r="J1076" s="1">
        <f t="shared" si="1170"/>
        <v>2.7777777777777679E-2</v>
      </c>
      <c r="K1076" s="2">
        <f t="shared" si="1171"/>
        <v>0</v>
      </c>
      <c r="L1076" s="2">
        <f t="shared" si="1172"/>
        <v>6</v>
      </c>
      <c r="M1076" s="2">
        <f t="shared" si="1173"/>
        <v>91</v>
      </c>
      <c r="N1076" s="2">
        <f t="shared" si="1174"/>
        <v>97.999999999999972</v>
      </c>
      <c r="O1076" s="7" t="str">
        <f t="shared" si="1175"/>
        <v>Ecole Primaire A
 de 14h 45 à 15h 25</v>
      </c>
    </row>
    <row r="1077" spans="1:15" x14ac:dyDescent="0.25">
      <c r="A1077">
        <f t="shared" si="1176"/>
        <v>11</v>
      </c>
      <c r="B1077" s="3">
        <f t="shared" si="1177"/>
        <v>5</v>
      </c>
      <c r="C1077" s="4">
        <f t="shared" si="1168"/>
        <v>3</v>
      </c>
      <c r="D1077">
        <f t="shared" si="1180"/>
        <v>2018</v>
      </c>
      <c r="E1077" s="22">
        <f t="shared" si="1218"/>
        <v>43174</v>
      </c>
      <c r="F1077" s="25">
        <f t="shared" ref="F1077:H1077" si="1230">F1038</f>
        <v>0.66666666666666663</v>
      </c>
      <c r="G1077" s="25">
        <f t="shared" si="1230"/>
        <v>0.75</v>
      </c>
      <c r="H1077" s="25" t="str">
        <f t="shared" si="1230"/>
        <v>Lycée</v>
      </c>
      <c r="J1077" s="1">
        <f t="shared" si="1170"/>
        <v>8.333333333333337E-2</v>
      </c>
      <c r="K1077" s="2">
        <f t="shared" si="1171"/>
        <v>0</v>
      </c>
      <c r="L1077" s="2">
        <f t="shared" si="1172"/>
        <v>6</v>
      </c>
      <c r="M1077" s="2">
        <f t="shared" si="1173"/>
        <v>106</v>
      </c>
      <c r="N1077" s="2">
        <f t="shared" si="1174"/>
        <v>129</v>
      </c>
      <c r="O1077" s="7" t="str">
        <f t="shared" si="1175"/>
        <v>Lycée
 de 16h 00 à 18h 00</v>
      </c>
    </row>
    <row r="1078" spans="1:15" x14ac:dyDescent="0.25">
      <c r="A1078">
        <f t="shared" si="1176"/>
        <v>11</v>
      </c>
      <c r="B1078" s="3">
        <f t="shared" si="1177"/>
        <v>5</v>
      </c>
      <c r="C1078" s="4">
        <f t="shared" si="1168"/>
        <v>3</v>
      </c>
      <c r="D1078">
        <f t="shared" si="1180"/>
        <v>2018</v>
      </c>
      <c r="E1078" s="22">
        <f t="shared" si="1218"/>
        <v>43174</v>
      </c>
      <c r="F1078" s="25">
        <f t="shared" ref="F1078:H1078" si="1231">F1039</f>
        <v>0.75</v>
      </c>
      <c r="G1078" s="25">
        <f t="shared" si="1231"/>
        <v>0.83333333333333337</v>
      </c>
      <c r="H1078" s="25" t="str">
        <f t="shared" si="1231"/>
        <v>Public</v>
      </c>
      <c r="J1078" s="1">
        <f t="shared" si="1170"/>
        <v>8.333333333333337E-2</v>
      </c>
      <c r="K1078" s="2">
        <f t="shared" si="1171"/>
        <v>0</v>
      </c>
      <c r="L1078" s="2">
        <f t="shared" si="1172"/>
        <v>6</v>
      </c>
      <c r="M1078" s="2">
        <f t="shared" si="1173"/>
        <v>130</v>
      </c>
      <c r="N1078" s="2">
        <f t="shared" si="1174"/>
        <v>153</v>
      </c>
      <c r="O1078" s="7" t="str">
        <f t="shared" si="1175"/>
        <v>Public
 de 18h 00 à 20h 00</v>
      </c>
    </row>
    <row r="1079" spans="1:15" x14ac:dyDescent="0.25">
      <c r="A1079">
        <f t="shared" si="1176"/>
        <v>11</v>
      </c>
      <c r="B1079" s="3">
        <f t="shared" si="1177"/>
        <v>5</v>
      </c>
      <c r="C1079" s="4">
        <f t="shared" si="1168"/>
        <v>3</v>
      </c>
      <c r="D1079">
        <f t="shared" si="1180"/>
        <v>2018</v>
      </c>
      <c r="E1079" s="22">
        <f t="shared" si="1218"/>
        <v>43174</v>
      </c>
      <c r="F1079" s="25">
        <f t="shared" ref="F1079:H1079" si="1232">F1040</f>
        <v>0.83333333333333337</v>
      </c>
      <c r="G1079" s="25">
        <f t="shared" si="1232"/>
        <v>0.9375</v>
      </c>
      <c r="H1079" s="25" t="str">
        <f t="shared" si="1232"/>
        <v>CNT</v>
      </c>
      <c r="J1079" s="1">
        <f t="shared" si="1170"/>
        <v>0.10416666666666663</v>
      </c>
      <c r="K1079" s="2">
        <f t="shared" si="1171"/>
        <v>0</v>
      </c>
      <c r="L1079" s="2">
        <f t="shared" si="1172"/>
        <v>6</v>
      </c>
      <c r="M1079" s="2">
        <f t="shared" si="1173"/>
        <v>154</v>
      </c>
      <c r="N1079" s="2">
        <f t="shared" si="1174"/>
        <v>183</v>
      </c>
      <c r="O1079" s="7" t="str">
        <f t="shared" si="1175"/>
        <v>CNT
 de 20h 00 à 22h 30</v>
      </c>
    </row>
    <row r="1080" spans="1:15" x14ac:dyDescent="0.25">
      <c r="A1080">
        <f t="shared" si="1176"/>
        <v>11</v>
      </c>
      <c r="B1080" s="3">
        <f t="shared" si="1177"/>
        <v>6</v>
      </c>
      <c r="C1080" s="4">
        <f t="shared" si="1168"/>
        <v>3</v>
      </c>
      <c r="D1080">
        <f t="shared" si="1180"/>
        <v>2018</v>
      </c>
      <c r="E1080" s="22">
        <f t="shared" si="1218"/>
        <v>43175</v>
      </c>
      <c r="F1080" s="25">
        <f t="shared" ref="F1080:H1080" si="1233">F1041</f>
        <v>0.375</v>
      </c>
      <c r="G1080" s="25">
        <f t="shared" si="1233"/>
        <v>0.47916666666666669</v>
      </c>
      <c r="H1080" s="25" t="str">
        <f t="shared" si="1233"/>
        <v>Ecole Primaire B</v>
      </c>
      <c r="J1080" s="1">
        <f t="shared" si="1170"/>
        <v>0.10416666666666669</v>
      </c>
      <c r="K1080" s="2">
        <f t="shared" si="1171"/>
        <v>0</v>
      </c>
      <c r="L1080" s="2">
        <f t="shared" si="1172"/>
        <v>7</v>
      </c>
      <c r="M1080" s="2">
        <f t="shared" si="1173"/>
        <v>22</v>
      </c>
      <c r="N1080" s="2">
        <f t="shared" si="1174"/>
        <v>51</v>
      </c>
      <c r="O1080" s="7" t="str">
        <f t="shared" si="1175"/>
        <v>Ecole Primaire B
 de 9h 00 à 11h 30</v>
      </c>
    </row>
    <row r="1081" spans="1:15" x14ac:dyDescent="0.25">
      <c r="A1081">
        <f t="shared" si="1176"/>
        <v>11</v>
      </c>
      <c r="B1081" s="3">
        <f t="shared" si="1177"/>
        <v>6</v>
      </c>
      <c r="C1081" s="4">
        <f t="shared" si="1168"/>
        <v>3</v>
      </c>
      <c r="D1081">
        <f t="shared" si="1180"/>
        <v>2018</v>
      </c>
      <c r="E1081" s="22">
        <f t="shared" si="1218"/>
        <v>43175</v>
      </c>
      <c r="F1081" s="25">
        <f t="shared" ref="F1081:H1081" si="1234">F1042</f>
        <v>0.52083333333333337</v>
      </c>
      <c r="G1081" s="25">
        <f t="shared" si="1234"/>
        <v>0.5625</v>
      </c>
      <c r="H1081" s="25" t="str">
        <f t="shared" si="1234"/>
        <v>Maison Des Cèdres</v>
      </c>
      <c r="J1081" s="1">
        <f t="shared" si="1170"/>
        <v>4.166666666666663E-2</v>
      </c>
      <c r="K1081" s="2">
        <f t="shared" si="1171"/>
        <v>0</v>
      </c>
      <c r="L1081" s="2">
        <f t="shared" si="1172"/>
        <v>7</v>
      </c>
      <c r="M1081" s="2">
        <f t="shared" si="1173"/>
        <v>64</v>
      </c>
      <c r="N1081" s="2">
        <f t="shared" si="1174"/>
        <v>75</v>
      </c>
      <c r="O1081" s="7" t="str">
        <f t="shared" si="1175"/>
        <v>Maison Des Cèdres
 de 12h 30 à 13h 30</v>
      </c>
    </row>
    <row r="1082" spans="1:15" x14ac:dyDescent="0.25">
      <c r="A1082">
        <f t="shared" si="1176"/>
        <v>11</v>
      </c>
      <c r="B1082" s="3">
        <f t="shared" si="1177"/>
        <v>6</v>
      </c>
      <c r="C1082" s="4">
        <f t="shared" si="1168"/>
        <v>3</v>
      </c>
      <c r="D1082">
        <f t="shared" si="1180"/>
        <v>2018</v>
      </c>
      <c r="E1082" s="22">
        <f t="shared" si="1218"/>
        <v>43175</v>
      </c>
      <c r="F1082" s="25">
        <f t="shared" ref="F1082:H1082" si="1235">F1043</f>
        <v>0.58333333333333337</v>
      </c>
      <c r="G1082" s="25">
        <f t="shared" si="1235"/>
        <v>0.66666666666666663</v>
      </c>
      <c r="H1082" s="25" t="str">
        <f t="shared" si="1235"/>
        <v>Lycée</v>
      </c>
      <c r="J1082" s="1">
        <f t="shared" si="1170"/>
        <v>8.3333333333333259E-2</v>
      </c>
      <c r="K1082" s="2">
        <f t="shared" si="1171"/>
        <v>0</v>
      </c>
      <c r="L1082" s="2">
        <f t="shared" si="1172"/>
        <v>7</v>
      </c>
      <c r="M1082" s="2">
        <f t="shared" si="1173"/>
        <v>82</v>
      </c>
      <c r="N1082" s="2">
        <f t="shared" si="1174"/>
        <v>105</v>
      </c>
      <c r="O1082" s="7" t="str">
        <f t="shared" si="1175"/>
        <v>Lycée
 de 14h 00 à 16h 00</v>
      </c>
    </row>
    <row r="1083" spans="1:15" x14ac:dyDescent="0.25">
      <c r="A1083">
        <f t="shared" si="1176"/>
        <v>11</v>
      </c>
      <c r="B1083" s="3">
        <f t="shared" si="1177"/>
        <v>6</v>
      </c>
      <c r="C1083" s="4">
        <f t="shared" si="1168"/>
        <v>3</v>
      </c>
      <c r="D1083">
        <f t="shared" si="1180"/>
        <v>2018</v>
      </c>
      <c r="E1083" s="22">
        <f t="shared" si="1218"/>
        <v>43175</v>
      </c>
      <c r="F1083" s="25">
        <f t="shared" ref="F1083:H1083" si="1236">F1044</f>
        <v>0.66666666666666663</v>
      </c>
      <c r="G1083" s="25">
        <f t="shared" si="1236"/>
        <v>0.75</v>
      </c>
      <c r="H1083" s="25" t="str">
        <f t="shared" si="1236"/>
        <v>Lycée</v>
      </c>
      <c r="J1083" s="1">
        <f t="shared" si="1170"/>
        <v>8.333333333333337E-2</v>
      </c>
      <c r="K1083" s="2">
        <f t="shared" si="1171"/>
        <v>0</v>
      </c>
      <c r="L1083" s="2">
        <f t="shared" si="1172"/>
        <v>7</v>
      </c>
      <c r="M1083" s="2">
        <f t="shared" si="1173"/>
        <v>106</v>
      </c>
      <c r="N1083" s="2">
        <f t="shared" si="1174"/>
        <v>129</v>
      </c>
      <c r="O1083" s="7" t="str">
        <f t="shared" si="1175"/>
        <v>Lycée
 de 16h 00 à 18h 00</v>
      </c>
    </row>
    <row r="1084" spans="1:15" x14ac:dyDescent="0.25">
      <c r="A1084">
        <f t="shared" si="1176"/>
        <v>11</v>
      </c>
      <c r="B1084" s="3">
        <f t="shared" si="1177"/>
        <v>6</v>
      </c>
      <c r="C1084" s="4">
        <f t="shared" si="1168"/>
        <v>3</v>
      </c>
      <c r="D1084">
        <f t="shared" si="1180"/>
        <v>2018</v>
      </c>
      <c r="E1084" s="22">
        <f t="shared" si="1218"/>
        <v>43175</v>
      </c>
      <c r="F1084" s="25">
        <f t="shared" ref="F1084:H1084" si="1237">F1045</f>
        <v>0.75</v>
      </c>
      <c r="G1084" s="25">
        <f t="shared" si="1237"/>
        <v>0.83333333333333337</v>
      </c>
      <c r="H1084" s="25" t="str">
        <f t="shared" si="1237"/>
        <v>Public</v>
      </c>
      <c r="J1084" s="1">
        <f t="shared" si="1170"/>
        <v>8.333333333333337E-2</v>
      </c>
      <c r="K1084" s="2">
        <f t="shared" si="1171"/>
        <v>0</v>
      </c>
      <c r="L1084" s="2">
        <f t="shared" si="1172"/>
        <v>7</v>
      </c>
      <c r="M1084" s="2">
        <f t="shared" si="1173"/>
        <v>130</v>
      </c>
      <c r="N1084" s="2">
        <f t="shared" si="1174"/>
        <v>153</v>
      </c>
      <c r="O1084" s="7" t="str">
        <f t="shared" si="1175"/>
        <v>Public
 de 18h 00 à 20h 00</v>
      </c>
    </row>
    <row r="1085" spans="1:15" x14ac:dyDescent="0.25">
      <c r="A1085">
        <f t="shared" si="1176"/>
        <v>11</v>
      </c>
      <c r="B1085" s="3">
        <f t="shared" si="1177"/>
        <v>6</v>
      </c>
      <c r="C1085" s="4">
        <f t="shared" si="1168"/>
        <v>3</v>
      </c>
      <c r="D1085">
        <f t="shared" si="1180"/>
        <v>2018</v>
      </c>
      <c r="E1085" s="22">
        <f t="shared" si="1218"/>
        <v>43175</v>
      </c>
      <c r="F1085" s="25">
        <f t="shared" ref="F1085:H1085" si="1238">F1046</f>
        <v>0.83333333333333337</v>
      </c>
      <c r="G1085" s="25">
        <f t="shared" si="1238"/>
        <v>0.875</v>
      </c>
      <c r="H1085" s="25" t="str">
        <f t="shared" si="1238"/>
        <v>CNT</v>
      </c>
      <c r="J1085" s="1">
        <f t="shared" si="1170"/>
        <v>4.166666666666663E-2</v>
      </c>
      <c r="K1085" s="2">
        <f t="shared" si="1171"/>
        <v>0</v>
      </c>
      <c r="L1085" s="2">
        <f t="shared" si="1172"/>
        <v>7</v>
      </c>
      <c r="M1085" s="2">
        <f t="shared" si="1173"/>
        <v>154</v>
      </c>
      <c r="N1085" s="2">
        <f t="shared" si="1174"/>
        <v>165</v>
      </c>
      <c r="O1085" s="7" t="str">
        <f t="shared" si="1175"/>
        <v>CNT
 de 20h 00 à 21h 00</v>
      </c>
    </row>
    <row r="1086" spans="1:15" x14ac:dyDescent="0.25">
      <c r="A1086">
        <f t="shared" si="1176"/>
        <v>11</v>
      </c>
      <c r="B1086" s="3">
        <f t="shared" si="1177"/>
        <v>6</v>
      </c>
      <c r="C1086" s="4">
        <f t="shared" si="1168"/>
        <v>3</v>
      </c>
      <c r="D1086">
        <f t="shared" si="1180"/>
        <v>2018</v>
      </c>
      <c r="E1086" s="22">
        <f t="shared" si="1218"/>
        <v>43175</v>
      </c>
      <c r="F1086" s="25">
        <f t="shared" ref="F1086:H1086" si="1239">F1047</f>
        <v>0.875</v>
      </c>
      <c r="G1086" s="25">
        <f t="shared" si="1239"/>
        <v>0.9375</v>
      </c>
      <c r="H1086" s="25" t="str">
        <f t="shared" si="1239"/>
        <v>TVSV</v>
      </c>
      <c r="J1086" s="1">
        <f t="shared" si="1170"/>
        <v>6.25E-2</v>
      </c>
      <c r="K1086" s="2">
        <f t="shared" si="1171"/>
        <v>0</v>
      </c>
      <c r="L1086" s="2">
        <f t="shared" si="1172"/>
        <v>7</v>
      </c>
      <c r="M1086" s="2">
        <f t="shared" si="1173"/>
        <v>166</v>
      </c>
      <c r="N1086" s="2">
        <f t="shared" si="1174"/>
        <v>183</v>
      </c>
      <c r="O1086" s="7" t="str">
        <f t="shared" si="1175"/>
        <v>TVSV
 de 21h 00 à 22h 30</v>
      </c>
    </row>
    <row r="1087" spans="1:15" x14ac:dyDescent="0.25">
      <c r="A1087">
        <f t="shared" si="1176"/>
        <v>11</v>
      </c>
      <c r="B1087" s="3">
        <f t="shared" si="1177"/>
        <v>7</v>
      </c>
      <c r="C1087" s="4">
        <f t="shared" si="1168"/>
        <v>3</v>
      </c>
      <c r="D1087">
        <f t="shared" si="1180"/>
        <v>2018</v>
      </c>
      <c r="E1087" s="22">
        <f t="shared" si="1218"/>
        <v>43176</v>
      </c>
      <c r="F1087" s="25">
        <f t="shared" ref="F1087:H1087" si="1240">F1048</f>
        <v>0.33333333333333331</v>
      </c>
      <c r="G1087" s="25">
        <f t="shared" si="1240"/>
        <v>0.375</v>
      </c>
      <c r="H1087" s="25" t="str">
        <f t="shared" si="1240"/>
        <v>Gym Volontaire</v>
      </c>
      <c r="J1087" s="1">
        <f t="shared" si="1170"/>
        <v>4.1666666666666685E-2</v>
      </c>
      <c r="K1087" s="2">
        <f t="shared" si="1171"/>
        <v>0</v>
      </c>
      <c r="L1087" s="2">
        <f t="shared" si="1172"/>
        <v>8</v>
      </c>
      <c r="M1087" s="2">
        <f t="shared" si="1173"/>
        <v>10</v>
      </c>
      <c r="N1087" s="2">
        <f t="shared" si="1174"/>
        <v>21</v>
      </c>
      <c r="O1087" s="7" t="str">
        <f t="shared" si="1175"/>
        <v>Gym Volontaire
 de 8h 00 à 9h 00</v>
      </c>
    </row>
    <row r="1088" spans="1:15" x14ac:dyDescent="0.25">
      <c r="A1088">
        <f t="shared" si="1176"/>
        <v>11</v>
      </c>
      <c r="B1088" s="3">
        <f t="shared" si="1177"/>
        <v>7</v>
      </c>
      <c r="C1088" s="4">
        <f t="shared" si="1168"/>
        <v>3</v>
      </c>
      <c r="D1088">
        <f t="shared" si="1180"/>
        <v>2018</v>
      </c>
      <c r="E1088" s="22">
        <f t="shared" si="1218"/>
        <v>43176</v>
      </c>
      <c r="F1088" s="25">
        <f t="shared" ref="F1088:H1088" si="1241">F1049</f>
        <v>0.375</v>
      </c>
      <c r="G1088" s="25">
        <f t="shared" si="1241"/>
        <v>0.45833333333333331</v>
      </c>
      <c r="H1088" s="25" t="str">
        <f t="shared" si="1241"/>
        <v>Val Horizon</v>
      </c>
      <c r="J1088" s="1">
        <f t="shared" si="1170"/>
        <v>8.3333333333333315E-2</v>
      </c>
      <c r="K1088" s="2">
        <f t="shared" si="1171"/>
        <v>0</v>
      </c>
      <c r="L1088" s="2">
        <f t="shared" si="1172"/>
        <v>8</v>
      </c>
      <c r="M1088" s="2">
        <f t="shared" si="1173"/>
        <v>22</v>
      </c>
      <c r="N1088" s="2">
        <f t="shared" si="1174"/>
        <v>45</v>
      </c>
      <c r="O1088" s="7" t="str">
        <f t="shared" si="1175"/>
        <v>Val Horizon
 de 9h 00 à 11h 00</v>
      </c>
    </row>
    <row r="1089" spans="1:15" x14ac:dyDescent="0.25">
      <c r="A1089">
        <f t="shared" si="1176"/>
        <v>11</v>
      </c>
      <c r="B1089" s="3">
        <f t="shared" si="1177"/>
        <v>7</v>
      </c>
      <c r="C1089" s="4">
        <f t="shared" si="1168"/>
        <v>3</v>
      </c>
      <c r="D1089">
        <f t="shared" si="1180"/>
        <v>2018</v>
      </c>
      <c r="E1089" s="22">
        <f t="shared" si="1218"/>
        <v>43176</v>
      </c>
      <c r="F1089" s="25">
        <f t="shared" ref="F1089:H1089" si="1242">F1050</f>
        <v>0.45833333333333331</v>
      </c>
      <c r="G1089" s="25">
        <f t="shared" si="1242"/>
        <v>0.60416666666666663</v>
      </c>
      <c r="H1089" s="25" t="str">
        <f t="shared" si="1242"/>
        <v>CNT</v>
      </c>
      <c r="J1089" s="1">
        <f t="shared" si="1170"/>
        <v>0.14583333333333331</v>
      </c>
      <c r="K1089" s="2">
        <f t="shared" si="1171"/>
        <v>0</v>
      </c>
      <c r="L1089" s="2">
        <f t="shared" si="1172"/>
        <v>8</v>
      </c>
      <c r="M1089" s="2">
        <f t="shared" si="1173"/>
        <v>46</v>
      </c>
      <c r="N1089" s="2">
        <f t="shared" si="1174"/>
        <v>87</v>
      </c>
      <c r="O1089" s="7" t="str">
        <f t="shared" si="1175"/>
        <v>CNT
 de 11h 00 à 14h 30</v>
      </c>
    </row>
    <row r="1090" spans="1:15" x14ac:dyDescent="0.25">
      <c r="A1090">
        <f t="shared" si="1176"/>
        <v>11</v>
      </c>
      <c r="B1090" s="3">
        <f t="shared" si="1177"/>
        <v>7</v>
      </c>
      <c r="C1090" s="4">
        <f t="shared" ref="C1090:C1153" si="1243">MONTH(E1090)</f>
        <v>3</v>
      </c>
      <c r="D1090">
        <f t="shared" si="1180"/>
        <v>2018</v>
      </c>
      <c r="E1090" s="22">
        <f t="shared" si="1218"/>
        <v>43176</v>
      </c>
      <c r="F1090" s="25">
        <f t="shared" ref="F1090:H1090" si="1244">F1051</f>
        <v>0.60416666666666663</v>
      </c>
      <c r="G1090" s="25">
        <f t="shared" si="1244"/>
        <v>0.79166666666666663</v>
      </c>
      <c r="H1090" s="25" t="str">
        <f t="shared" si="1244"/>
        <v>Public + SDIS ET/OU PSIG</v>
      </c>
      <c r="J1090" s="1">
        <f t="shared" ref="J1090:J1153" si="1245">G1090-F1090</f>
        <v>0.1875</v>
      </c>
      <c r="K1090" s="2">
        <f t="shared" ref="K1090:K1153" si="1246">I1090*J1090*24</f>
        <v>0</v>
      </c>
      <c r="L1090" s="2">
        <f t="shared" ref="L1090:L1153" si="1247">B1090+1</f>
        <v>8</v>
      </c>
      <c r="M1090" s="2">
        <f t="shared" ref="M1090:M1153" si="1248">288*F1090-86</f>
        <v>88</v>
      </c>
      <c r="N1090" s="2">
        <f t="shared" ref="N1090:N1153" si="1249">288*G1090-87</f>
        <v>141</v>
      </c>
      <c r="O1090" s="7" t="str">
        <f t="shared" ref="O1090:O1153" si="1250">H1090&amp;CHAR(10)&amp;" de "&amp;HOUR(F1090)&amp;"h "&amp;IF(MINUTE(F1090)=0,"00",MINUTE(F1090))&amp;" à "&amp;HOUR(G1090)&amp;"h "&amp;IF(MINUTE(G1090)=0,"00",MINUTE(G1090))&amp;IF(I1090&lt;1,"",CHAR(10)&amp;" "&amp;I1090&amp;" participants")</f>
        <v>Public + SDIS ET/OU PSIG
 de 14h 30 à 19h 00</v>
      </c>
    </row>
    <row r="1091" spans="1:15" x14ac:dyDescent="0.25">
      <c r="A1091">
        <f t="shared" ref="A1091:A1154" si="1251">WEEKNUM(E1091)</f>
        <v>11</v>
      </c>
      <c r="B1091" s="3">
        <f t="shared" ref="B1091:B1154" si="1252">WEEKDAY(E1091)</f>
        <v>7</v>
      </c>
      <c r="C1091" s="4">
        <f t="shared" si="1243"/>
        <v>3</v>
      </c>
      <c r="D1091">
        <f t="shared" si="1180"/>
        <v>2018</v>
      </c>
      <c r="E1091" s="22">
        <f t="shared" si="1218"/>
        <v>43176</v>
      </c>
      <c r="F1091" s="25">
        <f t="shared" ref="F1091:H1091" si="1253">F1052</f>
        <v>0.79166666666666663</v>
      </c>
      <c r="G1091" s="25">
        <f t="shared" si="1253"/>
        <v>0.84375</v>
      </c>
      <c r="H1091" s="25" t="str">
        <f t="shared" si="1253"/>
        <v>Plongeurs masqués</v>
      </c>
      <c r="J1091" s="1">
        <f t="shared" si="1245"/>
        <v>5.208333333333337E-2</v>
      </c>
      <c r="K1091" s="2">
        <f t="shared" si="1246"/>
        <v>0</v>
      </c>
      <c r="L1091" s="2">
        <f t="shared" si="1247"/>
        <v>8</v>
      </c>
      <c r="M1091" s="2">
        <f t="shared" si="1248"/>
        <v>142</v>
      </c>
      <c r="N1091" s="2">
        <f t="shared" si="1249"/>
        <v>156</v>
      </c>
      <c r="O1091" s="7" t="str">
        <f t="shared" si="1250"/>
        <v>Plongeurs masqués
 de 19h 00 à 20h 15</v>
      </c>
    </row>
    <row r="1092" spans="1:15" x14ac:dyDescent="0.25">
      <c r="A1092">
        <f t="shared" si="1251"/>
        <v>12</v>
      </c>
      <c r="B1092" s="3">
        <f t="shared" si="1252"/>
        <v>1</v>
      </c>
      <c r="C1092" s="4">
        <f t="shared" si="1243"/>
        <v>3</v>
      </c>
      <c r="D1092">
        <f t="shared" si="1180"/>
        <v>2018</v>
      </c>
      <c r="E1092" s="22">
        <f t="shared" si="1218"/>
        <v>43177</v>
      </c>
      <c r="F1092" s="25">
        <f t="shared" ref="F1092:H1092" si="1254">F1053</f>
        <v>0.3125</v>
      </c>
      <c r="G1092" s="25">
        <f t="shared" si="1254"/>
        <v>0.41666666666666669</v>
      </c>
      <c r="H1092" s="25" t="str">
        <f t="shared" si="1254"/>
        <v>CNT</v>
      </c>
      <c r="J1092" s="1">
        <f t="shared" si="1245"/>
        <v>0.10416666666666669</v>
      </c>
      <c r="K1092" s="2">
        <f t="shared" si="1246"/>
        <v>0</v>
      </c>
      <c r="L1092" s="2">
        <f t="shared" si="1247"/>
        <v>2</v>
      </c>
      <c r="M1092" s="2">
        <f t="shared" si="1248"/>
        <v>4</v>
      </c>
      <c r="N1092" s="2">
        <f t="shared" si="1249"/>
        <v>33</v>
      </c>
      <c r="O1092" s="7" t="str">
        <f t="shared" si="1250"/>
        <v>CNT
 de 7h 30 à 10h 00</v>
      </c>
    </row>
    <row r="1093" spans="1:15" x14ac:dyDescent="0.25">
      <c r="A1093">
        <f t="shared" si="1251"/>
        <v>12</v>
      </c>
      <c r="B1093" s="3">
        <f t="shared" si="1252"/>
        <v>1</v>
      </c>
      <c r="C1093" s="4">
        <f t="shared" si="1243"/>
        <v>3</v>
      </c>
      <c r="D1093">
        <f t="shared" ref="D1093:D1156" si="1255">YEAR(E1093)</f>
        <v>2018</v>
      </c>
      <c r="E1093" s="22">
        <f t="shared" si="1218"/>
        <v>43177</v>
      </c>
      <c r="F1093" s="25">
        <f t="shared" ref="F1093:H1093" si="1256">F1054</f>
        <v>0.41666666666666669</v>
      </c>
      <c r="G1093" s="25">
        <f t="shared" si="1256"/>
        <v>0.5625</v>
      </c>
      <c r="H1093" s="25" t="str">
        <f t="shared" si="1256"/>
        <v>Public</v>
      </c>
      <c r="J1093" s="1">
        <f t="shared" si="1245"/>
        <v>0.14583333333333331</v>
      </c>
      <c r="K1093" s="2">
        <f t="shared" si="1246"/>
        <v>0</v>
      </c>
      <c r="L1093" s="2">
        <f t="shared" si="1247"/>
        <v>2</v>
      </c>
      <c r="M1093" s="2">
        <f t="shared" si="1248"/>
        <v>34</v>
      </c>
      <c r="N1093" s="2">
        <f t="shared" si="1249"/>
        <v>75</v>
      </c>
      <c r="O1093" s="7" t="str">
        <f t="shared" si="1250"/>
        <v>Public
 de 10h 00 à 13h 30</v>
      </c>
    </row>
    <row r="1094" spans="1:15" x14ac:dyDescent="0.25">
      <c r="A1094">
        <f t="shared" si="1251"/>
        <v>12</v>
      </c>
      <c r="B1094" s="3">
        <f t="shared" si="1252"/>
        <v>2</v>
      </c>
      <c r="C1094" s="4">
        <f t="shared" si="1243"/>
        <v>3</v>
      </c>
      <c r="D1094">
        <f t="shared" si="1255"/>
        <v>2018</v>
      </c>
      <c r="E1094" s="22">
        <f t="shared" si="1218"/>
        <v>43178</v>
      </c>
      <c r="F1094" s="25">
        <f t="shared" ref="F1094:H1094" si="1257">F1055</f>
        <v>0.375</v>
      </c>
      <c r="G1094" s="25">
        <f t="shared" si="1257"/>
        <v>0.44791666666666669</v>
      </c>
      <c r="H1094" s="25" t="str">
        <f t="shared" si="1257"/>
        <v>Lycée</v>
      </c>
      <c r="J1094" s="1">
        <f t="shared" si="1245"/>
        <v>7.2916666666666685E-2</v>
      </c>
      <c r="K1094" s="2">
        <f t="shared" si="1246"/>
        <v>0</v>
      </c>
      <c r="L1094" s="2">
        <f t="shared" si="1247"/>
        <v>3</v>
      </c>
      <c r="M1094" s="2">
        <f t="shared" si="1248"/>
        <v>22</v>
      </c>
      <c r="N1094" s="2">
        <f t="shared" si="1249"/>
        <v>42</v>
      </c>
      <c r="O1094" s="7" t="str">
        <f t="shared" si="1250"/>
        <v>Lycée
 de 9h 00 à 10h 45</v>
      </c>
    </row>
    <row r="1095" spans="1:15" x14ac:dyDescent="0.25">
      <c r="A1095">
        <f t="shared" si="1251"/>
        <v>12</v>
      </c>
      <c r="B1095" s="3">
        <f t="shared" si="1252"/>
        <v>2</v>
      </c>
      <c r="C1095" s="4">
        <f t="shared" si="1243"/>
        <v>3</v>
      </c>
      <c r="D1095">
        <f t="shared" si="1255"/>
        <v>2018</v>
      </c>
      <c r="E1095" s="22">
        <f t="shared" si="1218"/>
        <v>43178</v>
      </c>
      <c r="F1095" s="25">
        <f t="shared" ref="F1095:H1095" si="1258">F1056</f>
        <v>0.5</v>
      </c>
      <c r="G1095" s="25">
        <f t="shared" si="1258"/>
        <v>0.5625</v>
      </c>
      <c r="H1095" s="25" t="str">
        <f t="shared" si="1258"/>
        <v>Gym Volontaire</v>
      </c>
      <c r="J1095" s="1">
        <f t="shared" si="1245"/>
        <v>6.25E-2</v>
      </c>
      <c r="K1095" s="2">
        <f t="shared" si="1246"/>
        <v>0</v>
      </c>
      <c r="L1095" s="2">
        <f t="shared" si="1247"/>
        <v>3</v>
      </c>
      <c r="M1095" s="2">
        <f t="shared" si="1248"/>
        <v>58</v>
      </c>
      <c r="N1095" s="2">
        <f t="shared" si="1249"/>
        <v>75</v>
      </c>
      <c r="O1095" s="7" t="str">
        <f t="shared" si="1250"/>
        <v>Gym Volontaire
 de 12h 00 à 13h 30</v>
      </c>
    </row>
    <row r="1096" spans="1:15" x14ac:dyDescent="0.25">
      <c r="A1096">
        <f t="shared" si="1251"/>
        <v>12</v>
      </c>
      <c r="B1096" s="3">
        <f t="shared" si="1252"/>
        <v>2</v>
      </c>
      <c r="C1096" s="4">
        <f t="shared" si="1243"/>
        <v>3</v>
      </c>
      <c r="D1096">
        <f t="shared" si="1255"/>
        <v>2018</v>
      </c>
      <c r="E1096" s="22">
        <f t="shared" si="1218"/>
        <v>43178</v>
      </c>
      <c r="F1096" s="25">
        <f t="shared" ref="F1096:H1096" si="1259">F1057</f>
        <v>0.58333333333333337</v>
      </c>
      <c r="G1096" s="25">
        <f t="shared" si="1259"/>
        <v>0.64583333333333337</v>
      </c>
      <c r="H1096" s="25" t="str">
        <f t="shared" si="1259"/>
        <v>Collège A</v>
      </c>
      <c r="J1096" s="1">
        <f t="shared" si="1245"/>
        <v>6.25E-2</v>
      </c>
      <c r="K1096" s="2">
        <f t="shared" si="1246"/>
        <v>0</v>
      </c>
      <c r="L1096" s="2">
        <f t="shared" si="1247"/>
        <v>3</v>
      </c>
      <c r="M1096" s="2">
        <f t="shared" si="1248"/>
        <v>82</v>
      </c>
      <c r="N1096" s="2">
        <f t="shared" si="1249"/>
        <v>99</v>
      </c>
      <c r="O1096" s="7" t="str">
        <f t="shared" si="1250"/>
        <v>Collège A
 de 14h 00 à 15h 30</v>
      </c>
    </row>
    <row r="1097" spans="1:15" x14ac:dyDescent="0.25">
      <c r="A1097">
        <f t="shared" si="1251"/>
        <v>12</v>
      </c>
      <c r="B1097" s="3">
        <f t="shared" si="1252"/>
        <v>2</v>
      </c>
      <c r="C1097" s="4">
        <f t="shared" si="1243"/>
        <v>3</v>
      </c>
      <c r="D1097">
        <f t="shared" si="1255"/>
        <v>2018</v>
      </c>
      <c r="E1097" s="22">
        <f t="shared" si="1218"/>
        <v>43178</v>
      </c>
      <c r="F1097" s="25">
        <f t="shared" ref="F1097:H1097" si="1260">F1058</f>
        <v>0.64583333333333337</v>
      </c>
      <c r="G1097" s="25">
        <f t="shared" si="1260"/>
        <v>0.70833333333333337</v>
      </c>
      <c r="H1097" s="25" t="str">
        <f t="shared" si="1260"/>
        <v>Collège B</v>
      </c>
      <c r="J1097" s="1">
        <f t="shared" si="1245"/>
        <v>6.25E-2</v>
      </c>
      <c r="K1097" s="2">
        <f t="shared" si="1246"/>
        <v>0</v>
      </c>
      <c r="L1097" s="2">
        <f t="shared" si="1247"/>
        <v>3</v>
      </c>
      <c r="M1097" s="2">
        <f t="shared" si="1248"/>
        <v>100</v>
      </c>
      <c r="N1097" s="2">
        <f t="shared" si="1249"/>
        <v>117</v>
      </c>
      <c r="O1097" s="7" t="str">
        <f t="shared" si="1250"/>
        <v>Collège B
 de 15h 30 à 17h 00</v>
      </c>
    </row>
    <row r="1098" spans="1:15" x14ac:dyDescent="0.25">
      <c r="A1098">
        <f t="shared" si="1251"/>
        <v>12</v>
      </c>
      <c r="B1098" s="3">
        <f t="shared" si="1252"/>
        <v>2</v>
      </c>
      <c r="C1098" s="4">
        <f t="shared" si="1243"/>
        <v>3</v>
      </c>
      <c r="D1098">
        <f t="shared" si="1255"/>
        <v>2018</v>
      </c>
      <c r="E1098" s="22">
        <f t="shared" si="1218"/>
        <v>43178</v>
      </c>
      <c r="F1098" s="25">
        <f t="shared" ref="F1098:H1098" si="1261">F1059</f>
        <v>0.70833333333333337</v>
      </c>
      <c r="G1098" s="25">
        <f t="shared" si="1261"/>
        <v>0.75</v>
      </c>
      <c r="H1098" s="25" t="str">
        <f t="shared" si="1261"/>
        <v>Gym Volontaire</v>
      </c>
      <c r="J1098" s="1">
        <f t="shared" si="1245"/>
        <v>4.166666666666663E-2</v>
      </c>
      <c r="K1098" s="2">
        <f t="shared" si="1246"/>
        <v>0</v>
      </c>
      <c r="L1098" s="2">
        <f t="shared" si="1247"/>
        <v>3</v>
      </c>
      <c r="M1098" s="2">
        <f t="shared" si="1248"/>
        <v>118</v>
      </c>
      <c r="N1098" s="2">
        <f t="shared" si="1249"/>
        <v>129</v>
      </c>
      <c r="O1098" s="7" t="str">
        <f t="shared" si="1250"/>
        <v>Gym Volontaire
 de 17h 00 à 18h 00</v>
      </c>
    </row>
    <row r="1099" spans="1:15" x14ac:dyDescent="0.25">
      <c r="A1099">
        <f t="shared" si="1251"/>
        <v>12</v>
      </c>
      <c r="B1099" s="3">
        <f t="shared" si="1252"/>
        <v>2</v>
      </c>
      <c r="C1099" s="4">
        <f t="shared" si="1243"/>
        <v>3</v>
      </c>
      <c r="D1099">
        <f t="shared" si="1255"/>
        <v>2018</v>
      </c>
      <c r="E1099" s="22">
        <f t="shared" si="1218"/>
        <v>43178</v>
      </c>
      <c r="F1099" s="25">
        <f t="shared" ref="F1099:H1099" si="1262">F1060</f>
        <v>0.75</v>
      </c>
      <c r="G1099" s="25">
        <f t="shared" si="1262"/>
        <v>0.9375</v>
      </c>
      <c r="H1099" s="25" t="str">
        <f t="shared" si="1262"/>
        <v>CNT</v>
      </c>
      <c r="J1099" s="1">
        <f t="shared" si="1245"/>
        <v>0.1875</v>
      </c>
      <c r="K1099" s="2">
        <f t="shared" si="1246"/>
        <v>0</v>
      </c>
      <c r="L1099" s="2">
        <f t="shared" si="1247"/>
        <v>3</v>
      </c>
      <c r="M1099" s="2">
        <f t="shared" si="1248"/>
        <v>130</v>
      </c>
      <c r="N1099" s="2">
        <f t="shared" si="1249"/>
        <v>183</v>
      </c>
      <c r="O1099" s="7" t="str">
        <f t="shared" si="1250"/>
        <v>CNT
 de 18h 00 à 22h 30</v>
      </c>
    </row>
    <row r="1100" spans="1:15" x14ac:dyDescent="0.25">
      <c r="A1100">
        <f t="shared" si="1251"/>
        <v>12</v>
      </c>
      <c r="B1100" s="3">
        <f t="shared" si="1252"/>
        <v>3</v>
      </c>
      <c r="C1100" s="4">
        <f t="shared" si="1243"/>
        <v>3</v>
      </c>
      <c r="D1100">
        <f t="shared" si="1255"/>
        <v>2018</v>
      </c>
      <c r="E1100" s="22">
        <f t="shared" si="1218"/>
        <v>43179</v>
      </c>
      <c r="F1100" s="25">
        <f t="shared" ref="F1100:H1100" si="1263">F1061</f>
        <v>0.3125</v>
      </c>
      <c r="G1100" s="25">
        <f t="shared" si="1263"/>
        <v>0.34375</v>
      </c>
      <c r="H1100" s="25" t="str">
        <f t="shared" si="1263"/>
        <v>SDIS et/OU PSIG</v>
      </c>
      <c r="J1100" s="1">
        <f t="shared" si="1245"/>
        <v>3.125E-2</v>
      </c>
      <c r="K1100" s="2">
        <f t="shared" si="1246"/>
        <v>0</v>
      </c>
      <c r="L1100" s="2">
        <f t="shared" si="1247"/>
        <v>4</v>
      </c>
      <c r="M1100" s="2">
        <f t="shared" si="1248"/>
        <v>4</v>
      </c>
      <c r="N1100" s="2">
        <f t="shared" si="1249"/>
        <v>12</v>
      </c>
      <c r="O1100" s="7" t="str">
        <f t="shared" si="1250"/>
        <v>SDIS et/OU PSIG
 de 7h 30 à 8h 15</v>
      </c>
    </row>
    <row r="1101" spans="1:15" x14ac:dyDescent="0.25">
      <c r="A1101">
        <f t="shared" si="1251"/>
        <v>12</v>
      </c>
      <c r="B1101" s="3">
        <f t="shared" si="1252"/>
        <v>3</v>
      </c>
      <c r="C1101" s="4">
        <f t="shared" si="1243"/>
        <v>3</v>
      </c>
      <c r="D1101">
        <f t="shared" si="1255"/>
        <v>2018</v>
      </c>
      <c r="E1101" s="22">
        <f t="shared" si="1218"/>
        <v>43179</v>
      </c>
      <c r="F1101" s="25">
        <f t="shared" ref="F1101:H1101" si="1264">F1062</f>
        <v>0.35416666666666669</v>
      </c>
      <c r="G1101" s="25">
        <f t="shared" si="1264"/>
        <v>0.5</v>
      </c>
      <c r="H1101" s="25" t="str">
        <f t="shared" si="1264"/>
        <v>Collège C</v>
      </c>
      <c r="J1101" s="1">
        <f t="shared" si="1245"/>
        <v>0.14583333333333331</v>
      </c>
      <c r="K1101" s="2">
        <f t="shared" si="1246"/>
        <v>0</v>
      </c>
      <c r="L1101" s="2">
        <f t="shared" si="1247"/>
        <v>4</v>
      </c>
      <c r="M1101" s="2">
        <f t="shared" si="1248"/>
        <v>16</v>
      </c>
      <c r="N1101" s="2">
        <f t="shared" si="1249"/>
        <v>57</v>
      </c>
      <c r="O1101" s="7" t="str">
        <f t="shared" si="1250"/>
        <v>Collège C
 de 8h 30 à 12h 00</v>
      </c>
    </row>
    <row r="1102" spans="1:15" x14ac:dyDescent="0.25">
      <c r="A1102">
        <f t="shared" si="1251"/>
        <v>12</v>
      </c>
      <c r="B1102" s="3">
        <f t="shared" si="1252"/>
        <v>3</v>
      </c>
      <c r="C1102" s="4">
        <f t="shared" si="1243"/>
        <v>3</v>
      </c>
      <c r="D1102">
        <f t="shared" si="1255"/>
        <v>2018</v>
      </c>
      <c r="E1102" s="22">
        <f t="shared" si="1218"/>
        <v>43179</v>
      </c>
      <c r="F1102" s="25">
        <f t="shared" ref="F1102:H1102" si="1265">F1063</f>
        <v>0.52083333333333337</v>
      </c>
      <c r="G1102" s="25">
        <f t="shared" si="1265"/>
        <v>0.5625</v>
      </c>
      <c r="H1102" s="25" t="str">
        <f t="shared" si="1265"/>
        <v>Maison Des Cèdres</v>
      </c>
      <c r="J1102" s="1">
        <f t="shared" si="1245"/>
        <v>4.166666666666663E-2</v>
      </c>
      <c r="K1102" s="2">
        <f t="shared" si="1246"/>
        <v>0</v>
      </c>
      <c r="L1102" s="2">
        <f t="shared" si="1247"/>
        <v>4</v>
      </c>
      <c r="M1102" s="2">
        <f t="shared" si="1248"/>
        <v>64</v>
      </c>
      <c r="N1102" s="2">
        <f t="shared" si="1249"/>
        <v>75</v>
      </c>
      <c r="O1102" s="7" t="str">
        <f t="shared" si="1250"/>
        <v>Maison Des Cèdres
 de 12h 30 à 13h 30</v>
      </c>
    </row>
    <row r="1103" spans="1:15" x14ac:dyDescent="0.25">
      <c r="A1103">
        <f t="shared" si="1251"/>
        <v>12</v>
      </c>
      <c r="B1103" s="3">
        <f t="shared" si="1252"/>
        <v>3</v>
      </c>
      <c r="C1103" s="4">
        <f t="shared" si="1243"/>
        <v>3</v>
      </c>
      <c r="D1103">
        <f t="shared" si="1255"/>
        <v>2018</v>
      </c>
      <c r="E1103" s="22">
        <f t="shared" si="1218"/>
        <v>43179</v>
      </c>
      <c r="F1103" s="25">
        <f t="shared" ref="F1103:H1103" si="1266">F1064</f>
        <v>0.58333333333333337</v>
      </c>
      <c r="G1103" s="25">
        <f t="shared" si="1266"/>
        <v>0.75</v>
      </c>
      <c r="H1103" s="25" t="str">
        <f t="shared" si="1266"/>
        <v>Lycée</v>
      </c>
      <c r="J1103" s="1">
        <f t="shared" si="1245"/>
        <v>0.16666666666666663</v>
      </c>
      <c r="K1103" s="2">
        <f t="shared" si="1246"/>
        <v>0</v>
      </c>
      <c r="L1103" s="2">
        <f t="shared" si="1247"/>
        <v>4</v>
      </c>
      <c r="M1103" s="2">
        <f t="shared" si="1248"/>
        <v>82</v>
      </c>
      <c r="N1103" s="2">
        <f t="shared" si="1249"/>
        <v>129</v>
      </c>
      <c r="O1103" s="7" t="str">
        <f t="shared" si="1250"/>
        <v>Lycée
 de 14h 00 à 18h 00</v>
      </c>
    </row>
    <row r="1104" spans="1:15" x14ac:dyDescent="0.25">
      <c r="A1104">
        <f t="shared" si="1251"/>
        <v>12</v>
      </c>
      <c r="B1104" s="3">
        <f t="shared" si="1252"/>
        <v>3</v>
      </c>
      <c r="C1104" s="4">
        <f t="shared" si="1243"/>
        <v>3</v>
      </c>
      <c r="D1104">
        <f t="shared" si="1255"/>
        <v>2018</v>
      </c>
      <c r="E1104" s="22">
        <f t="shared" si="1218"/>
        <v>43179</v>
      </c>
      <c r="F1104" s="25">
        <f t="shared" ref="F1104:H1104" si="1267">F1065</f>
        <v>0.75</v>
      </c>
      <c r="G1104" s="25">
        <f t="shared" si="1267"/>
        <v>0.83333333333333337</v>
      </c>
      <c r="H1104" s="25" t="str">
        <f t="shared" si="1267"/>
        <v>Public</v>
      </c>
      <c r="J1104" s="1">
        <f t="shared" si="1245"/>
        <v>8.333333333333337E-2</v>
      </c>
      <c r="K1104" s="2">
        <f t="shared" si="1246"/>
        <v>0</v>
      </c>
      <c r="L1104" s="2">
        <f t="shared" si="1247"/>
        <v>4</v>
      </c>
      <c r="M1104" s="2">
        <f t="shared" si="1248"/>
        <v>130</v>
      </c>
      <c r="N1104" s="2">
        <f t="shared" si="1249"/>
        <v>153</v>
      </c>
      <c r="O1104" s="7" t="str">
        <f t="shared" si="1250"/>
        <v>Public
 de 18h 00 à 20h 00</v>
      </c>
    </row>
    <row r="1105" spans="1:15" x14ac:dyDescent="0.25">
      <c r="A1105">
        <f t="shared" si="1251"/>
        <v>12</v>
      </c>
      <c r="B1105" s="3">
        <f t="shared" si="1252"/>
        <v>3</v>
      </c>
      <c r="C1105" s="4">
        <f t="shared" si="1243"/>
        <v>3</v>
      </c>
      <c r="D1105">
        <f t="shared" si="1255"/>
        <v>2018</v>
      </c>
      <c r="E1105" s="22">
        <f t="shared" si="1218"/>
        <v>43179</v>
      </c>
      <c r="F1105" s="25">
        <f t="shared" ref="F1105:H1105" si="1268">F1066</f>
        <v>0.83333333333333337</v>
      </c>
      <c r="G1105" s="25">
        <f t="shared" si="1268"/>
        <v>0.9375</v>
      </c>
      <c r="H1105" s="25" t="str">
        <f t="shared" si="1268"/>
        <v>CNT</v>
      </c>
      <c r="J1105" s="1">
        <f t="shared" si="1245"/>
        <v>0.10416666666666663</v>
      </c>
      <c r="K1105" s="2">
        <f t="shared" si="1246"/>
        <v>0</v>
      </c>
      <c r="L1105" s="2">
        <f t="shared" si="1247"/>
        <v>4</v>
      </c>
      <c r="M1105" s="2">
        <f t="shared" si="1248"/>
        <v>154</v>
      </c>
      <c r="N1105" s="2">
        <f t="shared" si="1249"/>
        <v>183</v>
      </c>
      <c r="O1105" s="7" t="str">
        <f t="shared" si="1250"/>
        <v>CNT
 de 20h 00 à 22h 30</v>
      </c>
    </row>
    <row r="1106" spans="1:15" x14ac:dyDescent="0.25">
      <c r="A1106">
        <f t="shared" si="1251"/>
        <v>12</v>
      </c>
      <c r="B1106" s="3">
        <f t="shared" si="1252"/>
        <v>4</v>
      </c>
      <c r="C1106" s="4">
        <f t="shared" si="1243"/>
        <v>3</v>
      </c>
      <c r="D1106">
        <f t="shared" si="1255"/>
        <v>2018</v>
      </c>
      <c r="E1106" s="22">
        <f t="shared" si="1218"/>
        <v>43180</v>
      </c>
      <c r="F1106" s="25">
        <f t="shared" ref="F1106:H1106" si="1269">F1067</f>
        <v>0.33333333333333331</v>
      </c>
      <c r="G1106" s="25">
        <f t="shared" si="1269"/>
        <v>0.41666666666666669</v>
      </c>
      <c r="H1106" s="25" t="str">
        <f t="shared" si="1269"/>
        <v>Lycée</v>
      </c>
      <c r="J1106" s="1">
        <f t="shared" si="1245"/>
        <v>8.333333333333337E-2</v>
      </c>
      <c r="K1106" s="2">
        <f t="shared" si="1246"/>
        <v>0</v>
      </c>
      <c r="L1106" s="2">
        <f t="shared" si="1247"/>
        <v>5</v>
      </c>
      <c r="M1106" s="2">
        <f t="shared" si="1248"/>
        <v>10</v>
      </c>
      <c r="N1106" s="2">
        <f t="shared" si="1249"/>
        <v>33</v>
      </c>
      <c r="O1106" s="7" t="str">
        <f t="shared" si="1250"/>
        <v>Lycée
 de 8h 00 à 10h 00</v>
      </c>
    </row>
    <row r="1107" spans="1:15" x14ac:dyDescent="0.25">
      <c r="A1107">
        <f t="shared" si="1251"/>
        <v>12</v>
      </c>
      <c r="B1107" s="3">
        <f t="shared" si="1252"/>
        <v>4</v>
      </c>
      <c r="C1107" s="4">
        <f t="shared" si="1243"/>
        <v>3</v>
      </c>
      <c r="D1107">
        <f t="shared" si="1255"/>
        <v>2018</v>
      </c>
      <c r="E1107" s="22">
        <f t="shared" si="1218"/>
        <v>43180</v>
      </c>
      <c r="F1107" s="25">
        <f t="shared" ref="F1107:H1107" si="1270">F1068</f>
        <v>0.41666666666666669</v>
      </c>
      <c r="G1107" s="25">
        <f t="shared" si="1270"/>
        <v>0.5</v>
      </c>
      <c r="H1107" s="25" t="str">
        <f t="shared" si="1270"/>
        <v>Lycée</v>
      </c>
      <c r="J1107" s="1">
        <f t="shared" si="1245"/>
        <v>8.3333333333333315E-2</v>
      </c>
      <c r="K1107" s="2">
        <f t="shared" si="1246"/>
        <v>0</v>
      </c>
      <c r="L1107" s="2">
        <f t="shared" si="1247"/>
        <v>5</v>
      </c>
      <c r="M1107" s="2">
        <f t="shared" si="1248"/>
        <v>34</v>
      </c>
      <c r="N1107" s="2">
        <f t="shared" si="1249"/>
        <v>57</v>
      </c>
      <c r="O1107" s="7" t="str">
        <f t="shared" si="1250"/>
        <v>Lycée
 de 10h 00 à 12h 00</v>
      </c>
    </row>
    <row r="1108" spans="1:15" x14ac:dyDescent="0.25">
      <c r="A1108">
        <f t="shared" si="1251"/>
        <v>12</v>
      </c>
      <c r="B1108" s="3">
        <f t="shared" si="1252"/>
        <v>4</v>
      </c>
      <c r="C1108" s="4">
        <f t="shared" si="1243"/>
        <v>3</v>
      </c>
      <c r="D1108">
        <f t="shared" si="1255"/>
        <v>2018</v>
      </c>
      <c r="E1108" s="22">
        <f t="shared" si="1218"/>
        <v>43180</v>
      </c>
      <c r="F1108" s="25">
        <f t="shared" ref="F1108:H1108" si="1271">F1069</f>
        <v>0.52083333333333337</v>
      </c>
      <c r="G1108" s="25">
        <f t="shared" si="1271"/>
        <v>0.60416666666666663</v>
      </c>
      <c r="H1108" s="25" t="str">
        <f t="shared" si="1271"/>
        <v>CNT</v>
      </c>
      <c r="J1108" s="1">
        <f t="shared" si="1245"/>
        <v>8.3333333333333259E-2</v>
      </c>
      <c r="K1108" s="2">
        <f t="shared" si="1246"/>
        <v>0</v>
      </c>
      <c r="L1108" s="2">
        <f t="shared" si="1247"/>
        <v>5</v>
      </c>
      <c r="M1108" s="2">
        <f t="shared" si="1248"/>
        <v>64</v>
      </c>
      <c r="N1108" s="2">
        <f t="shared" si="1249"/>
        <v>87</v>
      </c>
      <c r="O1108" s="7" t="str">
        <f t="shared" si="1250"/>
        <v>CNT
 de 12h 30 à 14h 30</v>
      </c>
    </row>
    <row r="1109" spans="1:15" x14ac:dyDescent="0.25">
      <c r="A1109">
        <f t="shared" si="1251"/>
        <v>12</v>
      </c>
      <c r="B1109" s="3">
        <f t="shared" si="1252"/>
        <v>4</v>
      </c>
      <c r="C1109" s="4">
        <f t="shared" si="1243"/>
        <v>3</v>
      </c>
      <c r="D1109">
        <f t="shared" si="1255"/>
        <v>2018</v>
      </c>
      <c r="E1109" s="22">
        <f t="shared" si="1218"/>
        <v>43180</v>
      </c>
      <c r="F1109" s="25">
        <f t="shared" ref="F1109:H1109" si="1272">F1070</f>
        <v>0.60416666666666663</v>
      </c>
      <c r="G1109" s="25">
        <f t="shared" si="1272"/>
        <v>0.79166666666666663</v>
      </c>
      <c r="H1109" s="25" t="str">
        <f t="shared" si="1272"/>
        <v>Public</v>
      </c>
      <c r="J1109" s="1">
        <f t="shared" si="1245"/>
        <v>0.1875</v>
      </c>
      <c r="K1109" s="2">
        <f t="shared" si="1246"/>
        <v>0</v>
      </c>
      <c r="L1109" s="2">
        <f t="shared" si="1247"/>
        <v>5</v>
      </c>
      <c r="M1109" s="2">
        <f t="shared" si="1248"/>
        <v>88</v>
      </c>
      <c r="N1109" s="2">
        <f t="shared" si="1249"/>
        <v>141</v>
      </c>
      <c r="O1109" s="7" t="str">
        <f t="shared" si="1250"/>
        <v>Public
 de 14h 30 à 19h 00</v>
      </c>
    </row>
    <row r="1110" spans="1:15" x14ac:dyDescent="0.25">
      <c r="A1110">
        <f t="shared" si="1251"/>
        <v>12</v>
      </c>
      <c r="B1110" s="3">
        <f t="shared" si="1252"/>
        <v>4</v>
      </c>
      <c r="C1110" s="4">
        <f t="shared" si="1243"/>
        <v>3</v>
      </c>
      <c r="D1110">
        <f t="shared" si="1255"/>
        <v>2018</v>
      </c>
      <c r="E1110" s="22">
        <f t="shared" si="1218"/>
        <v>43180</v>
      </c>
      <c r="F1110" s="25">
        <f t="shared" ref="F1110:H1110" si="1273">F1071</f>
        <v>0.79166666666666663</v>
      </c>
      <c r="G1110" s="25">
        <f t="shared" si="1273"/>
        <v>0.83333333333333337</v>
      </c>
      <c r="H1110" s="25" t="str">
        <f t="shared" si="1273"/>
        <v>CNT</v>
      </c>
      <c r="J1110" s="1">
        <f t="shared" si="1245"/>
        <v>4.1666666666666741E-2</v>
      </c>
      <c r="K1110" s="2">
        <f t="shared" si="1246"/>
        <v>0</v>
      </c>
      <c r="L1110" s="2">
        <f t="shared" si="1247"/>
        <v>5</v>
      </c>
      <c r="M1110" s="2">
        <f t="shared" si="1248"/>
        <v>142</v>
      </c>
      <c r="N1110" s="2">
        <f t="shared" si="1249"/>
        <v>153</v>
      </c>
      <c r="O1110" s="7" t="str">
        <f t="shared" si="1250"/>
        <v>CNT
 de 19h 00 à 20h 00</v>
      </c>
    </row>
    <row r="1111" spans="1:15" x14ac:dyDescent="0.25">
      <c r="A1111">
        <f t="shared" si="1251"/>
        <v>12</v>
      </c>
      <c r="B1111" s="3">
        <f t="shared" si="1252"/>
        <v>4</v>
      </c>
      <c r="C1111" s="4">
        <f t="shared" si="1243"/>
        <v>3</v>
      </c>
      <c r="D1111">
        <f t="shared" si="1255"/>
        <v>2018</v>
      </c>
      <c r="E1111" s="22">
        <f t="shared" si="1218"/>
        <v>43180</v>
      </c>
      <c r="F1111" s="25">
        <f t="shared" ref="F1111:H1111" si="1274">F1072</f>
        <v>0.83333333333333337</v>
      </c>
      <c r="G1111" s="25">
        <f t="shared" si="1274"/>
        <v>0.9375</v>
      </c>
      <c r="H1111" s="25" t="str">
        <f t="shared" si="1274"/>
        <v>Plongeurs masqués</v>
      </c>
      <c r="J1111" s="1">
        <f t="shared" si="1245"/>
        <v>0.10416666666666663</v>
      </c>
      <c r="K1111" s="2">
        <f t="shared" si="1246"/>
        <v>0</v>
      </c>
      <c r="L1111" s="2">
        <f t="shared" si="1247"/>
        <v>5</v>
      </c>
      <c r="M1111" s="2">
        <f t="shared" si="1248"/>
        <v>154</v>
      </c>
      <c r="N1111" s="2">
        <f t="shared" si="1249"/>
        <v>183</v>
      </c>
      <c r="O1111" s="7" t="str">
        <f t="shared" si="1250"/>
        <v>Plongeurs masqués
 de 20h 00 à 22h 30</v>
      </c>
    </row>
    <row r="1112" spans="1:15" x14ac:dyDescent="0.25">
      <c r="A1112">
        <f t="shared" si="1251"/>
        <v>12</v>
      </c>
      <c r="B1112" s="3">
        <f t="shared" si="1252"/>
        <v>5</v>
      </c>
      <c r="C1112" s="4">
        <f t="shared" si="1243"/>
        <v>3</v>
      </c>
      <c r="D1112">
        <f t="shared" si="1255"/>
        <v>2018</v>
      </c>
      <c r="E1112" s="22">
        <f t="shared" si="1218"/>
        <v>43181</v>
      </c>
      <c r="F1112" s="25">
        <f t="shared" ref="F1112:H1112" si="1275">F1073</f>
        <v>0.35416666666666669</v>
      </c>
      <c r="G1112" s="25">
        <f t="shared" si="1275"/>
        <v>0.41666666666666669</v>
      </c>
      <c r="H1112" s="25" t="str">
        <f t="shared" si="1275"/>
        <v>Collège B</v>
      </c>
      <c r="J1112" s="1">
        <f t="shared" si="1245"/>
        <v>6.25E-2</v>
      </c>
      <c r="K1112" s="2">
        <f t="shared" si="1246"/>
        <v>0</v>
      </c>
      <c r="L1112" s="2">
        <f t="shared" si="1247"/>
        <v>6</v>
      </c>
      <c r="M1112" s="2">
        <f t="shared" si="1248"/>
        <v>16</v>
      </c>
      <c r="N1112" s="2">
        <f t="shared" si="1249"/>
        <v>33</v>
      </c>
      <c r="O1112" s="7" t="str">
        <f t="shared" si="1250"/>
        <v>Collège B
 de 8h 30 à 10h 00</v>
      </c>
    </row>
    <row r="1113" spans="1:15" x14ac:dyDescent="0.25">
      <c r="A1113">
        <f t="shared" si="1251"/>
        <v>12</v>
      </c>
      <c r="B1113" s="3">
        <f t="shared" si="1252"/>
        <v>5</v>
      </c>
      <c r="C1113" s="4">
        <f t="shared" si="1243"/>
        <v>3</v>
      </c>
      <c r="D1113">
        <f t="shared" si="1255"/>
        <v>2018</v>
      </c>
      <c r="E1113" s="22">
        <f t="shared" si="1218"/>
        <v>43181</v>
      </c>
      <c r="F1113" s="25">
        <f t="shared" ref="F1113:H1113" si="1276">F1074</f>
        <v>0.52083333333333337</v>
      </c>
      <c r="G1113" s="25">
        <f t="shared" si="1276"/>
        <v>0.5625</v>
      </c>
      <c r="H1113" s="25" t="str">
        <f t="shared" si="1276"/>
        <v>Inss</v>
      </c>
      <c r="J1113" s="1">
        <f t="shared" si="1245"/>
        <v>4.166666666666663E-2</v>
      </c>
      <c r="K1113" s="2">
        <f t="shared" si="1246"/>
        <v>0</v>
      </c>
      <c r="L1113" s="2">
        <f t="shared" si="1247"/>
        <v>6</v>
      </c>
      <c r="M1113" s="2">
        <f t="shared" si="1248"/>
        <v>64</v>
      </c>
      <c r="N1113" s="2">
        <f t="shared" si="1249"/>
        <v>75</v>
      </c>
      <c r="O1113" s="7" t="str">
        <f t="shared" si="1250"/>
        <v>Inss
 de 12h 30 à 13h 30</v>
      </c>
    </row>
    <row r="1114" spans="1:15" x14ac:dyDescent="0.25">
      <c r="A1114">
        <f t="shared" si="1251"/>
        <v>12</v>
      </c>
      <c r="B1114" s="3">
        <f t="shared" si="1252"/>
        <v>5</v>
      </c>
      <c r="C1114" s="4">
        <f t="shared" si="1243"/>
        <v>3</v>
      </c>
      <c r="D1114">
        <f t="shared" si="1255"/>
        <v>2018</v>
      </c>
      <c r="E1114" s="22">
        <f t="shared" si="1218"/>
        <v>43181</v>
      </c>
      <c r="F1114" s="25">
        <f t="shared" ref="F1114:H1114" si="1277">F1075</f>
        <v>0.58333333333333337</v>
      </c>
      <c r="G1114" s="25">
        <f t="shared" si="1277"/>
        <v>0.61111111111111105</v>
      </c>
      <c r="H1114" s="25" t="str">
        <f t="shared" si="1277"/>
        <v>Ecole Primaire A</v>
      </c>
      <c r="J1114" s="1">
        <f t="shared" si="1245"/>
        <v>2.7777777777777679E-2</v>
      </c>
      <c r="K1114" s="2">
        <f t="shared" si="1246"/>
        <v>0</v>
      </c>
      <c r="L1114" s="2">
        <f t="shared" si="1247"/>
        <v>6</v>
      </c>
      <c r="M1114" s="2">
        <f t="shared" si="1248"/>
        <v>82</v>
      </c>
      <c r="N1114" s="2">
        <f t="shared" si="1249"/>
        <v>88.999999999999972</v>
      </c>
      <c r="O1114" s="7" t="str">
        <f t="shared" si="1250"/>
        <v>Ecole Primaire A
 de 14h 00 à 14h 40</v>
      </c>
    </row>
    <row r="1115" spans="1:15" x14ac:dyDescent="0.25">
      <c r="A1115">
        <f t="shared" si="1251"/>
        <v>12</v>
      </c>
      <c r="B1115" s="3">
        <f t="shared" si="1252"/>
        <v>5</v>
      </c>
      <c r="C1115" s="4">
        <f t="shared" si="1243"/>
        <v>3</v>
      </c>
      <c r="D1115">
        <f t="shared" si="1255"/>
        <v>2018</v>
      </c>
      <c r="E1115" s="22">
        <f t="shared" si="1218"/>
        <v>43181</v>
      </c>
      <c r="F1115" s="25">
        <f t="shared" ref="F1115:H1115" si="1278">F1076</f>
        <v>0.61458333333333337</v>
      </c>
      <c r="G1115" s="25">
        <f t="shared" si="1278"/>
        <v>0.64236111111111105</v>
      </c>
      <c r="H1115" s="25" t="str">
        <f t="shared" si="1278"/>
        <v>Ecole Primaire A</v>
      </c>
      <c r="J1115" s="1">
        <f t="shared" si="1245"/>
        <v>2.7777777777777679E-2</v>
      </c>
      <c r="K1115" s="2">
        <f t="shared" si="1246"/>
        <v>0</v>
      </c>
      <c r="L1115" s="2">
        <f t="shared" si="1247"/>
        <v>6</v>
      </c>
      <c r="M1115" s="2">
        <f t="shared" si="1248"/>
        <v>91</v>
      </c>
      <c r="N1115" s="2">
        <f t="shared" si="1249"/>
        <v>97.999999999999972</v>
      </c>
      <c r="O1115" s="7" t="str">
        <f t="shared" si="1250"/>
        <v>Ecole Primaire A
 de 14h 45 à 15h 25</v>
      </c>
    </row>
    <row r="1116" spans="1:15" x14ac:dyDescent="0.25">
      <c r="A1116">
        <f t="shared" si="1251"/>
        <v>12</v>
      </c>
      <c r="B1116" s="3">
        <f t="shared" si="1252"/>
        <v>5</v>
      </c>
      <c r="C1116" s="4">
        <f t="shared" si="1243"/>
        <v>3</v>
      </c>
      <c r="D1116">
        <f t="shared" si="1255"/>
        <v>2018</v>
      </c>
      <c r="E1116" s="22">
        <f t="shared" si="1218"/>
        <v>43181</v>
      </c>
      <c r="F1116" s="25">
        <f t="shared" ref="F1116:H1116" si="1279">F1077</f>
        <v>0.66666666666666663</v>
      </c>
      <c r="G1116" s="25">
        <f t="shared" si="1279"/>
        <v>0.75</v>
      </c>
      <c r="H1116" s="25" t="str">
        <f t="shared" si="1279"/>
        <v>Lycée</v>
      </c>
      <c r="J1116" s="1">
        <f t="shared" si="1245"/>
        <v>8.333333333333337E-2</v>
      </c>
      <c r="K1116" s="2">
        <f t="shared" si="1246"/>
        <v>0</v>
      </c>
      <c r="L1116" s="2">
        <f t="shared" si="1247"/>
        <v>6</v>
      </c>
      <c r="M1116" s="2">
        <f t="shared" si="1248"/>
        <v>106</v>
      </c>
      <c r="N1116" s="2">
        <f t="shared" si="1249"/>
        <v>129</v>
      </c>
      <c r="O1116" s="7" t="str">
        <f t="shared" si="1250"/>
        <v>Lycée
 de 16h 00 à 18h 00</v>
      </c>
    </row>
    <row r="1117" spans="1:15" x14ac:dyDescent="0.25">
      <c r="A1117">
        <f t="shared" si="1251"/>
        <v>12</v>
      </c>
      <c r="B1117" s="3">
        <f t="shared" si="1252"/>
        <v>5</v>
      </c>
      <c r="C1117" s="4">
        <f t="shared" si="1243"/>
        <v>3</v>
      </c>
      <c r="D1117">
        <f t="shared" si="1255"/>
        <v>2018</v>
      </c>
      <c r="E1117" s="22">
        <f t="shared" si="1218"/>
        <v>43181</v>
      </c>
      <c r="F1117" s="25">
        <f t="shared" ref="F1117:H1117" si="1280">F1078</f>
        <v>0.75</v>
      </c>
      <c r="G1117" s="25">
        <f t="shared" si="1280"/>
        <v>0.83333333333333337</v>
      </c>
      <c r="H1117" s="25" t="str">
        <f t="shared" si="1280"/>
        <v>Public</v>
      </c>
      <c r="J1117" s="1">
        <f t="shared" si="1245"/>
        <v>8.333333333333337E-2</v>
      </c>
      <c r="K1117" s="2">
        <f t="shared" si="1246"/>
        <v>0</v>
      </c>
      <c r="L1117" s="2">
        <f t="shared" si="1247"/>
        <v>6</v>
      </c>
      <c r="M1117" s="2">
        <f t="shared" si="1248"/>
        <v>130</v>
      </c>
      <c r="N1117" s="2">
        <f t="shared" si="1249"/>
        <v>153</v>
      </c>
      <c r="O1117" s="7" t="str">
        <f t="shared" si="1250"/>
        <v>Public
 de 18h 00 à 20h 00</v>
      </c>
    </row>
    <row r="1118" spans="1:15" x14ac:dyDescent="0.25">
      <c r="A1118">
        <f t="shared" si="1251"/>
        <v>12</v>
      </c>
      <c r="B1118" s="3">
        <f t="shared" si="1252"/>
        <v>5</v>
      </c>
      <c r="C1118" s="4">
        <f t="shared" si="1243"/>
        <v>3</v>
      </c>
      <c r="D1118">
        <f t="shared" si="1255"/>
        <v>2018</v>
      </c>
      <c r="E1118" s="22">
        <f t="shared" si="1218"/>
        <v>43181</v>
      </c>
      <c r="F1118" s="25">
        <f t="shared" ref="F1118:H1118" si="1281">F1079</f>
        <v>0.83333333333333337</v>
      </c>
      <c r="G1118" s="25">
        <f t="shared" si="1281"/>
        <v>0.9375</v>
      </c>
      <c r="H1118" s="25" t="str">
        <f t="shared" si="1281"/>
        <v>CNT</v>
      </c>
      <c r="J1118" s="1">
        <f t="shared" si="1245"/>
        <v>0.10416666666666663</v>
      </c>
      <c r="K1118" s="2">
        <f t="shared" si="1246"/>
        <v>0</v>
      </c>
      <c r="L1118" s="2">
        <f t="shared" si="1247"/>
        <v>6</v>
      </c>
      <c r="M1118" s="2">
        <f t="shared" si="1248"/>
        <v>154</v>
      </c>
      <c r="N1118" s="2">
        <f t="shared" si="1249"/>
        <v>183</v>
      </c>
      <c r="O1118" s="7" t="str">
        <f t="shared" si="1250"/>
        <v>CNT
 de 20h 00 à 22h 30</v>
      </c>
    </row>
    <row r="1119" spans="1:15" x14ac:dyDescent="0.25">
      <c r="A1119">
        <f t="shared" si="1251"/>
        <v>12</v>
      </c>
      <c r="B1119" s="3">
        <f t="shared" si="1252"/>
        <v>6</v>
      </c>
      <c r="C1119" s="4">
        <f t="shared" si="1243"/>
        <v>3</v>
      </c>
      <c r="D1119">
        <f t="shared" si="1255"/>
        <v>2018</v>
      </c>
      <c r="E1119" s="22">
        <f t="shared" si="1218"/>
        <v>43182</v>
      </c>
      <c r="F1119" s="25">
        <f t="shared" ref="F1119:H1119" si="1282">F1080</f>
        <v>0.375</v>
      </c>
      <c r="G1119" s="25">
        <f t="shared" si="1282"/>
        <v>0.47916666666666669</v>
      </c>
      <c r="H1119" s="25" t="str">
        <f t="shared" si="1282"/>
        <v>Ecole Primaire B</v>
      </c>
      <c r="J1119" s="1">
        <f t="shared" si="1245"/>
        <v>0.10416666666666669</v>
      </c>
      <c r="K1119" s="2">
        <f t="shared" si="1246"/>
        <v>0</v>
      </c>
      <c r="L1119" s="2">
        <f t="shared" si="1247"/>
        <v>7</v>
      </c>
      <c r="M1119" s="2">
        <f t="shared" si="1248"/>
        <v>22</v>
      </c>
      <c r="N1119" s="2">
        <f t="shared" si="1249"/>
        <v>51</v>
      </c>
      <c r="O1119" s="7" t="str">
        <f t="shared" si="1250"/>
        <v>Ecole Primaire B
 de 9h 00 à 11h 30</v>
      </c>
    </row>
    <row r="1120" spans="1:15" x14ac:dyDescent="0.25">
      <c r="A1120">
        <f t="shared" si="1251"/>
        <v>12</v>
      </c>
      <c r="B1120" s="3">
        <f t="shared" si="1252"/>
        <v>6</v>
      </c>
      <c r="C1120" s="4">
        <f t="shared" si="1243"/>
        <v>3</v>
      </c>
      <c r="D1120">
        <f t="shared" si="1255"/>
        <v>2018</v>
      </c>
      <c r="E1120" s="22">
        <f t="shared" si="1218"/>
        <v>43182</v>
      </c>
      <c r="F1120" s="25">
        <f t="shared" ref="F1120:H1120" si="1283">F1081</f>
        <v>0.52083333333333337</v>
      </c>
      <c r="G1120" s="25">
        <f t="shared" si="1283"/>
        <v>0.5625</v>
      </c>
      <c r="H1120" s="25" t="str">
        <f t="shared" si="1283"/>
        <v>Maison Des Cèdres</v>
      </c>
      <c r="J1120" s="1">
        <f t="shared" si="1245"/>
        <v>4.166666666666663E-2</v>
      </c>
      <c r="K1120" s="2">
        <f t="shared" si="1246"/>
        <v>0</v>
      </c>
      <c r="L1120" s="2">
        <f t="shared" si="1247"/>
        <v>7</v>
      </c>
      <c r="M1120" s="2">
        <f t="shared" si="1248"/>
        <v>64</v>
      </c>
      <c r="N1120" s="2">
        <f t="shared" si="1249"/>
        <v>75</v>
      </c>
      <c r="O1120" s="7" t="str">
        <f t="shared" si="1250"/>
        <v>Maison Des Cèdres
 de 12h 30 à 13h 30</v>
      </c>
    </row>
    <row r="1121" spans="1:15" x14ac:dyDescent="0.25">
      <c r="A1121">
        <f t="shared" si="1251"/>
        <v>12</v>
      </c>
      <c r="B1121" s="3">
        <f t="shared" si="1252"/>
        <v>6</v>
      </c>
      <c r="C1121" s="4">
        <f t="shared" si="1243"/>
        <v>3</v>
      </c>
      <c r="D1121">
        <f t="shared" si="1255"/>
        <v>2018</v>
      </c>
      <c r="E1121" s="22">
        <f t="shared" si="1218"/>
        <v>43182</v>
      </c>
      <c r="F1121" s="25">
        <f t="shared" ref="F1121:H1121" si="1284">F1082</f>
        <v>0.58333333333333337</v>
      </c>
      <c r="G1121" s="25">
        <f t="shared" si="1284"/>
        <v>0.66666666666666663</v>
      </c>
      <c r="H1121" s="25" t="str">
        <f t="shared" si="1284"/>
        <v>Lycée</v>
      </c>
      <c r="J1121" s="1">
        <f t="shared" si="1245"/>
        <v>8.3333333333333259E-2</v>
      </c>
      <c r="K1121" s="2">
        <f t="shared" si="1246"/>
        <v>0</v>
      </c>
      <c r="L1121" s="2">
        <f t="shared" si="1247"/>
        <v>7</v>
      </c>
      <c r="M1121" s="2">
        <f t="shared" si="1248"/>
        <v>82</v>
      </c>
      <c r="N1121" s="2">
        <f t="shared" si="1249"/>
        <v>105</v>
      </c>
      <c r="O1121" s="7" t="str">
        <f t="shared" si="1250"/>
        <v>Lycée
 de 14h 00 à 16h 00</v>
      </c>
    </row>
    <row r="1122" spans="1:15" x14ac:dyDescent="0.25">
      <c r="A1122">
        <f t="shared" si="1251"/>
        <v>12</v>
      </c>
      <c r="B1122" s="3">
        <f t="shared" si="1252"/>
        <v>6</v>
      </c>
      <c r="C1122" s="4">
        <f t="shared" si="1243"/>
        <v>3</v>
      </c>
      <c r="D1122">
        <f t="shared" si="1255"/>
        <v>2018</v>
      </c>
      <c r="E1122" s="22">
        <f t="shared" si="1218"/>
        <v>43182</v>
      </c>
      <c r="F1122" s="25">
        <f t="shared" ref="F1122:H1122" si="1285">F1083</f>
        <v>0.66666666666666663</v>
      </c>
      <c r="G1122" s="25">
        <f t="shared" si="1285"/>
        <v>0.75</v>
      </c>
      <c r="H1122" s="25" t="str">
        <f t="shared" si="1285"/>
        <v>Lycée</v>
      </c>
      <c r="J1122" s="1">
        <f t="shared" si="1245"/>
        <v>8.333333333333337E-2</v>
      </c>
      <c r="K1122" s="2">
        <f t="shared" si="1246"/>
        <v>0</v>
      </c>
      <c r="L1122" s="2">
        <f t="shared" si="1247"/>
        <v>7</v>
      </c>
      <c r="M1122" s="2">
        <f t="shared" si="1248"/>
        <v>106</v>
      </c>
      <c r="N1122" s="2">
        <f t="shared" si="1249"/>
        <v>129</v>
      </c>
      <c r="O1122" s="7" t="str">
        <f t="shared" si="1250"/>
        <v>Lycée
 de 16h 00 à 18h 00</v>
      </c>
    </row>
    <row r="1123" spans="1:15" x14ac:dyDescent="0.25">
      <c r="A1123">
        <f t="shared" si="1251"/>
        <v>12</v>
      </c>
      <c r="B1123" s="3">
        <f t="shared" si="1252"/>
        <v>6</v>
      </c>
      <c r="C1123" s="4">
        <f t="shared" si="1243"/>
        <v>3</v>
      </c>
      <c r="D1123">
        <f t="shared" si="1255"/>
        <v>2018</v>
      </c>
      <c r="E1123" s="22">
        <f t="shared" si="1218"/>
        <v>43182</v>
      </c>
      <c r="F1123" s="25">
        <f t="shared" ref="F1123:H1123" si="1286">F1084</f>
        <v>0.75</v>
      </c>
      <c r="G1123" s="25">
        <f t="shared" si="1286"/>
        <v>0.83333333333333337</v>
      </c>
      <c r="H1123" s="25" t="str">
        <f t="shared" si="1286"/>
        <v>Public</v>
      </c>
      <c r="J1123" s="1">
        <f t="shared" si="1245"/>
        <v>8.333333333333337E-2</v>
      </c>
      <c r="K1123" s="2">
        <f t="shared" si="1246"/>
        <v>0</v>
      </c>
      <c r="L1123" s="2">
        <f t="shared" si="1247"/>
        <v>7</v>
      </c>
      <c r="M1123" s="2">
        <f t="shared" si="1248"/>
        <v>130</v>
      </c>
      <c r="N1123" s="2">
        <f t="shared" si="1249"/>
        <v>153</v>
      </c>
      <c r="O1123" s="7" t="str">
        <f t="shared" si="1250"/>
        <v>Public
 de 18h 00 à 20h 00</v>
      </c>
    </row>
    <row r="1124" spans="1:15" x14ac:dyDescent="0.25">
      <c r="A1124">
        <f t="shared" si="1251"/>
        <v>12</v>
      </c>
      <c r="B1124" s="3">
        <f t="shared" si="1252"/>
        <v>6</v>
      </c>
      <c r="C1124" s="4">
        <f t="shared" si="1243"/>
        <v>3</v>
      </c>
      <c r="D1124">
        <f t="shared" si="1255"/>
        <v>2018</v>
      </c>
      <c r="E1124" s="22">
        <f t="shared" si="1218"/>
        <v>43182</v>
      </c>
      <c r="F1124" s="25">
        <f t="shared" ref="F1124:H1124" si="1287">F1085</f>
        <v>0.83333333333333337</v>
      </c>
      <c r="G1124" s="25">
        <f t="shared" si="1287"/>
        <v>0.875</v>
      </c>
      <c r="H1124" s="25" t="str">
        <f t="shared" si="1287"/>
        <v>CNT</v>
      </c>
      <c r="J1124" s="1">
        <f t="shared" si="1245"/>
        <v>4.166666666666663E-2</v>
      </c>
      <c r="K1124" s="2">
        <f t="shared" si="1246"/>
        <v>0</v>
      </c>
      <c r="L1124" s="2">
        <f t="shared" si="1247"/>
        <v>7</v>
      </c>
      <c r="M1124" s="2">
        <f t="shared" si="1248"/>
        <v>154</v>
      </c>
      <c r="N1124" s="2">
        <f t="shared" si="1249"/>
        <v>165</v>
      </c>
      <c r="O1124" s="7" t="str">
        <f t="shared" si="1250"/>
        <v>CNT
 de 20h 00 à 21h 00</v>
      </c>
    </row>
    <row r="1125" spans="1:15" x14ac:dyDescent="0.25">
      <c r="A1125">
        <f t="shared" si="1251"/>
        <v>12</v>
      </c>
      <c r="B1125" s="3">
        <f t="shared" si="1252"/>
        <v>6</v>
      </c>
      <c r="C1125" s="4">
        <f t="shared" si="1243"/>
        <v>3</v>
      </c>
      <c r="D1125">
        <f t="shared" si="1255"/>
        <v>2018</v>
      </c>
      <c r="E1125" s="22">
        <f t="shared" si="1218"/>
        <v>43182</v>
      </c>
      <c r="F1125" s="25">
        <f t="shared" ref="F1125:H1125" si="1288">F1086</f>
        <v>0.875</v>
      </c>
      <c r="G1125" s="25">
        <f t="shared" si="1288"/>
        <v>0.9375</v>
      </c>
      <c r="H1125" s="25" t="str">
        <f t="shared" si="1288"/>
        <v>TVSV</v>
      </c>
      <c r="J1125" s="1">
        <f t="shared" si="1245"/>
        <v>6.25E-2</v>
      </c>
      <c r="K1125" s="2">
        <f t="shared" si="1246"/>
        <v>0</v>
      </c>
      <c r="L1125" s="2">
        <f t="shared" si="1247"/>
        <v>7</v>
      </c>
      <c r="M1125" s="2">
        <f t="shared" si="1248"/>
        <v>166</v>
      </c>
      <c r="N1125" s="2">
        <f t="shared" si="1249"/>
        <v>183</v>
      </c>
      <c r="O1125" s="7" t="str">
        <f t="shared" si="1250"/>
        <v>TVSV
 de 21h 00 à 22h 30</v>
      </c>
    </row>
    <row r="1126" spans="1:15" x14ac:dyDescent="0.25">
      <c r="A1126">
        <f t="shared" si="1251"/>
        <v>12</v>
      </c>
      <c r="B1126" s="3">
        <f t="shared" si="1252"/>
        <v>7</v>
      </c>
      <c r="C1126" s="4">
        <f t="shared" si="1243"/>
        <v>3</v>
      </c>
      <c r="D1126">
        <f t="shared" si="1255"/>
        <v>2018</v>
      </c>
      <c r="E1126" s="22">
        <f t="shared" si="1218"/>
        <v>43183</v>
      </c>
      <c r="F1126" s="25">
        <f t="shared" ref="F1126:H1126" si="1289">F1087</f>
        <v>0.33333333333333331</v>
      </c>
      <c r="G1126" s="25">
        <f t="shared" si="1289"/>
        <v>0.375</v>
      </c>
      <c r="H1126" s="25" t="str">
        <f t="shared" si="1289"/>
        <v>Gym Volontaire</v>
      </c>
      <c r="J1126" s="1">
        <f t="shared" si="1245"/>
        <v>4.1666666666666685E-2</v>
      </c>
      <c r="K1126" s="2">
        <f t="shared" si="1246"/>
        <v>0</v>
      </c>
      <c r="L1126" s="2">
        <f t="shared" si="1247"/>
        <v>8</v>
      </c>
      <c r="M1126" s="2">
        <f t="shared" si="1248"/>
        <v>10</v>
      </c>
      <c r="N1126" s="2">
        <f t="shared" si="1249"/>
        <v>21</v>
      </c>
      <c r="O1126" s="7" t="str">
        <f t="shared" si="1250"/>
        <v>Gym Volontaire
 de 8h 00 à 9h 00</v>
      </c>
    </row>
    <row r="1127" spans="1:15" x14ac:dyDescent="0.25">
      <c r="A1127">
        <f t="shared" si="1251"/>
        <v>12</v>
      </c>
      <c r="B1127" s="3">
        <f t="shared" si="1252"/>
        <v>7</v>
      </c>
      <c r="C1127" s="4">
        <f t="shared" si="1243"/>
        <v>3</v>
      </c>
      <c r="D1127">
        <f t="shared" si="1255"/>
        <v>2018</v>
      </c>
      <c r="E1127" s="22">
        <f t="shared" si="1218"/>
        <v>43183</v>
      </c>
      <c r="F1127" s="25">
        <f t="shared" ref="F1127:H1127" si="1290">F1088</f>
        <v>0.375</v>
      </c>
      <c r="G1127" s="25">
        <f t="shared" si="1290"/>
        <v>0.45833333333333331</v>
      </c>
      <c r="H1127" s="25" t="str">
        <f t="shared" si="1290"/>
        <v>Val Horizon</v>
      </c>
      <c r="J1127" s="1">
        <f t="shared" si="1245"/>
        <v>8.3333333333333315E-2</v>
      </c>
      <c r="K1127" s="2">
        <f t="shared" si="1246"/>
        <v>0</v>
      </c>
      <c r="L1127" s="2">
        <f t="shared" si="1247"/>
        <v>8</v>
      </c>
      <c r="M1127" s="2">
        <f t="shared" si="1248"/>
        <v>22</v>
      </c>
      <c r="N1127" s="2">
        <f t="shared" si="1249"/>
        <v>45</v>
      </c>
      <c r="O1127" s="7" t="str">
        <f t="shared" si="1250"/>
        <v>Val Horizon
 de 9h 00 à 11h 00</v>
      </c>
    </row>
    <row r="1128" spans="1:15" x14ac:dyDescent="0.25">
      <c r="A1128">
        <f t="shared" si="1251"/>
        <v>12</v>
      </c>
      <c r="B1128" s="3">
        <f t="shared" si="1252"/>
        <v>7</v>
      </c>
      <c r="C1128" s="4">
        <f t="shared" si="1243"/>
        <v>3</v>
      </c>
      <c r="D1128">
        <f t="shared" si="1255"/>
        <v>2018</v>
      </c>
      <c r="E1128" s="22">
        <f t="shared" si="1218"/>
        <v>43183</v>
      </c>
      <c r="F1128" s="25">
        <f t="shared" ref="F1128:H1128" si="1291">F1089</f>
        <v>0.45833333333333331</v>
      </c>
      <c r="G1128" s="25">
        <f t="shared" si="1291"/>
        <v>0.60416666666666663</v>
      </c>
      <c r="H1128" s="25" t="str">
        <f t="shared" si="1291"/>
        <v>CNT</v>
      </c>
      <c r="J1128" s="1">
        <f t="shared" si="1245"/>
        <v>0.14583333333333331</v>
      </c>
      <c r="K1128" s="2">
        <f t="shared" si="1246"/>
        <v>0</v>
      </c>
      <c r="L1128" s="2">
        <f t="shared" si="1247"/>
        <v>8</v>
      </c>
      <c r="M1128" s="2">
        <f t="shared" si="1248"/>
        <v>46</v>
      </c>
      <c r="N1128" s="2">
        <f t="shared" si="1249"/>
        <v>87</v>
      </c>
      <c r="O1128" s="7" t="str">
        <f t="shared" si="1250"/>
        <v>CNT
 de 11h 00 à 14h 30</v>
      </c>
    </row>
    <row r="1129" spans="1:15" x14ac:dyDescent="0.25">
      <c r="A1129">
        <f t="shared" si="1251"/>
        <v>12</v>
      </c>
      <c r="B1129" s="3">
        <f t="shared" si="1252"/>
        <v>7</v>
      </c>
      <c r="C1129" s="4">
        <f t="shared" si="1243"/>
        <v>3</v>
      </c>
      <c r="D1129">
        <f t="shared" si="1255"/>
        <v>2018</v>
      </c>
      <c r="E1129" s="22">
        <f t="shared" si="1218"/>
        <v>43183</v>
      </c>
      <c r="F1129" s="25">
        <f t="shared" ref="F1129:H1129" si="1292">F1090</f>
        <v>0.60416666666666663</v>
      </c>
      <c r="G1129" s="25">
        <f t="shared" si="1292"/>
        <v>0.79166666666666663</v>
      </c>
      <c r="H1129" s="25" t="str">
        <f t="shared" si="1292"/>
        <v>Public + SDIS ET/OU PSIG</v>
      </c>
      <c r="J1129" s="1">
        <f t="shared" si="1245"/>
        <v>0.1875</v>
      </c>
      <c r="K1129" s="2">
        <f t="shared" si="1246"/>
        <v>0</v>
      </c>
      <c r="L1129" s="2">
        <f t="shared" si="1247"/>
        <v>8</v>
      </c>
      <c r="M1129" s="2">
        <f t="shared" si="1248"/>
        <v>88</v>
      </c>
      <c r="N1129" s="2">
        <f t="shared" si="1249"/>
        <v>141</v>
      </c>
      <c r="O1129" s="7" t="str">
        <f t="shared" si="1250"/>
        <v>Public + SDIS ET/OU PSIG
 de 14h 30 à 19h 00</v>
      </c>
    </row>
    <row r="1130" spans="1:15" x14ac:dyDescent="0.25">
      <c r="A1130">
        <f t="shared" si="1251"/>
        <v>12</v>
      </c>
      <c r="B1130" s="3">
        <f t="shared" si="1252"/>
        <v>7</v>
      </c>
      <c r="C1130" s="4">
        <f t="shared" si="1243"/>
        <v>3</v>
      </c>
      <c r="D1130">
        <f t="shared" si="1255"/>
        <v>2018</v>
      </c>
      <c r="E1130" s="22">
        <f t="shared" ref="E1130:E1193" si="1293">E1091+7</f>
        <v>43183</v>
      </c>
      <c r="F1130" s="25">
        <f t="shared" ref="F1130:H1130" si="1294">F1091</f>
        <v>0.79166666666666663</v>
      </c>
      <c r="G1130" s="25">
        <f t="shared" si="1294"/>
        <v>0.84375</v>
      </c>
      <c r="H1130" s="25" t="str">
        <f t="shared" si="1294"/>
        <v>Plongeurs masqués</v>
      </c>
      <c r="J1130" s="1">
        <f t="shared" si="1245"/>
        <v>5.208333333333337E-2</v>
      </c>
      <c r="K1130" s="2">
        <f t="shared" si="1246"/>
        <v>0</v>
      </c>
      <c r="L1130" s="2">
        <f t="shared" si="1247"/>
        <v>8</v>
      </c>
      <c r="M1130" s="2">
        <f t="shared" si="1248"/>
        <v>142</v>
      </c>
      <c r="N1130" s="2">
        <f t="shared" si="1249"/>
        <v>156</v>
      </c>
      <c r="O1130" s="7" t="str">
        <f t="shared" si="1250"/>
        <v>Plongeurs masqués
 de 19h 00 à 20h 15</v>
      </c>
    </row>
    <row r="1131" spans="1:15" x14ac:dyDescent="0.25">
      <c r="A1131">
        <f t="shared" si="1251"/>
        <v>13</v>
      </c>
      <c r="B1131" s="3">
        <f t="shared" si="1252"/>
        <v>1</v>
      </c>
      <c r="C1131" s="4">
        <f t="shared" si="1243"/>
        <v>3</v>
      </c>
      <c r="D1131">
        <f t="shared" si="1255"/>
        <v>2018</v>
      </c>
      <c r="E1131" s="22">
        <f t="shared" si="1293"/>
        <v>43184</v>
      </c>
      <c r="F1131" s="25">
        <f t="shared" ref="F1131:H1131" si="1295">F1092</f>
        <v>0.3125</v>
      </c>
      <c r="G1131" s="25">
        <f t="shared" si="1295"/>
        <v>0.41666666666666669</v>
      </c>
      <c r="H1131" s="25" t="str">
        <f t="shared" si="1295"/>
        <v>CNT</v>
      </c>
      <c r="J1131" s="1">
        <f t="shared" si="1245"/>
        <v>0.10416666666666669</v>
      </c>
      <c r="K1131" s="2">
        <f t="shared" si="1246"/>
        <v>0</v>
      </c>
      <c r="L1131" s="2">
        <f t="shared" si="1247"/>
        <v>2</v>
      </c>
      <c r="M1131" s="2">
        <f t="shared" si="1248"/>
        <v>4</v>
      </c>
      <c r="N1131" s="2">
        <f t="shared" si="1249"/>
        <v>33</v>
      </c>
      <c r="O1131" s="7" t="str">
        <f t="shared" si="1250"/>
        <v>CNT
 de 7h 30 à 10h 00</v>
      </c>
    </row>
    <row r="1132" spans="1:15" x14ac:dyDescent="0.25">
      <c r="A1132">
        <f t="shared" si="1251"/>
        <v>13</v>
      </c>
      <c r="B1132" s="3">
        <f t="shared" si="1252"/>
        <v>1</v>
      </c>
      <c r="C1132" s="4">
        <f t="shared" si="1243"/>
        <v>3</v>
      </c>
      <c r="D1132">
        <f t="shared" si="1255"/>
        <v>2018</v>
      </c>
      <c r="E1132" s="22">
        <f t="shared" si="1293"/>
        <v>43184</v>
      </c>
      <c r="F1132" s="25">
        <f t="shared" ref="F1132:H1132" si="1296">F1093</f>
        <v>0.41666666666666669</v>
      </c>
      <c r="G1132" s="25">
        <f t="shared" si="1296"/>
        <v>0.5625</v>
      </c>
      <c r="H1132" s="25" t="str">
        <f t="shared" si="1296"/>
        <v>Public</v>
      </c>
      <c r="J1132" s="1">
        <f t="shared" si="1245"/>
        <v>0.14583333333333331</v>
      </c>
      <c r="K1132" s="2">
        <f t="shared" si="1246"/>
        <v>0</v>
      </c>
      <c r="L1132" s="2">
        <f t="shared" si="1247"/>
        <v>2</v>
      </c>
      <c r="M1132" s="2">
        <f t="shared" si="1248"/>
        <v>34</v>
      </c>
      <c r="N1132" s="2">
        <f t="shared" si="1249"/>
        <v>75</v>
      </c>
      <c r="O1132" s="7" t="str">
        <f t="shared" si="1250"/>
        <v>Public
 de 10h 00 à 13h 30</v>
      </c>
    </row>
    <row r="1133" spans="1:15" x14ac:dyDescent="0.25">
      <c r="A1133">
        <f t="shared" si="1251"/>
        <v>13</v>
      </c>
      <c r="B1133" s="3">
        <f t="shared" si="1252"/>
        <v>2</v>
      </c>
      <c r="C1133" s="4">
        <f t="shared" si="1243"/>
        <v>3</v>
      </c>
      <c r="D1133">
        <f t="shared" si="1255"/>
        <v>2018</v>
      </c>
      <c r="E1133" s="22">
        <f t="shared" si="1293"/>
        <v>43185</v>
      </c>
      <c r="F1133" s="25">
        <f t="shared" ref="F1133:H1133" si="1297">F1094</f>
        <v>0.375</v>
      </c>
      <c r="G1133" s="25">
        <f t="shared" si="1297"/>
        <v>0.44791666666666669</v>
      </c>
      <c r="H1133" s="25" t="str">
        <f t="shared" si="1297"/>
        <v>Lycée</v>
      </c>
      <c r="J1133" s="1">
        <f t="shared" si="1245"/>
        <v>7.2916666666666685E-2</v>
      </c>
      <c r="K1133" s="2">
        <f t="shared" si="1246"/>
        <v>0</v>
      </c>
      <c r="L1133" s="2">
        <f t="shared" si="1247"/>
        <v>3</v>
      </c>
      <c r="M1133" s="2">
        <f t="shared" si="1248"/>
        <v>22</v>
      </c>
      <c r="N1133" s="2">
        <f t="shared" si="1249"/>
        <v>42</v>
      </c>
      <c r="O1133" s="7" t="str">
        <f t="shared" si="1250"/>
        <v>Lycée
 de 9h 00 à 10h 45</v>
      </c>
    </row>
    <row r="1134" spans="1:15" x14ac:dyDescent="0.25">
      <c r="A1134">
        <f t="shared" si="1251"/>
        <v>13</v>
      </c>
      <c r="B1134" s="3">
        <f t="shared" si="1252"/>
        <v>2</v>
      </c>
      <c r="C1134" s="4">
        <f t="shared" si="1243"/>
        <v>3</v>
      </c>
      <c r="D1134">
        <f t="shared" si="1255"/>
        <v>2018</v>
      </c>
      <c r="E1134" s="22">
        <f t="shared" si="1293"/>
        <v>43185</v>
      </c>
      <c r="F1134" s="25">
        <f t="shared" ref="F1134:H1134" si="1298">F1095</f>
        <v>0.5</v>
      </c>
      <c r="G1134" s="25">
        <f t="shared" si="1298"/>
        <v>0.5625</v>
      </c>
      <c r="H1134" s="25" t="str">
        <f t="shared" si="1298"/>
        <v>Gym Volontaire</v>
      </c>
      <c r="J1134" s="1">
        <f t="shared" si="1245"/>
        <v>6.25E-2</v>
      </c>
      <c r="K1134" s="2">
        <f t="shared" si="1246"/>
        <v>0</v>
      </c>
      <c r="L1134" s="2">
        <f t="shared" si="1247"/>
        <v>3</v>
      </c>
      <c r="M1134" s="2">
        <f t="shared" si="1248"/>
        <v>58</v>
      </c>
      <c r="N1134" s="2">
        <f t="shared" si="1249"/>
        <v>75</v>
      </c>
      <c r="O1134" s="7" t="str">
        <f t="shared" si="1250"/>
        <v>Gym Volontaire
 de 12h 00 à 13h 30</v>
      </c>
    </row>
    <row r="1135" spans="1:15" x14ac:dyDescent="0.25">
      <c r="A1135">
        <f t="shared" si="1251"/>
        <v>13</v>
      </c>
      <c r="B1135" s="3">
        <f t="shared" si="1252"/>
        <v>2</v>
      </c>
      <c r="C1135" s="4">
        <f t="shared" si="1243"/>
        <v>3</v>
      </c>
      <c r="D1135">
        <f t="shared" si="1255"/>
        <v>2018</v>
      </c>
      <c r="E1135" s="22">
        <f t="shared" si="1293"/>
        <v>43185</v>
      </c>
      <c r="F1135" s="25">
        <f t="shared" ref="F1135:H1135" si="1299">F1096</f>
        <v>0.58333333333333337</v>
      </c>
      <c r="G1135" s="25">
        <f t="shared" si="1299"/>
        <v>0.64583333333333337</v>
      </c>
      <c r="H1135" s="25" t="str">
        <f t="shared" si="1299"/>
        <v>Collège A</v>
      </c>
      <c r="J1135" s="1">
        <f t="shared" si="1245"/>
        <v>6.25E-2</v>
      </c>
      <c r="K1135" s="2">
        <f t="shared" si="1246"/>
        <v>0</v>
      </c>
      <c r="L1135" s="2">
        <f t="shared" si="1247"/>
        <v>3</v>
      </c>
      <c r="M1135" s="2">
        <f t="shared" si="1248"/>
        <v>82</v>
      </c>
      <c r="N1135" s="2">
        <f t="shared" si="1249"/>
        <v>99</v>
      </c>
      <c r="O1135" s="7" t="str">
        <f t="shared" si="1250"/>
        <v>Collège A
 de 14h 00 à 15h 30</v>
      </c>
    </row>
    <row r="1136" spans="1:15" x14ac:dyDescent="0.25">
      <c r="A1136">
        <f t="shared" si="1251"/>
        <v>13</v>
      </c>
      <c r="B1136" s="3">
        <f t="shared" si="1252"/>
        <v>2</v>
      </c>
      <c r="C1136" s="4">
        <f t="shared" si="1243"/>
        <v>3</v>
      </c>
      <c r="D1136">
        <f t="shared" si="1255"/>
        <v>2018</v>
      </c>
      <c r="E1136" s="22">
        <f t="shared" si="1293"/>
        <v>43185</v>
      </c>
      <c r="F1136" s="25">
        <f t="shared" ref="F1136:H1136" si="1300">F1097</f>
        <v>0.64583333333333337</v>
      </c>
      <c r="G1136" s="25">
        <f t="shared" si="1300"/>
        <v>0.70833333333333337</v>
      </c>
      <c r="H1136" s="25" t="str">
        <f t="shared" si="1300"/>
        <v>Collège B</v>
      </c>
      <c r="J1136" s="1">
        <f t="shared" si="1245"/>
        <v>6.25E-2</v>
      </c>
      <c r="K1136" s="2">
        <f t="shared" si="1246"/>
        <v>0</v>
      </c>
      <c r="L1136" s="2">
        <f t="shared" si="1247"/>
        <v>3</v>
      </c>
      <c r="M1136" s="2">
        <f t="shared" si="1248"/>
        <v>100</v>
      </c>
      <c r="N1136" s="2">
        <f t="shared" si="1249"/>
        <v>117</v>
      </c>
      <c r="O1136" s="7" t="str">
        <f t="shared" si="1250"/>
        <v>Collège B
 de 15h 30 à 17h 00</v>
      </c>
    </row>
    <row r="1137" spans="1:15" x14ac:dyDescent="0.25">
      <c r="A1137">
        <f t="shared" si="1251"/>
        <v>13</v>
      </c>
      <c r="B1137" s="3">
        <f t="shared" si="1252"/>
        <v>2</v>
      </c>
      <c r="C1137" s="4">
        <f t="shared" si="1243"/>
        <v>3</v>
      </c>
      <c r="D1137">
        <f t="shared" si="1255"/>
        <v>2018</v>
      </c>
      <c r="E1137" s="22">
        <f t="shared" si="1293"/>
        <v>43185</v>
      </c>
      <c r="F1137" s="25">
        <f t="shared" ref="F1137:H1137" si="1301">F1098</f>
        <v>0.70833333333333337</v>
      </c>
      <c r="G1137" s="25">
        <f t="shared" si="1301"/>
        <v>0.75</v>
      </c>
      <c r="H1137" s="25" t="str">
        <f t="shared" si="1301"/>
        <v>Gym Volontaire</v>
      </c>
      <c r="J1137" s="1">
        <f t="shared" si="1245"/>
        <v>4.166666666666663E-2</v>
      </c>
      <c r="K1137" s="2">
        <f t="shared" si="1246"/>
        <v>0</v>
      </c>
      <c r="L1137" s="2">
        <f t="shared" si="1247"/>
        <v>3</v>
      </c>
      <c r="M1137" s="2">
        <f t="shared" si="1248"/>
        <v>118</v>
      </c>
      <c r="N1137" s="2">
        <f t="shared" si="1249"/>
        <v>129</v>
      </c>
      <c r="O1137" s="7" t="str">
        <f t="shared" si="1250"/>
        <v>Gym Volontaire
 de 17h 00 à 18h 00</v>
      </c>
    </row>
    <row r="1138" spans="1:15" x14ac:dyDescent="0.25">
      <c r="A1138">
        <f t="shared" si="1251"/>
        <v>13</v>
      </c>
      <c r="B1138" s="3">
        <f t="shared" si="1252"/>
        <v>2</v>
      </c>
      <c r="C1138" s="4">
        <f t="shared" si="1243"/>
        <v>3</v>
      </c>
      <c r="D1138">
        <f t="shared" si="1255"/>
        <v>2018</v>
      </c>
      <c r="E1138" s="22">
        <f t="shared" si="1293"/>
        <v>43185</v>
      </c>
      <c r="F1138" s="25">
        <f t="shared" ref="F1138:H1138" si="1302">F1099</f>
        <v>0.75</v>
      </c>
      <c r="G1138" s="25">
        <f t="shared" si="1302"/>
        <v>0.9375</v>
      </c>
      <c r="H1138" s="25" t="str">
        <f t="shared" si="1302"/>
        <v>CNT</v>
      </c>
      <c r="J1138" s="1">
        <f t="shared" si="1245"/>
        <v>0.1875</v>
      </c>
      <c r="K1138" s="2">
        <f t="shared" si="1246"/>
        <v>0</v>
      </c>
      <c r="L1138" s="2">
        <f t="shared" si="1247"/>
        <v>3</v>
      </c>
      <c r="M1138" s="2">
        <f t="shared" si="1248"/>
        <v>130</v>
      </c>
      <c r="N1138" s="2">
        <f t="shared" si="1249"/>
        <v>183</v>
      </c>
      <c r="O1138" s="7" t="str">
        <f t="shared" si="1250"/>
        <v>CNT
 de 18h 00 à 22h 30</v>
      </c>
    </row>
    <row r="1139" spans="1:15" x14ac:dyDescent="0.25">
      <c r="A1139">
        <f t="shared" si="1251"/>
        <v>13</v>
      </c>
      <c r="B1139" s="3">
        <f t="shared" si="1252"/>
        <v>3</v>
      </c>
      <c r="C1139" s="4">
        <f t="shared" si="1243"/>
        <v>3</v>
      </c>
      <c r="D1139">
        <f t="shared" si="1255"/>
        <v>2018</v>
      </c>
      <c r="E1139" s="22">
        <f t="shared" si="1293"/>
        <v>43186</v>
      </c>
      <c r="F1139" s="25">
        <f t="shared" ref="F1139:H1139" si="1303">F1100</f>
        <v>0.3125</v>
      </c>
      <c r="G1139" s="25">
        <f t="shared" si="1303"/>
        <v>0.34375</v>
      </c>
      <c r="H1139" s="25" t="str">
        <f t="shared" si="1303"/>
        <v>SDIS et/OU PSIG</v>
      </c>
      <c r="J1139" s="1">
        <f t="shared" si="1245"/>
        <v>3.125E-2</v>
      </c>
      <c r="K1139" s="2">
        <f t="shared" si="1246"/>
        <v>0</v>
      </c>
      <c r="L1139" s="2">
        <f t="shared" si="1247"/>
        <v>4</v>
      </c>
      <c r="M1139" s="2">
        <f t="shared" si="1248"/>
        <v>4</v>
      </c>
      <c r="N1139" s="2">
        <f t="shared" si="1249"/>
        <v>12</v>
      </c>
      <c r="O1139" s="7" t="str">
        <f t="shared" si="1250"/>
        <v>SDIS et/OU PSIG
 de 7h 30 à 8h 15</v>
      </c>
    </row>
    <row r="1140" spans="1:15" x14ac:dyDescent="0.25">
      <c r="A1140">
        <f t="shared" si="1251"/>
        <v>13</v>
      </c>
      <c r="B1140" s="3">
        <f t="shared" si="1252"/>
        <v>3</v>
      </c>
      <c r="C1140" s="4">
        <f t="shared" si="1243"/>
        <v>3</v>
      </c>
      <c r="D1140">
        <f t="shared" si="1255"/>
        <v>2018</v>
      </c>
      <c r="E1140" s="22">
        <f t="shared" si="1293"/>
        <v>43186</v>
      </c>
      <c r="F1140" s="25">
        <f t="shared" ref="F1140:H1140" si="1304">F1101</f>
        <v>0.35416666666666669</v>
      </c>
      <c r="G1140" s="25">
        <f t="shared" si="1304"/>
        <v>0.5</v>
      </c>
      <c r="H1140" s="25" t="str">
        <f t="shared" si="1304"/>
        <v>Collège C</v>
      </c>
      <c r="J1140" s="1">
        <f t="shared" si="1245"/>
        <v>0.14583333333333331</v>
      </c>
      <c r="K1140" s="2">
        <f t="shared" si="1246"/>
        <v>0</v>
      </c>
      <c r="L1140" s="2">
        <f t="shared" si="1247"/>
        <v>4</v>
      </c>
      <c r="M1140" s="2">
        <f t="shared" si="1248"/>
        <v>16</v>
      </c>
      <c r="N1140" s="2">
        <f t="shared" si="1249"/>
        <v>57</v>
      </c>
      <c r="O1140" s="7" t="str">
        <f t="shared" si="1250"/>
        <v>Collège C
 de 8h 30 à 12h 00</v>
      </c>
    </row>
    <row r="1141" spans="1:15" x14ac:dyDescent="0.25">
      <c r="A1141">
        <f t="shared" si="1251"/>
        <v>13</v>
      </c>
      <c r="B1141" s="3">
        <f t="shared" si="1252"/>
        <v>3</v>
      </c>
      <c r="C1141" s="4">
        <f t="shared" si="1243"/>
        <v>3</v>
      </c>
      <c r="D1141">
        <f t="shared" si="1255"/>
        <v>2018</v>
      </c>
      <c r="E1141" s="22">
        <f t="shared" si="1293"/>
        <v>43186</v>
      </c>
      <c r="F1141" s="25">
        <f t="shared" ref="F1141:H1141" si="1305">F1102</f>
        <v>0.52083333333333337</v>
      </c>
      <c r="G1141" s="25">
        <f t="shared" si="1305"/>
        <v>0.5625</v>
      </c>
      <c r="H1141" s="25" t="str">
        <f t="shared" si="1305"/>
        <v>Maison Des Cèdres</v>
      </c>
      <c r="J1141" s="1">
        <f t="shared" si="1245"/>
        <v>4.166666666666663E-2</v>
      </c>
      <c r="K1141" s="2">
        <f t="shared" si="1246"/>
        <v>0</v>
      </c>
      <c r="L1141" s="2">
        <f t="shared" si="1247"/>
        <v>4</v>
      </c>
      <c r="M1141" s="2">
        <f t="shared" si="1248"/>
        <v>64</v>
      </c>
      <c r="N1141" s="2">
        <f t="shared" si="1249"/>
        <v>75</v>
      </c>
      <c r="O1141" s="7" t="str">
        <f t="shared" si="1250"/>
        <v>Maison Des Cèdres
 de 12h 30 à 13h 30</v>
      </c>
    </row>
    <row r="1142" spans="1:15" x14ac:dyDescent="0.25">
      <c r="A1142">
        <f t="shared" si="1251"/>
        <v>13</v>
      </c>
      <c r="B1142" s="3">
        <f t="shared" si="1252"/>
        <v>3</v>
      </c>
      <c r="C1142" s="4">
        <f t="shared" si="1243"/>
        <v>3</v>
      </c>
      <c r="D1142">
        <f t="shared" si="1255"/>
        <v>2018</v>
      </c>
      <c r="E1142" s="22">
        <f t="shared" si="1293"/>
        <v>43186</v>
      </c>
      <c r="F1142" s="25">
        <f t="shared" ref="F1142:H1142" si="1306">F1103</f>
        <v>0.58333333333333337</v>
      </c>
      <c r="G1142" s="25">
        <f t="shared" si="1306"/>
        <v>0.75</v>
      </c>
      <c r="H1142" s="25" t="str">
        <f t="shared" si="1306"/>
        <v>Lycée</v>
      </c>
      <c r="J1142" s="1">
        <f t="shared" si="1245"/>
        <v>0.16666666666666663</v>
      </c>
      <c r="K1142" s="2">
        <f t="shared" si="1246"/>
        <v>0</v>
      </c>
      <c r="L1142" s="2">
        <f t="shared" si="1247"/>
        <v>4</v>
      </c>
      <c r="M1142" s="2">
        <f t="shared" si="1248"/>
        <v>82</v>
      </c>
      <c r="N1142" s="2">
        <f t="shared" si="1249"/>
        <v>129</v>
      </c>
      <c r="O1142" s="7" t="str">
        <f t="shared" si="1250"/>
        <v>Lycée
 de 14h 00 à 18h 00</v>
      </c>
    </row>
    <row r="1143" spans="1:15" x14ac:dyDescent="0.25">
      <c r="A1143">
        <f t="shared" si="1251"/>
        <v>13</v>
      </c>
      <c r="B1143" s="3">
        <f t="shared" si="1252"/>
        <v>3</v>
      </c>
      <c r="C1143" s="4">
        <f t="shared" si="1243"/>
        <v>3</v>
      </c>
      <c r="D1143">
        <f t="shared" si="1255"/>
        <v>2018</v>
      </c>
      <c r="E1143" s="22">
        <f t="shared" si="1293"/>
        <v>43186</v>
      </c>
      <c r="F1143" s="25">
        <f t="shared" ref="F1143:H1143" si="1307">F1104</f>
        <v>0.75</v>
      </c>
      <c r="G1143" s="25">
        <f t="shared" si="1307"/>
        <v>0.83333333333333337</v>
      </c>
      <c r="H1143" s="25" t="str">
        <f t="shared" si="1307"/>
        <v>Public</v>
      </c>
      <c r="J1143" s="1">
        <f t="shared" si="1245"/>
        <v>8.333333333333337E-2</v>
      </c>
      <c r="K1143" s="2">
        <f t="shared" si="1246"/>
        <v>0</v>
      </c>
      <c r="L1143" s="2">
        <f t="shared" si="1247"/>
        <v>4</v>
      </c>
      <c r="M1143" s="2">
        <f t="shared" si="1248"/>
        <v>130</v>
      </c>
      <c r="N1143" s="2">
        <f t="shared" si="1249"/>
        <v>153</v>
      </c>
      <c r="O1143" s="7" t="str">
        <f t="shared" si="1250"/>
        <v>Public
 de 18h 00 à 20h 00</v>
      </c>
    </row>
    <row r="1144" spans="1:15" x14ac:dyDescent="0.25">
      <c r="A1144">
        <f t="shared" si="1251"/>
        <v>13</v>
      </c>
      <c r="B1144" s="3">
        <f t="shared" si="1252"/>
        <v>3</v>
      </c>
      <c r="C1144" s="4">
        <f t="shared" si="1243"/>
        <v>3</v>
      </c>
      <c r="D1144">
        <f t="shared" si="1255"/>
        <v>2018</v>
      </c>
      <c r="E1144" s="22">
        <f t="shared" si="1293"/>
        <v>43186</v>
      </c>
      <c r="F1144" s="25">
        <f t="shared" ref="F1144:H1144" si="1308">F1105</f>
        <v>0.83333333333333337</v>
      </c>
      <c r="G1144" s="25">
        <f t="shared" si="1308"/>
        <v>0.9375</v>
      </c>
      <c r="H1144" s="25" t="str">
        <f t="shared" si="1308"/>
        <v>CNT</v>
      </c>
      <c r="J1144" s="1">
        <f t="shared" si="1245"/>
        <v>0.10416666666666663</v>
      </c>
      <c r="K1144" s="2">
        <f t="shared" si="1246"/>
        <v>0</v>
      </c>
      <c r="L1144" s="2">
        <f t="shared" si="1247"/>
        <v>4</v>
      </c>
      <c r="M1144" s="2">
        <f t="shared" si="1248"/>
        <v>154</v>
      </c>
      <c r="N1144" s="2">
        <f t="shared" si="1249"/>
        <v>183</v>
      </c>
      <c r="O1144" s="7" t="str">
        <f t="shared" si="1250"/>
        <v>CNT
 de 20h 00 à 22h 30</v>
      </c>
    </row>
    <row r="1145" spans="1:15" x14ac:dyDescent="0.25">
      <c r="A1145">
        <f t="shared" si="1251"/>
        <v>13</v>
      </c>
      <c r="B1145" s="3">
        <f t="shared" si="1252"/>
        <v>4</v>
      </c>
      <c r="C1145" s="4">
        <f t="shared" si="1243"/>
        <v>3</v>
      </c>
      <c r="D1145">
        <f t="shared" si="1255"/>
        <v>2018</v>
      </c>
      <c r="E1145" s="22">
        <f t="shared" si="1293"/>
        <v>43187</v>
      </c>
      <c r="F1145" s="25">
        <f t="shared" ref="F1145:H1145" si="1309">F1106</f>
        <v>0.33333333333333331</v>
      </c>
      <c r="G1145" s="25">
        <f t="shared" si="1309"/>
        <v>0.41666666666666669</v>
      </c>
      <c r="H1145" s="25" t="str">
        <f t="shared" si="1309"/>
        <v>Lycée</v>
      </c>
      <c r="J1145" s="1">
        <f t="shared" si="1245"/>
        <v>8.333333333333337E-2</v>
      </c>
      <c r="K1145" s="2">
        <f t="shared" si="1246"/>
        <v>0</v>
      </c>
      <c r="L1145" s="2">
        <f t="shared" si="1247"/>
        <v>5</v>
      </c>
      <c r="M1145" s="2">
        <f t="shared" si="1248"/>
        <v>10</v>
      </c>
      <c r="N1145" s="2">
        <f t="shared" si="1249"/>
        <v>33</v>
      </c>
      <c r="O1145" s="7" t="str">
        <f t="shared" si="1250"/>
        <v>Lycée
 de 8h 00 à 10h 00</v>
      </c>
    </row>
    <row r="1146" spans="1:15" x14ac:dyDescent="0.25">
      <c r="A1146">
        <f t="shared" si="1251"/>
        <v>13</v>
      </c>
      <c r="B1146" s="3">
        <f t="shared" si="1252"/>
        <v>4</v>
      </c>
      <c r="C1146" s="4">
        <f t="shared" si="1243"/>
        <v>3</v>
      </c>
      <c r="D1146">
        <f t="shared" si="1255"/>
        <v>2018</v>
      </c>
      <c r="E1146" s="22">
        <f t="shared" si="1293"/>
        <v>43187</v>
      </c>
      <c r="F1146" s="25">
        <f t="shared" ref="F1146:H1146" si="1310">F1107</f>
        <v>0.41666666666666669</v>
      </c>
      <c r="G1146" s="25">
        <f t="shared" si="1310"/>
        <v>0.5</v>
      </c>
      <c r="H1146" s="25" t="str">
        <f t="shared" si="1310"/>
        <v>Lycée</v>
      </c>
      <c r="J1146" s="1">
        <f t="shared" si="1245"/>
        <v>8.3333333333333315E-2</v>
      </c>
      <c r="K1146" s="2">
        <f t="shared" si="1246"/>
        <v>0</v>
      </c>
      <c r="L1146" s="2">
        <f t="shared" si="1247"/>
        <v>5</v>
      </c>
      <c r="M1146" s="2">
        <f t="shared" si="1248"/>
        <v>34</v>
      </c>
      <c r="N1146" s="2">
        <f t="shared" si="1249"/>
        <v>57</v>
      </c>
      <c r="O1146" s="7" t="str">
        <f t="shared" si="1250"/>
        <v>Lycée
 de 10h 00 à 12h 00</v>
      </c>
    </row>
    <row r="1147" spans="1:15" x14ac:dyDescent="0.25">
      <c r="A1147">
        <f t="shared" si="1251"/>
        <v>13</v>
      </c>
      <c r="B1147" s="3">
        <f t="shared" si="1252"/>
        <v>4</v>
      </c>
      <c r="C1147" s="4">
        <f t="shared" si="1243"/>
        <v>3</v>
      </c>
      <c r="D1147">
        <f t="shared" si="1255"/>
        <v>2018</v>
      </c>
      <c r="E1147" s="22">
        <f t="shared" si="1293"/>
        <v>43187</v>
      </c>
      <c r="F1147" s="25">
        <f t="shared" ref="F1147:H1147" si="1311">F1108</f>
        <v>0.52083333333333337</v>
      </c>
      <c r="G1147" s="25">
        <f t="shared" si="1311"/>
        <v>0.60416666666666663</v>
      </c>
      <c r="H1147" s="25" t="str">
        <f t="shared" si="1311"/>
        <v>CNT</v>
      </c>
      <c r="J1147" s="1">
        <f t="shared" si="1245"/>
        <v>8.3333333333333259E-2</v>
      </c>
      <c r="K1147" s="2">
        <f t="shared" si="1246"/>
        <v>0</v>
      </c>
      <c r="L1147" s="2">
        <f t="shared" si="1247"/>
        <v>5</v>
      </c>
      <c r="M1147" s="2">
        <f t="shared" si="1248"/>
        <v>64</v>
      </c>
      <c r="N1147" s="2">
        <f t="shared" si="1249"/>
        <v>87</v>
      </c>
      <c r="O1147" s="7" t="str">
        <f t="shared" si="1250"/>
        <v>CNT
 de 12h 30 à 14h 30</v>
      </c>
    </row>
    <row r="1148" spans="1:15" x14ac:dyDescent="0.25">
      <c r="A1148">
        <f t="shared" si="1251"/>
        <v>13</v>
      </c>
      <c r="B1148" s="3">
        <f t="shared" si="1252"/>
        <v>4</v>
      </c>
      <c r="C1148" s="4">
        <f t="shared" si="1243"/>
        <v>3</v>
      </c>
      <c r="D1148">
        <f t="shared" si="1255"/>
        <v>2018</v>
      </c>
      <c r="E1148" s="22">
        <f t="shared" si="1293"/>
        <v>43187</v>
      </c>
      <c r="F1148" s="25">
        <f t="shared" ref="F1148:H1148" si="1312">F1109</f>
        <v>0.60416666666666663</v>
      </c>
      <c r="G1148" s="25">
        <f t="shared" si="1312"/>
        <v>0.79166666666666663</v>
      </c>
      <c r="H1148" s="25" t="str">
        <f t="shared" si="1312"/>
        <v>Public</v>
      </c>
      <c r="J1148" s="1">
        <f t="shared" si="1245"/>
        <v>0.1875</v>
      </c>
      <c r="K1148" s="2">
        <f t="shared" si="1246"/>
        <v>0</v>
      </c>
      <c r="L1148" s="2">
        <f t="shared" si="1247"/>
        <v>5</v>
      </c>
      <c r="M1148" s="2">
        <f t="shared" si="1248"/>
        <v>88</v>
      </c>
      <c r="N1148" s="2">
        <f t="shared" si="1249"/>
        <v>141</v>
      </c>
      <c r="O1148" s="7" t="str">
        <f t="shared" si="1250"/>
        <v>Public
 de 14h 30 à 19h 00</v>
      </c>
    </row>
    <row r="1149" spans="1:15" x14ac:dyDescent="0.25">
      <c r="A1149">
        <f t="shared" si="1251"/>
        <v>13</v>
      </c>
      <c r="B1149" s="3">
        <f t="shared" si="1252"/>
        <v>4</v>
      </c>
      <c r="C1149" s="4">
        <f t="shared" si="1243"/>
        <v>3</v>
      </c>
      <c r="D1149">
        <f t="shared" si="1255"/>
        <v>2018</v>
      </c>
      <c r="E1149" s="22">
        <f t="shared" si="1293"/>
        <v>43187</v>
      </c>
      <c r="F1149" s="25">
        <f t="shared" ref="F1149:H1149" si="1313">F1110</f>
        <v>0.79166666666666663</v>
      </c>
      <c r="G1149" s="25">
        <f t="shared" si="1313"/>
        <v>0.83333333333333337</v>
      </c>
      <c r="H1149" s="25" t="str">
        <f t="shared" si="1313"/>
        <v>CNT</v>
      </c>
      <c r="J1149" s="1">
        <f t="shared" si="1245"/>
        <v>4.1666666666666741E-2</v>
      </c>
      <c r="K1149" s="2">
        <f t="shared" si="1246"/>
        <v>0</v>
      </c>
      <c r="L1149" s="2">
        <f t="shared" si="1247"/>
        <v>5</v>
      </c>
      <c r="M1149" s="2">
        <f t="shared" si="1248"/>
        <v>142</v>
      </c>
      <c r="N1149" s="2">
        <f t="shared" si="1249"/>
        <v>153</v>
      </c>
      <c r="O1149" s="7" t="str">
        <f t="shared" si="1250"/>
        <v>CNT
 de 19h 00 à 20h 00</v>
      </c>
    </row>
    <row r="1150" spans="1:15" x14ac:dyDescent="0.25">
      <c r="A1150">
        <f t="shared" si="1251"/>
        <v>13</v>
      </c>
      <c r="B1150" s="3">
        <f t="shared" si="1252"/>
        <v>4</v>
      </c>
      <c r="C1150" s="4">
        <f t="shared" si="1243"/>
        <v>3</v>
      </c>
      <c r="D1150">
        <f t="shared" si="1255"/>
        <v>2018</v>
      </c>
      <c r="E1150" s="22">
        <f t="shared" si="1293"/>
        <v>43187</v>
      </c>
      <c r="F1150" s="25">
        <f t="shared" ref="F1150:H1150" si="1314">F1111</f>
        <v>0.83333333333333337</v>
      </c>
      <c r="G1150" s="25">
        <f t="shared" si="1314"/>
        <v>0.9375</v>
      </c>
      <c r="H1150" s="25" t="str">
        <f t="shared" si="1314"/>
        <v>Plongeurs masqués</v>
      </c>
      <c r="J1150" s="1">
        <f t="shared" si="1245"/>
        <v>0.10416666666666663</v>
      </c>
      <c r="K1150" s="2">
        <f t="shared" si="1246"/>
        <v>0</v>
      </c>
      <c r="L1150" s="2">
        <f t="shared" si="1247"/>
        <v>5</v>
      </c>
      <c r="M1150" s="2">
        <f t="shared" si="1248"/>
        <v>154</v>
      </c>
      <c r="N1150" s="2">
        <f t="shared" si="1249"/>
        <v>183</v>
      </c>
      <c r="O1150" s="7" t="str">
        <f t="shared" si="1250"/>
        <v>Plongeurs masqués
 de 20h 00 à 22h 30</v>
      </c>
    </row>
    <row r="1151" spans="1:15" x14ac:dyDescent="0.25">
      <c r="A1151">
        <f t="shared" si="1251"/>
        <v>13</v>
      </c>
      <c r="B1151" s="3">
        <f t="shared" si="1252"/>
        <v>5</v>
      </c>
      <c r="C1151" s="4">
        <f t="shared" si="1243"/>
        <v>3</v>
      </c>
      <c r="D1151">
        <f t="shared" si="1255"/>
        <v>2018</v>
      </c>
      <c r="E1151" s="22">
        <f t="shared" si="1293"/>
        <v>43188</v>
      </c>
      <c r="F1151" s="25">
        <f t="shared" ref="F1151:H1151" si="1315">F1112</f>
        <v>0.35416666666666669</v>
      </c>
      <c r="G1151" s="25">
        <f t="shared" si="1315"/>
        <v>0.41666666666666669</v>
      </c>
      <c r="H1151" s="25" t="str">
        <f t="shared" si="1315"/>
        <v>Collège B</v>
      </c>
      <c r="J1151" s="1">
        <f t="shared" si="1245"/>
        <v>6.25E-2</v>
      </c>
      <c r="K1151" s="2">
        <f t="shared" si="1246"/>
        <v>0</v>
      </c>
      <c r="L1151" s="2">
        <f t="shared" si="1247"/>
        <v>6</v>
      </c>
      <c r="M1151" s="2">
        <f t="shared" si="1248"/>
        <v>16</v>
      </c>
      <c r="N1151" s="2">
        <f t="shared" si="1249"/>
        <v>33</v>
      </c>
      <c r="O1151" s="7" t="str">
        <f t="shared" si="1250"/>
        <v>Collège B
 de 8h 30 à 10h 00</v>
      </c>
    </row>
    <row r="1152" spans="1:15" x14ac:dyDescent="0.25">
      <c r="A1152">
        <f t="shared" si="1251"/>
        <v>13</v>
      </c>
      <c r="B1152" s="3">
        <f t="shared" si="1252"/>
        <v>5</v>
      </c>
      <c r="C1152" s="4">
        <f t="shared" si="1243"/>
        <v>3</v>
      </c>
      <c r="D1152">
        <f t="shared" si="1255"/>
        <v>2018</v>
      </c>
      <c r="E1152" s="22">
        <f t="shared" si="1293"/>
        <v>43188</v>
      </c>
      <c r="F1152" s="25">
        <f t="shared" ref="F1152:H1152" si="1316">F1113</f>
        <v>0.52083333333333337</v>
      </c>
      <c r="G1152" s="25">
        <f t="shared" si="1316"/>
        <v>0.5625</v>
      </c>
      <c r="H1152" s="25" t="str">
        <f t="shared" si="1316"/>
        <v>Inss</v>
      </c>
      <c r="J1152" s="1">
        <f t="shared" si="1245"/>
        <v>4.166666666666663E-2</v>
      </c>
      <c r="K1152" s="2">
        <f t="shared" si="1246"/>
        <v>0</v>
      </c>
      <c r="L1152" s="2">
        <f t="shared" si="1247"/>
        <v>6</v>
      </c>
      <c r="M1152" s="2">
        <f t="shared" si="1248"/>
        <v>64</v>
      </c>
      <c r="N1152" s="2">
        <f t="shared" si="1249"/>
        <v>75</v>
      </c>
      <c r="O1152" s="7" t="str">
        <f t="shared" si="1250"/>
        <v>Inss
 de 12h 30 à 13h 30</v>
      </c>
    </row>
    <row r="1153" spans="1:15" x14ac:dyDescent="0.25">
      <c r="A1153">
        <f t="shared" si="1251"/>
        <v>13</v>
      </c>
      <c r="B1153" s="3">
        <f t="shared" si="1252"/>
        <v>5</v>
      </c>
      <c r="C1153" s="4">
        <f t="shared" si="1243"/>
        <v>3</v>
      </c>
      <c r="D1153">
        <f t="shared" si="1255"/>
        <v>2018</v>
      </c>
      <c r="E1153" s="22">
        <f t="shared" si="1293"/>
        <v>43188</v>
      </c>
      <c r="F1153" s="25">
        <f t="shared" ref="F1153:H1153" si="1317">F1114</f>
        <v>0.58333333333333337</v>
      </c>
      <c r="G1153" s="25">
        <f t="shared" si="1317"/>
        <v>0.61111111111111105</v>
      </c>
      <c r="H1153" s="25" t="str">
        <f t="shared" si="1317"/>
        <v>Ecole Primaire A</v>
      </c>
      <c r="J1153" s="1">
        <f t="shared" si="1245"/>
        <v>2.7777777777777679E-2</v>
      </c>
      <c r="K1153" s="2">
        <f t="shared" si="1246"/>
        <v>0</v>
      </c>
      <c r="L1153" s="2">
        <f t="shared" si="1247"/>
        <v>6</v>
      </c>
      <c r="M1153" s="2">
        <f t="shared" si="1248"/>
        <v>82</v>
      </c>
      <c r="N1153" s="2">
        <f t="shared" si="1249"/>
        <v>88.999999999999972</v>
      </c>
      <c r="O1153" s="7" t="str">
        <f t="shared" si="1250"/>
        <v>Ecole Primaire A
 de 14h 00 à 14h 40</v>
      </c>
    </row>
    <row r="1154" spans="1:15" x14ac:dyDescent="0.25">
      <c r="A1154">
        <f t="shared" si="1251"/>
        <v>13</v>
      </c>
      <c r="B1154" s="3">
        <f t="shared" si="1252"/>
        <v>5</v>
      </c>
      <c r="C1154" s="4">
        <f t="shared" ref="C1154:C1217" si="1318">MONTH(E1154)</f>
        <v>3</v>
      </c>
      <c r="D1154">
        <f t="shared" si="1255"/>
        <v>2018</v>
      </c>
      <c r="E1154" s="22">
        <f t="shared" si="1293"/>
        <v>43188</v>
      </c>
      <c r="F1154" s="25">
        <f t="shared" ref="F1154:H1154" si="1319">F1115</f>
        <v>0.61458333333333337</v>
      </c>
      <c r="G1154" s="25">
        <f t="shared" si="1319"/>
        <v>0.64236111111111105</v>
      </c>
      <c r="H1154" s="25" t="str">
        <f t="shared" si="1319"/>
        <v>Ecole Primaire A</v>
      </c>
      <c r="J1154" s="1">
        <f t="shared" ref="J1154:J1217" si="1320">G1154-F1154</f>
        <v>2.7777777777777679E-2</v>
      </c>
      <c r="K1154" s="2">
        <f t="shared" ref="K1154:K1217" si="1321">I1154*J1154*24</f>
        <v>0</v>
      </c>
      <c r="L1154" s="2">
        <f t="shared" ref="L1154:L1217" si="1322">B1154+1</f>
        <v>6</v>
      </c>
      <c r="M1154" s="2">
        <f t="shared" ref="M1154:M1217" si="1323">288*F1154-86</f>
        <v>91</v>
      </c>
      <c r="N1154" s="2">
        <f t="shared" ref="N1154:N1217" si="1324">288*G1154-87</f>
        <v>97.999999999999972</v>
      </c>
      <c r="O1154" s="7" t="str">
        <f t="shared" ref="O1154:O1217" si="1325">H1154&amp;CHAR(10)&amp;" de "&amp;HOUR(F1154)&amp;"h "&amp;IF(MINUTE(F1154)=0,"00",MINUTE(F1154))&amp;" à "&amp;HOUR(G1154)&amp;"h "&amp;IF(MINUTE(G1154)=0,"00",MINUTE(G1154))&amp;IF(I1154&lt;1,"",CHAR(10)&amp;" "&amp;I1154&amp;" participants")</f>
        <v>Ecole Primaire A
 de 14h 45 à 15h 25</v>
      </c>
    </row>
    <row r="1155" spans="1:15" x14ac:dyDescent="0.25">
      <c r="A1155">
        <f t="shared" ref="A1155:A1218" si="1326">WEEKNUM(E1155)</f>
        <v>13</v>
      </c>
      <c r="B1155" s="3">
        <f t="shared" ref="B1155:B1218" si="1327">WEEKDAY(E1155)</f>
        <v>5</v>
      </c>
      <c r="C1155" s="4">
        <f t="shared" si="1318"/>
        <v>3</v>
      </c>
      <c r="D1155">
        <f t="shared" si="1255"/>
        <v>2018</v>
      </c>
      <c r="E1155" s="22">
        <f t="shared" si="1293"/>
        <v>43188</v>
      </c>
      <c r="F1155" s="25">
        <f t="shared" ref="F1155:H1155" si="1328">F1116</f>
        <v>0.66666666666666663</v>
      </c>
      <c r="G1155" s="25">
        <f t="shared" si="1328"/>
        <v>0.75</v>
      </c>
      <c r="H1155" s="25" t="str">
        <f t="shared" si="1328"/>
        <v>Lycée</v>
      </c>
      <c r="J1155" s="1">
        <f t="shared" si="1320"/>
        <v>8.333333333333337E-2</v>
      </c>
      <c r="K1155" s="2">
        <f t="shared" si="1321"/>
        <v>0</v>
      </c>
      <c r="L1155" s="2">
        <f t="shared" si="1322"/>
        <v>6</v>
      </c>
      <c r="M1155" s="2">
        <f t="shared" si="1323"/>
        <v>106</v>
      </c>
      <c r="N1155" s="2">
        <f t="shared" si="1324"/>
        <v>129</v>
      </c>
      <c r="O1155" s="7" t="str">
        <f t="shared" si="1325"/>
        <v>Lycée
 de 16h 00 à 18h 00</v>
      </c>
    </row>
    <row r="1156" spans="1:15" x14ac:dyDescent="0.25">
      <c r="A1156">
        <f t="shared" si="1326"/>
        <v>13</v>
      </c>
      <c r="B1156" s="3">
        <f t="shared" si="1327"/>
        <v>5</v>
      </c>
      <c r="C1156" s="4">
        <f t="shared" si="1318"/>
        <v>3</v>
      </c>
      <c r="D1156">
        <f t="shared" si="1255"/>
        <v>2018</v>
      </c>
      <c r="E1156" s="22">
        <f t="shared" si="1293"/>
        <v>43188</v>
      </c>
      <c r="F1156" s="25">
        <f t="shared" ref="F1156:H1156" si="1329">F1117</f>
        <v>0.75</v>
      </c>
      <c r="G1156" s="25">
        <f t="shared" si="1329"/>
        <v>0.83333333333333337</v>
      </c>
      <c r="H1156" s="25" t="str">
        <f t="shared" si="1329"/>
        <v>Public</v>
      </c>
      <c r="J1156" s="1">
        <f t="shared" si="1320"/>
        <v>8.333333333333337E-2</v>
      </c>
      <c r="K1156" s="2">
        <f t="shared" si="1321"/>
        <v>0</v>
      </c>
      <c r="L1156" s="2">
        <f t="shared" si="1322"/>
        <v>6</v>
      </c>
      <c r="M1156" s="2">
        <f t="shared" si="1323"/>
        <v>130</v>
      </c>
      <c r="N1156" s="2">
        <f t="shared" si="1324"/>
        <v>153</v>
      </c>
      <c r="O1156" s="7" t="str">
        <f t="shared" si="1325"/>
        <v>Public
 de 18h 00 à 20h 00</v>
      </c>
    </row>
    <row r="1157" spans="1:15" x14ac:dyDescent="0.25">
      <c r="A1157">
        <f t="shared" si="1326"/>
        <v>13</v>
      </c>
      <c r="B1157" s="3">
        <f t="shared" si="1327"/>
        <v>5</v>
      </c>
      <c r="C1157" s="4">
        <f t="shared" si="1318"/>
        <v>3</v>
      </c>
      <c r="D1157">
        <f t="shared" ref="D1157:D1220" si="1330">YEAR(E1157)</f>
        <v>2018</v>
      </c>
      <c r="E1157" s="22">
        <f t="shared" si="1293"/>
        <v>43188</v>
      </c>
      <c r="F1157" s="25">
        <f t="shared" ref="F1157:H1157" si="1331">F1118</f>
        <v>0.83333333333333337</v>
      </c>
      <c r="G1157" s="25">
        <f t="shared" si="1331"/>
        <v>0.9375</v>
      </c>
      <c r="H1157" s="25" t="str">
        <f t="shared" si="1331"/>
        <v>CNT</v>
      </c>
      <c r="J1157" s="1">
        <f t="shared" si="1320"/>
        <v>0.10416666666666663</v>
      </c>
      <c r="K1157" s="2">
        <f t="shared" si="1321"/>
        <v>0</v>
      </c>
      <c r="L1157" s="2">
        <f t="shared" si="1322"/>
        <v>6</v>
      </c>
      <c r="M1157" s="2">
        <f t="shared" si="1323"/>
        <v>154</v>
      </c>
      <c r="N1157" s="2">
        <f t="shared" si="1324"/>
        <v>183</v>
      </c>
      <c r="O1157" s="7" t="str">
        <f t="shared" si="1325"/>
        <v>CNT
 de 20h 00 à 22h 30</v>
      </c>
    </row>
    <row r="1158" spans="1:15" x14ac:dyDescent="0.25">
      <c r="A1158">
        <f t="shared" si="1326"/>
        <v>13</v>
      </c>
      <c r="B1158" s="3">
        <f t="shared" si="1327"/>
        <v>6</v>
      </c>
      <c r="C1158" s="4">
        <f t="shared" si="1318"/>
        <v>3</v>
      </c>
      <c r="D1158">
        <f t="shared" si="1330"/>
        <v>2018</v>
      </c>
      <c r="E1158" s="22">
        <f t="shared" si="1293"/>
        <v>43189</v>
      </c>
      <c r="F1158" s="25">
        <f t="shared" ref="F1158:H1158" si="1332">F1119</f>
        <v>0.375</v>
      </c>
      <c r="G1158" s="25">
        <f t="shared" si="1332"/>
        <v>0.47916666666666669</v>
      </c>
      <c r="H1158" s="25" t="str">
        <f t="shared" si="1332"/>
        <v>Ecole Primaire B</v>
      </c>
      <c r="J1158" s="1">
        <f t="shared" si="1320"/>
        <v>0.10416666666666669</v>
      </c>
      <c r="K1158" s="2">
        <f t="shared" si="1321"/>
        <v>0</v>
      </c>
      <c r="L1158" s="2">
        <f t="shared" si="1322"/>
        <v>7</v>
      </c>
      <c r="M1158" s="2">
        <f t="shared" si="1323"/>
        <v>22</v>
      </c>
      <c r="N1158" s="2">
        <f t="shared" si="1324"/>
        <v>51</v>
      </c>
      <c r="O1158" s="7" t="str">
        <f t="shared" si="1325"/>
        <v>Ecole Primaire B
 de 9h 00 à 11h 30</v>
      </c>
    </row>
    <row r="1159" spans="1:15" x14ac:dyDescent="0.25">
      <c r="A1159">
        <f t="shared" si="1326"/>
        <v>13</v>
      </c>
      <c r="B1159" s="3">
        <f t="shared" si="1327"/>
        <v>6</v>
      </c>
      <c r="C1159" s="4">
        <f t="shared" si="1318"/>
        <v>3</v>
      </c>
      <c r="D1159">
        <f t="shared" si="1330"/>
        <v>2018</v>
      </c>
      <c r="E1159" s="22">
        <f t="shared" si="1293"/>
        <v>43189</v>
      </c>
      <c r="F1159" s="25">
        <f t="shared" ref="F1159:H1159" si="1333">F1120</f>
        <v>0.52083333333333337</v>
      </c>
      <c r="G1159" s="25">
        <f t="shared" si="1333"/>
        <v>0.5625</v>
      </c>
      <c r="H1159" s="25" t="str">
        <f t="shared" si="1333"/>
        <v>Maison Des Cèdres</v>
      </c>
      <c r="J1159" s="1">
        <f t="shared" si="1320"/>
        <v>4.166666666666663E-2</v>
      </c>
      <c r="K1159" s="2">
        <f t="shared" si="1321"/>
        <v>0</v>
      </c>
      <c r="L1159" s="2">
        <f t="shared" si="1322"/>
        <v>7</v>
      </c>
      <c r="M1159" s="2">
        <f t="shared" si="1323"/>
        <v>64</v>
      </c>
      <c r="N1159" s="2">
        <f t="shared" si="1324"/>
        <v>75</v>
      </c>
      <c r="O1159" s="7" t="str">
        <f t="shared" si="1325"/>
        <v>Maison Des Cèdres
 de 12h 30 à 13h 30</v>
      </c>
    </row>
    <row r="1160" spans="1:15" x14ac:dyDescent="0.25">
      <c r="A1160">
        <f t="shared" si="1326"/>
        <v>13</v>
      </c>
      <c r="B1160" s="3">
        <f t="shared" si="1327"/>
        <v>6</v>
      </c>
      <c r="C1160" s="4">
        <f t="shared" si="1318"/>
        <v>3</v>
      </c>
      <c r="D1160">
        <f t="shared" si="1330"/>
        <v>2018</v>
      </c>
      <c r="E1160" s="22">
        <f t="shared" si="1293"/>
        <v>43189</v>
      </c>
      <c r="F1160" s="25">
        <f t="shared" ref="F1160:H1160" si="1334">F1121</f>
        <v>0.58333333333333337</v>
      </c>
      <c r="G1160" s="25">
        <f t="shared" si="1334"/>
        <v>0.66666666666666663</v>
      </c>
      <c r="H1160" s="25" t="str">
        <f t="shared" si="1334"/>
        <v>Lycée</v>
      </c>
      <c r="J1160" s="1">
        <f t="shared" si="1320"/>
        <v>8.3333333333333259E-2</v>
      </c>
      <c r="K1160" s="2">
        <f t="shared" si="1321"/>
        <v>0</v>
      </c>
      <c r="L1160" s="2">
        <f t="shared" si="1322"/>
        <v>7</v>
      </c>
      <c r="M1160" s="2">
        <f t="shared" si="1323"/>
        <v>82</v>
      </c>
      <c r="N1160" s="2">
        <f t="shared" si="1324"/>
        <v>105</v>
      </c>
      <c r="O1160" s="7" t="str">
        <f t="shared" si="1325"/>
        <v>Lycée
 de 14h 00 à 16h 00</v>
      </c>
    </row>
    <row r="1161" spans="1:15" x14ac:dyDescent="0.25">
      <c r="A1161">
        <f t="shared" si="1326"/>
        <v>13</v>
      </c>
      <c r="B1161" s="3">
        <f t="shared" si="1327"/>
        <v>6</v>
      </c>
      <c r="C1161" s="4">
        <f t="shared" si="1318"/>
        <v>3</v>
      </c>
      <c r="D1161">
        <f t="shared" si="1330"/>
        <v>2018</v>
      </c>
      <c r="E1161" s="22">
        <f t="shared" si="1293"/>
        <v>43189</v>
      </c>
      <c r="F1161" s="25">
        <f t="shared" ref="F1161:H1161" si="1335">F1122</f>
        <v>0.66666666666666663</v>
      </c>
      <c r="G1161" s="25">
        <f t="shared" si="1335"/>
        <v>0.75</v>
      </c>
      <c r="H1161" s="25" t="str">
        <f t="shared" si="1335"/>
        <v>Lycée</v>
      </c>
      <c r="J1161" s="1">
        <f t="shared" si="1320"/>
        <v>8.333333333333337E-2</v>
      </c>
      <c r="K1161" s="2">
        <f t="shared" si="1321"/>
        <v>0</v>
      </c>
      <c r="L1161" s="2">
        <f t="shared" si="1322"/>
        <v>7</v>
      </c>
      <c r="M1161" s="2">
        <f t="shared" si="1323"/>
        <v>106</v>
      </c>
      <c r="N1161" s="2">
        <f t="shared" si="1324"/>
        <v>129</v>
      </c>
      <c r="O1161" s="7" t="str">
        <f t="shared" si="1325"/>
        <v>Lycée
 de 16h 00 à 18h 00</v>
      </c>
    </row>
    <row r="1162" spans="1:15" x14ac:dyDescent="0.25">
      <c r="A1162">
        <f t="shared" si="1326"/>
        <v>13</v>
      </c>
      <c r="B1162" s="3">
        <f t="shared" si="1327"/>
        <v>6</v>
      </c>
      <c r="C1162" s="4">
        <f t="shared" si="1318"/>
        <v>3</v>
      </c>
      <c r="D1162">
        <f t="shared" si="1330"/>
        <v>2018</v>
      </c>
      <c r="E1162" s="22">
        <f t="shared" si="1293"/>
        <v>43189</v>
      </c>
      <c r="F1162" s="25">
        <f t="shared" ref="F1162:H1162" si="1336">F1123</f>
        <v>0.75</v>
      </c>
      <c r="G1162" s="25">
        <f t="shared" si="1336"/>
        <v>0.83333333333333337</v>
      </c>
      <c r="H1162" s="25" t="str">
        <f t="shared" si="1336"/>
        <v>Public</v>
      </c>
      <c r="J1162" s="1">
        <f t="shared" si="1320"/>
        <v>8.333333333333337E-2</v>
      </c>
      <c r="K1162" s="2">
        <f t="shared" si="1321"/>
        <v>0</v>
      </c>
      <c r="L1162" s="2">
        <f t="shared" si="1322"/>
        <v>7</v>
      </c>
      <c r="M1162" s="2">
        <f t="shared" si="1323"/>
        <v>130</v>
      </c>
      <c r="N1162" s="2">
        <f t="shared" si="1324"/>
        <v>153</v>
      </c>
      <c r="O1162" s="7" t="str">
        <f t="shared" si="1325"/>
        <v>Public
 de 18h 00 à 20h 00</v>
      </c>
    </row>
    <row r="1163" spans="1:15" x14ac:dyDescent="0.25">
      <c r="A1163">
        <f t="shared" si="1326"/>
        <v>13</v>
      </c>
      <c r="B1163" s="3">
        <f t="shared" si="1327"/>
        <v>6</v>
      </c>
      <c r="C1163" s="4">
        <f t="shared" si="1318"/>
        <v>3</v>
      </c>
      <c r="D1163">
        <f t="shared" si="1330"/>
        <v>2018</v>
      </c>
      <c r="E1163" s="22">
        <f t="shared" si="1293"/>
        <v>43189</v>
      </c>
      <c r="F1163" s="25">
        <f t="shared" ref="F1163:H1163" si="1337">F1124</f>
        <v>0.83333333333333337</v>
      </c>
      <c r="G1163" s="25">
        <f t="shared" si="1337"/>
        <v>0.875</v>
      </c>
      <c r="H1163" s="25" t="str">
        <f t="shared" si="1337"/>
        <v>CNT</v>
      </c>
      <c r="J1163" s="1">
        <f t="shared" si="1320"/>
        <v>4.166666666666663E-2</v>
      </c>
      <c r="K1163" s="2">
        <f t="shared" si="1321"/>
        <v>0</v>
      </c>
      <c r="L1163" s="2">
        <f t="shared" si="1322"/>
        <v>7</v>
      </c>
      <c r="M1163" s="2">
        <f t="shared" si="1323"/>
        <v>154</v>
      </c>
      <c r="N1163" s="2">
        <f t="shared" si="1324"/>
        <v>165</v>
      </c>
      <c r="O1163" s="7" t="str">
        <f t="shared" si="1325"/>
        <v>CNT
 de 20h 00 à 21h 00</v>
      </c>
    </row>
    <row r="1164" spans="1:15" x14ac:dyDescent="0.25">
      <c r="A1164">
        <f t="shared" si="1326"/>
        <v>13</v>
      </c>
      <c r="B1164" s="3">
        <f t="shared" si="1327"/>
        <v>6</v>
      </c>
      <c r="C1164" s="4">
        <f t="shared" si="1318"/>
        <v>3</v>
      </c>
      <c r="D1164">
        <f t="shared" si="1330"/>
        <v>2018</v>
      </c>
      <c r="E1164" s="22">
        <f t="shared" si="1293"/>
        <v>43189</v>
      </c>
      <c r="F1164" s="25">
        <f t="shared" ref="F1164:H1164" si="1338">F1125</f>
        <v>0.875</v>
      </c>
      <c r="G1164" s="25">
        <f t="shared" si="1338"/>
        <v>0.9375</v>
      </c>
      <c r="H1164" s="25" t="str">
        <f t="shared" si="1338"/>
        <v>TVSV</v>
      </c>
      <c r="J1164" s="1">
        <f t="shared" si="1320"/>
        <v>6.25E-2</v>
      </c>
      <c r="K1164" s="2">
        <f t="shared" si="1321"/>
        <v>0</v>
      </c>
      <c r="L1164" s="2">
        <f t="shared" si="1322"/>
        <v>7</v>
      </c>
      <c r="M1164" s="2">
        <f t="shared" si="1323"/>
        <v>166</v>
      </c>
      <c r="N1164" s="2">
        <f t="shared" si="1324"/>
        <v>183</v>
      </c>
      <c r="O1164" s="7" t="str">
        <f t="shared" si="1325"/>
        <v>TVSV
 de 21h 00 à 22h 30</v>
      </c>
    </row>
    <row r="1165" spans="1:15" x14ac:dyDescent="0.25">
      <c r="A1165">
        <f t="shared" si="1326"/>
        <v>13</v>
      </c>
      <c r="B1165" s="3">
        <f t="shared" si="1327"/>
        <v>7</v>
      </c>
      <c r="C1165" s="4">
        <f t="shared" si="1318"/>
        <v>3</v>
      </c>
      <c r="D1165">
        <f t="shared" si="1330"/>
        <v>2018</v>
      </c>
      <c r="E1165" s="22">
        <f t="shared" si="1293"/>
        <v>43190</v>
      </c>
      <c r="F1165" s="25">
        <f t="shared" ref="F1165:H1165" si="1339">F1126</f>
        <v>0.33333333333333331</v>
      </c>
      <c r="G1165" s="25">
        <f t="shared" si="1339"/>
        <v>0.375</v>
      </c>
      <c r="H1165" s="25" t="str">
        <f t="shared" si="1339"/>
        <v>Gym Volontaire</v>
      </c>
      <c r="J1165" s="1">
        <f t="shared" si="1320"/>
        <v>4.1666666666666685E-2</v>
      </c>
      <c r="K1165" s="2">
        <f t="shared" si="1321"/>
        <v>0</v>
      </c>
      <c r="L1165" s="2">
        <f t="shared" si="1322"/>
        <v>8</v>
      </c>
      <c r="M1165" s="2">
        <f t="shared" si="1323"/>
        <v>10</v>
      </c>
      <c r="N1165" s="2">
        <f t="shared" si="1324"/>
        <v>21</v>
      </c>
      <c r="O1165" s="7" t="str">
        <f t="shared" si="1325"/>
        <v>Gym Volontaire
 de 8h 00 à 9h 00</v>
      </c>
    </row>
    <row r="1166" spans="1:15" x14ac:dyDescent="0.25">
      <c r="A1166">
        <f t="shared" si="1326"/>
        <v>13</v>
      </c>
      <c r="B1166" s="3">
        <f t="shared" si="1327"/>
        <v>7</v>
      </c>
      <c r="C1166" s="4">
        <f t="shared" si="1318"/>
        <v>3</v>
      </c>
      <c r="D1166">
        <f t="shared" si="1330"/>
        <v>2018</v>
      </c>
      <c r="E1166" s="22">
        <f t="shared" si="1293"/>
        <v>43190</v>
      </c>
      <c r="F1166" s="25">
        <f t="shared" ref="F1166:H1166" si="1340">F1127</f>
        <v>0.375</v>
      </c>
      <c r="G1166" s="25">
        <f t="shared" si="1340"/>
        <v>0.45833333333333331</v>
      </c>
      <c r="H1166" s="25" t="str">
        <f t="shared" si="1340"/>
        <v>Val Horizon</v>
      </c>
      <c r="J1166" s="1">
        <f t="shared" si="1320"/>
        <v>8.3333333333333315E-2</v>
      </c>
      <c r="K1166" s="2">
        <f t="shared" si="1321"/>
        <v>0</v>
      </c>
      <c r="L1166" s="2">
        <f t="shared" si="1322"/>
        <v>8</v>
      </c>
      <c r="M1166" s="2">
        <f t="shared" si="1323"/>
        <v>22</v>
      </c>
      <c r="N1166" s="2">
        <f t="shared" si="1324"/>
        <v>45</v>
      </c>
      <c r="O1166" s="7" t="str">
        <f t="shared" si="1325"/>
        <v>Val Horizon
 de 9h 00 à 11h 00</v>
      </c>
    </row>
    <row r="1167" spans="1:15" x14ac:dyDescent="0.25">
      <c r="A1167">
        <f t="shared" si="1326"/>
        <v>13</v>
      </c>
      <c r="B1167" s="3">
        <f t="shared" si="1327"/>
        <v>7</v>
      </c>
      <c r="C1167" s="4">
        <f t="shared" si="1318"/>
        <v>3</v>
      </c>
      <c r="D1167">
        <f t="shared" si="1330"/>
        <v>2018</v>
      </c>
      <c r="E1167" s="22">
        <f t="shared" si="1293"/>
        <v>43190</v>
      </c>
      <c r="F1167" s="25">
        <f t="shared" ref="F1167:H1167" si="1341">F1128</f>
        <v>0.45833333333333331</v>
      </c>
      <c r="G1167" s="25">
        <f t="shared" si="1341"/>
        <v>0.60416666666666663</v>
      </c>
      <c r="H1167" s="25" t="str">
        <f t="shared" si="1341"/>
        <v>CNT</v>
      </c>
      <c r="J1167" s="1">
        <f t="shared" si="1320"/>
        <v>0.14583333333333331</v>
      </c>
      <c r="K1167" s="2">
        <f t="shared" si="1321"/>
        <v>0</v>
      </c>
      <c r="L1167" s="2">
        <f t="shared" si="1322"/>
        <v>8</v>
      </c>
      <c r="M1167" s="2">
        <f t="shared" si="1323"/>
        <v>46</v>
      </c>
      <c r="N1167" s="2">
        <f t="shared" si="1324"/>
        <v>87</v>
      </c>
      <c r="O1167" s="7" t="str">
        <f t="shared" si="1325"/>
        <v>CNT
 de 11h 00 à 14h 30</v>
      </c>
    </row>
    <row r="1168" spans="1:15" x14ac:dyDescent="0.25">
      <c r="A1168">
        <f t="shared" si="1326"/>
        <v>13</v>
      </c>
      <c r="B1168" s="3">
        <f t="shared" si="1327"/>
        <v>7</v>
      </c>
      <c r="C1168" s="4">
        <f t="shared" si="1318"/>
        <v>3</v>
      </c>
      <c r="D1168">
        <f t="shared" si="1330"/>
        <v>2018</v>
      </c>
      <c r="E1168" s="22">
        <f t="shared" si="1293"/>
        <v>43190</v>
      </c>
      <c r="F1168" s="25">
        <f t="shared" ref="F1168:H1168" si="1342">F1129</f>
        <v>0.60416666666666663</v>
      </c>
      <c r="G1168" s="25">
        <f t="shared" si="1342"/>
        <v>0.79166666666666663</v>
      </c>
      <c r="H1168" s="25" t="str">
        <f t="shared" si="1342"/>
        <v>Public + SDIS ET/OU PSIG</v>
      </c>
      <c r="J1168" s="1">
        <f t="shared" si="1320"/>
        <v>0.1875</v>
      </c>
      <c r="K1168" s="2">
        <f t="shared" si="1321"/>
        <v>0</v>
      </c>
      <c r="L1168" s="2">
        <f t="shared" si="1322"/>
        <v>8</v>
      </c>
      <c r="M1168" s="2">
        <f t="shared" si="1323"/>
        <v>88</v>
      </c>
      <c r="N1168" s="2">
        <f t="shared" si="1324"/>
        <v>141</v>
      </c>
      <c r="O1168" s="7" t="str">
        <f t="shared" si="1325"/>
        <v>Public + SDIS ET/OU PSIG
 de 14h 30 à 19h 00</v>
      </c>
    </row>
    <row r="1169" spans="1:15" x14ac:dyDescent="0.25">
      <c r="A1169">
        <f t="shared" si="1326"/>
        <v>13</v>
      </c>
      <c r="B1169" s="3">
        <f t="shared" si="1327"/>
        <v>7</v>
      </c>
      <c r="C1169" s="4">
        <f t="shared" si="1318"/>
        <v>3</v>
      </c>
      <c r="D1169">
        <f t="shared" si="1330"/>
        <v>2018</v>
      </c>
      <c r="E1169" s="22">
        <f t="shared" si="1293"/>
        <v>43190</v>
      </c>
      <c r="F1169" s="25">
        <f t="shared" ref="F1169:H1169" si="1343">F1130</f>
        <v>0.79166666666666663</v>
      </c>
      <c r="G1169" s="25">
        <f t="shared" si="1343"/>
        <v>0.84375</v>
      </c>
      <c r="H1169" s="25" t="str">
        <f t="shared" si="1343"/>
        <v>Plongeurs masqués</v>
      </c>
      <c r="J1169" s="1">
        <f t="shared" si="1320"/>
        <v>5.208333333333337E-2</v>
      </c>
      <c r="K1169" s="2">
        <f t="shared" si="1321"/>
        <v>0</v>
      </c>
      <c r="L1169" s="2">
        <f t="shared" si="1322"/>
        <v>8</v>
      </c>
      <c r="M1169" s="2">
        <f t="shared" si="1323"/>
        <v>142</v>
      </c>
      <c r="N1169" s="2">
        <f t="shared" si="1324"/>
        <v>156</v>
      </c>
      <c r="O1169" s="7" t="str">
        <f t="shared" si="1325"/>
        <v>Plongeurs masqués
 de 19h 00 à 20h 15</v>
      </c>
    </row>
    <row r="1170" spans="1:15" x14ac:dyDescent="0.25">
      <c r="A1170">
        <f t="shared" si="1326"/>
        <v>14</v>
      </c>
      <c r="B1170" s="3">
        <f t="shared" si="1327"/>
        <v>1</v>
      </c>
      <c r="C1170" s="4">
        <f t="shared" si="1318"/>
        <v>4</v>
      </c>
      <c r="D1170">
        <f t="shared" si="1330"/>
        <v>2018</v>
      </c>
      <c r="E1170" s="22">
        <f t="shared" si="1293"/>
        <v>43191</v>
      </c>
      <c r="F1170" s="25">
        <f t="shared" ref="F1170:H1170" si="1344">F1131</f>
        <v>0.3125</v>
      </c>
      <c r="G1170" s="25">
        <f t="shared" si="1344"/>
        <v>0.41666666666666669</v>
      </c>
      <c r="H1170" s="25" t="str">
        <f t="shared" si="1344"/>
        <v>CNT</v>
      </c>
      <c r="J1170" s="1">
        <f t="shared" si="1320"/>
        <v>0.10416666666666669</v>
      </c>
      <c r="K1170" s="2">
        <f t="shared" si="1321"/>
        <v>0</v>
      </c>
      <c r="L1170" s="2">
        <f t="shared" si="1322"/>
        <v>2</v>
      </c>
      <c r="M1170" s="2">
        <f t="shared" si="1323"/>
        <v>4</v>
      </c>
      <c r="N1170" s="2">
        <f t="shared" si="1324"/>
        <v>33</v>
      </c>
      <c r="O1170" s="7" t="str">
        <f t="shared" si="1325"/>
        <v>CNT
 de 7h 30 à 10h 00</v>
      </c>
    </row>
    <row r="1171" spans="1:15" x14ac:dyDescent="0.25">
      <c r="A1171">
        <f t="shared" si="1326"/>
        <v>14</v>
      </c>
      <c r="B1171" s="3">
        <f t="shared" si="1327"/>
        <v>1</v>
      </c>
      <c r="C1171" s="4">
        <f t="shared" si="1318"/>
        <v>4</v>
      </c>
      <c r="D1171">
        <f t="shared" si="1330"/>
        <v>2018</v>
      </c>
      <c r="E1171" s="22">
        <f t="shared" si="1293"/>
        <v>43191</v>
      </c>
      <c r="F1171" s="25">
        <f t="shared" ref="F1171:H1171" si="1345">F1132</f>
        <v>0.41666666666666669</v>
      </c>
      <c r="G1171" s="25">
        <f t="shared" si="1345"/>
        <v>0.5625</v>
      </c>
      <c r="H1171" s="25" t="str">
        <f t="shared" si="1345"/>
        <v>Public</v>
      </c>
      <c r="J1171" s="1">
        <f t="shared" si="1320"/>
        <v>0.14583333333333331</v>
      </c>
      <c r="K1171" s="2">
        <f t="shared" si="1321"/>
        <v>0</v>
      </c>
      <c r="L1171" s="2">
        <f t="shared" si="1322"/>
        <v>2</v>
      </c>
      <c r="M1171" s="2">
        <f t="shared" si="1323"/>
        <v>34</v>
      </c>
      <c r="N1171" s="2">
        <f t="shared" si="1324"/>
        <v>75</v>
      </c>
      <c r="O1171" s="7" t="str">
        <f t="shared" si="1325"/>
        <v>Public
 de 10h 00 à 13h 30</v>
      </c>
    </row>
    <row r="1172" spans="1:15" x14ac:dyDescent="0.25">
      <c r="A1172">
        <f t="shared" si="1326"/>
        <v>14</v>
      </c>
      <c r="B1172" s="3">
        <f t="shared" si="1327"/>
        <v>2</v>
      </c>
      <c r="C1172" s="4">
        <f t="shared" si="1318"/>
        <v>4</v>
      </c>
      <c r="D1172">
        <f t="shared" si="1330"/>
        <v>2018</v>
      </c>
      <c r="E1172" s="22">
        <f t="shared" si="1293"/>
        <v>43192</v>
      </c>
      <c r="F1172" s="25">
        <f t="shared" ref="F1172:H1172" si="1346">F1133</f>
        <v>0.375</v>
      </c>
      <c r="G1172" s="25">
        <f t="shared" si="1346"/>
        <v>0.44791666666666669</v>
      </c>
      <c r="H1172" s="25" t="str">
        <f t="shared" si="1346"/>
        <v>Lycée</v>
      </c>
      <c r="J1172" s="1">
        <f t="shared" si="1320"/>
        <v>7.2916666666666685E-2</v>
      </c>
      <c r="K1172" s="2">
        <f t="shared" si="1321"/>
        <v>0</v>
      </c>
      <c r="L1172" s="2">
        <f t="shared" si="1322"/>
        <v>3</v>
      </c>
      <c r="M1172" s="2">
        <f t="shared" si="1323"/>
        <v>22</v>
      </c>
      <c r="N1172" s="2">
        <f t="shared" si="1324"/>
        <v>42</v>
      </c>
      <c r="O1172" s="7" t="str">
        <f t="shared" si="1325"/>
        <v>Lycée
 de 9h 00 à 10h 45</v>
      </c>
    </row>
    <row r="1173" spans="1:15" x14ac:dyDescent="0.25">
      <c r="A1173">
        <f t="shared" si="1326"/>
        <v>14</v>
      </c>
      <c r="B1173" s="3">
        <f t="shared" si="1327"/>
        <v>2</v>
      </c>
      <c r="C1173" s="4">
        <f t="shared" si="1318"/>
        <v>4</v>
      </c>
      <c r="D1173">
        <f t="shared" si="1330"/>
        <v>2018</v>
      </c>
      <c r="E1173" s="22">
        <f t="shared" si="1293"/>
        <v>43192</v>
      </c>
      <c r="F1173" s="25">
        <f t="shared" ref="F1173:H1173" si="1347">F1134</f>
        <v>0.5</v>
      </c>
      <c r="G1173" s="25">
        <f t="shared" si="1347"/>
        <v>0.5625</v>
      </c>
      <c r="H1173" s="25" t="str">
        <f t="shared" si="1347"/>
        <v>Gym Volontaire</v>
      </c>
      <c r="J1173" s="1">
        <f t="shared" si="1320"/>
        <v>6.25E-2</v>
      </c>
      <c r="K1173" s="2">
        <f t="shared" si="1321"/>
        <v>0</v>
      </c>
      <c r="L1173" s="2">
        <f t="shared" si="1322"/>
        <v>3</v>
      </c>
      <c r="M1173" s="2">
        <f t="shared" si="1323"/>
        <v>58</v>
      </c>
      <c r="N1173" s="2">
        <f t="shared" si="1324"/>
        <v>75</v>
      </c>
      <c r="O1173" s="7" t="str">
        <f t="shared" si="1325"/>
        <v>Gym Volontaire
 de 12h 00 à 13h 30</v>
      </c>
    </row>
    <row r="1174" spans="1:15" x14ac:dyDescent="0.25">
      <c r="A1174">
        <f t="shared" si="1326"/>
        <v>14</v>
      </c>
      <c r="B1174" s="3">
        <f t="shared" si="1327"/>
        <v>2</v>
      </c>
      <c r="C1174" s="4">
        <f t="shared" si="1318"/>
        <v>4</v>
      </c>
      <c r="D1174">
        <f t="shared" si="1330"/>
        <v>2018</v>
      </c>
      <c r="E1174" s="22">
        <f t="shared" si="1293"/>
        <v>43192</v>
      </c>
      <c r="F1174" s="25">
        <f t="shared" ref="F1174:H1174" si="1348">F1135</f>
        <v>0.58333333333333337</v>
      </c>
      <c r="G1174" s="25">
        <f t="shared" si="1348"/>
        <v>0.64583333333333337</v>
      </c>
      <c r="H1174" s="25" t="str">
        <f t="shared" si="1348"/>
        <v>Collège A</v>
      </c>
      <c r="J1174" s="1">
        <f t="shared" si="1320"/>
        <v>6.25E-2</v>
      </c>
      <c r="K1174" s="2">
        <f t="shared" si="1321"/>
        <v>0</v>
      </c>
      <c r="L1174" s="2">
        <f t="shared" si="1322"/>
        <v>3</v>
      </c>
      <c r="M1174" s="2">
        <f t="shared" si="1323"/>
        <v>82</v>
      </c>
      <c r="N1174" s="2">
        <f t="shared" si="1324"/>
        <v>99</v>
      </c>
      <c r="O1174" s="7" t="str">
        <f t="shared" si="1325"/>
        <v>Collège A
 de 14h 00 à 15h 30</v>
      </c>
    </row>
    <row r="1175" spans="1:15" x14ac:dyDescent="0.25">
      <c r="A1175">
        <f t="shared" si="1326"/>
        <v>14</v>
      </c>
      <c r="B1175" s="3">
        <f t="shared" si="1327"/>
        <v>2</v>
      </c>
      <c r="C1175" s="4">
        <f t="shared" si="1318"/>
        <v>4</v>
      </c>
      <c r="D1175">
        <f t="shared" si="1330"/>
        <v>2018</v>
      </c>
      <c r="E1175" s="22">
        <f t="shared" si="1293"/>
        <v>43192</v>
      </c>
      <c r="F1175" s="25">
        <f t="shared" ref="F1175:H1175" si="1349">F1136</f>
        <v>0.64583333333333337</v>
      </c>
      <c r="G1175" s="25">
        <f t="shared" si="1349"/>
        <v>0.70833333333333337</v>
      </c>
      <c r="H1175" s="25" t="str">
        <f t="shared" si="1349"/>
        <v>Collège B</v>
      </c>
      <c r="J1175" s="1">
        <f t="shared" si="1320"/>
        <v>6.25E-2</v>
      </c>
      <c r="K1175" s="2">
        <f t="shared" si="1321"/>
        <v>0</v>
      </c>
      <c r="L1175" s="2">
        <f t="shared" si="1322"/>
        <v>3</v>
      </c>
      <c r="M1175" s="2">
        <f t="shared" si="1323"/>
        <v>100</v>
      </c>
      <c r="N1175" s="2">
        <f t="shared" si="1324"/>
        <v>117</v>
      </c>
      <c r="O1175" s="7" t="str">
        <f t="shared" si="1325"/>
        <v>Collège B
 de 15h 30 à 17h 00</v>
      </c>
    </row>
    <row r="1176" spans="1:15" x14ac:dyDescent="0.25">
      <c r="A1176">
        <f t="shared" si="1326"/>
        <v>14</v>
      </c>
      <c r="B1176" s="3">
        <f t="shared" si="1327"/>
        <v>2</v>
      </c>
      <c r="C1176" s="4">
        <f t="shared" si="1318"/>
        <v>4</v>
      </c>
      <c r="D1176">
        <f t="shared" si="1330"/>
        <v>2018</v>
      </c>
      <c r="E1176" s="22">
        <f t="shared" si="1293"/>
        <v>43192</v>
      </c>
      <c r="F1176" s="25">
        <f t="shared" ref="F1176:H1176" si="1350">F1137</f>
        <v>0.70833333333333337</v>
      </c>
      <c r="G1176" s="25">
        <f t="shared" si="1350"/>
        <v>0.75</v>
      </c>
      <c r="H1176" s="25" t="str">
        <f t="shared" si="1350"/>
        <v>Gym Volontaire</v>
      </c>
      <c r="J1176" s="1">
        <f t="shared" si="1320"/>
        <v>4.166666666666663E-2</v>
      </c>
      <c r="K1176" s="2">
        <f t="shared" si="1321"/>
        <v>0</v>
      </c>
      <c r="L1176" s="2">
        <f t="shared" si="1322"/>
        <v>3</v>
      </c>
      <c r="M1176" s="2">
        <f t="shared" si="1323"/>
        <v>118</v>
      </c>
      <c r="N1176" s="2">
        <f t="shared" si="1324"/>
        <v>129</v>
      </c>
      <c r="O1176" s="7" t="str">
        <f t="shared" si="1325"/>
        <v>Gym Volontaire
 de 17h 00 à 18h 00</v>
      </c>
    </row>
    <row r="1177" spans="1:15" x14ac:dyDescent="0.25">
      <c r="A1177">
        <f t="shared" si="1326"/>
        <v>14</v>
      </c>
      <c r="B1177" s="3">
        <f t="shared" si="1327"/>
        <v>2</v>
      </c>
      <c r="C1177" s="4">
        <f t="shared" si="1318"/>
        <v>4</v>
      </c>
      <c r="D1177">
        <f t="shared" si="1330"/>
        <v>2018</v>
      </c>
      <c r="E1177" s="22">
        <f t="shared" si="1293"/>
        <v>43192</v>
      </c>
      <c r="F1177" s="25">
        <f t="shared" ref="F1177:H1177" si="1351">F1138</f>
        <v>0.75</v>
      </c>
      <c r="G1177" s="25">
        <f t="shared" si="1351"/>
        <v>0.9375</v>
      </c>
      <c r="H1177" s="25" t="str">
        <f t="shared" si="1351"/>
        <v>CNT</v>
      </c>
      <c r="J1177" s="1">
        <f t="shared" si="1320"/>
        <v>0.1875</v>
      </c>
      <c r="K1177" s="2">
        <f t="shared" si="1321"/>
        <v>0</v>
      </c>
      <c r="L1177" s="2">
        <f t="shared" si="1322"/>
        <v>3</v>
      </c>
      <c r="M1177" s="2">
        <f t="shared" si="1323"/>
        <v>130</v>
      </c>
      <c r="N1177" s="2">
        <f t="shared" si="1324"/>
        <v>183</v>
      </c>
      <c r="O1177" s="7" t="str">
        <f t="shared" si="1325"/>
        <v>CNT
 de 18h 00 à 22h 30</v>
      </c>
    </row>
    <row r="1178" spans="1:15" x14ac:dyDescent="0.25">
      <c r="A1178">
        <f t="shared" si="1326"/>
        <v>14</v>
      </c>
      <c r="B1178" s="3">
        <f t="shared" si="1327"/>
        <v>3</v>
      </c>
      <c r="C1178" s="4">
        <f t="shared" si="1318"/>
        <v>4</v>
      </c>
      <c r="D1178">
        <f t="shared" si="1330"/>
        <v>2018</v>
      </c>
      <c r="E1178" s="22">
        <f t="shared" si="1293"/>
        <v>43193</v>
      </c>
      <c r="F1178" s="25">
        <f t="shared" ref="F1178:H1178" si="1352">F1139</f>
        <v>0.3125</v>
      </c>
      <c r="G1178" s="25">
        <f t="shared" si="1352"/>
        <v>0.34375</v>
      </c>
      <c r="H1178" s="25" t="str">
        <f t="shared" si="1352"/>
        <v>SDIS et/OU PSIG</v>
      </c>
      <c r="J1178" s="1">
        <f t="shared" si="1320"/>
        <v>3.125E-2</v>
      </c>
      <c r="K1178" s="2">
        <f t="shared" si="1321"/>
        <v>0</v>
      </c>
      <c r="L1178" s="2">
        <f t="shared" si="1322"/>
        <v>4</v>
      </c>
      <c r="M1178" s="2">
        <f t="shared" si="1323"/>
        <v>4</v>
      </c>
      <c r="N1178" s="2">
        <f t="shared" si="1324"/>
        <v>12</v>
      </c>
      <c r="O1178" s="7" t="str">
        <f t="shared" si="1325"/>
        <v>SDIS et/OU PSIG
 de 7h 30 à 8h 15</v>
      </c>
    </row>
    <row r="1179" spans="1:15" x14ac:dyDescent="0.25">
      <c r="A1179">
        <f t="shared" si="1326"/>
        <v>14</v>
      </c>
      <c r="B1179" s="3">
        <f t="shared" si="1327"/>
        <v>3</v>
      </c>
      <c r="C1179" s="4">
        <f t="shared" si="1318"/>
        <v>4</v>
      </c>
      <c r="D1179">
        <f t="shared" si="1330"/>
        <v>2018</v>
      </c>
      <c r="E1179" s="22">
        <f t="shared" si="1293"/>
        <v>43193</v>
      </c>
      <c r="F1179" s="25">
        <f t="shared" ref="F1179:H1179" si="1353">F1140</f>
        <v>0.35416666666666669</v>
      </c>
      <c r="G1179" s="25">
        <f t="shared" si="1353"/>
        <v>0.5</v>
      </c>
      <c r="H1179" s="25" t="str">
        <f t="shared" si="1353"/>
        <v>Collège C</v>
      </c>
      <c r="J1179" s="1">
        <f t="shared" si="1320"/>
        <v>0.14583333333333331</v>
      </c>
      <c r="K1179" s="2">
        <f t="shared" si="1321"/>
        <v>0</v>
      </c>
      <c r="L1179" s="2">
        <f t="shared" si="1322"/>
        <v>4</v>
      </c>
      <c r="M1179" s="2">
        <f t="shared" si="1323"/>
        <v>16</v>
      </c>
      <c r="N1179" s="2">
        <f t="shared" si="1324"/>
        <v>57</v>
      </c>
      <c r="O1179" s="7" t="str">
        <f t="shared" si="1325"/>
        <v>Collège C
 de 8h 30 à 12h 00</v>
      </c>
    </row>
    <row r="1180" spans="1:15" x14ac:dyDescent="0.25">
      <c r="A1180">
        <f t="shared" si="1326"/>
        <v>14</v>
      </c>
      <c r="B1180" s="3">
        <f t="shared" si="1327"/>
        <v>3</v>
      </c>
      <c r="C1180" s="4">
        <f t="shared" si="1318"/>
        <v>4</v>
      </c>
      <c r="D1180">
        <f t="shared" si="1330"/>
        <v>2018</v>
      </c>
      <c r="E1180" s="22">
        <f t="shared" si="1293"/>
        <v>43193</v>
      </c>
      <c r="F1180" s="25">
        <f t="shared" ref="F1180:H1180" si="1354">F1141</f>
        <v>0.52083333333333337</v>
      </c>
      <c r="G1180" s="25">
        <f t="shared" si="1354"/>
        <v>0.5625</v>
      </c>
      <c r="H1180" s="25" t="str">
        <f t="shared" si="1354"/>
        <v>Maison Des Cèdres</v>
      </c>
      <c r="J1180" s="1">
        <f t="shared" si="1320"/>
        <v>4.166666666666663E-2</v>
      </c>
      <c r="K1180" s="2">
        <f t="shared" si="1321"/>
        <v>0</v>
      </c>
      <c r="L1180" s="2">
        <f t="shared" si="1322"/>
        <v>4</v>
      </c>
      <c r="M1180" s="2">
        <f t="shared" si="1323"/>
        <v>64</v>
      </c>
      <c r="N1180" s="2">
        <f t="shared" si="1324"/>
        <v>75</v>
      </c>
      <c r="O1180" s="7" t="str">
        <f t="shared" si="1325"/>
        <v>Maison Des Cèdres
 de 12h 30 à 13h 30</v>
      </c>
    </row>
    <row r="1181" spans="1:15" x14ac:dyDescent="0.25">
      <c r="A1181">
        <f t="shared" si="1326"/>
        <v>14</v>
      </c>
      <c r="B1181" s="3">
        <f t="shared" si="1327"/>
        <v>3</v>
      </c>
      <c r="C1181" s="4">
        <f t="shared" si="1318"/>
        <v>4</v>
      </c>
      <c r="D1181">
        <f t="shared" si="1330"/>
        <v>2018</v>
      </c>
      <c r="E1181" s="22">
        <f t="shared" si="1293"/>
        <v>43193</v>
      </c>
      <c r="F1181" s="25">
        <f t="shared" ref="F1181:H1181" si="1355">F1142</f>
        <v>0.58333333333333337</v>
      </c>
      <c r="G1181" s="25">
        <f t="shared" si="1355"/>
        <v>0.75</v>
      </c>
      <c r="H1181" s="25" t="str">
        <f t="shared" si="1355"/>
        <v>Lycée</v>
      </c>
      <c r="J1181" s="1">
        <f t="shared" si="1320"/>
        <v>0.16666666666666663</v>
      </c>
      <c r="K1181" s="2">
        <f t="shared" si="1321"/>
        <v>0</v>
      </c>
      <c r="L1181" s="2">
        <f t="shared" si="1322"/>
        <v>4</v>
      </c>
      <c r="M1181" s="2">
        <f t="shared" si="1323"/>
        <v>82</v>
      </c>
      <c r="N1181" s="2">
        <f t="shared" si="1324"/>
        <v>129</v>
      </c>
      <c r="O1181" s="7" t="str">
        <f t="shared" si="1325"/>
        <v>Lycée
 de 14h 00 à 18h 00</v>
      </c>
    </row>
    <row r="1182" spans="1:15" x14ac:dyDescent="0.25">
      <c r="A1182">
        <f t="shared" si="1326"/>
        <v>14</v>
      </c>
      <c r="B1182" s="3">
        <f t="shared" si="1327"/>
        <v>3</v>
      </c>
      <c r="C1182" s="4">
        <f t="shared" si="1318"/>
        <v>4</v>
      </c>
      <c r="D1182">
        <f t="shared" si="1330"/>
        <v>2018</v>
      </c>
      <c r="E1182" s="22">
        <f t="shared" si="1293"/>
        <v>43193</v>
      </c>
      <c r="F1182" s="25">
        <f t="shared" ref="F1182:H1182" si="1356">F1143</f>
        <v>0.75</v>
      </c>
      <c r="G1182" s="25">
        <f t="shared" si="1356"/>
        <v>0.83333333333333337</v>
      </c>
      <c r="H1182" s="25" t="str">
        <f t="shared" si="1356"/>
        <v>Public</v>
      </c>
      <c r="J1182" s="1">
        <f t="shared" si="1320"/>
        <v>8.333333333333337E-2</v>
      </c>
      <c r="K1182" s="2">
        <f t="shared" si="1321"/>
        <v>0</v>
      </c>
      <c r="L1182" s="2">
        <f t="shared" si="1322"/>
        <v>4</v>
      </c>
      <c r="M1182" s="2">
        <f t="shared" si="1323"/>
        <v>130</v>
      </c>
      <c r="N1182" s="2">
        <f t="shared" si="1324"/>
        <v>153</v>
      </c>
      <c r="O1182" s="7" t="str">
        <f t="shared" si="1325"/>
        <v>Public
 de 18h 00 à 20h 00</v>
      </c>
    </row>
    <row r="1183" spans="1:15" x14ac:dyDescent="0.25">
      <c r="A1183">
        <f t="shared" si="1326"/>
        <v>14</v>
      </c>
      <c r="B1183" s="3">
        <f t="shared" si="1327"/>
        <v>3</v>
      </c>
      <c r="C1183" s="4">
        <f t="shared" si="1318"/>
        <v>4</v>
      </c>
      <c r="D1183">
        <f t="shared" si="1330"/>
        <v>2018</v>
      </c>
      <c r="E1183" s="22">
        <f t="shared" si="1293"/>
        <v>43193</v>
      </c>
      <c r="F1183" s="25">
        <f t="shared" ref="F1183:H1183" si="1357">F1144</f>
        <v>0.83333333333333337</v>
      </c>
      <c r="G1183" s="25">
        <f t="shared" si="1357"/>
        <v>0.9375</v>
      </c>
      <c r="H1183" s="25" t="str">
        <f t="shared" si="1357"/>
        <v>CNT</v>
      </c>
      <c r="J1183" s="1">
        <f t="shared" si="1320"/>
        <v>0.10416666666666663</v>
      </c>
      <c r="K1183" s="2">
        <f t="shared" si="1321"/>
        <v>0</v>
      </c>
      <c r="L1183" s="2">
        <f t="shared" si="1322"/>
        <v>4</v>
      </c>
      <c r="M1183" s="2">
        <f t="shared" si="1323"/>
        <v>154</v>
      </c>
      <c r="N1183" s="2">
        <f t="shared" si="1324"/>
        <v>183</v>
      </c>
      <c r="O1183" s="7" t="str">
        <f t="shared" si="1325"/>
        <v>CNT
 de 20h 00 à 22h 30</v>
      </c>
    </row>
    <row r="1184" spans="1:15" x14ac:dyDescent="0.25">
      <c r="A1184">
        <f t="shared" si="1326"/>
        <v>14</v>
      </c>
      <c r="B1184" s="3">
        <f t="shared" si="1327"/>
        <v>4</v>
      </c>
      <c r="C1184" s="4">
        <f t="shared" si="1318"/>
        <v>4</v>
      </c>
      <c r="D1184">
        <f t="shared" si="1330"/>
        <v>2018</v>
      </c>
      <c r="E1184" s="22">
        <f t="shared" si="1293"/>
        <v>43194</v>
      </c>
      <c r="F1184" s="25">
        <f t="shared" ref="F1184:H1184" si="1358">F1145</f>
        <v>0.33333333333333331</v>
      </c>
      <c r="G1184" s="25">
        <f t="shared" si="1358"/>
        <v>0.41666666666666669</v>
      </c>
      <c r="H1184" s="25" t="str">
        <f t="shared" si="1358"/>
        <v>Lycée</v>
      </c>
      <c r="J1184" s="1">
        <f t="shared" si="1320"/>
        <v>8.333333333333337E-2</v>
      </c>
      <c r="K1184" s="2">
        <f t="shared" si="1321"/>
        <v>0</v>
      </c>
      <c r="L1184" s="2">
        <f t="shared" si="1322"/>
        <v>5</v>
      </c>
      <c r="M1184" s="2">
        <f t="shared" si="1323"/>
        <v>10</v>
      </c>
      <c r="N1184" s="2">
        <f t="shared" si="1324"/>
        <v>33</v>
      </c>
      <c r="O1184" s="7" t="str">
        <f t="shared" si="1325"/>
        <v>Lycée
 de 8h 00 à 10h 00</v>
      </c>
    </row>
    <row r="1185" spans="1:15" x14ac:dyDescent="0.25">
      <c r="A1185">
        <f t="shared" si="1326"/>
        <v>14</v>
      </c>
      <c r="B1185" s="3">
        <f t="shared" si="1327"/>
        <v>4</v>
      </c>
      <c r="C1185" s="4">
        <f t="shared" si="1318"/>
        <v>4</v>
      </c>
      <c r="D1185">
        <f t="shared" si="1330"/>
        <v>2018</v>
      </c>
      <c r="E1185" s="22">
        <f t="shared" si="1293"/>
        <v>43194</v>
      </c>
      <c r="F1185" s="25">
        <f t="shared" ref="F1185:H1185" si="1359">F1146</f>
        <v>0.41666666666666669</v>
      </c>
      <c r="G1185" s="25">
        <f t="shared" si="1359"/>
        <v>0.5</v>
      </c>
      <c r="H1185" s="25" t="str">
        <f t="shared" si="1359"/>
        <v>Lycée</v>
      </c>
      <c r="J1185" s="1">
        <f t="shared" si="1320"/>
        <v>8.3333333333333315E-2</v>
      </c>
      <c r="K1185" s="2">
        <f t="shared" si="1321"/>
        <v>0</v>
      </c>
      <c r="L1185" s="2">
        <f t="shared" si="1322"/>
        <v>5</v>
      </c>
      <c r="M1185" s="2">
        <f t="shared" si="1323"/>
        <v>34</v>
      </c>
      <c r="N1185" s="2">
        <f t="shared" si="1324"/>
        <v>57</v>
      </c>
      <c r="O1185" s="7" t="str">
        <f t="shared" si="1325"/>
        <v>Lycée
 de 10h 00 à 12h 00</v>
      </c>
    </row>
    <row r="1186" spans="1:15" x14ac:dyDescent="0.25">
      <c r="A1186">
        <f t="shared" si="1326"/>
        <v>14</v>
      </c>
      <c r="B1186" s="3">
        <f t="shared" si="1327"/>
        <v>4</v>
      </c>
      <c r="C1186" s="4">
        <f t="shared" si="1318"/>
        <v>4</v>
      </c>
      <c r="D1186">
        <f t="shared" si="1330"/>
        <v>2018</v>
      </c>
      <c r="E1186" s="22">
        <f t="shared" si="1293"/>
        <v>43194</v>
      </c>
      <c r="F1186" s="25">
        <f t="shared" ref="F1186:H1186" si="1360">F1147</f>
        <v>0.52083333333333337</v>
      </c>
      <c r="G1186" s="25">
        <f t="shared" si="1360"/>
        <v>0.60416666666666663</v>
      </c>
      <c r="H1186" s="25" t="str">
        <f t="shared" si="1360"/>
        <v>CNT</v>
      </c>
      <c r="J1186" s="1">
        <f t="shared" si="1320"/>
        <v>8.3333333333333259E-2</v>
      </c>
      <c r="K1186" s="2">
        <f t="shared" si="1321"/>
        <v>0</v>
      </c>
      <c r="L1186" s="2">
        <f t="shared" si="1322"/>
        <v>5</v>
      </c>
      <c r="M1186" s="2">
        <f t="shared" si="1323"/>
        <v>64</v>
      </c>
      <c r="N1186" s="2">
        <f t="shared" si="1324"/>
        <v>87</v>
      </c>
      <c r="O1186" s="7" t="str">
        <f t="shared" si="1325"/>
        <v>CNT
 de 12h 30 à 14h 30</v>
      </c>
    </row>
    <row r="1187" spans="1:15" x14ac:dyDescent="0.25">
      <c r="A1187">
        <f t="shared" si="1326"/>
        <v>14</v>
      </c>
      <c r="B1187" s="3">
        <f t="shared" si="1327"/>
        <v>4</v>
      </c>
      <c r="C1187" s="4">
        <f t="shared" si="1318"/>
        <v>4</v>
      </c>
      <c r="D1187">
        <f t="shared" si="1330"/>
        <v>2018</v>
      </c>
      <c r="E1187" s="22">
        <f t="shared" si="1293"/>
        <v>43194</v>
      </c>
      <c r="F1187" s="25">
        <f t="shared" ref="F1187:H1187" si="1361">F1148</f>
        <v>0.60416666666666663</v>
      </c>
      <c r="G1187" s="25">
        <f t="shared" si="1361"/>
        <v>0.79166666666666663</v>
      </c>
      <c r="H1187" s="25" t="str">
        <f t="shared" si="1361"/>
        <v>Public</v>
      </c>
      <c r="J1187" s="1">
        <f t="shared" si="1320"/>
        <v>0.1875</v>
      </c>
      <c r="K1187" s="2">
        <f t="shared" si="1321"/>
        <v>0</v>
      </c>
      <c r="L1187" s="2">
        <f t="shared" si="1322"/>
        <v>5</v>
      </c>
      <c r="M1187" s="2">
        <f t="shared" si="1323"/>
        <v>88</v>
      </c>
      <c r="N1187" s="2">
        <f t="shared" si="1324"/>
        <v>141</v>
      </c>
      <c r="O1187" s="7" t="str">
        <f t="shared" si="1325"/>
        <v>Public
 de 14h 30 à 19h 00</v>
      </c>
    </row>
    <row r="1188" spans="1:15" x14ac:dyDescent="0.25">
      <c r="A1188">
        <f t="shared" si="1326"/>
        <v>14</v>
      </c>
      <c r="B1188" s="3">
        <f t="shared" si="1327"/>
        <v>4</v>
      </c>
      <c r="C1188" s="4">
        <f t="shared" si="1318"/>
        <v>4</v>
      </c>
      <c r="D1188">
        <f t="shared" si="1330"/>
        <v>2018</v>
      </c>
      <c r="E1188" s="22">
        <f t="shared" si="1293"/>
        <v>43194</v>
      </c>
      <c r="F1188" s="25">
        <f t="shared" ref="F1188:H1188" si="1362">F1149</f>
        <v>0.79166666666666663</v>
      </c>
      <c r="G1188" s="25">
        <f t="shared" si="1362"/>
        <v>0.83333333333333337</v>
      </c>
      <c r="H1188" s="25" t="str">
        <f t="shared" si="1362"/>
        <v>CNT</v>
      </c>
      <c r="J1188" s="1">
        <f t="shared" si="1320"/>
        <v>4.1666666666666741E-2</v>
      </c>
      <c r="K1188" s="2">
        <f t="shared" si="1321"/>
        <v>0</v>
      </c>
      <c r="L1188" s="2">
        <f t="shared" si="1322"/>
        <v>5</v>
      </c>
      <c r="M1188" s="2">
        <f t="shared" si="1323"/>
        <v>142</v>
      </c>
      <c r="N1188" s="2">
        <f t="shared" si="1324"/>
        <v>153</v>
      </c>
      <c r="O1188" s="7" t="str">
        <f t="shared" si="1325"/>
        <v>CNT
 de 19h 00 à 20h 00</v>
      </c>
    </row>
    <row r="1189" spans="1:15" x14ac:dyDescent="0.25">
      <c r="A1189">
        <f t="shared" si="1326"/>
        <v>14</v>
      </c>
      <c r="B1189" s="3">
        <f t="shared" si="1327"/>
        <v>4</v>
      </c>
      <c r="C1189" s="4">
        <f t="shared" si="1318"/>
        <v>4</v>
      </c>
      <c r="D1189">
        <f t="shared" si="1330"/>
        <v>2018</v>
      </c>
      <c r="E1189" s="22">
        <f t="shared" si="1293"/>
        <v>43194</v>
      </c>
      <c r="F1189" s="25">
        <f t="shared" ref="F1189:H1189" si="1363">F1150</f>
        <v>0.83333333333333337</v>
      </c>
      <c r="G1189" s="25">
        <f t="shared" si="1363"/>
        <v>0.9375</v>
      </c>
      <c r="H1189" s="25" t="str">
        <f t="shared" si="1363"/>
        <v>Plongeurs masqués</v>
      </c>
      <c r="J1189" s="1">
        <f t="shared" si="1320"/>
        <v>0.10416666666666663</v>
      </c>
      <c r="K1189" s="2">
        <f t="shared" si="1321"/>
        <v>0</v>
      </c>
      <c r="L1189" s="2">
        <f t="shared" si="1322"/>
        <v>5</v>
      </c>
      <c r="M1189" s="2">
        <f t="shared" si="1323"/>
        <v>154</v>
      </c>
      <c r="N1189" s="2">
        <f t="shared" si="1324"/>
        <v>183</v>
      </c>
      <c r="O1189" s="7" t="str">
        <f t="shared" si="1325"/>
        <v>Plongeurs masqués
 de 20h 00 à 22h 30</v>
      </c>
    </row>
    <row r="1190" spans="1:15" x14ac:dyDescent="0.25">
      <c r="A1190">
        <f t="shared" si="1326"/>
        <v>14</v>
      </c>
      <c r="B1190" s="3">
        <f t="shared" si="1327"/>
        <v>5</v>
      </c>
      <c r="C1190" s="4">
        <f t="shared" si="1318"/>
        <v>4</v>
      </c>
      <c r="D1190">
        <f t="shared" si="1330"/>
        <v>2018</v>
      </c>
      <c r="E1190" s="22">
        <f t="shared" si="1293"/>
        <v>43195</v>
      </c>
      <c r="F1190" s="25">
        <f t="shared" ref="F1190:H1190" si="1364">F1151</f>
        <v>0.35416666666666669</v>
      </c>
      <c r="G1190" s="25">
        <f t="shared" si="1364"/>
        <v>0.41666666666666669</v>
      </c>
      <c r="H1190" s="25" t="str">
        <f t="shared" si="1364"/>
        <v>Collège B</v>
      </c>
      <c r="J1190" s="1">
        <f t="shared" si="1320"/>
        <v>6.25E-2</v>
      </c>
      <c r="K1190" s="2">
        <f t="shared" si="1321"/>
        <v>0</v>
      </c>
      <c r="L1190" s="2">
        <f t="shared" si="1322"/>
        <v>6</v>
      </c>
      <c r="M1190" s="2">
        <f t="shared" si="1323"/>
        <v>16</v>
      </c>
      <c r="N1190" s="2">
        <f t="shared" si="1324"/>
        <v>33</v>
      </c>
      <c r="O1190" s="7" t="str">
        <f t="shared" si="1325"/>
        <v>Collège B
 de 8h 30 à 10h 00</v>
      </c>
    </row>
    <row r="1191" spans="1:15" x14ac:dyDescent="0.25">
      <c r="A1191">
        <f t="shared" si="1326"/>
        <v>14</v>
      </c>
      <c r="B1191" s="3">
        <f t="shared" si="1327"/>
        <v>5</v>
      </c>
      <c r="C1191" s="4">
        <f t="shared" si="1318"/>
        <v>4</v>
      </c>
      <c r="D1191">
        <f t="shared" si="1330"/>
        <v>2018</v>
      </c>
      <c r="E1191" s="22">
        <f t="shared" si="1293"/>
        <v>43195</v>
      </c>
      <c r="F1191" s="25">
        <f t="shared" ref="F1191:H1191" si="1365">F1152</f>
        <v>0.52083333333333337</v>
      </c>
      <c r="G1191" s="25">
        <f t="shared" si="1365"/>
        <v>0.5625</v>
      </c>
      <c r="H1191" s="25" t="str">
        <f t="shared" si="1365"/>
        <v>Inss</v>
      </c>
      <c r="J1191" s="1">
        <f t="shared" si="1320"/>
        <v>4.166666666666663E-2</v>
      </c>
      <c r="K1191" s="2">
        <f t="shared" si="1321"/>
        <v>0</v>
      </c>
      <c r="L1191" s="2">
        <f t="shared" si="1322"/>
        <v>6</v>
      </c>
      <c r="M1191" s="2">
        <f t="shared" si="1323"/>
        <v>64</v>
      </c>
      <c r="N1191" s="2">
        <f t="shared" si="1324"/>
        <v>75</v>
      </c>
      <c r="O1191" s="7" t="str">
        <f t="shared" si="1325"/>
        <v>Inss
 de 12h 30 à 13h 30</v>
      </c>
    </row>
    <row r="1192" spans="1:15" x14ac:dyDescent="0.25">
      <c r="A1192">
        <f t="shared" si="1326"/>
        <v>14</v>
      </c>
      <c r="B1192" s="3">
        <f t="shared" si="1327"/>
        <v>5</v>
      </c>
      <c r="C1192" s="4">
        <f t="shared" si="1318"/>
        <v>4</v>
      </c>
      <c r="D1192">
        <f t="shared" si="1330"/>
        <v>2018</v>
      </c>
      <c r="E1192" s="22">
        <f t="shared" si="1293"/>
        <v>43195</v>
      </c>
      <c r="F1192" s="25">
        <f t="shared" ref="F1192:H1192" si="1366">F1153</f>
        <v>0.58333333333333337</v>
      </c>
      <c r="G1192" s="25">
        <f t="shared" si="1366"/>
        <v>0.61111111111111105</v>
      </c>
      <c r="H1192" s="25" t="str">
        <f t="shared" si="1366"/>
        <v>Ecole Primaire A</v>
      </c>
      <c r="J1192" s="1">
        <f t="shared" si="1320"/>
        <v>2.7777777777777679E-2</v>
      </c>
      <c r="K1192" s="2">
        <f t="shared" si="1321"/>
        <v>0</v>
      </c>
      <c r="L1192" s="2">
        <f t="shared" si="1322"/>
        <v>6</v>
      </c>
      <c r="M1192" s="2">
        <f t="shared" si="1323"/>
        <v>82</v>
      </c>
      <c r="N1192" s="2">
        <f t="shared" si="1324"/>
        <v>88.999999999999972</v>
      </c>
      <c r="O1192" s="7" t="str">
        <f t="shared" si="1325"/>
        <v>Ecole Primaire A
 de 14h 00 à 14h 40</v>
      </c>
    </row>
    <row r="1193" spans="1:15" x14ac:dyDescent="0.25">
      <c r="A1193">
        <f t="shared" si="1326"/>
        <v>14</v>
      </c>
      <c r="B1193" s="3">
        <f t="shared" si="1327"/>
        <v>5</v>
      </c>
      <c r="C1193" s="4">
        <f t="shared" si="1318"/>
        <v>4</v>
      </c>
      <c r="D1193">
        <f t="shared" si="1330"/>
        <v>2018</v>
      </c>
      <c r="E1193" s="22">
        <f t="shared" si="1293"/>
        <v>43195</v>
      </c>
      <c r="F1193" s="25">
        <f t="shared" ref="F1193:H1193" si="1367">F1154</f>
        <v>0.61458333333333337</v>
      </c>
      <c r="G1193" s="25">
        <f t="shared" si="1367"/>
        <v>0.64236111111111105</v>
      </c>
      <c r="H1193" s="25" t="str">
        <f t="shared" si="1367"/>
        <v>Ecole Primaire A</v>
      </c>
      <c r="J1193" s="1">
        <f t="shared" si="1320"/>
        <v>2.7777777777777679E-2</v>
      </c>
      <c r="K1193" s="2">
        <f t="shared" si="1321"/>
        <v>0</v>
      </c>
      <c r="L1193" s="2">
        <f t="shared" si="1322"/>
        <v>6</v>
      </c>
      <c r="M1193" s="2">
        <f t="shared" si="1323"/>
        <v>91</v>
      </c>
      <c r="N1193" s="2">
        <f t="shared" si="1324"/>
        <v>97.999999999999972</v>
      </c>
      <c r="O1193" s="7" t="str">
        <f t="shared" si="1325"/>
        <v>Ecole Primaire A
 de 14h 45 à 15h 25</v>
      </c>
    </row>
    <row r="1194" spans="1:15" x14ac:dyDescent="0.25">
      <c r="A1194">
        <f t="shared" si="1326"/>
        <v>14</v>
      </c>
      <c r="B1194" s="3">
        <f t="shared" si="1327"/>
        <v>5</v>
      </c>
      <c r="C1194" s="4">
        <f t="shared" si="1318"/>
        <v>4</v>
      </c>
      <c r="D1194">
        <f t="shared" si="1330"/>
        <v>2018</v>
      </c>
      <c r="E1194" s="22">
        <f t="shared" ref="E1194:E1257" si="1368">E1155+7</f>
        <v>43195</v>
      </c>
      <c r="F1194" s="25">
        <f t="shared" ref="F1194:H1194" si="1369">F1155</f>
        <v>0.66666666666666663</v>
      </c>
      <c r="G1194" s="25">
        <f t="shared" si="1369"/>
        <v>0.75</v>
      </c>
      <c r="H1194" s="25" t="str">
        <f t="shared" si="1369"/>
        <v>Lycée</v>
      </c>
      <c r="J1194" s="1">
        <f t="shared" si="1320"/>
        <v>8.333333333333337E-2</v>
      </c>
      <c r="K1194" s="2">
        <f t="shared" si="1321"/>
        <v>0</v>
      </c>
      <c r="L1194" s="2">
        <f t="shared" si="1322"/>
        <v>6</v>
      </c>
      <c r="M1194" s="2">
        <f t="shared" si="1323"/>
        <v>106</v>
      </c>
      <c r="N1194" s="2">
        <f t="shared" si="1324"/>
        <v>129</v>
      </c>
      <c r="O1194" s="7" t="str">
        <f t="shared" si="1325"/>
        <v>Lycée
 de 16h 00 à 18h 00</v>
      </c>
    </row>
    <row r="1195" spans="1:15" x14ac:dyDescent="0.25">
      <c r="A1195">
        <f t="shared" si="1326"/>
        <v>14</v>
      </c>
      <c r="B1195" s="3">
        <f t="shared" si="1327"/>
        <v>5</v>
      </c>
      <c r="C1195" s="4">
        <f t="shared" si="1318"/>
        <v>4</v>
      </c>
      <c r="D1195">
        <f t="shared" si="1330"/>
        <v>2018</v>
      </c>
      <c r="E1195" s="22">
        <f t="shared" si="1368"/>
        <v>43195</v>
      </c>
      <c r="F1195" s="25">
        <f t="shared" ref="F1195:H1195" si="1370">F1156</f>
        <v>0.75</v>
      </c>
      <c r="G1195" s="25">
        <f t="shared" si="1370"/>
        <v>0.83333333333333337</v>
      </c>
      <c r="H1195" s="25" t="str">
        <f t="shared" si="1370"/>
        <v>Public</v>
      </c>
      <c r="J1195" s="1">
        <f t="shared" si="1320"/>
        <v>8.333333333333337E-2</v>
      </c>
      <c r="K1195" s="2">
        <f t="shared" si="1321"/>
        <v>0</v>
      </c>
      <c r="L1195" s="2">
        <f t="shared" si="1322"/>
        <v>6</v>
      </c>
      <c r="M1195" s="2">
        <f t="shared" si="1323"/>
        <v>130</v>
      </c>
      <c r="N1195" s="2">
        <f t="shared" si="1324"/>
        <v>153</v>
      </c>
      <c r="O1195" s="7" t="str">
        <f t="shared" si="1325"/>
        <v>Public
 de 18h 00 à 20h 00</v>
      </c>
    </row>
    <row r="1196" spans="1:15" x14ac:dyDescent="0.25">
      <c r="A1196">
        <f t="shared" si="1326"/>
        <v>14</v>
      </c>
      <c r="B1196" s="3">
        <f t="shared" si="1327"/>
        <v>5</v>
      </c>
      <c r="C1196" s="4">
        <f t="shared" si="1318"/>
        <v>4</v>
      </c>
      <c r="D1196">
        <f t="shared" si="1330"/>
        <v>2018</v>
      </c>
      <c r="E1196" s="22">
        <f t="shared" si="1368"/>
        <v>43195</v>
      </c>
      <c r="F1196" s="25">
        <f t="shared" ref="F1196:H1196" si="1371">F1157</f>
        <v>0.83333333333333337</v>
      </c>
      <c r="G1196" s="25">
        <f t="shared" si="1371"/>
        <v>0.9375</v>
      </c>
      <c r="H1196" s="25" t="str">
        <f t="shared" si="1371"/>
        <v>CNT</v>
      </c>
      <c r="J1196" s="1">
        <f t="shared" si="1320"/>
        <v>0.10416666666666663</v>
      </c>
      <c r="K1196" s="2">
        <f t="shared" si="1321"/>
        <v>0</v>
      </c>
      <c r="L1196" s="2">
        <f t="shared" si="1322"/>
        <v>6</v>
      </c>
      <c r="M1196" s="2">
        <f t="shared" si="1323"/>
        <v>154</v>
      </c>
      <c r="N1196" s="2">
        <f t="shared" si="1324"/>
        <v>183</v>
      </c>
      <c r="O1196" s="7" t="str">
        <f t="shared" si="1325"/>
        <v>CNT
 de 20h 00 à 22h 30</v>
      </c>
    </row>
    <row r="1197" spans="1:15" x14ac:dyDescent="0.25">
      <c r="A1197">
        <f t="shared" si="1326"/>
        <v>14</v>
      </c>
      <c r="B1197" s="3">
        <f t="shared" si="1327"/>
        <v>6</v>
      </c>
      <c r="C1197" s="4">
        <f t="shared" si="1318"/>
        <v>4</v>
      </c>
      <c r="D1197">
        <f t="shared" si="1330"/>
        <v>2018</v>
      </c>
      <c r="E1197" s="22">
        <f t="shared" si="1368"/>
        <v>43196</v>
      </c>
      <c r="F1197" s="25">
        <f t="shared" ref="F1197:H1197" si="1372">F1158</f>
        <v>0.375</v>
      </c>
      <c r="G1197" s="25">
        <f t="shared" si="1372"/>
        <v>0.47916666666666669</v>
      </c>
      <c r="H1197" s="25" t="str">
        <f t="shared" si="1372"/>
        <v>Ecole Primaire B</v>
      </c>
      <c r="J1197" s="1">
        <f t="shared" si="1320"/>
        <v>0.10416666666666669</v>
      </c>
      <c r="K1197" s="2">
        <f t="shared" si="1321"/>
        <v>0</v>
      </c>
      <c r="L1197" s="2">
        <f t="shared" si="1322"/>
        <v>7</v>
      </c>
      <c r="M1197" s="2">
        <f t="shared" si="1323"/>
        <v>22</v>
      </c>
      <c r="N1197" s="2">
        <f t="shared" si="1324"/>
        <v>51</v>
      </c>
      <c r="O1197" s="7" t="str">
        <f t="shared" si="1325"/>
        <v>Ecole Primaire B
 de 9h 00 à 11h 30</v>
      </c>
    </row>
    <row r="1198" spans="1:15" x14ac:dyDescent="0.25">
      <c r="A1198">
        <f t="shared" si="1326"/>
        <v>14</v>
      </c>
      <c r="B1198" s="3">
        <f t="shared" si="1327"/>
        <v>6</v>
      </c>
      <c r="C1198" s="4">
        <f t="shared" si="1318"/>
        <v>4</v>
      </c>
      <c r="D1198">
        <f t="shared" si="1330"/>
        <v>2018</v>
      </c>
      <c r="E1198" s="22">
        <f t="shared" si="1368"/>
        <v>43196</v>
      </c>
      <c r="F1198" s="25">
        <f t="shared" ref="F1198:H1198" si="1373">F1159</f>
        <v>0.52083333333333337</v>
      </c>
      <c r="G1198" s="25">
        <f t="shared" si="1373"/>
        <v>0.5625</v>
      </c>
      <c r="H1198" s="25" t="str">
        <f t="shared" si="1373"/>
        <v>Maison Des Cèdres</v>
      </c>
      <c r="J1198" s="1">
        <f t="shared" si="1320"/>
        <v>4.166666666666663E-2</v>
      </c>
      <c r="K1198" s="2">
        <f t="shared" si="1321"/>
        <v>0</v>
      </c>
      <c r="L1198" s="2">
        <f t="shared" si="1322"/>
        <v>7</v>
      </c>
      <c r="M1198" s="2">
        <f t="shared" si="1323"/>
        <v>64</v>
      </c>
      <c r="N1198" s="2">
        <f t="shared" si="1324"/>
        <v>75</v>
      </c>
      <c r="O1198" s="7" t="str">
        <f t="shared" si="1325"/>
        <v>Maison Des Cèdres
 de 12h 30 à 13h 30</v>
      </c>
    </row>
    <row r="1199" spans="1:15" x14ac:dyDescent="0.25">
      <c r="A1199">
        <f t="shared" si="1326"/>
        <v>14</v>
      </c>
      <c r="B1199" s="3">
        <f t="shared" si="1327"/>
        <v>6</v>
      </c>
      <c r="C1199" s="4">
        <f t="shared" si="1318"/>
        <v>4</v>
      </c>
      <c r="D1199">
        <f t="shared" si="1330"/>
        <v>2018</v>
      </c>
      <c r="E1199" s="22">
        <f t="shared" si="1368"/>
        <v>43196</v>
      </c>
      <c r="F1199" s="25">
        <f t="shared" ref="F1199:H1199" si="1374">F1160</f>
        <v>0.58333333333333337</v>
      </c>
      <c r="G1199" s="25">
        <f t="shared" si="1374"/>
        <v>0.66666666666666663</v>
      </c>
      <c r="H1199" s="25" t="str">
        <f t="shared" si="1374"/>
        <v>Lycée</v>
      </c>
      <c r="J1199" s="1">
        <f t="shared" si="1320"/>
        <v>8.3333333333333259E-2</v>
      </c>
      <c r="K1199" s="2">
        <f t="shared" si="1321"/>
        <v>0</v>
      </c>
      <c r="L1199" s="2">
        <f t="shared" si="1322"/>
        <v>7</v>
      </c>
      <c r="M1199" s="2">
        <f t="shared" si="1323"/>
        <v>82</v>
      </c>
      <c r="N1199" s="2">
        <f t="shared" si="1324"/>
        <v>105</v>
      </c>
      <c r="O1199" s="7" t="str">
        <f t="shared" si="1325"/>
        <v>Lycée
 de 14h 00 à 16h 00</v>
      </c>
    </row>
    <row r="1200" spans="1:15" x14ac:dyDescent="0.25">
      <c r="A1200">
        <f t="shared" si="1326"/>
        <v>14</v>
      </c>
      <c r="B1200" s="3">
        <f t="shared" si="1327"/>
        <v>6</v>
      </c>
      <c r="C1200" s="4">
        <f t="shared" si="1318"/>
        <v>4</v>
      </c>
      <c r="D1200">
        <f t="shared" si="1330"/>
        <v>2018</v>
      </c>
      <c r="E1200" s="22">
        <f t="shared" si="1368"/>
        <v>43196</v>
      </c>
      <c r="F1200" s="25">
        <f t="shared" ref="F1200:H1200" si="1375">F1161</f>
        <v>0.66666666666666663</v>
      </c>
      <c r="G1200" s="25">
        <f t="shared" si="1375"/>
        <v>0.75</v>
      </c>
      <c r="H1200" s="25" t="str">
        <f t="shared" si="1375"/>
        <v>Lycée</v>
      </c>
      <c r="J1200" s="1">
        <f t="shared" si="1320"/>
        <v>8.333333333333337E-2</v>
      </c>
      <c r="K1200" s="2">
        <f t="shared" si="1321"/>
        <v>0</v>
      </c>
      <c r="L1200" s="2">
        <f t="shared" si="1322"/>
        <v>7</v>
      </c>
      <c r="M1200" s="2">
        <f t="shared" si="1323"/>
        <v>106</v>
      </c>
      <c r="N1200" s="2">
        <f t="shared" si="1324"/>
        <v>129</v>
      </c>
      <c r="O1200" s="7" t="str">
        <f t="shared" si="1325"/>
        <v>Lycée
 de 16h 00 à 18h 00</v>
      </c>
    </row>
    <row r="1201" spans="1:15" x14ac:dyDescent="0.25">
      <c r="A1201">
        <f t="shared" si="1326"/>
        <v>14</v>
      </c>
      <c r="B1201" s="3">
        <f t="shared" si="1327"/>
        <v>6</v>
      </c>
      <c r="C1201" s="4">
        <f t="shared" si="1318"/>
        <v>4</v>
      </c>
      <c r="D1201">
        <f t="shared" si="1330"/>
        <v>2018</v>
      </c>
      <c r="E1201" s="22">
        <f t="shared" si="1368"/>
        <v>43196</v>
      </c>
      <c r="F1201" s="25">
        <f t="shared" ref="F1201:H1201" si="1376">F1162</f>
        <v>0.75</v>
      </c>
      <c r="G1201" s="25">
        <f t="shared" si="1376"/>
        <v>0.83333333333333337</v>
      </c>
      <c r="H1201" s="25" t="str">
        <f t="shared" si="1376"/>
        <v>Public</v>
      </c>
      <c r="J1201" s="1">
        <f t="shared" si="1320"/>
        <v>8.333333333333337E-2</v>
      </c>
      <c r="K1201" s="2">
        <f t="shared" si="1321"/>
        <v>0</v>
      </c>
      <c r="L1201" s="2">
        <f t="shared" si="1322"/>
        <v>7</v>
      </c>
      <c r="M1201" s="2">
        <f t="shared" si="1323"/>
        <v>130</v>
      </c>
      <c r="N1201" s="2">
        <f t="shared" si="1324"/>
        <v>153</v>
      </c>
      <c r="O1201" s="7" t="str">
        <f t="shared" si="1325"/>
        <v>Public
 de 18h 00 à 20h 00</v>
      </c>
    </row>
    <row r="1202" spans="1:15" x14ac:dyDescent="0.25">
      <c r="A1202">
        <f t="shared" si="1326"/>
        <v>14</v>
      </c>
      <c r="B1202" s="3">
        <f t="shared" si="1327"/>
        <v>6</v>
      </c>
      <c r="C1202" s="4">
        <f t="shared" si="1318"/>
        <v>4</v>
      </c>
      <c r="D1202">
        <f t="shared" si="1330"/>
        <v>2018</v>
      </c>
      <c r="E1202" s="22">
        <f t="shared" si="1368"/>
        <v>43196</v>
      </c>
      <c r="F1202" s="25">
        <f t="shared" ref="F1202:H1202" si="1377">F1163</f>
        <v>0.83333333333333337</v>
      </c>
      <c r="G1202" s="25">
        <f t="shared" si="1377"/>
        <v>0.875</v>
      </c>
      <c r="H1202" s="25" t="str">
        <f t="shared" si="1377"/>
        <v>CNT</v>
      </c>
      <c r="J1202" s="1">
        <f t="shared" si="1320"/>
        <v>4.166666666666663E-2</v>
      </c>
      <c r="K1202" s="2">
        <f t="shared" si="1321"/>
        <v>0</v>
      </c>
      <c r="L1202" s="2">
        <f t="shared" si="1322"/>
        <v>7</v>
      </c>
      <c r="M1202" s="2">
        <f t="shared" si="1323"/>
        <v>154</v>
      </c>
      <c r="N1202" s="2">
        <f t="shared" si="1324"/>
        <v>165</v>
      </c>
      <c r="O1202" s="7" t="str">
        <f t="shared" si="1325"/>
        <v>CNT
 de 20h 00 à 21h 00</v>
      </c>
    </row>
    <row r="1203" spans="1:15" x14ac:dyDescent="0.25">
      <c r="A1203">
        <f t="shared" si="1326"/>
        <v>14</v>
      </c>
      <c r="B1203" s="3">
        <f t="shared" si="1327"/>
        <v>6</v>
      </c>
      <c r="C1203" s="4">
        <f t="shared" si="1318"/>
        <v>4</v>
      </c>
      <c r="D1203">
        <f t="shared" si="1330"/>
        <v>2018</v>
      </c>
      <c r="E1203" s="22">
        <f t="shared" si="1368"/>
        <v>43196</v>
      </c>
      <c r="F1203" s="25">
        <f t="shared" ref="F1203:H1203" si="1378">F1164</f>
        <v>0.875</v>
      </c>
      <c r="G1203" s="25">
        <f t="shared" si="1378"/>
        <v>0.9375</v>
      </c>
      <c r="H1203" s="25" t="str">
        <f t="shared" si="1378"/>
        <v>TVSV</v>
      </c>
      <c r="J1203" s="1">
        <f t="shared" si="1320"/>
        <v>6.25E-2</v>
      </c>
      <c r="K1203" s="2">
        <f t="shared" si="1321"/>
        <v>0</v>
      </c>
      <c r="L1203" s="2">
        <f t="shared" si="1322"/>
        <v>7</v>
      </c>
      <c r="M1203" s="2">
        <f t="shared" si="1323"/>
        <v>166</v>
      </c>
      <c r="N1203" s="2">
        <f t="shared" si="1324"/>
        <v>183</v>
      </c>
      <c r="O1203" s="7" t="str">
        <f t="shared" si="1325"/>
        <v>TVSV
 de 21h 00 à 22h 30</v>
      </c>
    </row>
    <row r="1204" spans="1:15" x14ac:dyDescent="0.25">
      <c r="A1204">
        <f t="shared" si="1326"/>
        <v>14</v>
      </c>
      <c r="B1204" s="3">
        <f t="shared" si="1327"/>
        <v>7</v>
      </c>
      <c r="C1204" s="4">
        <f t="shared" si="1318"/>
        <v>4</v>
      </c>
      <c r="D1204">
        <f t="shared" si="1330"/>
        <v>2018</v>
      </c>
      <c r="E1204" s="22">
        <f t="shared" si="1368"/>
        <v>43197</v>
      </c>
      <c r="F1204" s="25">
        <f t="shared" ref="F1204:H1204" si="1379">F1165</f>
        <v>0.33333333333333331</v>
      </c>
      <c r="G1204" s="25">
        <f t="shared" si="1379"/>
        <v>0.375</v>
      </c>
      <c r="H1204" s="25" t="str">
        <f t="shared" si="1379"/>
        <v>Gym Volontaire</v>
      </c>
      <c r="J1204" s="1">
        <f t="shared" si="1320"/>
        <v>4.1666666666666685E-2</v>
      </c>
      <c r="K1204" s="2">
        <f t="shared" si="1321"/>
        <v>0</v>
      </c>
      <c r="L1204" s="2">
        <f t="shared" si="1322"/>
        <v>8</v>
      </c>
      <c r="M1204" s="2">
        <f t="shared" si="1323"/>
        <v>10</v>
      </c>
      <c r="N1204" s="2">
        <f t="shared" si="1324"/>
        <v>21</v>
      </c>
      <c r="O1204" s="7" t="str">
        <f t="shared" si="1325"/>
        <v>Gym Volontaire
 de 8h 00 à 9h 00</v>
      </c>
    </row>
    <row r="1205" spans="1:15" x14ac:dyDescent="0.25">
      <c r="A1205">
        <f t="shared" si="1326"/>
        <v>14</v>
      </c>
      <c r="B1205" s="3">
        <f t="shared" si="1327"/>
        <v>7</v>
      </c>
      <c r="C1205" s="4">
        <f t="shared" si="1318"/>
        <v>4</v>
      </c>
      <c r="D1205">
        <f t="shared" si="1330"/>
        <v>2018</v>
      </c>
      <c r="E1205" s="22">
        <f t="shared" si="1368"/>
        <v>43197</v>
      </c>
      <c r="F1205" s="25">
        <f t="shared" ref="F1205:H1205" si="1380">F1166</f>
        <v>0.375</v>
      </c>
      <c r="G1205" s="25">
        <f t="shared" si="1380"/>
        <v>0.45833333333333331</v>
      </c>
      <c r="H1205" s="25" t="str">
        <f t="shared" si="1380"/>
        <v>Val Horizon</v>
      </c>
      <c r="J1205" s="1">
        <f t="shared" si="1320"/>
        <v>8.3333333333333315E-2</v>
      </c>
      <c r="K1205" s="2">
        <f t="shared" si="1321"/>
        <v>0</v>
      </c>
      <c r="L1205" s="2">
        <f t="shared" si="1322"/>
        <v>8</v>
      </c>
      <c r="M1205" s="2">
        <f t="shared" si="1323"/>
        <v>22</v>
      </c>
      <c r="N1205" s="2">
        <f t="shared" si="1324"/>
        <v>45</v>
      </c>
      <c r="O1205" s="7" t="str">
        <f t="shared" si="1325"/>
        <v>Val Horizon
 de 9h 00 à 11h 00</v>
      </c>
    </row>
    <row r="1206" spans="1:15" x14ac:dyDescent="0.25">
      <c r="A1206">
        <f t="shared" si="1326"/>
        <v>14</v>
      </c>
      <c r="B1206" s="3">
        <f t="shared" si="1327"/>
        <v>7</v>
      </c>
      <c r="C1206" s="4">
        <f t="shared" si="1318"/>
        <v>4</v>
      </c>
      <c r="D1206">
        <f t="shared" si="1330"/>
        <v>2018</v>
      </c>
      <c r="E1206" s="22">
        <f t="shared" si="1368"/>
        <v>43197</v>
      </c>
      <c r="F1206" s="25">
        <f t="shared" ref="F1206:H1206" si="1381">F1167</f>
        <v>0.45833333333333331</v>
      </c>
      <c r="G1206" s="25">
        <f t="shared" si="1381"/>
        <v>0.60416666666666663</v>
      </c>
      <c r="H1206" s="25" t="str">
        <f t="shared" si="1381"/>
        <v>CNT</v>
      </c>
      <c r="J1206" s="1">
        <f t="shared" si="1320"/>
        <v>0.14583333333333331</v>
      </c>
      <c r="K1206" s="2">
        <f t="shared" si="1321"/>
        <v>0</v>
      </c>
      <c r="L1206" s="2">
        <f t="shared" si="1322"/>
        <v>8</v>
      </c>
      <c r="M1206" s="2">
        <f t="shared" si="1323"/>
        <v>46</v>
      </c>
      <c r="N1206" s="2">
        <f t="shared" si="1324"/>
        <v>87</v>
      </c>
      <c r="O1206" s="7" t="str">
        <f t="shared" si="1325"/>
        <v>CNT
 de 11h 00 à 14h 30</v>
      </c>
    </row>
    <row r="1207" spans="1:15" x14ac:dyDescent="0.25">
      <c r="A1207">
        <f t="shared" si="1326"/>
        <v>14</v>
      </c>
      <c r="B1207" s="3">
        <f t="shared" si="1327"/>
        <v>7</v>
      </c>
      <c r="C1207" s="4">
        <f t="shared" si="1318"/>
        <v>4</v>
      </c>
      <c r="D1207">
        <f t="shared" si="1330"/>
        <v>2018</v>
      </c>
      <c r="E1207" s="22">
        <f t="shared" si="1368"/>
        <v>43197</v>
      </c>
      <c r="F1207" s="25">
        <f t="shared" ref="F1207:H1207" si="1382">F1168</f>
        <v>0.60416666666666663</v>
      </c>
      <c r="G1207" s="25">
        <f t="shared" si="1382"/>
        <v>0.79166666666666663</v>
      </c>
      <c r="H1207" s="25" t="str">
        <f t="shared" si="1382"/>
        <v>Public + SDIS ET/OU PSIG</v>
      </c>
      <c r="J1207" s="1">
        <f t="shared" si="1320"/>
        <v>0.1875</v>
      </c>
      <c r="K1207" s="2">
        <f t="shared" si="1321"/>
        <v>0</v>
      </c>
      <c r="L1207" s="2">
        <f t="shared" si="1322"/>
        <v>8</v>
      </c>
      <c r="M1207" s="2">
        <f t="shared" si="1323"/>
        <v>88</v>
      </c>
      <c r="N1207" s="2">
        <f t="shared" si="1324"/>
        <v>141</v>
      </c>
      <c r="O1207" s="7" t="str">
        <f t="shared" si="1325"/>
        <v>Public + SDIS ET/OU PSIG
 de 14h 30 à 19h 00</v>
      </c>
    </row>
    <row r="1208" spans="1:15" x14ac:dyDescent="0.25">
      <c r="A1208">
        <f t="shared" si="1326"/>
        <v>14</v>
      </c>
      <c r="B1208" s="3">
        <f t="shared" si="1327"/>
        <v>7</v>
      </c>
      <c r="C1208" s="4">
        <f t="shared" si="1318"/>
        <v>4</v>
      </c>
      <c r="D1208">
        <f t="shared" si="1330"/>
        <v>2018</v>
      </c>
      <c r="E1208" s="22">
        <f t="shared" si="1368"/>
        <v>43197</v>
      </c>
      <c r="F1208" s="25">
        <f t="shared" ref="F1208:H1208" si="1383">F1169</f>
        <v>0.79166666666666663</v>
      </c>
      <c r="G1208" s="25">
        <f t="shared" si="1383"/>
        <v>0.84375</v>
      </c>
      <c r="H1208" s="25" t="str">
        <f t="shared" si="1383"/>
        <v>Plongeurs masqués</v>
      </c>
      <c r="J1208" s="1">
        <f t="shared" si="1320"/>
        <v>5.208333333333337E-2</v>
      </c>
      <c r="K1208" s="2">
        <f t="shared" si="1321"/>
        <v>0</v>
      </c>
      <c r="L1208" s="2">
        <f t="shared" si="1322"/>
        <v>8</v>
      </c>
      <c r="M1208" s="2">
        <f t="shared" si="1323"/>
        <v>142</v>
      </c>
      <c r="N1208" s="2">
        <f t="shared" si="1324"/>
        <v>156</v>
      </c>
      <c r="O1208" s="7" t="str">
        <f t="shared" si="1325"/>
        <v>Plongeurs masqués
 de 19h 00 à 20h 15</v>
      </c>
    </row>
    <row r="1209" spans="1:15" x14ac:dyDescent="0.25">
      <c r="A1209">
        <f t="shared" si="1326"/>
        <v>15</v>
      </c>
      <c r="B1209" s="3">
        <f t="shared" si="1327"/>
        <v>1</v>
      </c>
      <c r="C1209" s="4">
        <f t="shared" si="1318"/>
        <v>4</v>
      </c>
      <c r="D1209">
        <f t="shared" si="1330"/>
        <v>2018</v>
      </c>
      <c r="E1209" s="22">
        <f t="shared" si="1368"/>
        <v>43198</v>
      </c>
      <c r="F1209" s="25">
        <f t="shared" ref="F1209:H1209" si="1384">F1170</f>
        <v>0.3125</v>
      </c>
      <c r="G1209" s="25">
        <f t="shared" si="1384"/>
        <v>0.41666666666666669</v>
      </c>
      <c r="H1209" s="25" t="str">
        <f t="shared" si="1384"/>
        <v>CNT</v>
      </c>
      <c r="J1209" s="1">
        <f t="shared" si="1320"/>
        <v>0.10416666666666669</v>
      </c>
      <c r="K1209" s="2">
        <f t="shared" si="1321"/>
        <v>0</v>
      </c>
      <c r="L1209" s="2">
        <f t="shared" si="1322"/>
        <v>2</v>
      </c>
      <c r="M1209" s="2">
        <f t="shared" si="1323"/>
        <v>4</v>
      </c>
      <c r="N1209" s="2">
        <f t="shared" si="1324"/>
        <v>33</v>
      </c>
      <c r="O1209" s="7" t="str">
        <f t="shared" si="1325"/>
        <v>CNT
 de 7h 30 à 10h 00</v>
      </c>
    </row>
    <row r="1210" spans="1:15" x14ac:dyDescent="0.25">
      <c r="A1210">
        <f t="shared" si="1326"/>
        <v>15</v>
      </c>
      <c r="B1210" s="3">
        <f t="shared" si="1327"/>
        <v>1</v>
      </c>
      <c r="C1210" s="4">
        <f t="shared" si="1318"/>
        <v>4</v>
      </c>
      <c r="D1210">
        <f t="shared" si="1330"/>
        <v>2018</v>
      </c>
      <c r="E1210" s="22">
        <f t="shared" si="1368"/>
        <v>43198</v>
      </c>
      <c r="F1210" s="25">
        <f t="shared" ref="F1210:H1210" si="1385">F1171</f>
        <v>0.41666666666666669</v>
      </c>
      <c r="G1210" s="25">
        <f t="shared" si="1385"/>
        <v>0.5625</v>
      </c>
      <c r="H1210" s="25" t="str">
        <f t="shared" si="1385"/>
        <v>Public</v>
      </c>
      <c r="J1210" s="1">
        <f t="shared" si="1320"/>
        <v>0.14583333333333331</v>
      </c>
      <c r="K1210" s="2">
        <f t="shared" si="1321"/>
        <v>0</v>
      </c>
      <c r="L1210" s="2">
        <f t="shared" si="1322"/>
        <v>2</v>
      </c>
      <c r="M1210" s="2">
        <f t="shared" si="1323"/>
        <v>34</v>
      </c>
      <c r="N1210" s="2">
        <f t="shared" si="1324"/>
        <v>75</v>
      </c>
      <c r="O1210" s="7" t="str">
        <f t="shared" si="1325"/>
        <v>Public
 de 10h 00 à 13h 30</v>
      </c>
    </row>
    <row r="1211" spans="1:15" x14ac:dyDescent="0.25">
      <c r="A1211">
        <f t="shared" si="1326"/>
        <v>15</v>
      </c>
      <c r="B1211" s="3">
        <f t="shared" si="1327"/>
        <v>2</v>
      </c>
      <c r="C1211" s="4">
        <f t="shared" si="1318"/>
        <v>4</v>
      </c>
      <c r="D1211">
        <f t="shared" si="1330"/>
        <v>2018</v>
      </c>
      <c r="E1211" s="22">
        <f t="shared" si="1368"/>
        <v>43199</v>
      </c>
      <c r="F1211" s="25">
        <f t="shared" ref="F1211:H1211" si="1386">F1172</f>
        <v>0.375</v>
      </c>
      <c r="G1211" s="25">
        <f t="shared" si="1386"/>
        <v>0.44791666666666669</v>
      </c>
      <c r="H1211" s="25" t="str">
        <f t="shared" si="1386"/>
        <v>Lycée</v>
      </c>
      <c r="J1211" s="1">
        <f t="shared" si="1320"/>
        <v>7.2916666666666685E-2</v>
      </c>
      <c r="K1211" s="2">
        <f t="shared" si="1321"/>
        <v>0</v>
      </c>
      <c r="L1211" s="2">
        <f t="shared" si="1322"/>
        <v>3</v>
      </c>
      <c r="M1211" s="2">
        <f t="shared" si="1323"/>
        <v>22</v>
      </c>
      <c r="N1211" s="2">
        <f t="shared" si="1324"/>
        <v>42</v>
      </c>
      <c r="O1211" s="7" t="str">
        <f t="shared" si="1325"/>
        <v>Lycée
 de 9h 00 à 10h 45</v>
      </c>
    </row>
    <row r="1212" spans="1:15" x14ac:dyDescent="0.25">
      <c r="A1212">
        <f t="shared" si="1326"/>
        <v>15</v>
      </c>
      <c r="B1212" s="3">
        <f t="shared" si="1327"/>
        <v>2</v>
      </c>
      <c r="C1212" s="4">
        <f t="shared" si="1318"/>
        <v>4</v>
      </c>
      <c r="D1212">
        <f t="shared" si="1330"/>
        <v>2018</v>
      </c>
      <c r="E1212" s="22">
        <f t="shared" si="1368"/>
        <v>43199</v>
      </c>
      <c r="F1212" s="25">
        <f t="shared" ref="F1212:H1212" si="1387">F1173</f>
        <v>0.5</v>
      </c>
      <c r="G1212" s="25">
        <f t="shared" si="1387"/>
        <v>0.5625</v>
      </c>
      <c r="H1212" s="25" t="str">
        <f t="shared" si="1387"/>
        <v>Gym Volontaire</v>
      </c>
      <c r="J1212" s="1">
        <f t="shared" si="1320"/>
        <v>6.25E-2</v>
      </c>
      <c r="K1212" s="2">
        <f t="shared" si="1321"/>
        <v>0</v>
      </c>
      <c r="L1212" s="2">
        <f t="shared" si="1322"/>
        <v>3</v>
      </c>
      <c r="M1212" s="2">
        <f t="shared" si="1323"/>
        <v>58</v>
      </c>
      <c r="N1212" s="2">
        <f t="shared" si="1324"/>
        <v>75</v>
      </c>
      <c r="O1212" s="7" t="str">
        <f t="shared" si="1325"/>
        <v>Gym Volontaire
 de 12h 00 à 13h 30</v>
      </c>
    </row>
    <row r="1213" spans="1:15" x14ac:dyDescent="0.25">
      <c r="A1213">
        <f t="shared" si="1326"/>
        <v>15</v>
      </c>
      <c r="B1213" s="3">
        <f t="shared" si="1327"/>
        <v>2</v>
      </c>
      <c r="C1213" s="4">
        <f t="shared" si="1318"/>
        <v>4</v>
      </c>
      <c r="D1213">
        <f t="shared" si="1330"/>
        <v>2018</v>
      </c>
      <c r="E1213" s="22">
        <f t="shared" si="1368"/>
        <v>43199</v>
      </c>
      <c r="F1213" s="25">
        <f t="shared" ref="F1213:H1213" si="1388">F1174</f>
        <v>0.58333333333333337</v>
      </c>
      <c r="G1213" s="25">
        <f t="shared" si="1388"/>
        <v>0.64583333333333337</v>
      </c>
      <c r="H1213" s="25" t="str">
        <f t="shared" si="1388"/>
        <v>Collège A</v>
      </c>
      <c r="J1213" s="1">
        <f t="shared" si="1320"/>
        <v>6.25E-2</v>
      </c>
      <c r="K1213" s="2">
        <f t="shared" si="1321"/>
        <v>0</v>
      </c>
      <c r="L1213" s="2">
        <f t="shared" si="1322"/>
        <v>3</v>
      </c>
      <c r="M1213" s="2">
        <f t="shared" si="1323"/>
        <v>82</v>
      </c>
      <c r="N1213" s="2">
        <f t="shared" si="1324"/>
        <v>99</v>
      </c>
      <c r="O1213" s="7" t="str">
        <f t="shared" si="1325"/>
        <v>Collège A
 de 14h 00 à 15h 30</v>
      </c>
    </row>
    <row r="1214" spans="1:15" x14ac:dyDescent="0.25">
      <c r="A1214">
        <f t="shared" si="1326"/>
        <v>15</v>
      </c>
      <c r="B1214" s="3">
        <f t="shared" si="1327"/>
        <v>2</v>
      </c>
      <c r="C1214" s="4">
        <f t="shared" si="1318"/>
        <v>4</v>
      </c>
      <c r="D1214">
        <f t="shared" si="1330"/>
        <v>2018</v>
      </c>
      <c r="E1214" s="22">
        <f t="shared" si="1368"/>
        <v>43199</v>
      </c>
      <c r="F1214" s="25">
        <f t="shared" ref="F1214:H1214" si="1389">F1175</f>
        <v>0.64583333333333337</v>
      </c>
      <c r="G1214" s="25">
        <f t="shared" si="1389"/>
        <v>0.70833333333333337</v>
      </c>
      <c r="H1214" s="25" t="str">
        <f t="shared" si="1389"/>
        <v>Collège B</v>
      </c>
      <c r="J1214" s="1">
        <f t="shared" si="1320"/>
        <v>6.25E-2</v>
      </c>
      <c r="K1214" s="2">
        <f t="shared" si="1321"/>
        <v>0</v>
      </c>
      <c r="L1214" s="2">
        <f t="shared" si="1322"/>
        <v>3</v>
      </c>
      <c r="M1214" s="2">
        <f t="shared" si="1323"/>
        <v>100</v>
      </c>
      <c r="N1214" s="2">
        <f t="shared" si="1324"/>
        <v>117</v>
      </c>
      <c r="O1214" s="7" t="str">
        <f t="shared" si="1325"/>
        <v>Collège B
 de 15h 30 à 17h 00</v>
      </c>
    </row>
    <row r="1215" spans="1:15" x14ac:dyDescent="0.25">
      <c r="A1215">
        <f t="shared" si="1326"/>
        <v>15</v>
      </c>
      <c r="B1215" s="3">
        <f t="shared" si="1327"/>
        <v>2</v>
      </c>
      <c r="C1215" s="4">
        <f t="shared" si="1318"/>
        <v>4</v>
      </c>
      <c r="D1215">
        <f t="shared" si="1330"/>
        <v>2018</v>
      </c>
      <c r="E1215" s="22">
        <f t="shared" si="1368"/>
        <v>43199</v>
      </c>
      <c r="F1215" s="25">
        <f t="shared" ref="F1215:H1215" si="1390">F1176</f>
        <v>0.70833333333333337</v>
      </c>
      <c r="G1215" s="25">
        <f t="shared" si="1390"/>
        <v>0.75</v>
      </c>
      <c r="H1215" s="25" t="str">
        <f t="shared" si="1390"/>
        <v>Gym Volontaire</v>
      </c>
      <c r="J1215" s="1">
        <f t="shared" si="1320"/>
        <v>4.166666666666663E-2</v>
      </c>
      <c r="K1215" s="2">
        <f t="shared" si="1321"/>
        <v>0</v>
      </c>
      <c r="L1215" s="2">
        <f t="shared" si="1322"/>
        <v>3</v>
      </c>
      <c r="M1215" s="2">
        <f t="shared" si="1323"/>
        <v>118</v>
      </c>
      <c r="N1215" s="2">
        <f t="shared" si="1324"/>
        <v>129</v>
      </c>
      <c r="O1215" s="7" t="str">
        <f t="shared" si="1325"/>
        <v>Gym Volontaire
 de 17h 00 à 18h 00</v>
      </c>
    </row>
    <row r="1216" spans="1:15" x14ac:dyDescent="0.25">
      <c r="A1216">
        <f t="shared" si="1326"/>
        <v>15</v>
      </c>
      <c r="B1216" s="3">
        <f t="shared" si="1327"/>
        <v>2</v>
      </c>
      <c r="C1216" s="4">
        <f t="shared" si="1318"/>
        <v>4</v>
      </c>
      <c r="D1216">
        <f t="shared" si="1330"/>
        <v>2018</v>
      </c>
      <c r="E1216" s="22">
        <f t="shared" si="1368"/>
        <v>43199</v>
      </c>
      <c r="F1216" s="25">
        <f t="shared" ref="F1216:H1216" si="1391">F1177</f>
        <v>0.75</v>
      </c>
      <c r="G1216" s="25">
        <f t="shared" si="1391"/>
        <v>0.9375</v>
      </c>
      <c r="H1216" s="25" t="str">
        <f t="shared" si="1391"/>
        <v>CNT</v>
      </c>
      <c r="J1216" s="1">
        <f t="shared" si="1320"/>
        <v>0.1875</v>
      </c>
      <c r="K1216" s="2">
        <f t="shared" si="1321"/>
        <v>0</v>
      </c>
      <c r="L1216" s="2">
        <f t="shared" si="1322"/>
        <v>3</v>
      </c>
      <c r="M1216" s="2">
        <f t="shared" si="1323"/>
        <v>130</v>
      </c>
      <c r="N1216" s="2">
        <f t="shared" si="1324"/>
        <v>183</v>
      </c>
      <c r="O1216" s="7" t="str">
        <f t="shared" si="1325"/>
        <v>CNT
 de 18h 00 à 22h 30</v>
      </c>
    </row>
    <row r="1217" spans="1:15" x14ac:dyDescent="0.25">
      <c r="A1217">
        <f t="shared" si="1326"/>
        <v>15</v>
      </c>
      <c r="B1217" s="3">
        <f t="shared" si="1327"/>
        <v>3</v>
      </c>
      <c r="C1217" s="4">
        <f t="shared" si="1318"/>
        <v>4</v>
      </c>
      <c r="D1217">
        <f t="shared" si="1330"/>
        <v>2018</v>
      </c>
      <c r="E1217" s="22">
        <f t="shared" si="1368"/>
        <v>43200</v>
      </c>
      <c r="F1217" s="25">
        <f t="shared" ref="F1217:H1217" si="1392">F1178</f>
        <v>0.3125</v>
      </c>
      <c r="G1217" s="25">
        <f t="shared" si="1392"/>
        <v>0.34375</v>
      </c>
      <c r="H1217" s="25" t="str">
        <f t="shared" si="1392"/>
        <v>SDIS et/OU PSIG</v>
      </c>
      <c r="J1217" s="1">
        <f t="shared" si="1320"/>
        <v>3.125E-2</v>
      </c>
      <c r="K1217" s="2">
        <f t="shared" si="1321"/>
        <v>0</v>
      </c>
      <c r="L1217" s="2">
        <f t="shared" si="1322"/>
        <v>4</v>
      </c>
      <c r="M1217" s="2">
        <f t="shared" si="1323"/>
        <v>4</v>
      </c>
      <c r="N1217" s="2">
        <f t="shared" si="1324"/>
        <v>12</v>
      </c>
      <c r="O1217" s="7" t="str">
        <f t="shared" si="1325"/>
        <v>SDIS et/OU PSIG
 de 7h 30 à 8h 15</v>
      </c>
    </row>
    <row r="1218" spans="1:15" x14ac:dyDescent="0.25">
      <c r="A1218">
        <f t="shared" si="1326"/>
        <v>15</v>
      </c>
      <c r="B1218" s="3">
        <f t="shared" si="1327"/>
        <v>3</v>
      </c>
      <c r="C1218" s="4">
        <f t="shared" ref="C1218:C1281" si="1393">MONTH(E1218)</f>
        <v>4</v>
      </c>
      <c r="D1218">
        <f t="shared" si="1330"/>
        <v>2018</v>
      </c>
      <c r="E1218" s="22">
        <f t="shared" si="1368"/>
        <v>43200</v>
      </c>
      <c r="F1218" s="25">
        <f t="shared" ref="F1218:H1218" si="1394">F1179</f>
        <v>0.35416666666666669</v>
      </c>
      <c r="G1218" s="25">
        <f t="shared" si="1394"/>
        <v>0.5</v>
      </c>
      <c r="H1218" s="25" t="str">
        <f t="shared" si="1394"/>
        <v>Collège C</v>
      </c>
      <c r="J1218" s="1">
        <f t="shared" ref="J1218:J1281" si="1395">G1218-F1218</f>
        <v>0.14583333333333331</v>
      </c>
      <c r="K1218" s="2">
        <f t="shared" ref="K1218:K1281" si="1396">I1218*J1218*24</f>
        <v>0</v>
      </c>
      <c r="L1218" s="2">
        <f t="shared" ref="L1218:L1281" si="1397">B1218+1</f>
        <v>4</v>
      </c>
      <c r="M1218" s="2">
        <f t="shared" ref="M1218:M1283" si="1398">288*F1218-86</f>
        <v>16</v>
      </c>
      <c r="N1218" s="2">
        <f t="shared" ref="N1218:N1283" si="1399">288*G1218-87</f>
        <v>57</v>
      </c>
      <c r="O1218" s="7" t="str">
        <f t="shared" ref="O1218:O1282" si="1400">H1218&amp;CHAR(10)&amp;" de "&amp;HOUR(F1218)&amp;"h "&amp;IF(MINUTE(F1218)=0,"00",MINUTE(F1218))&amp;" à "&amp;HOUR(G1218)&amp;"h "&amp;IF(MINUTE(G1218)=0,"00",MINUTE(G1218))&amp;IF(I1218&lt;1,"",CHAR(10)&amp;" "&amp;I1218&amp;" participants")</f>
        <v>Collège C
 de 8h 30 à 12h 00</v>
      </c>
    </row>
    <row r="1219" spans="1:15" x14ac:dyDescent="0.25">
      <c r="A1219">
        <f t="shared" ref="A1219:A1282" si="1401">WEEKNUM(E1219)</f>
        <v>15</v>
      </c>
      <c r="B1219" s="3">
        <f t="shared" ref="B1219:B1282" si="1402">WEEKDAY(E1219)</f>
        <v>3</v>
      </c>
      <c r="C1219" s="4">
        <f t="shared" si="1393"/>
        <v>4</v>
      </c>
      <c r="D1219">
        <f t="shared" si="1330"/>
        <v>2018</v>
      </c>
      <c r="E1219" s="22">
        <f t="shared" si="1368"/>
        <v>43200</v>
      </c>
      <c r="F1219" s="25">
        <f t="shared" ref="F1219:H1219" si="1403">F1180</f>
        <v>0.52083333333333337</v>
      </c>
      <c r="G1219" s="25">
        <f t="shared" si="1403"/>
        <v>0.5625</v>
      </c>
      <c r="H1219" s="25" t="str">
        <f t="shared" si="1403"/>
        <v>Maison Des Cèdres</v>
      </c>
      <c r="J1219" s="1">
        <f t="shared" si="1395"/>
        <v>4.166666666666663E-2</v>
      </c>
      <c r="K1219" s="2">
        <f t="shared" si="1396"/>
        <v>0</v>
      </c>
      <c r="L1219" s="2">
        <f t="shared" si="1397"/>
        <v>4</v>
      </c>
      <c r="M1219" s="2">
        <f t="shared" si="1398"/>
        <v>64</v>
      </c>
      <c r="N1219" s="2">
        <f t="shared" si="1399"/>
        <v>75</v>
      </c>
      <c r="O1219" s="7" t="str">
        <f t="shared" si="1400"/>
        <v>Maison Des Cèdres
 de 12h 30 à 13h 30</v>
      </c>
    </row>
    <row r="1220" spans="1:15" x14ac:dyDescent="0.25">
      <c r="A1220">
        <f t="shared" si="1401"/>
        <v>15</v>
      </c>
      <c r="B1220" s="3">
        <f t="shared" si="1402"/>
        <v>3</v>
      </c>
      <c r="C1220" s="4">
        <f t="shared" si="1393"/>
        <v>4</v>
      </c>
      <c r="D1220">
        <f t="shared" si="1330"/>
        <v>2018</v>
      </c>
      <c r="E1220" s="22">
        <f t="shared" si="1368"/>
        <v>43200</v>
      </c>
      <c r="F1220" s="25">
        <f t="shared" ref="F1220:H1220" si="1404">F1181</f>
        <v>0.58333333333333337</v>
      </c>
      <c r="G1220" s="25">
        <f t="shared" si="1404"/>
        <v>0.75</v>
      </c>
      <c r="H1220" s="25" t="str">
        <f t="shared" si="1404"/>
        <v>Lycée</v>
      </c>
      <c r="J1220" s="1">
        <f t="shared" si="1395"/>
        <v>0.16666666666666663</v>
      </c>
      <c r="K1220" s="2">
        <f t="shared" si="1396"/>
        <v>0</v>
      </c>
      <c r="L1220" s="2">
        <f t="shared" si="1397"/>
        <v>4</v>
      </c>
      <c r="M1220" s="2">
        <f t="shared" si="1398"/>
        <v>82</v>
      </c>
      <c r="N1220" s="2">
        <f t="shared" si="1399"/>
        <v>129</v>
      </c>
      <c r="O1220" s="7" t="str">
        <f t="shared" si="1400"/>
        <v>Lycée
 de 14h 00 à 18h 00</v>
      </c>
    </row>
    <row r="1221" spans="1:15" x14ac:dyDescent="0.25">
      <c r="A1221">
        <f t="shared" si="1401"/>
        <v>15</v>
      </c>
      <c r="B1221" s="3">
        <f t="shared" si="1402"/>
        <v>3</v>
      </c>
      <c r="C1221" s="4">
        <f t="shared" si="1393"/>
        <v>4</v>
      </c>
      <c r="D1221">
        <f t="shared" ref="D1221:D1284" si="1405">YEAR(E1221)</f>
        <v>2018</v>
      </c>
      <c r="E1221" s="22">
        <f t="shared" si="1368"/>
        <v>43200</v>
      </c>
      <c r="F1221" s="25">
        <f t="shared" ref="F1221:H1221" si="1406">F1182</f>
        <v>0.75</v>
      </c>
      <c r="G1221" s="25">
        <f t="shared" si="1406"/>
        <v>0.83333333333333337</v>
      </c>
      <c r="H1221" s="25" t="str">
        <f t="shared" si="1406"/>
        <v>Public</v>
      </c>
      <c r="J1221" s="1">
        <f t="shared" si="1395"/>
        <v>8.333333333333337E-2</v>
      </c>
      <c r="K1221" s="2">
        <f t="shared" si="1396"/>
        <v>0</v>
      </c>
      <c r="L1221" s="2">
        <f t="shared" si="1397"/>
        <v>4</v>
      </c>
      <c r="M1221" s="2">
        <f t="shared" si="1398"/>
        <v>130</v>
      </c>
      <c r="N1221" s="2">
        <f t="shared" si="1399"/>
        <v>153</v>
      </c>
      <c r="O1221" s="7" t="str">
        <f t="shared" si="1400"/>
        <v>Public
 de 18h 00 à 20h 00</v>
      </c>
    </row>
    <row r="1222" spans="1:15" x14ac:dyDescent="0.25">
      <c r="A1222">
        <f t="shared" si="1401"/>
        <v>15</v>
      </c>
      <c r="B1222" s="3">
        <f t="shared" si="1402"/>
        <v>3</v>
      </c>
      <c r="C1222" s="4">
        <f t="shared" si="1393"/>
        <v>4</v>
      </c>
      <c r="D1222">
        <f t="shared" si="1405"/>
        <v>2018</v>
      </c>
      <c r="E1222" s="22">
        <f t="shared" si="1368"/>
        <v>43200</v>
      </c>
      <c r="F1222" s="25">
        <f t="shared" ref="F1222:H1222" si="1407">F1183</f>
        <v>0.83333333333333337</v>
      </c>
      <c r="G1222" s="25">
        <f t="shared" si="1407"/>
        <v>0.9375</v>
      </c>
      <c r="H1222" s="25" t="str">
        <f t="shared" si="1407"/>
        <v>CNT</v>
      </c>
      <c r="J1222" s="1">
        <f t="shared" si="1395"/>
        <v>0.10416666666666663</v>
      </c>
      <c r="K1222" s="2">
        <f t="shared" si="1396"/>
        <v>0</v>
      </c>
      <c r="L1222" s="2">
        <f t="shared" si="1397"/>
        <v>4</v>
      </c>
      <c r="M1222" s="2">
        <f t="shared" si="1398"/>
        <v>154</v>
      </c>
      <c r="N1222" s="2">
        <f t="shared" si="1399"/>
        <v>183</v>
      </c>
      <c r="O1222" s="7" t="str">
        <f t="shared" si="1400"/>
        <v>CNT
 de 20h 00 à 22h 30</v>
      </c>
    </row>
    <row r="1223" spans="1:15" x14ac:dyDescent="0.25">
      <c r="A1223">
        <f t="shared" si="1401"/>
        <v>15</v>
      </c>
      <c r="B1223" s="3">
        <f t="shared" si="1402"/>
        <v>4</v>
      </c>
      <c r="C1223" s="4">
        <f t="shared" si="1393"/>
        <v>4</v>
      </c>
      <c r="D1223">
        <f t="shared" si="1405"/>
        <v>2018</v>
      </c>
      <c r="E1223" s="22">
        <f t="shared" si="1368"/>
        <v>43201</v>
      </c>
      <c r="F1223" s="25">
        <f t="shared" ref="F1223:H1223" si="1408">F1184</f>
        <v>0.33333333333333331</v>
      </c>
      <c r="G1223" s="25">
        <f t="shared" si="1408"/>
        <v>0.41666666666666669</v>
      </c>
      <c r="H1223" s="25" t="str">
        <f t="shared" si="1408"/>
        <v>Lycée</v>
      </c>
      <c r="J1223" s="1">
        <f t="shared" si="1395"/>
        <v>8.333333333333337E-2</v>
      </c>
      <c r="K1223" s="2">
        <f t="shared" si="1396"/>
        <v>0</v>
      </c>
      <c r="L1223" s="2">
        <f t="shared" si="1397"/>
        <v>5</v>
      </c>
      <c r="M1223" s="2">
        <f t="shared" si="1398"/>
        <v>10</v>
      </c>
      <c r="N1223" s="2">
        <f t="shared" si="1399"/>
        <v>33</v>
      </c>
      <c r="O1223" s="7" t="str">
        <f t="shared" si="1400"/>
        <v>Lycée
 de 8h 00 à 10h 00</v>
      </c>
    </row>
    <row r="1224" spans="1:15" x14ac:dyDescent="0.25">
      <c r="A1224">
        <f t="shared" si="1401"/>
        <v>15</v>
      </c>
      <c r="B1224" s="3">
        <f t="shared" si="1402"/>
        <v>4</v>
      </c>
      <c r="C1224" s="4">
        <f t="shared" si="1393"/>
        <v>4</v>
      </c>
      <c r="D1224">
        <f t="shared" si="1405"/>
        <v>2018</v>
      </c>
      <c r="E1224" s="22">
        <f t="shared" si="1368"/>
        <v>43201</v>
      </c>
      <c r="F1224" s="25">
        <f t="shared" ref="F1224:H1224" si="1409">F1185</f>
        <v>0.41666666666666669</v>
      </c>
      <c r="G1224" s="25">
        <f t="shared" si="1409"/>
        <v>0.5</v>
      </c>
      <c r="H1224" s="25" t="str">
        <f t="shared" si="1409"/>
        <v>Lycée</v>
      </c>
      <c r="J1224" s="1">
        <f t="shared" si="1395"/>
        <v>8.3333333333333315E-2</v>
      </c>
      <c r="K1224" s="2">
        <f t="shared" si="1396"/>
        <v>0</v>
      </c>
      <c r="L1224" s="2">
        <f t="shared" si="1397"/>
        <v>5</v>
      </c>
      <c r="M1224" s="2">
        <f t="shared" si="1398"/>
        <v>34</v>
      </c>
      <c r="N1224" s="2">
        <f t="shared" si="1399"/>
        <v>57</v>
      </c>
      <c r="O1224" s="7" t="str">
        <f t="shared" si="1400"/>
        <v>Lycée
 de 10h 00 à 12h 00</v>
      </c>
    </row>
    <row r="1225" spans="1:15" x14ac:dyDescent="0.25">
      <c r="A1225">
        <f t="shared" si="1401"/>
        <v>15</v>
      </c>
      <c r="B1225" s="3">
        <f t="shared" si="1402"/>
        <v>4</v>
      </c>
      <c r="C1225" s="4">
        <f t="shared" si="1393"/>
        <v>4</v>
      </c>
      <c r="D1225">
        <f t="shared" si="1405"/>
        <v>2018</v>
      </c>
      <c r="E1225" s="22">
        <f t="shared" si="1368"/>
        <v>43201</v>
      </c>
      <c r="F1225" s="25">
        <f t="shared" ref="F1225:H1225" si="1410">F1186</f>
        <v>0.52083333333333337</v>
      </c>
      <c r="G1225" s="25">
        <f t="shared" si="1410"/>
        <v>0.60416666666666663</v>
      </c>
      <c r="H1225" s="25" t="str">
        <f t="shared" si="1410"/>
        <v>CNT</v>
      </c>
      <c r="J1225" s="1">
        <f t="shared" si="1395"/>
        <v>8.3333333333333259E-2</v>
      </c>
      <c r="K1225" s="2">
        <f t="shared" si="1396"/>
        <v>0</v>
      </c>
      <c r="L1225" s="2">
        <f t="shared" si="1397"/>
        <v>5</v>
      </c>
      <c r="M1225" s="2">
        <f t="shared" si="1398"/>
        <v>64</v>
      </c>
      <c r="N1225" s="2">
        <f t="shared" si="1399"/>
        <v>87</v>
      </c>
      <c r="O1225" s="7" t="str">
        <f t="shared" si="1400"/>
        <v>CNT
 de 12h 30 à 14h 30</v>
      </c>
    </row>
    <row r="1226" spans="1:15" x14ac:dyDescent="0.25">
      <c r="A1226">
        <f t="shared" si="1401"/>
        <v>15</v>
      </c>
      <c r="B1226" s="3">
        <f t="shared" si="1402"/>
        <v>4</v>
      </c>
      <c r="C1226" s="4">
        <f t="shared" si="1393"/>
        <v>4</v>
      </c>
      <c r="D1226">
        <f t="shared" si="1405"/>
        <v>2018</v>
      </c>
      <c r="E1226" s="22">
        <f t="shared" si="1368"/>
        <v>43201</v>
      </c>
      <c r="F1226" s="25">
        <f t="shared" ref="F1226:H1226" si="1411">F1187</f>
        <v>0.60416666666666663</v>
      </c>
      <c r="G1226" s="25">
        <f t="shared" si="1411"/>
        <v>0.79166666666666663</v>
      </c>
      <c r="H1226" s="25" t="str">
        <f t="shared" si="1411"/>
        <v>Public</v>
      </c>
      <c r="J1226" s="1">
        <f t="shared" si="1395"/>
        <v>0.1875</v>
      </c>
      <c r="K1226" s="2">
        <f t="shared" si="1396"/>
        <v>0</v>
      </c>
      <c r="L1226" s="2">
        <f t="shared" si="1397"/>
        <v>5</v>
      </c>
      <c r="M1226" s="2">
        <f t="shared" si="1398"/>
        <v>88</v>
      </c>
      <c r="N1226" s="2">
        <f t="shared" si="1399"/>
        <v>141</v>
      </c>
      <c r="O1226" s="7" t="str">
        <f t="shared" si="1400"/>
        <v>Public
 de 14h 30 à 19h 00</v>
      </c>
    </row>
    <row r="1227" spans="1:15" x14ac:dyDescent="0.25">
      <c r="A1227">
        <f t="shared" si="1401"/>
        <v>15</v>
      </c>
      <c r="B1227" s="3">
        <f t="shared" si="1402"/>
        <v>4</v>
      </c>
      <c r="C1227" s="4">
        <f t="shared" si="1393"/>
        <v>4</v>
      </c>
      <c r="D1227">
        <f t="shared" si="1405"/>
        <v>2018</v>
      </c>
      <c r="E1227" s="22">
        <f t="shared" si="1368"/>
        <v>43201</v>
      </c>
      <c r="F1227" s="25">
        <f t="shared" ref="F1227:H1227" si="1412">F1188</f>
        <v>0.79166666666666663</v>
      </c>
      <c r="G1227" s="25">
        <f t="shared" si="1412"/>
        <v>0.83333333333333337</v>
      </c>
      <c r="H1227" s="25" t="str">
        <f t="shared" si="1412"/>
        <v>CNT</v>
      </c>
      <c r="J1227" s="1">
        <f t="shared" si="1395"/>
        <v>4.1666666666666741E-2</v>
      </c>
      <c r="K1227" s="2">
        <f t="shared" si="1396"/>
        <v>0</v>
      </c>
      <c r="L1227" s="2">
        <f t="shared" si="1397"/>
        <v>5</v>
      </c>
      <c r="M1227" s="2">
        <f t="shared" si="1398"/>
        <v>142</v>
      </c>
      <c r="N1227" s="2">
        <f t="shared" si="1399"/>
        <v>153</v>
      </c>
      <c r="O1227" s="7" t="str">
        <f t="shared" si="1400"/>
        <v>CNT
 de 19h 00 à 20h 00</v>
      </c>
    </row>
    <row r="1228" spans="1:15" x14ac:dyDescent="0.25">
      <c r="A1228">
        <f t="shared" si="1401"/>
        <v>15</v>
      </c>
      <c r="B1228" s="3">
        <f t="shared" si="1402"/>
        <v>4</v>
      </c>
      <c r="C1228" s="4">
        <f t="shared" si="1393"/>
        <v>4</v>
      </c>
      <c r="D1228">
        <f t="shared" si="1405"/>
        <v>2018</v>
      </c>
      <c r="E1228" s="22">
        <f t="shared" si="1368"/>
        <v>43201</v>
      </c>
      <c r="F1228" s="25">
        <f t="shared" ref="F1228:H1228" si="1413">F1189</f>
        <v>0.83333333333333337</v>
      </c>
      <c r="G1228" s="25">
        <f t="shared" si="1413"/>
        <v>0.9375</v>
      </c>
      <c r="H1228" s="25" t="str">
        <f t="shared" si="1413"/>
        <v>Plongeurs masqués</v>
      </c>
      <c r="J1228" s="1">
        <f t="shared" si="1395"/>
        <v>0.10416666666666663</v>
      </c>
      <c r="K1228" s="2">
        <f t="shared" si="1396"/>
        <v>0</v>
      </c>
      <c r="L1228" s="2">
        <f t="shared" si="1397"/>
        <v>5</v>
      </c>
      <c r="M1228" s="2">
        <f t="shared" si="1398"/>
        <v>154</v>
      </c>
      <c r="N1228" s="2">
        <f t="shared" si="1399"/>
        <v>183</v>
      </c>
      <c r="O1228" s="7" t="str">
        <f t="shared" si="1400"/>
        <v>Plongeurs masqués
 de 20h 00 à 22h 30</v>
      </c>
    </row>
    <row r="1229" spans="1:15" x14ac:dyDescent="0.25">
      <c r="A1229">
        <f t="shared" si="1401"/>
        <v>15</v>
      </c>
      <c r="B1229" s="3">
        <f t="shared" si="1402"/>
        <v>5</v>
      </c>
      <c r="C1229" s="4">
        <f t="shared" si="1393"/>
        <v>4</v>
      </c>
      <c r="D1229">
        <f t="shared" si="1405"/>
        <v>2018</v>
      </c>
      <c r="E1229" s="22">
        <f t="shared" si="1368"/>
        <v>43202</v>
      </c>
      <c r="F1229" s="25">
        <f t="shared" ref="F1229:H1229" si="1414">F1190</f>
        <v>0.35416666666666669</v>
      </c>
      <c r="G1229" s="25">
        <f t="shared" si="1414"/>
        <v>0.41666666666666669</v>
      </c>
      <c r="H1229" s="25" t="str">
        <f t="shared" si="1414"/>
        <v>Collège B</v>
      </c>
      <c r="J1229" s="1">
        <f t="shared" si="1395"/>
        <v>6.25E-2</v>
      </c>
      <c r="K1229" s="2">
        <f t="shared" si="1396"/>
        <v>0</v>
      </c>
      <c r="L1229" s="2">
        <f t="shared" si="1397"/>
        <v>6</v>
      </c>
      <c r="M1229" s="2">
        <f t="shared" si="1398"/>
        <v>16</v>
      </c>
      <c r="N1229" s="2">
        <f t="shared" si="1399"/>
        <v>33</v>
      </c>
      <c r="O1229" s="7" t="str">
        <f t="shared" si="1400"/>
        <v>Collège B
 de 8h 30 à 10h 00</v>
      </c>
    </row>
    <row r="1230" spans="1:15" x14ac:dyDescent="0.25">
      <c r="A1230">
        <f t="shared" si="1401"/>
        <v>15</v>
      </c>
      <c r="B1230" s="3">
        <f t="shared" si="1402"/>
        <v>5</v>
      </c>
      <c r="C1230" s="4">
        <f t="shared" si="1393"/>
        <v>4</v>
      </c>
      <c r="D1230">
        <f t="shared" si="1405"/>
        <v>2018</v>
      </c>
      <c r="E1230" s="22">
        <f t="shared" si="1368"/>
        <v>43202</v>
      </c>
      <c r="F1230" s="25">
        <f t="shared" ref="F1230:H1230" si="1415">F1191</f>
        <v>0.52083333333333337</v>
      </c>
      <c r="G1230" s="25">
        <f t="shared" si="1415"/>
        <v>0.5625</v>
      </c>
      <c r="H1230" s="25" t="str">
        <f t="shared" si="1415"/>
        <v>Inss</v>
      </c>
      <c r="J1230" s="1">
        <f t="shared" si="1395"/>
        <v>4.166666666666663E-2</v>
      </c>
      <c r="K1230" s="2">
        <f t="shared" si="1396"/>
        <v>0</v>
      </c>
      <c r="L1230" s="2">
        <f t="shared" si="1397"/>
        <v>6</v>
      </c>
      <c r="M1230" s="2">
        <f t="shared" si="1398"/>
        <v>64</v>
      </c>
      <c r="N1230" s="2">
        <f t="shared" si="1399"/>
        <v>75</v>
      </c>
      <c r="O1230" s="7" t="str">
        <f t="shared" si="1400"/>
        <v>Inss
 de 12h 30 à 13h 30</v>
      </c>
    </row>
    <row r="1231" spans="1:15" x14ac:dyDescent="0.25">
      <c r="A1231">
        <f t="shared" si="1401"/>
        <v>15</v>
      </c>
      <c r="B1231" s="3">
        <f t="shared" si="1402"/>
        <v>5</v>
      </c>
      <c r="C1231" s="4">
        <f t="shared" si="1393"/>
        <v>4</v>
      </c>
      <c r="D1231">
        <f t="shared" si="1405"/>
        <v>2018</v>
      </c>
      <c r="E1231" s="22">
        <f t="shared" si="1368"/>
        <v>43202</v>
      </c>
      <c r="F1231" s="25">
        <f t="shared" ref="F1231:H1231" si="1416">F1192</f>
        <v>0.58333333333333337</v>
      </c>
      <c r="G1231" s="25">
        <f t="shared" si="1416"/>
        <v>0.61111111111111105</v>
      </c>
      <c r="H1231" s="25" t="str">
        <f t="shared" si="1416"/>
        <v>Ecole Primaire A</v>
      </c>
      <c r="J1231" s="1">
        <f t="shared" si="1395"/>
        <v>2.7777777777777679E-2</v>
      </c>
      <c r="K1231" s="2">
        <f t="shared" si="1396"/>
        <v>0</v>
      </c>
      <c r="L1231" s="2">
        <f t="shared" si="1397"/>
        <v>6</v>
      </c>
      <c r="M1231" s="2">
        <f t="shared" si="1398"/>
        <v>82</v>
      </c>
      <c r="N1231" s="2">
        <f t="shared" si="1399"/>
        <v>88.999999999999972</v>
      </c>
      <c r="O1231" s="7" t="str">
        <f t="shared" si="1400"/>
        <v>Ecole Primaire A
 de 14h 00 à 14h 40</v>
      </c>
    </row>
    <row r="1232" spans="1:15" x14ac:dyDescent="0.25">
      <c r="A1232">
        <f t="shared" si="1401"/>
        <v>15</v>
      </c>
      <c r="B1232" s="3">
        <f t="shared" si="1402"/>
        <v>5</v>
      </c>
      <c r="C1232" s="4">
        <f t="shared" si="1393"/>
        <v>4</v>
      </c>
      <c r="D1232">
        <f t="shared" si="1405"/>
        <v>2018</v>
      </c>
      <c r="E1232" s="22">
        <f t="shared" si="1368"/>
        <v>43202</v>
      </c>
      <c r="F1232" s="25">
        <f t="shared" ref="F1232:H1232" si="1417">F1193</f>
        <v>0.61458333333333337</v>
      </c>
      <c r="G1232" s="25">
        <f t="shared" si="1417"/>
        <v>0.64236111111111105</v>
      </c>
      <c r="H1232" s="25" t="str">
        <f t="shared" si="1417"/>
        <v>Ecole Primaire A</v>
      </c>
      <c r="J1232" s="1">
        <f t="shared" si="1395"/>
        <v>2.7777777777777679E-2</v>
      </c>
      <c r="K1232" s="2">
        <f t="shared" si="1396"/>
        <v>0</v>
      </c>
      <c r="L1232" s="2">
        <f t="shared" si="1397"/>
        <v>6</v>
      </c>
      <c r="M1232" s="2">
        <f t="shared" si="1398"/>
        <v>91</v>
      </c>
      <c r="N1232" s="2">
        <f t="shared" si="1399"/>
        <v>97.999999999999972</v>
      </c>
      <c r="O1232" s="7" t="str">
        <f t="shared" si="1400"/>
        <v>Ecole Primaire A
 de 14h 45 à 15h 25</v>
      </c>
    </row>
    <row r="1233" spans="1:15" x14ac:dyDescent="0.25">
      <c r="A1233">
        <f t="shared" si="1401"/>
        <v>15</v>
      </c>
      <c r="B1233" s="3">
        <f t="shared" si="1402"/>
        <v>5</v>
      </c>
      <c r="C1233" s="4">
        <f t="shared" si="1393"/>
        <v>4</v>
      </c>
      <c r="D1233">
        <f t="shared" si="1405"/>
        <v>2018</v>
      </c>
      <c r="E1233" s="22">
        <f t="shared" si="1368"/>
        <v>43202</v>
      </c>
      <c r="F1233" s="25">
        <f t="shared" ref="F1233:H1233" si="1418">F1194</f>
        <v>0.66666666666666663</v>
      </c>
      <c r="G1233" s="25">
        <f t="shared" si="1418"/>
        <v>0.75</v>
      </c>
      <c r="H1233" s="25" t="str">
        <f t="shared" si="1418"/>
        <v>Lycée</v>
      </c>
      <c r="J1233" s="1">
        <f t="shared" si="1395"/>
        <v>8.333333333333337E-2</v>
      </c>
      <c r="K1233" s="2">
        <f t="shared" si="1396"/>
        <v>0</v>
      </c>
      <c r="L1233" s="2">
        <f t="shared" si="1397"/>
        <v>6</v>
      </c>
      <c r="M1233" s="2">
        <f t="shared" si="1398"/>
        <v>106</v>
      </c>
      <c r="N1233" s="2">
        <f t="shared" si="1399"/>
        <v>129</v>
      </c>
      <c r="O1233" s="7" t="str">
        <f t="shared" si="1400"/>
        <v>Lycée
 de 16h 00 à 18h 00</v>
      </c>
    </row>
    <row r="1234" spans="1:15" x14ac:dyDescent="0.25">
      <c r="A1234">
        <f t="shared" si="1401"/>
        <v>15</v>
      </c>
      <c r="B1234" s="3">
        <f t="shared" si="1402"/>
        <v>5</v>
      </c>
      <c r="C1234" s="4">
        <f t="shared" si="1393"/>
        <v>4</v>
      </c>
      <c r="D1234">
        <f t="shared" si="1405"/>
        <v>2018</v>
      </c>
      <c r="E1234" s="22">
        <f t="shared" si="1368"/>
        <v>43202</v>
      </c>
      <c r="F1234" s="25">
        <f t="shared" ref="F1234:H1234" si="1419">F1195</f>
        <v>0.75</v>
      </c>
      <c r="G1234" s="25">
        <f t="shared" si="1419"/>
        <v>0.83333333333333337</v>
      </c>
      <c r="H1234" s="25" t="str">
        <f t="shared" si="1419"/>
        <v>Public</v>
      </c>
      <c r="J1234" s="1">
        <f t="shared" si="1395"/>
        <v>8.333333333333337E-2</v>
      </c>
      <c r="K1234" s="2">
        <f t="shared" si="1396"/>
        <v>0</v>
      </c>
      <c r="L1234" s="2">
        <f t="shared" si="1397"/>
        <v>6</v>
      </c>
      <c r="M1234" s="2">
        <f t="shared" si="1398"/>
        <v>130</v>
      </c>
      <c r="N1234" s="2">
        <f t="shared" si="1399"/>
        <v>153</v>
      </c>
      <c r="O1234" s="7" t="str">
        <f t="shared" si="1400"/>
        <v>Public
 de 18h 00 à 20h 00</v>
      </c>
    </row>
    <row r="1235" spans="1:15" x14ac:dyDescent="0.25">
      <c r="A1235">
        <f t="shared" si="1401"/>
        <v>15</v>
      </c>
      <c r="B1235" s="3">
        <f t="shared" si="1402"/>
        <v>5</v>
      </c>
      <c r="C1235" s="4">
        <f t="shared" si="1393"/>
        <v>4</v>
      </c>
      <c r="D1235">
        <f t="shared" si="1405"/>
        <v>2018</v>
      </c>
      <c r="E1235" s="22">
        <f t="shared" si="1368"/>
        <v>43202</v>
      </c>
      <c r="F1235" s="25">
        <f t="shared" ref="F1235:H1235" si="1420">F1196</f>
        <v>0.83333333333333337</v>
      </c>
      <c r="G1235" s="25">
        <f t="shared" si="1420"/>
        <v>0.9375</v>
      </c>
      <c r="H1235" s="25" t="str">
        <f t="shared" si="1420"/>
        <v>CNT</v>
      </c>
      <c r="J1235" s="1">
        <f t="shared" si="1395"/>
        <v>0.10416666666666663</v>
      </c>
      <c r="K1235" s="2">
        <f t="shared" si="1396"/>
        <v>0</v>
      </c>
      <c r="L1235" s="2">
        <f t="shared" si="1397"/>
        <v>6</v>
      </c>
      <c r="M1235" s="2">
        <f t="shared" si="1398"/>
        <v>154</v>
      </c>
      <c r="N1235" s="2">
        <f t="shared" si="1399"/>
        <v>183</v>
      </c>
      <c r="O1235" s="7" t="str">
        <f t="shared" si="1400"/>
        <v>CNT
 de 20h 00 à 22h 30</v>
      </c>
    </row>
    <row r="1236" spans="1:15" x14ac:dyDescent="0.25">
      <c r="A1236">
        <f t="shared" si="1401"/>
        <v>15</v>
      </c>
      <c r="B1236" s="3">
        <f t="shared" si="1402"/>
        <v>6</v>
      </c>
      <c r="C1236" s="4">
        <f t="shared" si="1393"/>
        <v>4</v>
      </c>
      <c r="D1236">
        <f t="shared" si="1405"/>
        <v>2018</v>
      </c>
      <c r="E1236" s="22">
        <f t="shared" si="1368"/>
        <v>43203</v>
      </c>
      <c r="F1236" s="25">
        <f t="shared" ref="F1236:H1236" si="1421">F1197</f>
        <v>0.375</v>
      </c>
      <c r="G1236" s="25">
        <f t="shared" si="1421"/>
        <v>0.47916666666666669</v>
      </c>
      <c r="H1236" s="25" t="str">
        <f t="shared" si="1421"/>
        <v>Ecole Primaire B</v>
      </c>
      <c r="J1236" s="1">
        <f t="shared" si="1395"/>
        <v>0.10416666666666669</v>
      </c>
      <c r="K1236" s="2">
        <f t="shared" si="1396"/>
        <v>0</v>
      </c>
      <c r="L1236" s="2">
        <f t="shared" si="1397"/>
        <v>7</v>
      </c>
      <c r="M1236" s="2">
        <f t="shared" si="1398"/>
        <v>22</v>
      </c>
      <c r="N1236" s="2">
        <f t="shared" si="1399"/>
        <v>51</v>
      </c>
      <c r="O1236" s="7" t="str">
        <f t="shared" si="1400"/>
        <v>Ecole Primaire B
 de 9h 00 à 11h 30</v>
      </c>
    </row>
    <row r="1237" spans="1:15" x14ac:dyDescent="0.25">
      <c r="A1237">
        <f t="shared" si="1401"/>
        <v>15</v>
      </c>
      <c r="B1237" s="3">
        <f t="shared" si="1402"/>
        <v>6</v>
      </c>
      <c r="C1237" s="4">
        <f t="shared" si="1393"/>
        <v>4</v>
      </c>
      <c r="D1237">
        <f t="shared" si="1405"/>
        <v>2018</v>
      </c>
      <c r="E1237" s="22">
        <f t="shared" si="1368"/>
        <v>43203</v>
      </c>
      <c r="F1237" s="25">
        <f t="shared" ref="F1237:H1237" si="1422">F1198</f>
        <v>0.52083333333333337</v>
      </c>
      <c r="G1237" s="25">
        <f t="shared" si="1422"/>
        <v>0.5625</v>
      </c>
      <c r="H1237" s="25" t="str">
        <f t="shared" si="1422"/>
        <v>Maison Des Cèdres</v>
      </c>
      <c r="J1237" s="1">
        <f t="shared" si="1395"/>
        <v>4.166666666666663E-2</v>
      </c>
      <c r="K1237" s="2">
        <f t="shared" si="1396"/>
        <v>0</v>
      </c>
      <c r="L1237" s="2">
        <f t="shared" si="1397"/>
        <v>7</v>
      </c>
      <c r="M1237" s="2">
        <f t="shared" si="1398"/>
        <v>64</v>
      </c>
      <c r="N1237" s="2">
        <f t="shared" si="1399"/>
        <v>75</v>
      </c>
      <c r="O1237" s="7" t="str">
        <f t="shared" si="1400"/>
        <v>Maison Des Cèdres
 de 12h 30 à 13h 30</v>
      </c>
    </row>
    <row r="1238" spans="1:15" x14ac:dyDescent="0.25">
      <c r="A1238">
        <f t="shared" si="1401"/>
        <v>15</v>
      </c>
      <c r="B1238" s="3">
        <f t="shared" si="1402"/>
        <v>6</v>
      </c>
      <c r="C1238" s="4">
        <f t="shared" si="1393"/>
        <v>4</v>
      </c>
      <c r="D1238">
        <f t="shared" si="1405"/>
        <v>2018</v>
      </c>
      <c r="E1238" s="22">
        <f t="shared" si="1368"/>
        <v>43203</v>
      </c>
      <c r="F1238" s="25">
        <f t="shared" ref="F1238:H1238" si="1423">F1199</f>
        <v>0.58333333333333337</v>
      </c>
      <c r="G1238" s="25">
        <f t="shared" si="1423"/>
        <v>0.66666666666666663</v>
      </c>
      <c r="H1238" s="25" t="str">
        <f t="shared" si="1423"/>
        <v>Lycée</v>
      </c>
      <c r="J1238" s="1">
        <f t="shared" si="1395"/>
        <v>8.3333333333333259E-2</v>
      </c>
      <c r="K1238" s="2">
        <f t="shared" si="1396"/>
        <v>0</v>
      </c>
      <c r="L1238" s="2">
        <f t="shared" si="1397"/>
        <v>7</v>
      </c>
      <c r="M1238" s="2">
        <f t="shared" si="1398"/>
        <v>82</v>
      </c>
      <c r="N1238" s="2">
        <f t="shared" si="1399"/>
        <v>105</v>
      </c>
      <c r="O1238" s="7" t="str">
        <f t="shared" si="1400"/>
        <v>Lycée
 de 14h 00 à 16h 00</v>
      </c>
    </row>
    <row r="1239" spans="1:15" x14ac:dyDescent="0.25">
      <c r="A1239">
        <f t="shared" si="1401"/>
        <v>15</v>
      </c>
      <c r="B1239" s="3">
        <f t="shared" si="1402"/>
        <v>6</v>
      </c>
      <c r="C1239" s="4">
        <f t="shared" si="1393"/>
        <v>4</v>
      </c>
      <c r="D1239">
        <f t="shared" si="1405"/>
        <v>2018</v>
      </c>
      <c r="E1239" s="22">
        <f t="shared" si="1368"/>
        <v>43203</v>
      </c>
      <c r="F1239" s="25">
        <f t="shared" ref="F1239:H1239" si="1424">F1200</f>
        <v>0.66666666666666663</v>
      </c>
      <c r="G1239" s="25">
        <f t="shared" si="1424"/>
        <v>0.75</v>
      </c>
      <c r="H1239" s="25" t="str">
        <f t="shared" si="1424"/>
        <v>Lycée</v>
      </c>
      <c r="J1239" s="1">
        <f t="shared" si="1395"/>
        <v>8.333333333333337E-2</v>
      </c>
      <c r="K1239" s="2">
        <f t="shared" si="1396"/>
        <v>0</v>
      </c>
      <c r="L1239" s="2">
        <f t="shared" si="1397"/>
        <v>7</v>
      </c>
      <c r="M1239" s="2">
        <f t="shared" si="1398"/>
        <v>106</v>
      </c>
      <c r="N1239" s="2">
        <f t="shared" si="1399"/>
        <v>129</v>
      </c>
      <c r="O1239" s="7" t="str">
        <f t="shared" si="1400"/>
        <v>Lycée
 de 16h 00 à 18h 00</v>
      </c>
    </row>
    <row r="1240" spans="1:15" x14ac:dyDescent="0.25">
      <c r="A1240">
        <f t="shared" si="1401"/>
        <v>15</v>
      </c>
      <c r="B1240" s="3">
        <f t="shared" si="1402"/>
        <v>6</v>
      </c>
      <c r="C1240" s="4">
        <f t="shared" si="1393"/>
        <v>4</v>
      </c>
      <c r="D1240">
        <f t="shared" si="1405"/>
        <v>2018</v>
      </c>
      <c r="E1240" s="22">
        <f t="shared" si="1368"/>
        <v>43203</v>
      </c>
      <c r="F1240" s="25">
        <f t="shared" ref="F1240:H1240" si="1425">F1201</f>
        <v>0.75</v>
      </c>
      <c r="G1240" s="25">
        <f t="shared" si="1425"/>
        <v>0.83333333333333337</v>
      </c>
      <c r="H1240" s="25" t="str">
        <f t="shared" si="1425"/>
        <v>Public</v>
      </c>
      <c r="J1240" s="1">
        <f t="shared" si="1395"/>
        <v>8.333333333333337E-2</v>
      </c>
      <c r="K1240" s="2">
        <f t="shared" si="1396"/>
        <v>0</v>
      </c>
      <c r="L1240" s="2">
        <f t="shared" si="1397"/>
        <v>7</v>
      </c>
      <c r="M1240" s="2">
        <f t="shared" si="1398"/>
        <v>130</v>
      </c>
      <c r="N1240" s="2">
        <f t="shared" si="1399"/>
        <v>153</v>
      </c>
      <c r="O1240" s="7" t="str">
        <f t="shared" si="1400"/>
        <v>Public
 de 18h 00 à 20h 00</v>
      </c>
    </row>
    <row r="1241" spans="1:15" x14ac:dyDescent="0.25">
      <c r="A1241">
        <f t="shared" si="1401"/>
        <v>15</v>
      </c>
      <c r="B1241" s="3">
        <f t="shared" si="1402"/>
        <v>6</v>
      </c>
      <c r="C1241" s="4">
        <f t="shared" si="1393"/>
        <v>4</v>
      </c>
      <c r="D1241">
        <f t="shared" si="1405"/>
        <v>2018</v>
      </c>
      <c r="E1241" s="22">
        <f t="shared" si="1368"/>
        <v>43203</v>
      </c>
      <c r="F1241" s="25">
        <f t="shared" ref="F1241:H1241" si="1426">F1202</f>
        <v>0.83333333333333337</v>
      </c>
      <c r="G1241" s="25">
        <f t="shared" si="1426"/>
        <v>0.875</v>
      </c>
      <c r="H1241" s="25" t="str">
        <f t="shared" si="1426"/>
        <v>CNT</v>
      </c>
      <c r="J1241" s="1">
        <f t="shared" si="1395"/>
        <v>4.166666666666663E-2</v>
      </c>
      <c r="K1241" s="2">
        <f t="shared" si="1396"/>
        <v>0</v>
      </c>
      <c r="L1241" s="2">
        <f t="shared" si="1397"/>
        <v>7</v>
      </c>
      <c r="M1241" s="2">
        <f t="shared" si="1398"/>
        <v>154</v>
      </c>
      <c r="N1241" s="2">
        <f t="shared" si="1399"/>
        <v>165</v>
      </c>
      <c r="O1241" s="7" t="str">
        <f t="shared" si="1400"/>
        <v>CNT
 de 20h 00 à 21h 00</v>
      </c>
    </row>
    <row r="1242" spans="1:15" x14ac:dyDescent="0.25">
      <c r="A1242">
        <f t="shared" si="1401"/>
        <v>15</v>
      </c>
      <c r="B1242" s="3">
        <f t="shared" si="1402"/>
        <v>6</v>
      </c>
      <c r="C1242" s="4">
        <f t="shared" si="1393"/>
        <v>4</v>
      </c>
      <c r="D1242">
        <f t="shared" si="1405"/>
        <v>2018</v>
      </c>
      <c r="E1242" s="22">
        <f t="shared" si="1368"/>
        <v>43203</v>
      </c>
      <c r="F1242" s="25">
        <f t="shared" ref="F1242:H1242" si="1427">F1203</f>
        <v>0.875</v>
      </c>
      <c r="G1242" s="25">
        <f t="shared" si="1427"/>
        <v>0.9375</v>
      </c>
      <c r="H1242" s="25" t="str">
        <f t="shared" si="1427"/>
        <v>TVSV</v>
      </c>
      <c r="J1242" s="1">
        <f t="shared" si="1395"/>
        <v>6.25E-2</v>
      </c>
      <c r="K1242" s="2">
        <f t="shared" si="1396"/>
        <v>0</v>
      </c>
      <c r="L1242" s="2">
        <f t="shared" si="1397"/>
        <v>7</v>
      </c>
      <c r="M1242" s="2">
        <f t="shared" si="1398"/>
        <v>166</v>
      </c>
      <c r="N1242" s="2">
        <f t="shared" si="1399"/>
        <v>183</v>
      </c>
      <c r="O1242" s="7" t="str">
        <f t="shared" si="1400"/>
        <v>TVSV
 de 21h 00 à 22h 30</v>
      </c>
    </row>
    <row r="1243" spans="1:15" x14ac:dyDescent="0.25">
      <c r="A1243">
        <f t="shared" si="1401"/>
        <v>15</v>
      </c>
      <c r="B1243" s="3">
        <f t="shared" si="1402"/>
        <v>7</v>
      </c>
      <c r="C1243" s="4">
        <f t="shared" si="1393"/>
        <v>4</v>
      </c>
      <c r="D1243">
        <f t="shared" si="1405"/>
        <v>2018</v>
      </c>
      <c r="E1243" s="22">
        <f t="shared" si="1368"/>
        <v>43204</v>
      </c>
      <c r="F1243" s="25">
        <f t="shared" ref="F1243:H1243" si="1428">F1204</f>
        <v>0.33333333333333331</v>
      </c>
      <c r="G1243" s="25">
        <f t="shared" si="1428"/>
        <v>0.375</v>
      </c>
      <c r="H1243" s="25" t="str">
        <f t="shared" si="1428"/>
        <v>Gym Volontaire</v>
      </c>
      <c r="J1243" s="1">
        <f t="shared" si="1395"/>
        <v>4.1666666666666685E-2</v>
      </c>
      <c r="K1243" s="2">
        <f t="shared" si="1396"/>
        <v>0</v>
      </c>
      <c r="L1243" s="2">
        <f t="shared" si="1397"/>
        <v>8</v>
      </c>
      <c r="M1243" s="2">
        <f t="shared" si="1398"/>
        <v>10</v>
      </c>
      <c r="N1243" s="2">
        <f t="shared" si="1399"/>
        <v>21</v>
      </c>
      <c r="O1243" s="7" t="str">
        <f t="shared" si="1400"/>
        <v>Gym Volontaire
 de 8h 00 à 9h 00</v>
      </c>
    </row>
    <row r="1244" spans="1:15" x14ac:dyDescent="0.25">
      <c r="A1244">
        <f t="shared" si="1401"/>
        <v>15</v>
      </c>
      <c r="B1244" s="3">
        <f t="shared" si="1402"/>
        <v>7</v>
      </c>
      <c r="C1244" s="4">
        <f t="shared" si="1393"/>
        <v>4</v>
      </c>
      <c r="D1244">
        <f t="shared" si="1405"/>
        <v>2018</v>
      </c>
      <c r="E1244" s="22">
        <f t="shared" si="1368"/>
        <v>43204</v>
      </c>
      <c r="F1244" s="25">
        <f t="shared" ref="F1244:H1244" si="1429">F1205</f>
        <v>0.375</v>
      </c>
      <c r="G1244" s="25">
        <f t="shared" si="1429"/>
        <v>0.45833333333333331</v>
      </c>
      <c r="H1244" s="25" t="str">
        <f t="shared" si="1429"/>
        <v>Val Horizon</v>
      </c>
      <c r="J1244" s="1">
        <f t="shared" si="1395"/>
        <v>8.3333333333333315E-2</v>
      </c>
      <c r="K1244" s="2">
        <f t="shared" si="1396"/>
        <v>0</v>
      </c>
      <c r="L1244" s="2">
        <f t="shared" si="1397"/>
        <v>8</v>
      </c>
      <c r="M1244" s="2">
        <f t="shared" si="1398"/>
        <v>22</v>
      </c>
      <c r="N1244" s="2">
        <f t="shared" si="1399"/>
        <v>45</v>
      </c>
      <c r="O1244" s="7" t="str">
        <f t="shared" si="1400"/>
        <v>Val Horizon
 de 9h 00 à 11h 00</v>
      </c>
    </row>
    <row r="1245" spans="1:15" x14ac:dyDescent="0.25">
      <c r="A1245">
        <f t="shared" si="1401"/>
        <v>15</v>
      </c>
      <c r="B1245" s="3">
        <f t="shared" si="1402"/>
        <v>7</v>
      </c>
      <c r="C1245" s="4">
        <f t="shared" si="1393"/>
        <v>4</v>
      </c>
      <c r="D1245">
        <f t="shared" si="1405"/>
        <v>2018</v>
      </c>
      <c r="E1245" s="22">
        <f t="shared" si="1368"/>
        <v>43204</v>
      </c>
      <c r="F1245" s="25">
        <f t="shared" ref="F1245:H1245" si="1430">F1206</f>
        <v>0.45833333333333331</v>
      </c>
      <c r="G1245" s="25">
        <f t="shared" si="1430"/>
        <v>0.60416666666666663</v>
      </c>
      <c r="H1245" s="25" t="str">
        <f t="shared" si="1430"/>
        <v>CNT</v>
      </c>
      <c r="J1245" s="1">
        <f t="shared" si="1395"/>
        <v>0.14583333333333331</v>
      </c>
      <c r="K1245" s="2">
        <f t="shared" si="1396"/>
        <v>0</v>
      </c>
      <c r="L1245" s="2">
        <f t="shared" si="1397"/>
        <v>8</v>
      </c>
      <c r="M1245" s="2">
        <f t="shared" si="1398"/>
        <v>46</v>
      </c>
      <c r="N1245" s="2">
        <f t="shared" si="1399"/>
        <v>87</v>
      </c>
      <c r="O1245" s="7" t="str">
        <f t="shared" si="1400"/>
        <v>CNT
 de 11h 00 à 14h 30</v>
      </c>
    </row>
    <row r="1246" spans="1:15" x14ac:dyDescent="0.25">
      <c r="A1246">
        <f t="shared" si="1401"/>
        <v>15</v>
      </c>
      <c r="B1246" s="3">
        <f t="shared" si="1402"/>
        <v>7</v>
      </c>
      <c r="C1246" s="4">
        <f t="shared" si="1393"/>
        <v>4</v>
      </c>
      <c r="D1246">
        <f t="shared" si="1405"/>
        <v>2018</v>
      </c>
      <c r="E1246" s="22">
        <f t="shared" si="1368"/>
        <v>43204</v>
      </c>
      <c r="F1246" s="25">
        <f t="shared" ref="F1246:H1246" si="1431">F1207</f>
        <v>0.60416666666666663</v>
      </c>
      <c r="G1246" s="25">
        <f t="shared" si="1431"/>
        <v>0.79166666666666663</v>
      </c>
      <c r="H1246" s="25" t="str">
        <f t="shared" si="1431"/>
        <v>Public + SDIS ET/OU PSIG</v>
      </c>
      <c r="J1246" s="1">
        <f t="shared" si="1395"/>
        <v>0.1875</v>
      </c>
      <c r="K1246" s="2">
        <f t="shared" si="1396"/>
        <v>0</v>
      </c>
      <c r="L1246" s="2">
        <f t="shared" si="1397"/>
        <v>8</v>
      </c>
      <c r="M1246" s="2">
        <f t="shared" si="1398"/>
        <v>88</v>
      </c>
      <c r="N1246" s="2">
        <f t="shared" si="1399"/>
        <v>141</v>
      </c>
      <c r="O1246" s="7" t="str">
        <f t="shared" si="1400"/>
        <v>Public + SDIS ET/OU PSIG
 de 14h 30 à 19h 00</v>
      </c>
    </row>
    <row r="1247" spans="1:15" x14ac:dyDescent="0.25">
      <c r="A1247">
        <f t="shared" si="1401"/>
        <v>15</v>
      </c>
      <c r="B1247" s="3">
        <f t="shared" si="1402"/>
        <v>7</v>
      </c>
      <c r="C1247" s="4">
        <f t="shared" si="1393"/>
        <v>4</v>
      </c>
      <c r="D1247">
        <f t="shared" si="1405"/>
        <v>2018</v>
      </c>
      <c r="E1247" s="22">
        <f t="shared" si="1368"/>
        <v>43204</v>
      </c>
      <c r="F1247" s="25">
        <f t="shared" ref="F1247:H1247" si="1432">F1208</f>
        <v>0.79166666666666663</v>
      </c>
      <c r="G1247" s="25">
        <f t="shared" si="1432"/>
        <v>0.84375</v>
      </c>
      <c r="H1247" s="25" t="str">
        <f t="shared" si="1432"/>
        <v>Plongeurs masqués</v>
      </c>
      <c r="J1247" s="1">
        <f t="shared" si="1395"/>
        <v>5.208333333333337E-2</v>
      </c>
      <c r="K1247" s="2">
        <f t="shared" si="1396"/>
        <v>0</v>
      </c>
      <c r="L1247" s="2">
        <f t="shared" si="1397"/>
        <v>8</v>
      </c>
      <c r="M1247" s="2">
        <f t="shared" si="1398"/>
        <v>142</v>
      </c>
      <c r="N1247" s="2">
        <f t="shared" si="1399"/>
        <v>156</v>
      </c>
      <c r="O1247" s="7" t="str">
        <f t="shared" si="1400"/>
        <v>Plongeurs masqués
 de 19h 00 à 20h 15</v>
      </c>
    </row>
    <row r="1248" spans="1:15" x14ac:dyDescent="0.25">
      <c r="A1248">
        <f t="shared" si="1401"/>
        <v>16</v>
      </c>
      <c r="B1248" s="3">
        <f t="shared" si="1402"/>
        <v>1</v>
      </c>
      <c r="C1248" s="4">
        <f t="shared" si="1393"/>
        <v>4</v>
      </c>
      <c r="D1248">
        <f t="shared" si="1405"/>
        <v>2018</v>
      </c>
      <c r="E1248" s="22">
        <f t="shared" si="1368"/>
        <v>43205</v>
      </c>
      <c r="F1248" s="25">
        <f t="shared" ref="F1248:H1248" si="1433">F1209</f>
        <v>0.3125</v>
      </c>
      <c r="G1248" s="25">
        <f t="shared" si="1433"/>
        <v>0.41666666666666669</v>
      </c>
      <c r="H1248" s="25" t="str">
        <f t="shared" si="1433"/>
        <v>CNT</v>
      </c>
      <c r="J1248" s="1">
        <f t="shared" si="1395"/>
        <v>0.10416666666666669</v>
      </c>
      <c r="K1248" s="2">
        <f t="shared" si="1396"/>
        <v>0</v>
      </c>
      <c r="L1248" s="2">
        <f t="shared" si="1397"/>
        <v>2</v>
      </c>
      <c r="M1248" s="2">
        <f t="shared" si="1398"/>
        <v>4</v>
      </c>
      <c r="N1248" s="2">
        <f t="shared" si="1399"/>
        <v>33</v>
      </c>
      <c r="O1248" s="7" t="str">
        <f t="shared" si="1400"/>
        <v>CNT
 de 7h 30 à 10h 00</v>
      </c>
    </row>
    <row r="1249" spans="1:15" x14ac:dyDescent="0.25">
      <c r="A1249">
        <f t="shared" si="1401"/>
        <v>16</v>
      </c>
      <c r="B1249" s="3">
        <f t="shared" si="1402"/>
        <v>1</v>
      </c>
      <c r="C1249" s="4">
        <f t="shared" si="1393"/>
        <v>4</v>
      </c>
      <c r="D1249">
        <f t="shared" si="1405"/>
        <v>2018</v>
      </c>
      <c r="E1249" s="22">
        <f t="shared" si="1368"/>
        <v>43205</v>
      </c>
      <c r="F1249" s="25">
        <f t="shared" ref="F1249:H1249" si="1434">F1210</f>
        <v>0.41666666666666669</v>
      </c>
      <c r="G1249" s="25">
        <f t="shared" si="1434"/>
        <v>0.5625</v>
      </c>
      <c r="H1249" s="25" t="str">
        <f t="shared" si="1434"/>
        <v>Public</v>
      </c>
      <c r="J1249" s="1">
        <f t="shared" si="1395"/>
        <v>0.14583333333333331</v>
      </c>
      <c r="K1249" s="2">
        <f t="shared" si="1396"/>
        <v>0</v>
      </c>
      <c r="L1249" s="2">
        <f t="shared" si="1397"/>
        <v>2</v>
      </c>
      <c r="M1249" s="2">
        <f t="shared" si="1398"/>
        <v>34</v>
      </c>
      <c r="N1249" s="2">
        <f t="shared" si="1399"/>
        <v>75</v>
      </c>
      <c r="O1249" s="7" t="str">
        <f t="shared" si="1400"/>
        <v>Public
 de 10h 00 à 13h 30</v>
      </c>
    </row>
    <row r="1250" spans="1:15" x14ac:dyDescent="0.25">
      <c r="A1250">
        <f t="shared" si="1401"/>
        <v>16</v>
      </c>
      <c r="B1250" s="3">
        <f t="shared" si="1402"/>
        <v>2</v>
      </c>
      <c r="C1250" s="4">
        <f t="shared" si="1393"/>
        <v>4</v>
      </c>
      <c r="D1250">
        <f t="shared" si="1405"/>
        <v>2018</v>
      </c>
      <c r="E1250" s="22">
        <f t="shared" si="1368"/>
        <v>43206</v>
      </c>
      <c r="F1250" s="25">
        <f t="shared" ref="F1250:H1250" si="1435">F1211</f>
        <v>0.375</v>
      </c>
      <c r="G1250" s="25">
        <f t="shared" si="1435"/>
        <v>0.44791666666666669</v>
      </c>
      <c r="H1250" s="25" t="str">
        <f t="shared" si="1435"/>
        <v>Lycée</v>
      </c>
      <c r="J1250" s="1">
        <f t="shared" si="1395"/>
        <v>7.2916666666666685E-2</v>
      </c>
      <c r="K1250" s="2">
        <f t="shared" si="1396"/>
        <v>0</v>
      </c>
      <c r="L1250" s="2">
        <f t="shared" si="1397"/>
        <v>3</v>
      </c>
      <c r="M1250" s="2">
        <f t="shared" si="1398"/>
        <v>22</v>
      </c>
      <c r="N1250" s="2">
        <f t="shared" si="1399"/>
        <v>42</v>
      </c>
      <c r="O1250" s="7" t="str">
        <f t="shared" si="1400"/>
        <v>Lycée
 de 9h 00 à 10h 45</v>
      </c>
    </row>
    <row r="1251" spans="1:15" x14ac:dyDescent="0.25">
      <c r="A1251">
        <f t="shared" si="1401"/>
        <v>16</v>
      </c>
      <c r="B1251" s="3">
        <f t="shared" si="1402"/>
        <v>2</v>
      </c>
      <c r="C1251" s="4">
        <f t="shared" si="1393"/>
        <v>4</v>
      </c>
      <c r="D1251">
        <f t="shared" si="1405"/>
        <v>2018</v>
      </c>
      <c r="E1251" s="22">
        <f t="shared" si="1368"/>
        <v>43206</v>
      </c>
      <c r="F1251" s="25">
        <f t="shared" ref="F1251:H1251" si="1436">F1212</f>
        <v>0.5</v>
      </c>
      <c r="G1251" s="25">
        <f t="shared" si="1436"/>
        <v>0.5625</v>
      </c>
      <c r="H1251" s="25" t="str">
        <f t="shared" si="1436"/>
        <v>Gym Volontaire</v>
      </c>
      <c r="J1251" s="1">
        <f t="shared" si="1395"/>
        <v>6.25E-2</v>
      </c>
      <c r="K1251" s="2">
        <f t="shared" si="1396"/>
        <v>0</v>
      </c>
      <c r="L1251" s="2">
        <f t="shared" si="1397"/>
        <v>3</v>
      </c>
      <c r="M1251" s="2">
        <f t="shared" si="1398"/>
        <v>58</v>
      </c>
      <c r="N1251" s="2">
        <f t="shared" si="1399"/>
        <v>75</v>
      </c>
      <c r="O1251" s="7" t="str">
        <f t="shared" si="1400"/>
        <v>Gym Volontaire
 de 12h 00 à 13h 30</v>
      </c>
    </row>
    <row r="1252" spans="1:15" x14ac:dyDescent="0.25">
      <c r="A1252">
        <f t="shared" si="1401"/>
        <v>16</v>
      </c>
      <c r="B1252" s="3">
        <f t="shared" si="1402"/>
        <v>2</v>
      </c>
      <c r="C1252" s="4">
        <f t="shared" si="1393"/>
        <v>4</v>
      </c>
      <c r="D1252">
        <f t="shared" si="1405"/>
        <v>2018</v>
      </c>
      <c r="E1252" s="22">
        <f t="shared" si="1368"/>
        <v>43206</v>
      </c>
      <c r="F1252" s="25">
        <f t="shared" ref="F1252:H1252" si="1437">F1213</f>
        <v>0.58333333333333337</v>
      </c>
      <c r="G1252" s="25">
        <f t="shared" si="1437"/>
        <v>0.64583333333333337</v>
      </c>
      <c r="H1252" s="25" t="str">
        <f t="shared" si="1437"/>
        <v>Collège A</v>
      </c>
      <c r="J1252" s="1">
        <f t="shared" si="1395"/>
        <v>6.25E-2</v>
      </c>
      <c r="K1252" s="2">
        <f t="shared" si="1396"/>
        <v>0</v>
      </c>
      <c r="L1252" s="2">
        <f t="shared" si="1397"/>
        <v>3</v>
      </c>
      <c r="M1252" s="2">
        <f t="shared" si="1398"/>
        <v>82</v>
      </c>
      <c r="N1252" s="2">
        <f t="shared" si="1399"/>
        <v>99</v>
      </c>
      <c r="O1252" s="7" t="str">
        <f t="shared" si="1400"/>
        <v>Collège A
 de 14h 00 à 15h 30</v>
      </c>
    </row>
    <row r="1253" spans="1:15" x14ac:dyDescent="0.25">
      <c r="A1253">
        <f t="shared" si="1401"/>
        <v>16</v>
      </c>
      <c r="B1253" s="3">
        <f t="shared" si="1402"/>
        <v>2</v>
      </c>
      <c r="C1253" s="4">
        <f t="shared" si="1393"/>
        <v>4</v>
      </c>
      <c r="D1253">
        <f t="shared" si="1405"/>
        <v>2018</v>
      </c>
      <c r="E1253" s="22">
        <f t="shared" si="1368"/>
        <v>43206</v>
      </c>
      <c r="F1253" s="25">
        <f t="shared" ref="F1253:H1253" si="1438">F1214</f>
        <v>0.64583333333333337</v>
      </c>
      <c r="G1253" s="25">
        <f t="shared" si="1438"/>
        <v>0.70833333333333337</v>
      </c>
      <c r="H1253" s="25" t="str">
        <f t="shared" si="1438"/>
        <v>Collège B</v>
      </c>
      <c r="J1253" s="1">
        <f t="shared" si="1395"/>
        <v>6.25E-2</v>
      </c>
      <c r="K1253" s="2">
        <f t="shared" si="1396"/>
        <v>0</v>
      </c>
      <c r="L1253" s="2">
        <f t="shared" si="1397"/>
        <v>3</v>
      </c>
      <c r="M1253" s="2">
        <f t="shared" si="1398"/>
        <v>100</v>
      </c>
      <c r="N1253" s="2">
        <f t="shared" si="1399"/>
        <v>117</v>
      </c>
      <c r="O1253" s="7" t="str">
        <f t="shared" si="1400"/>
        <v>Collège B
 de 15h 30 à 17h 00</v>
      </c>
    </row>
    <row r="1254" spans="1:15" x14ac:dyDescent="0.25">
      <c r="A1254">
        <f t="shared" si="1401"/>
        <v>16</v>
      </c>
      <c r="B1254" s="3">
        <f t="shared" si="1402"/>
        <v>2</v>
      </c>
      <c r="C1254" s="4">
        <f t="shared" si="1393"/>
        <v>4</v>
      </c>
      <c r="D1254">
        <f t="shared" si="1405"/>
        <v>2018</v>
      </c>
      <c r="E1254" s="22">
        <f t="shared" si="1368"/>
        <v>43206</v>
      </c>
      <c r="F1254" s="25">
        <f t="shared" ref="F1254:H1254" si="1439">F1215</f>
        <v>0.70833333333333337</v>
      </c>
      <c r="G1254" s="25">
        <f t="shared" si="1439"/>
        <v>0.75</v>
      </c>
      <c r="H1254" s="25" t="str">
        <f t="shared" si="1439"/>
        <v>Gym Volontaire</v>
      </c>
      <c r="J1254" s="1">
        <f t="shared" si="1395"/>
        <v>4.166666666666663E-2</v>
      </c>
      <c r="K1254" s="2">
        <f t="shared" si="1396"/>
        <v>0</v>
      </c>
      <c r="L1254" s="2">
        <f t="shared" si="1397"/>
        <v>3</v>
      </c>
      <c r="M1254" s="2">
        <f t="shared" si="1398"/>
        <v>118</v>
      </c>
      <c r="N1254" s="2">
        <f t="shared" si="1399"/>
        <v>129</v>
      </c>
      <c r="O1254" s="7" t="str">
        <f t="shared" si="1400"/>
        <v>Gym Volontaire
 de 17h 00 à 18h 00</v>
      </c>
    </row>
    <row r="1255" spans="1:15" x14ac:dyDescent="0.25">
      <c r="A1255">
        <f t="shared" si="1401"/>
        <v>16</v>
      </c>
      <c r="B1255" s="3">
        <f t="shared" si="1402"/>
        <v>2</v>
      </c>
      <c r="C1255" s="4">
        <f t="shared" si="1393"/>
        <v>4</v>
      </c>
      <c r="D1255">
        <f t="shared" si="1405"/>
        <v>2018</v>
      </c>
      <c r="E1255" s="22">
        <f t="shared" si="1368"/>
        <v>43206</v>
      </c>
      <c r="F1255" s="25">
        <f t="shared" ref="F1255:H1255" si="1440">F1216</f>
        <v>0.75</v>
      </c>
      <c r="G1255" s="25">
        <f t="shared" si="1440"/>
        <v>0.9375</v>
      </c>
      <c r="H1255" s="25" t="str">
        <f t="shared" si="1440"/>
        <v>CNT</v>
      </c>
      <c r="J1255" s="1">
        <f t="shared" si="1395"/>
        <v>0.1875</v>
      </c>
      <c r="K1255" s="2">
        <f t="shared" si="1396"/>
        <v>0</v>
      </c>
      <c r="L1255" s="2">
        <f t="shared" si="1397"/>
        <v>3</v>
      </c>
      <c r="M1255" s="2">
        <f t="shared" si="1398"/>
        <v>130</v>
      </c>
      <c r="N1255" s="2">
        <f t="shared" si="1399"/>
        <v>183</v>
      </c>
      <c r="O1255" s="7" t="str">
        <f t="shared" si="1400"/>
        <v>CNT
 de 18h 00 à 22h 30</v>
      </c>
    </row>
    <row r="1256" spans="1:15" x14ac:dyDescent="0.25">
      <c r="A1256">
        <f t="shared" si="1401"/>
        <v>16</v>
      </c>
      <c r="B1256" s="3">
        <f t="shared" si="1402"/>
        <v>3</v>
      </c>
      <c r="C1256" s="4">
        <f t="shared" si="1393"/>
        <v>4</v>
      </c>
      <c r="D1256">
        <f t="shared" si="1405"/>
        <v>2018</v>
      </c>
      <c r="E1256" s="22">
        <f t="shared" si="1368"/>
        <v>43207</v>
      </c>
      <c r="F1256" s="25">
        <f t="shared" ref="F1256:H1256" si="1441">F1217</f>
        <v>0.3125</v>
      </c>
      <c r="G1256" s="25">
        <f t="shared" si="1441"/>
        <v>0.34375</v>
      </c>
      <c r="H1256" s="25" t="str">
        <f t="shared" si="1441"/>
        <v>SDIS et/OU PSIG</v>
      </c>
      <c r="J1256" s="1">
        <f t="shared" si="1395"/>
        <v>3.125E-2</v>
      </c>
      <c r="K1256" s="2">
        <f t="shared" si="1396"/>
        <v>0</v>
      </c>
      <c r="L1256" s="2">
        <f t="shared" si="1397"/>
        <v>4</v>
      </c>
      <c r="M1256" s="2">
        <f t="shared" si="1398"/>
        <v>4</v>
      </c>
      <c r="N1256" s="2">
        <f t="shared" si="1399"/>
        <v>12</v>
      </c>
      <c r="O1256" s="7" t="str">
        <f t="shared" si="1400"/>
        <v>SDIS et/OU PSIG
 de 7h 30 à 8h 15</v>
      </c>
    </row>
    <row r="1257" spans="1:15" x14ac:dyDescent="0.25">
      <c r="A1257">
        <f t="shared" si="1401"/>
        <v>16</v>
      </c>
      <c r="B1257" s="3">
        <f t="shared" si="1402"/>
        <v>3</v>
      </c>
      <c r="C1257" s="4">
        <f t="shared" si="1393"/>
        <v>4</v>
      </c>
      <c r="D1257">
        <f t="shared" si="1405"/>
        <v>2018</v>
      </c>
      <c r="E1257" s="22">
        <f t="shared" si="1368"/>
        <v>43207</v>
      </c>
      <c r="F1257" s="25">
        <f t="shared" ref="F1257:H1257" si="1442">F1218</f>
        <v>0.35416666666666669</v>
      </c>
      <c r="G1257" s="25">
        <f t="shared" si="1442"/>
        <v>0.5</v>
      </c>
      <c r="H1257" s="25" t="str">
        <f t="shared" si="1442"/>
        <v>Collège C</v>
      </c>
      <c r="J1257" s="1">
        <f t="shared" si="1395"/>
        <v>0.14583333333333331</v>
      </c>
      <c r="K1257" s="2">
        <f t="shared" si="1396"/>
        <v>0</v>
      </c>
      <c r="L1257" s="2">
        <f t="shared" si="1397"/>
        <v>4</v>
      </c>
      <c r="M1257" s="2">
        <f t="shared" si="1398"/>
        <v>16</v>
      </c>
      <c r="N1257" s="2">
        <f t="shared" si="1399"/>
        <v>57</v>
      </c>
      <c r="O1257" s="7" t="str">
        <f t="shared" si="1400"/>
        <v>Collège C
 de 8h 30 à 12h 00</v>
      </c>
    </row>
    <row r="1258" spans="1:15" x14ac:dyDescent="0.25">
      <c r="A1258">
        <f t="shared" si="1401"/>
        <v>16</v>
      </c>
      <c r="B1258" s="3">
        <f t="shared" si="1402"/>
        <v>3</v>
      </c>
      <c r="C1258" s="4">
        <f t="shared" si="1393"/>
        <v>4</v>
      </c>
      <c r="D1258">
        <f t="shared" si="1405"/>
        <v>2018</v>
      </c>
      <c r="E1258" s="22">
        <f t="shared" ref="E1258:E1318" si="1443">E1219+7</f>
        <v>43207</v>
      </c>
      <c r="F1258" s="25">
        <f t="shared" ref="F1258:H1258" si="1444">F1219</f>
        <v>0.52083333333333337</v>
      </c>
      <c r="G1258" s="25">
        <f t="shared" si="1444"/>
        <v>0.5625</v>
      </c>
      <c r="H1258" s="25" t="str">
        <f t="shared" si="1444"/>
        <v>Maison Des Cèdres</v>
      </c>
      <c r="J1258" s="1">
        <f t="shared" si="1395"/>
        <v>4.166666666666663E-2</v>
      </c>
      <c r="K1258" s="2">
        <f t="shared" si="1396"/>
        <v>0</v>
      </c>
      <c r="L1258" s="2">
        <f t="shared" si="1397"/>
        <v>4</v>
      </c>
      <c r="M1258" s="2">
        <f t="shared" si="1398"/>
        <v>64</v>
      </c>
      <c r="N1258" s="2">
        <f t="shared" si="1399"/>
        <v>75</v>
      </c>
      <c r="O1258" s="7" t="str">
        <f t="shared" si="1400"/>
        <v>Maison Des Cèdres
 de 12h 30 à 13h 30</v>
      </c>
    </row>
    <row r="1259" spans="1:15" x14ac:dyDescent="0.25">
      <c r="A1259">
        <f t="shared" si="1401"/>
        <v>16</v>
      </c>
      <c r="B1259" s="3">
        <f t="shared" si="1402"/>
        <v>3</v>
      </c>
      <c r="C1259" s="4">
        <f t="shared" si="1393"/>
        <v>4</v>
      </c>
      <c r="D1259">
        <f t="shared" si="1405"/>
        <v>2018</v>
      </c>
      <c r="E1259" s="22">
        <f t="shared" si="1443"/>
        <v>43207</v>
      </c>
      <c r="F1259" s="25">
        <f t="shared" ref="F1259:H1259" si="1445">F1220</f>
        <v>0.58333333333333337</v>
      </c>
      <c r="G1259" s="25">
        <f t="shared" si="1445"/>
        <v>0.75</v>
      </c>
      <c r="H1259" s="25" t="str">
        <f t="shared" si="1445"/>
        <v>Lycée</v>
      </c>
      <c r="J1259" s="1">
        <f t="shared" si="1395"/>
        <v>0.16666666666666663</v>
      </c>
      <c r="K1259" s="2">
        <f t="shared" si="1396"/>
        <v>0</v>
      </c>
      <c r="L1259" s="2">
        <f t="shared" si="1397"/>
        <v>4</v>
      </c>
      <c r="M1259" s="2">
        <f t="shared" si="1398"/>
        <v>82</v>
      </c>
      <c r="N1259" s="2">
        <f t="shared" si="1399"/>
        <v>129</v>
      </c>
      <c r="O1259" s="7" t="str">
        <f t="shared" si="1400"/>
        <v>Lycée
 de 14h 00 à 18h 00</v>
      </c>
    </row>
    <row r="1260" spans="1:15" x14ac:dyDescent="0.25">
      <c r="A1260">
        <f t="shared" si="1401"/>
        <v>16</v>
      </c>
      <c r="B1260" s="3">
        <f t="shared" si="1402"/>
        <v>3</v>
      </c>
      <c r="C1260" s="4">
        <f t="shared" si="1393"/>
        <v>4</v>
      </c>
      <c r="D1260">
        <f t="shared" si="1405"/>
        <v>2018</v>
      </c>
      <c r="E1260" s="22">
        <f t="shared" si="1443"/>
        <v>43207</v>
      </c>
      <c r="F1260" s="25">
        <f t="shared" ref="F1260:H1260" si="1446">F1221</f>
        <v>0.75</v>
      </c>
      <c r="G1260" s="25">
        <f t="shared" si="1446"/>
        <v>0.83333333333333337</v>
      </c>
      <c r="H1260" s="25" t="str">
        <f t="shared" si="1446"/>
        <v>Public</v>
      </c>
      <c r="J1260" s="1">
        <f t="shared" si="1395"/>
        <v>8.333333333333337E-2</v>
      </c>
      <c r="K1260" s="2">
        <f t="shared" si="1396"/>
        <v>0</v>
      </c>
      <c r="L1260" s="2">
        <f t="shared" si="1397"/>
        <v>4</v>
      </c>
      <c r="M1260" s="2">
        <f t="shared" si="1398"/>
        <v>130</v>
      </c>
      <c r="N1260" s="2">
        <f t="shared" si="1399"/>
        <v>153</v>
      </c>
      <c r="O1260" s="7" t="str">
        <f t="shared" si="1400"/>
        <v>Public
 de 18h 00 à 20h 00</v>
      </c>
    </row>
    <row r="1261" spans="1:15" x14ac:dyDescent="0.25">
      <c r="A1261">
        <f t="shared" si="1401"/>
        <v>16</v>
      </c>
      <c r="B1261" s="3">
        <f t="shared" si="1402"/>
        <v>3</v>
      </c>
      <c r="C1261" s="4">
        <f t="shared" si="1393"/>
        <v>4</v>
      </c>
      <c r="D1261">
        <f t="shared" si="1405"/>
        <v>2018</v>
      </c>
      <c r="E1261" s="22">
        <f t="shared" si="1443"/>
        <v>43207</v>
      </c>
      <c r="F1261" s="25">
        <f t="shared" ref="F1261:H1261" si="1447">F1222</f>
        <v>0.83333333333333337</v>
      </c>
      <c r="G1261" s="25">
        <f t="shared" si="1447"/>
        <v>0.9375</v>
      </c>
      <c r="H1261" s="25" t="str">
        <f t="shared" si="1447"/>
        <v>CNT</v>
      </c>
      <c r="J1261" s="1">
        <f t="shared" si="1395"/>
        <v>0.10416666666666663</v>
      </c>
      <c r="K1261" s="2">
        <f t="shared" si="1396"/>
        <v>0</v>
      </c>
      <c r="L1261" s="2">
        <f t="shared" si="1397"/>
        <v>4</v>
      </c>
      <c r="M1261" s="2">
        <f t="shared" si="1398"/>
        <v>154</v>
      </c>
      <c r="N1261" s="2">
        <f t="shared" si="1399"/>
        <v>183</v>
      </c>
      <c r="O1261" s="7" t="str">
        <f t="shared" si="1400"/>
        <v>CNT
 de 20h 00 à 22h 30</v>
      </c>
    </row>
    <row r="1262" spans="1:15" x14ac:dyDescent="0.25">
      <c r="A1262">
        <f t="shared" si="1401"/>
        <v>16</v>
      </c>
      <c r="B1262" s="3">
        <f t="shared" si="1402"/>
        <v>4</v>
      </c>
      <c r="C1262" s="4">
        <f t="shared" si="1393"/>
        <v>4</v>
      </c>
      <c r="D1262">
        <f t="shared" si="1405"/>
        <v>2018</v>
      </c>
      <c r="E1262" s="22">
        <f t="shared" si="1443"/>
        <v>43208</v>
      </c>
      <c r="F1262" s="25">
        <f t="shared" ref="F1262:H1262" si="1448">F1223</f>
        <v>0.33333333333333331</v>
      </c>
      <c r="G1262" s="25">
        <f t="shared" si="1448"/>
        <v>0.41666666666666669</v>
      </c>
      <c r="H1262" s="25" t="str">
        <f t="shared" si="1448"/>
        <v>Lycée</v>
      </c>
      <c r="J1262" s="1">
        <f t="shared" si="1395"/>
        <v>8.333333333333337E-2</v>
      </c>
      <c r="K1262" s="2">
        <f t="shared" si="1396"/>
        <v>0</v>
      </c>
      <c r="L1262" s="2">
        <f t="shared" si="1397"/>
        <v>5</v>
      </c>
      <c r="M1262" s="2">
        <f t="shared" si="1398"/>
        <v>10</v>
      </c>
      <c r="N1262" s="2">
        <f t="shared" si="1399"/>
        <v>33</v>
      </c>
      <c r="O1262" s="7" t="str">
        <f t="shared" si="1400"/>
        <v>Lycée
 de 8h 00 à 10h 00</v>
      </c>
    </row>
    <row r="1263" spans="1:15" x14ac:dyDescent="0.25">
      <c r="A1263">
        <f t="shared" si="1401"/>
        <v>16</v>
      </c>
      <c r="B1263" s="3">
        <f t="shared" si="1402"/>
        <v>4</v>
      </c>
      <c r="C1263" s="4">
        <f t="shared" si="1393"/>
        <v>4</v>
      </c>
      <c r="D1263">
        <f t="shared" si="1405"/>
        <v>2018</v>
      </c>
      <c r="E1263" s="22">
        <f t="shared" si="1443"/>
        <v>43208</v>
      </c>
      <c r="F1263" s="25">
        <f t="shared" ref="F1263:H1263" si="1449">F1224</f>
        <v>0.41666666666666669</v>
      </c>
      <c r="G1263" s="25">
        <f t="shared" si="1449"/>
        <v>0.5</v>
      </c>
      <c r="H1263" s="25" t="str">
        <f t="shared" si="1449"/>
        <v>Lycée</v>
      </c>
      <c r="J1263" s="1">
        <f t="shared" si="1395"/>
        <v>8.3333333333333315E-2</v>
      </c>
      <c r="K1263" s="2">
        <f t="shared" si="1396"/>
        <v>0</v>
      </c>
      <c r="L1263" s="2">
        <f t="shared" si="1397"/>
        <v>5</v>
      </c>
      <c r="M1263" s="2">
        <f t="shared" si="1398"/>
        <v>34</v>
      </c>
      <c r="N1263" s="2">
        <f t="shared" si="1399"/>
        <v>57</v>
      </c>
      <c r="O1263" s="7" t="str">
        <f t="shared" si="1400"/>
        <v>Lycée
 de 10h 00 à 12h 00</v>
      </c>
    </row>
    <row r="1264" spans="1:15" x14ac:dyDescent="0.25">
      <c r="A1264">
        <f t="shared" si="1401"/>
        <v>16</v>
      </c>
      <c r="B1264" s="3">
        <f t="shared" si="1402"/>
        <v>4</v>
      </c>
      <c r="C1264" s="4">
        <f t="shared" si="1393"/>
        <v>4</v>
      </c>
      <c r="D1264">
        <f t="shared" si="1405"/>
        <v>2018</v>
      </c>
      <c r="E1264" s="22">
        <f t="shared" si="1443"/>
        <v>43208</v>
      </c>
      <c r="F1264" s="25">
        <f t="shared" ref="F1264:H1264" si="1450">F1225</f>
        <v>0.52083333333333337</v>
      </c>
      <c r="G1264" s="25">
        <f t="shared" si="1450"/>
        <v>0.60416666666666663</v>
      </c>
      <c r="H1264" s="25" t="str">
        <f t="shared" si="1450"/>
        <v>CNT</v>
      </c>
      <c r="J1264" s="1">
        <f t="shared" si="1395"/>
        <v>8.3333333333333259E-2</v>
      </c>
      <c r="K1264" s="2">
        <f t="shared" si="1396"/>
        <v>0</v>
      </c>
      <c r="L1264" s="2">
        <f t="shared" si="1397"/>
        <v>5</v>
      </c>
      <c r="M1264" s="2">
        <f t="shared" si="1398"/>
        <v>64</v>
      </c>
      <c r="N1264" s="2">
        <f t="shared" si="1399"/>
        <v>87</v>
      </c>
      <c r="O1264" s="7" t="str">
        <f t="shared" si="1400"/>
        <v>CNT
 de 12h 30 à 14h 30</v>
      </c>
    </row>
    <row r="1265" spans="1:15" x14ac:dyDescent="0.25">
      <c r="A1265">
        <f t="shared" si="1401"/>
        <v>16</v>
      </c>
      <c r="B1265" s="3">
        <f t="shared" si="1402"/>
        <v>4</v>
      </c>
      <c r="C1265" s="4">
        <f t="shared" si="1393"/>
        <v>4</v>
      </c>
      <c r="D1265">
        <f t="shared" si="1405"/>
        <v>2018</v>
      </c>
      <c r="E1265" s="22">
        <f t="shared" si="1443"/>
        <v>43208</v>
      </c>
      <c r="F1265" s="25">
        <f t="shared" ref="F1265:H1265" si="1451">F1226</f>
        <v>0.60416666666666663</v>
      </c>
      <c r="G1265" s="25">
        <f t="shared" si="1451"/>
        <v>0.79166666666666663</v>
      </c>
      <c r="H1265" s="25" t="str">
        <f t="shared" si="1451"/>
        <v>Public</v>
      </c>
      <c r="J1265" s="1">
        <f t="shared" si="1395"/>
        <v>0.1875</v>
      </c>
      <c r="K1265" s="2">
        <f t="shared" si="1396"/>
        <v>0</v>
      </c>
      <c r="L1265" s="2">
        <f t="shared" si="1397"/>
        <v>5</v>
      </c>
      <c r="M1265" s="2">
        <f t="shared" si="1398"/>
        <v>88</v>
      </c>
      <c r="N1265" s="2">
        <f t="shared" si="1399"/>
        <v>141</v>
      </c>
      <c r="O1265" s="7" t="str">
        <f t="shared" si="1400"/>
        <v>Public
 de 14h 30 à 19h 00</v>
      </c>
    </row>
    <row r="1266" spans="1:15" x14ac:dyDescent="0.25">
      <c r="A1266">
        <f t="shared" si="1401"/>
        <v>16</v>
      </c>
      <c r="B1266" s="3">
        <f t="shared" si="1402"/>
        <v>4</v>
      </c>
      <c r="C1266" s="4">
        <f t="shared" si="1393"/>
        <v>4</v>
      </c>
      <c r="D1266">
        <f t="shared" si="1405"/>
        <v>2018</v>
      </c>
      <c r="E1266" s="22">
        <f t="shared" si="1443"/>
        <v>43208</v>
      </c>
      <c r="F1266" s="25">
        <f t="shared" ref="F1266:H1266" si="1452">F1227</f>
        <v>0.79166666666666663</v>
      </c>
      <c r="G1266" s="25">
        <f t="shared" si="1452"/>
        <v>0.83333333333333337</v>
      </c>
      <c r="H1266" s="25" t="str">
        <f t="shared" si="1452"/>
        <v>CNT</v>
      </c>
      <c r="J1266" s="1">
        <f t="shared" si="1395"/>
        <v>4.1666666666666741E-2</v>
      </c>
      <c r="K1266" s="2">
        <f t="shared" si="1396"/>
        <v>0</v>
      </c>
      <c r="L1266" s="2">
        <f t="shared" si="1397"/>
        <v>5</v>
      </c>
      <c r="M1266" s="2">
        <f t="shared" si="1398"/>
        <v>142</v>
      </c>
      <c r="N1266" s="2">
        <f t="shared" si="1399"/>
        <v>153</v>
      </c>
      <c r="O1266" s="7" t="str">
        <f t="shared" si="1400"/>
        <v>CNT
 de 19h 00 à 20h 00</v>
      </c>
    </row>
    <row r="1267" spans="1:15" x14ac:dyDescent="0.25">
      <c r="A1267">
        <f t="shared" si="1401"/>
        <v>16</v>
      </c>
      <c r="B1267" s="3">
        <f t="shared" si="1402"/>
        <v>4</v>
      </c>
      <c r="C1267" s="4">
        <f t="shared" si="1393"/>
        <v>4</v>
      </c>
      <c r="D1267">
        <f t="shared" si="1405"/>
        <v>2018</v>
      </c>
      <c r="E1267" s="22">
        <f t="shared" si="1443"/>
        <v>43208</v>
      </c>
      <c r="F1267" s="25">
        <f t="shared" ref="F1267:H1267" si="1453">F1228</f>
        <v>0.83333333333333337</v>
      </c>
      <c r="G1267" s="25">
        <f t="shared" si="1453"/>
        <v>0.9375</v>
      </c>
      <c r="H1267" s="25" t="str">
        <f t="shared" si="1453"/>
        <v>Plongeurs masqués</v>
      </c>
      <c r="J1267" s="1">
        <f t="shared" si="1395"/>
        <v>0.10416666666666663</v>
      </c>
      <c r="K1267" s="2">
        <f t="shared" si="1396"/>
        <v>0</v>
      </c>
      <c r="L1267" s="2">
        <f t="shared" si="1397"/>
        <v>5</v>
      </c>
      <c r="M1267" s="2">
        <f t="shared" si="1398"/>
        <v>154</v>
      </c>
      <c r="N1267" s="2">
        <f t="shared" si="1399"/>
        <v>183</v>
      </c>
      <c r="O1267" s="7" t="str">
        <f t="shared" si="1400"/>
        <v>Plongeurs masqués
 de 20h 00 à 22h 30</v>
      </c>
    </row>
    <row r="1268" spans="1:15" x14ac:dyDescent="0.25">
      <c r="A1268">
        <f t="shared" si="1401"/>
        <v>16</v>
      </c>
      <c r="B1268" s="3">
        <f t="shared" si="1402"/>
        <v>5</v>
      </c>
      <c r="C1268" s="4">
        <f t="shared" si="1393"/>
        <v>4</v>
      </c>
      <c r="D1268">
        <f t="shared" si="1405"/>
        <v>2018</v>
      </c>
      <c r="E1268" s="22">
        <f t="shared" si="1443"/>
        <v>43209</v>
      </c>
      <c r="F1268" s="25">
        <f t="shared" ref="F1268:H1268" si="1454">F1229</f>
        <v>0.35416666666666669</v>
      </c>
      <c r="G1268" s="25">
        <f t="shared" si="1454"/>
        <v>0.41666666666666669</v>
      </c>
      <c r="H1268" s="25" t="str">
        <f t="shared" si="1454"/>
        <v>Collège B</v>
      </c>
      <c r="J1268" s="1">
        <f t="shared" si="1395"/>
        <v>6.25E-2</v>
      </c>
      <c r="K1268" s="2">
        <f t="shared" si="1396"/>
        <v>0</v>
      </c>
      <c r="L1268" s="2">
        <f t="shared" si="1397"/>
        <v>6</v>
      </c>
      <c r="M1268" s="2">
        <f t="shared" si="1398"/>
        <v>16</v>
      </c>
      <c r="N1268" s="2">
        <f t="shared" si="1399"/>
        <v>33</v>
      </c>
      <c r="O1268" s="7" t="str">
        <f t="shared" si="1400"/>
        <v>Collège B
 de 8h 30 à 10h 00</v>
      </c>
    </row>
    <row r="1269" spans="1:15" x14ac:dyDescent="0.25">
      <c r="A1269">
        <f t="shared" si="1401"/>
        <v>16</v>
      </c>
      <c r="B1269" s="3">
        <f t="shared" si="1402"/>
        <v>5</v>
      </c>
      <c r="C1269" s="4">
        <f t="shared" si="1393"/>
        <v>4</v>
      </c>
      <c r="D1269">
        <f t="shared" si="1405"/>
        <v>2018</v>
      </c>
      <c r="E1269" s="22">
        <f t="shared" si="1443"/>
        <v>43209</v>
      </c>
      <c r="F1269" s="25">
        <f t="shared" ref="F1269:H1269" si="1455">F1230</f>
        <v>0.52083333333333337</v>
      </c>
      <c r="G1269" s="25">
        <f t="shared" si="1455"/>
        <v>0.5625</v>
      </c>
      <c r="H1269" s="25" t="str">
        <f t="shared" si="1455"/>
        <v>Inss</v>
      </c>
      <c r="J1269" s="1">
        <f t="shared" si="1395"/>
        <v>4.166666666666663E-2</v>
      </c>
      <c r="K1269" s="2">
        <f t="shared" si="1396"/>
        <v>0</v>
      </c>
      <c r="L1269" s="2">
        <f t="shared" si="1397"/>
        <v>6</v>
      </c>
      <c r="M1269" s="2">
        <f t="shared" si="1398"/>
        <v>64</v>
      </c>
      <c r="N1269" s="2">
        <f t="shared" si="1399"/>
        <v>75</v>
      </c>
      <c r="O1269" s="7" t="str">
        <f t="shared" si="1400"/>
        <v>Inss
 de 12h 30 à 13h 30</v>
      </c>
    </row>
    <row r="1270" spans="1:15" x14ac:dyDescent="0.25">
      <c r="A1270">
        <f t="shared" si="1401"/>
        <v>16</v>
      </c>
      <c r="B1270" s="3">
        <f t="shared" si="1402"/>
        <v>5</v>
      </c>
      <c r="C1270" s="4">
        <f t="shared" si="1393"/>
        <v>4</v>
      </c>
      <c r="D1270">
        <f t="shared" si="1405"/>
        <v>2018</v>
      </c>
      <c r="E1270" s="22">
        <f t="shared" si="1443"/>
        <v>43209</v>
      </c>
      <c r="F1270" s="25">
        <f t="shared" ref="F1270:H1270" si="1456">F1231</f>
        <v>0.58333333333333337</v>
      </c>
      <c r="G1270" s="25">
        <f t="shared" si="1456"/>
        <v>0.61111111111111105</v>
      </c>
      <c r="H1270" s="25" t="str">
        <f t="shared" si="1456"/>
        <v>Ecole Primaire A</v>
      </c>
      <c r="J1270" s="1">
        <f t="shared" si="1395"/>
        <v>2.7777777777777679E-2</v>
      </c>
      <c r="K1270" s="2">
        <f t="shared" si="1396"/>
        <v>0</v>
      </c>
      <c r="L1270" s="2">
        <f t="shared" si="1397"/>
        <v>6</v>
      </c>
      <c r="M1270" s="2">
        <f t="shared" si="1398"/>
        <v>82</v>
      </c>
      <c r="N1270" s="2">
        <f t="shared" si="1399"/>
        <v>88.999999999999972</v>
      </c>
      <c r="O1270" s="7" t="str">
        <f t="shared" si="1400"/>
        <v>Ecole Primaire A
 de 14h 00 à 14h 40</v>
      </c>
    </row>
    <row r="1271" spans="1:15" x14ac:dyDescent="0.25">
      <c r="A1271">
        <f t="shared" si="1401"/>
        <v>16</v>
      </c>
      <c r="B1271" s="3">
        <f t="shared" si="1402"/>
        <v>5</v>
      </c>
      <c r="C1271" s="4">
        <f t="shared" si="1393"/>
        <v>4</v>
      </c>
      <c r="D1271">
        <f t="shared" si="1405"/>
        <v>2018</v>
      </c>
      <c r="E1271" s="22">
        <f t="shared" si="1443"/>
        <v>43209</v>
      </c>
      <c r="F1271" s="25">
        <f t="shared" ref="F1271:H1271" si="1457">F1232</f>
        <v>0.61458333333333337</v>
      </c>
      <c r="G1271" s="25">
        <f t="shared" si="1457"/>
        <v>0.64236111111111105</v>
      </c>
      <c r="H1271" s="25" t="str">
        <f t="shared" si="1457"/>
        <v>Ecole Primaire A</v>
      </c>
      <c r="J1271" s="1">
        <f t="shared" si="1395"/>
        <v>2.7777777777777679E-2</v>
      </c>
      <c r="K1271" s="2">
        <f t="shared" si="1396"/>
        <v>0</v>
      </c>
      <c r="L1271" s="2">
        <f t="shared" si="1397"/>
        <v>6</v>
      </c>
      <c r="M1271" s="2">
        <f t="shared" si="1398"/>
        <v>91</v>
      </c>
      <c r="N1271" s="2">
        <f t="shared" si="1399"/>
        <v>97.999999999999972</v>
      </c>
      <c r="O1271" s="7" t="str">
        <f t="shared" si="1400"/>
        <v>Ecole Primaire A
 de 14h 45 à 15h 25</v>
      </c>
    </row>
    <row r="1272" spans="1:15" x14ac:dyDescent="0.25">
      <c r="A1272">
        <f t="shared" si="1401"/>
        <v>16</v>
      </c>
      <c r="B1272" s="3">
        <f t="shared" si="1402"/>
        <v>5</v>
      </c>
      <c r="C1272" s="4">
        <f t="shared" si="1393"/>
        <v>4</v>
      </c>
      <c r="D1272">
        <f t="shared" si="1405"/>
        <v>2018</v>
      </c>
      <c r="E1272" s="22">
        <f t="shared" si="1443"/>
        <v>43209</v>
      </c>
      <c r="F1272" s="25">
        <f t="shared" ref="F1272:H1272" si="1458">F1233</f>
        <v>0.66666666666666663</v>
      </c>
      <c r="G1272" s="25">
        <f t="shared" si="1458"/>
        <v>0.75</v>
      </c>
      <c r="H1272" s="25" t="str">
        <f t="shared" si="1458"/>
        <v>Lycée</v>
      </c>
      <c r="J1272" s="1">
        <f t="shared" si="1395"/>
        <v>8.333333333333337E-2</v>
      </c>
      <c r="K1272" s="2">
        <f t="shared" si="1396"/>
        <v>0</v>
      </c>
      <c r="L1272" s="2">
        <f t="shared" si="1397"/>
        <v>6</v>
      </c>
      <c r="M1272" s="2">
        <f t="shared" si="1398"/>
        <v>106</v>
      </c>
      <c r="N1272" s="2">
        <f t="shared" si="1399"/>
        <v>129</v>
      </c>
      <c r="O1272" s="7" t="str">
        <f t="shared" si="1400"/>
        <v>Lycée
 de 16h 00 à 18h 00</v>
      </c>
    </row>
    <row r="1273" spans="1:15" x14ac:dyDescent="0.25">
      <c r="A1273">
        <f t="shared" si="1401"/>
        <v>16</v>
      </c>
      <c r="B1273" s="3">
        <f t="shared" si="1402"/>
        <v>5</v>
      </c>
      <c r="C1273" s="4">
        <f t="shared" si="1393"/>
        <v>4</v>
      </c>
      <c r="D1273">
        <f t="shared" si="1405"/>
        <v>2018</v>
      </c>
      <c r="E1273" s="22">
        <f t="shared" si="1443"/>
        <v>43209</v>
      </c>
      <c r="F1273" s="25">
        <f t="shared" ref="F1273:H1273" si="1459">F1234</f>
        <v>0.75</v>
      </c>
      <c r="G1273" s="25">
        <f t="shared" si="1459"/>
        <v>0.83333333333333337</v>
      </c>
      <c r="H1273" s="25" t="str">
        <f t="shared" si="1459"/>
        <v>Public</v>
      </c>
      <c r="J1273" s="1">
        <f t="shared" si="1395"/>
        <v>8.333333333333337E-2</v>
      </c>
      <c r="K1273" s="2">
        <f t="shared" si="1396"/>
        <v>0</v>
      </c>
      <c r="L1273" s="2">
        <f t="shared" si="1397"/>
        <v>6</v>
      </c>
      <c r="M1273" s="2">
        <f t="shared" si="1398"/>
        <v>130</v>
      </c>
      <c r="N1273" s="2">
        <f t="shared" si="1399"/>
        <v>153</v>
      </c>
      <c r="O1273" s="7" t="str">
        <f t="shared" si="1400"/>
        <v>Public
 de 18h 00 à 20h 00</v>
      </c>
    </row>
    <row r="1274" spans="1:15" x14ac:dyDescent="0.25">
      <c r="A1274">
        <f t="shared" si="1401"/>
        <v>16</v>
      </c>
      <c r="B1274" s="3">
        <f t="shared" si="1402"/>
        <v>5</v>
      </c>
      <c r="C1274" s="4">
        <f t="shared" si="1393"/>
        <v>4</v>
      </c>
      <c r="D1274">
        <f t="shared" si="1405"/>
        <v>2018</v>
      </c>
      <c r="E1274" s="22">
        <f t="shared" si="1443"/>
        <v>43209</v>
      </c>
      <c r="F1274" s="25">
        <f t="shared" ref="F1274:H1274" si="1460">F1235</f>
        <v>0.83333333333333337</v>
      </c>
      <c r="G1274" s="25">
        <f t="shared" si="1460"/>
        <v>0.9375</v>
      </c>
      <c r="H1274" s="25" t="str">
        <f t="shared" si="1460"/>
        <v>CNT</v>
      </c>
      <c r="J1274" s="1">
        <f t="shared" si="1395"/>
        <v>0.10416666666666663</v>
      </c>
      <c r="K1274" s="2">
        <f t="shared" si="1396"/>
        <v>0</v>
      </c>
      <c r="L1274" s="2">
        <f t="shared" si="1397"/>
        <v>6</v>
      </c>
      <c r="M1274" s="2">
        <f t="shared" si="1398"/>
        <v>154</v>
      </c>
      <c r="N1274" s="2">
        <f t="shared" si="1399"/>
        <v>183</v>
      </c>
      <c r="O1274" s="7" t="str">
        <f t="shared" si="1400"/>
        <v>CNT
 de 20h 00 à 22h 30</v>
      </c>
    </row>
    <row r="1275" spans="1:15" x14ac:dyDescent="0.25">
      <c r="A1275">
        <f t="shared" si="1401"/>
        <v>16</v>
      </c>
      <c r="B1275" s="3">
        <f t="shared" si="1402"/>
        <v>6</v>
      </c>
      <c r="C1275" s="4">
        <f t="shared" si="1393"/>
        <v>4</v>
      </c>
      <c r="D1275">
        <f t="shared" si="1405"/>
        <v>2018</v>
      </c>
      <c r="E1275" s="22">
        <f t="shared" si="1443"/>
        <v>43210</v>
      </c>
      <c r="F1275" s="25">
        <f t="shared" ref="F1275:H1275" si="1461">F1236</f>
        <v>0.375</v>
      </c>
      <c r="G1275" s="25">
        <f t="shared" si="1461"/>
        <v>0.47916666666666669</v>
      </c>
      <c r="H1275" s="25" t="str">
        <f t="shared" si="1461"/>
        <v>Ecole Primaire B</v>
      </c>
      <c r="J1275" s="1">
        <f t="shared" si="1395"/>
        <v>0.10416666666666669</v>
      </c>
      <c r="K1275" s="2">
        <f t="shared" si="1396"/>
        <v>0</v>
      </c>
      <c r="L1275" s="2">
        <f t="shared" si="1397"/>
        <v>7</v>
      </c>
      <c r="M1275" s="2">
        <f t="shared" si="1398"/>
        <v>22</v>
      </c>
      <c r="N1275" s="2">
        <f t="shared" si="1399"/>
        <v>51</v>
      </c>
      <c r="O1275" s="7" t="str">
        <f t="shared" si="1400"/>
        <v>Ecole Primaire B
 de 9h 00 à 11h 30</v>
      </c>
    </row>
    <row r="1276" spans="1:15" x14ac:dyDescent="0.25">
      <c r="A1276">
        <f t="shared" si="1401"/>
        <v>16</v>
      </c>
      <c r="B1276" s="3">
        <f t="shared" si="1402"/>
        <v>6</v>
      </c>
      <c r="C1276" s="4">
        <f t="shared" si="1393"/>
        <v>4</v>
      </c>
      <c r="D1276">
        <f t="shared" si="1405"/>
        <v>2018</v>
      </c>
      <c r="E1276" s="22">
        <f t="shared" si="1443"/>
        <v>43210</v>
      </c>
      <c r="F1276" s="25">
        <f t="shared" ref="F1276:H1276" si="1462">F1237</f>
        <v>0.52083333333333337</v>
      </c>
      <c r="G1276" s="25">
        <f t="shared" si="1462"/>
        <v>0.5625</v>
      </c>
      <c r="H1276" s="25" t="str">
        <f t="shared" si="1462"/>
        <v>Maison Des Cèdres</v>
      </c>
      <c r="J1276" s="1">
        <f t="shared" si="1395"/>
        <v>4.166666666666663E-2</v>
      </c>
      <c r="K1276" s="2">
        <f t="shared" si="1396"/>
        <v>0</v>
      </c>
      <c r="L1276" s="2">
        <f t="shared" si="1397"/>
        <v>7</v>
      </c>
      <c r="M1276" s="2">
        <f t="shared" si="1398"/>
        <v>64</v>
      </c>
      <c r="N1276" s="2">
        <f t="shared" si="1399"/>
        <v>75</v>
      </c>
      <c r="O1276" s="7" t="str">
        <f t="shared" si="1400"/>
        <v>Maison Des Cèdres
 de 12h 30 à 13h 30</v>
      </c>
    </row>
    <row r="1277" spans="1:15" x14ac:dyDescent="0.25">
      <c r="A1277">
        <f t="shared" si="1401"/>
        <v>16</v>
      </c>
      <c r="B1277" s="3">
        <f t="shared" si="1402"/>
        <v>6</v>
      </c>
      <c r="C1277" s="4">
        <f t="shared" si="1393"/>
        <v>4</v>
      </c>
      <c r="D1277">
        <f t="shared" si="1405"/>
        <v>2018</v>
      </c>
      <c r="E1277" s="22">
        <f t="shared" si="1443"/>
        <v>43210</v>
      </c>
      <c r="F1277" s="25">
        <f t="shared" ref="F1277:H1277" si="1463">F1238</f>
        <v>0.58333333333333337</v>
      </c>
      <c r="G1277" s="25">
        <f t="shared" si="1463"/>
        <v>0.66666666666666663</v>
      </c>
      <c r="H1277" s="25" t="str">
        <f t="shared" si="1463"/>
        <v>Lycée</v>
      </c>
      <c r="J1277" s="1">
        <f t="shared" si="1395"/>
        <v>8.3333333333333259E-2</v>
      </c>
      <c r="K1277" s="2">
        <f t="shared" si="1396"/>
        <v>0</v>
      </c>
      <c r="L1277" s="2">
        <f t="shared" si="1397"/>
        <v>7</v>
      </c>
      <c r="M1277" s="2">
        <f t="shared" si="1398"/>
        <v>82</v>
      </c>
      <c r="N1277" s="2">
        <f t="shared" si="1399"/>
        <v>105</v>
      </c>
      <c r="O1277" s="7" t="str">
        <f t="shared" si="1400"/>
        <v>Lycée
 de 14h 00 à 16h 00</v>
      </c>
    </row>
    <row r="1278" spans="1:15" x14ac:dyDescent="0.25">
      <c r="A1278">
        <f t="shared" si="1401"/>
        <v>16</v>
      </c>
      <c r="B1278" s="3">
        <f t="shared" si="1402"/>
        <v>6</v>
      </c>
      <c r="C1278" s="4">
        <f t="shared" si="1393"/>
        <v>4</v>
      </c>
      <c r="D1278">
        <f t="shared" si="1405"/>
        <v>2018</v>
      </c>
      <c r="E1278" s="22">
        <f t="shared" si="1443"/>
        <v>43210</v>
      </c>
      <c r="F1278" s="25">
        <f t="shared" ref="F1278:H1278" si="1464">F1239</f>
        <v>0.66666666666666663</v>
      </c>
      <c r="G1278" s="25">
        <f t="shared" si="1464"/>
        <v>0.75</v>
      </c>
      <c r="H1278" s="25" t="str">
        <f t="shared" si="1464"/>
        <v>Lycée</v>
      </c>
      <c r="J1278" s="1">
        <f t="shared" si="1395"/>
        <v>8.333333333333337E-2</v>
      </c>
      <c r="K1278" s="2">
        <f t="shared" si="1396"/>
        <v>0</v>
      </c>
      <c r="L1278" s="2">
        <f t="shared" si="1397"/>
        <v>7</v>
      </c>
      <c r="M1278" s="2">
        <f t="shared" si="1398"/>
        <v>106</v>
      </c>
      <c r="N1278" s="2">
        <f t="shared" si="1399"/>
        <v>129</v>
      </c>
      <c r="O1278" s="7" t="str">
        <f t="shared" si="1400"/>
        <v>Lycée
 de 16h 00 à 18h 00</v>
      </c>
    </row>
    <row r="1279" spans="1:15" x14ac:dyDescent="0.25">
      <c r="A1279">
        <f t="shared" si="1401"/>
        <v>16</v>
      </c>
      <c r="B1279" s="3">
        <f t="shared" si="1402"/>
        <v>6</v>
      </c>
      <c r="C1279" s="4">
        <f t="shared" si="1393"/>
        <v>4</v>
      </c>
      <c r="D1279">
        <f t="shared" si="1405"/>
        <v>2018</v>
      </c>
      <c r="E1279" s="22">
        <f t="shared" si="1443"/>
        <v>43210</v>
      </c>
      <c r="F1279" s="25">
        <f t="shared" ref="F1279:H1279" si="1465">F1240</f>
        <v>0.75</v>
      </c>
      <c r="G1279" s="25">
        <f t="shared" si="1465"/>
        <v>0.83333333333333337</v>
      </c>
      <c r="H1279" s="25" t="str">
        <f t="shared" si="1465"/>
        <v>Public</v>
      </c>
      <c r="J1279" s="1">
        <f t="shared" si="1395"/>
        <v>8.333333333333337E-2</v>
      </c>
      <c r="K1279" s="2">
        <f t="shared" si="1396"/>
        <v>0</v>
      </c>
      <c r="L1279" s="2">
        <f t="shared" si="1397"/>
        <v>7</v>
      </c>
      <c r="M1279" s="2">
        <f t="shared" si="1398"/>
        <v>130</v>
      </c>
      <c r="N1279" s="2">
        <f t="shared" si="1399"/>
        <v>153</v>
      </c>
      <c r="O1279" s="7" t="str">
        <f t="shared" si="1400"/>
        <v>Public
 de 18h 00 à 20h 00</v>
      </c>
    </row>
    <row r="1280" spans="1:15" x14ac:dyDescent="0.25">
      <c r="A1280">
        <f t="shared" si="1401"/>
        <v>16</v>
      </c>
      <c r="B1280" s="3">
        <f t="shared" si="1402"/>
        <v>6</v>
      </c>
      <c r="C1280" s="4">
        <f t="shared" si="1393"/>
        <v>4</v>
      </c>
      <c r="D1280">
        <f t="shared" si="1405"/>
        <v>2018</v>
      </c>
      <c r="E1280" s="22">
        <f t="shared" si="1443"/>
        <v>43210</v>
      </c>
      <c r="F1280" s="25">
        <f t="shared" ref="F1280:H1280" si="1466">F1241</f>
        <v>0.83333333333333337</v>
      </c>
      <c r="G1280" s="25">
        <f t="shared" si="1466"/>
        <v>0.875</v>
      </c>
      <c r="H1280" s="25" t="str">
        <f t="shared" si="1466"/>
        <v>CNT</v>
      </c>
      <c r="J1280" s="1">
        <f t="shared" si="1395"/>
        <v>4.166666666666663E-2</v>
      </c>
      <c r="K1280" s="2">
        <f t="shared" si="1396"/>
        <v>0</v>
      </c>
      <c r="L1280" s="2">
        <f t="shared" si="1397"/>
        <v>7</v>
      </c>
      <c r="M1280" s="2">
        <f t="shared" si="1398"/>
        <v>154</v>
      </c>
      <c r="N1280" s="2">
        <f t="shared" si="1399"/>
        <v>165</v>
      </c>
      <c r="O1280" s="7" t="str">
        <f t="shared" si="1400"/>
        <v>CNT
 de 20h 00 à 21h 00</v>
      </c>
    </row>
    <row r="1281" spans="1:15" x14ac:dyDescent="0.25">
      <c r="A1281">
        <f t="shared" si="1401"/>
        <v>16</v>
      </c>
      <c r="B1281" s="3">
        <f t="shared" si="1402"/>
        <v>6</v>
      </c>
      <c r="C1281" s="4">
        <f t="shared" si="1393"/>
        <v>4</v>
      </c>
      <c r="D1281">
        <f t="shared" si="1405"/>
        <v>2018</v>
      </c>
      <c r="E1281" s="22">
        <f t="shared" si="1443"/>
        <v>43210</v>
      </c>
      <c r="F1281" s="25">
        <f t="shared" ref="F1281:H1281" si="1467">F1242</f>
        <v>0.875</v>
      </c>
      <c r="G1281" s="25">
        <f t="shared" si="1467"/>
        <v>0.9375</v>
      </c>
      <c r="H1281" s="25" t="str">
        <f t="shared" si="1467"/>
        <v>TVSV</v>
      </c>
      <c r="J1281" s="1">
        <f t="shared" si="1395"/>
        <v>6.25E-2</v>
      </c>
      <c r="K1281" s="2">
        <f t="shared" si="1396"/>
        <v>0</v>
      </c>
      <c r="L1281" s="2">
        <f t="shared" si="1397"/>
        <v>7</v>
      </c>
      <c r="M1281" s="2">
        <f t="shared" si="1398"/>
        <v>166</v>
      </c>
      <c r="N1281" s="2">
        <f t="shared" si="1399"/>
        <v>183</v>
      </c>
      <c r="O1281" s="7" t="str">
        <f t="shared" si="1400"/>
        <v>TVSV
 de 21h 00 à 22h 30</v>
      </c>
    </row>
    <row r="1282" spans="1:15" x14ac:dyDescent="0.25">
      <c r="A1282">
        <f t="shared" si="1401"/>
        <v>16</v>
      </c>
      <c r="B1282" s="3">
        <f t="shared" si="1402"/>
        <v>7</v>
      </c>
      <c r="C1282" s="4">
        <f t="shared" ref="C1282:C1318" si="1468">MONTH(E1282)</f>
        <v>4</v>
      </c>
      <c r="D1282">
        <f t="shared" si="1405"/>
        <v>2018</v>
      </c>
      <c r="E1282" s="22">
        <f t="shared" si="1443"/>
        <v>43211</v>
      </c>
      <c r="F1282" s="25">
        <f t="shared" ref="F1282:H1282" si="1469">F1243</f>
        <v>0.33333333333333331</v>
      </c>
      <c r="G1282" s="25">
        <f t="shared" si="1469"/>
        <v>0.375</v>
      </c>
      <c r="H1282" s="25" t="str">
        <f t="shared" si="1469"/>
        <v>Gym Volontaire</v>
      </c>
      <c r="J1282" s="1">
        <f t="shared" ref="J1282:J1318" si="1470">G1282-F1282</f>
        <v>4.1666666666666685E-2</v>
      </c>
      <c r="K1282" s="2">
        <f t="shared" ref="K1282:K1318" si="1471">I1282*J1282*24</f>
        <v>0</v>
      </c>
      <c r="L1282" s="2">
        <f t="shared" ref="L1282:L1318" si="1472">B1282+1</f>
        <v>8</v>
      </c>
      <c r="M1282" s="2">
        <f t="shared" si="1398"/>
        <v>10</v>
      </c>
      <c r="N1282" s="2">
        <f t="shared" si="1399"/>
        <v>21</v>
      </c>
      <c r="O1282" s="7" t="str">
        <f t="shared" si="1400"/>
        <v>Gym Volontaire
 de 8h 00 à 9h 00</v>
      </c>
    </row>
    <row r="1283" spans="1:15" x14ac:dyDescent="0.25">
      <c r="A1283">
        <f t="shared" ref="A1283:A1318" si="1473">WEEKNUM(E1283)</f>
        <v>16</v>
      </c>
      <c r="B1283" s="3">
        <f t="shared" ref="B1283:B1318" si="1474">WEEKDAY(E1283)</f>
        <v>7</v>
      </c>
      <c r="C1283" s="4">
        <f t="shared" si="1468"/>
        <v>4</v>
      </c>
      <c r="D1283">
        <f t="shared" si="1405"/>
        <v>2018</v>
      </c>
      <c r="E1283" s="22">
        <f t="shared" si="1443"/>
        <v>43211</v>
      </c>
      <c r="F1283" s="25">
        <f t="shared" ref="F1283:H1283" si="1475">F1244</f>
        <v>0.375</v>
      </c>
      <c r="G1283" s="25">
        <f t="shared" si="1475"/>
        <v>0.45833333333333331</v>
      </c>
      <c r="H1283" s="25" t="str">
        <f t="shared" si="1475"/>
        <v>Val Horizon</v>
      </c>
      <c r="J1283" s="1">
        <f t="shared" si="1470"/>
        <v>8.3333333333333315E-2</v>
      </c>
      <c r="K1283" s="2">
        <f t="shared" si="1471"/>
        <v>0</v>
      </c>
      <c r="L1283" s="2">
        <f t="shared" si="1472"/>
        <v>8</v>
      </c>
      <c r="M1283" s="2">
        <f t="shared" si="1398"/>
        <v>22</v>
      </c>
      <c r="N1283" s="2">
        <f t="shared" si="1399"/>
        <v>45</v>
      </c>
      <c r="O1283" s="7" t="str">
        <f t="shared" ref="O1283:O1318" si="1476">H1283&amp;CHAR(10)&amp;" de "&amp;HOUR(F1283)&amp;"h "&amp;IF(MINUTE(F1283)=0,"00",MINUTE(F1283))&amp;" à "&amp;HOUR(G1283)&amp;"h "&amp;IF(MINUTE(G1283)=0,"00",MINUTE(G1283))&amp;IF(I1283&lt;1,"",CHAR(10)&amp;" "&amp;I1283&amp;" participants")</f>
        <v>Val Horizon
 de 9h 00 à 11h 00</v>
      </c>
    </row>
    <row r="1284" spans="1:15" x14ac:dyDescent="0.25">
      <c r="A1284">
        <f t="shared" si="1473"/>
        <v>16</v>
      </c>
      <c r="B1284" s="3">
        <f t="shared" si="1474"/>
        <v>7</v>
      </c>
      <c r="C1284" s="4">
        <f t="shared" si="1468"/>
        <v>4</v>
      </c>
      <c r="D1284">
        <f t="shared" si="1405"/>
        <v>2018</v>
      </c>
      <c r="E1284" s="22">
        <f t="shared" si="1443"/>
        <v>43211</v>
      </c>
      <c r="F1284" s="25">
        <f t="shared" ref="F1284:H1284" si="1477">F1245</f>
        <v>0.45833333333333331</v>
      </c>
      <c r="G1284" s="25">
        <f t="shared" si="1477"/>
        <v>0.60416666666666663</v>
      </c>
      <c r="H1284" s="25" t="str">
        <f t="shared" si="1477"/>
        <v>CNT</v>
      </c>
      <c r="J1284" s="1">
        <f t="shared" si="1470"/>
        <v>0.14583333333333331</v>
      </c>
      <c r="K1284" s="2">
        <f t="shared" si="1471"/>
        <v>0</v>
      </c>
      <c r="L1284" s="2">
        <f t="shared" si="1472"/>
        <v>8</v>
      </c>
      <c r="M1284" s="2">
        <f t="shared" ref="M1284:M1318" si="1478">288*F1284-86</f>
        <v>46</v>
      </c>
      <c r="N1284" s="2">
        <f t="shared" ref="N1284:N1318" si="1479">288*G1284-87</f>
        <v>87</v>
      </c>
      <c r="O1284" s="7" t="str">
        <f t="shared" si="1476"/>
        <v>CNT
 de 11h 00 à 14h 30</v>
      </c>
    </row>
    <row r="1285" spans="1:15" x14ac:dyDescent="0.25">
      <c r="A1285">
        <f t="shared" si="1473"/>
        <v>16</v>
      </c>
      <c r="B1285" s="3">
        <f t="shared" si="1474"/>
        <v>7</v>
      </c>
      <c r="C1285" s="4">
        <f t="shared" si="1468"/>
        <v>4</v>
      </c>
      <c r="D1285">
        <f t="shared" ref="D1285:D1318" si="1480">YEAR(E1285)</f>
        <v>2018</v>
      </c>
      <c r="E1285" s="22">
        <f t="shared" si="1443"/>
        <v>43211</v>
      </c>
      <c r="F1285" s="25">
        <f t="shared" ref="F1285:H1285" si="1481">F1246</f>
        <v>0.60416666666666663</v>
      </c>
      <c r="G1285" s="25">
        <f t="shared" si="1481"/>
        <v>0.79166666666666663</v>
      </c>
      <c r="H1285" s="25" t="str">
        <f t="shared" si="1481"/>
        <v>Public + SDIS ET/OU PSIG</v>
      </c>
      <c r="J1285" s="1">
        <f t="shared" si="1470"/>
        <v>0.1875</v>
      </c>
      <c r="K1285" s="2">
        <f t="shared" si="1471"/>
        <v>0</v>
      </c>
      <c r="L1285" s="2">
        <f t="shared" si="1472"/>
        <v>8</v>
      </c>
      <c r="M1285" s="2">
        <f t="shared" si="1478"/>
        <v>88</v>
      </c>
      <c r="N1285" s="2">
        <f t="shared" si="1479"/>
        <v>141</v>
      </c>
      <c r="O1285" s="7" t="str">
        <f t="shared" si="1476"/>
        <v>Public + SDIS ET/OU PSIG
 de 14h 30 à 19h 00</v>
      </c>
    </row>
    <row r="1286" spans="1:15" x14ac:dyDescent="0.25">
      <c r="A1286">
        <f t="shared" si="1473"/>
        <v>16</v>
      </c>
      <c r="B1286" s="3">
        <f t="shared" si="1474"/>
        <v>7</v>
      </c>
      <c r="C1286" s="4">
        <f t="shared" si="1468"/>
        <v>4</v>
      </c>
      <c r="D1286">
        <f t="shared" si="1480"/>
        <v>2018</v>
      </c>
      <c r="E1286" s="22">
        <f t="shared" si="1443"/>
        <v>43211</v>
      </c>
      <c r="F1286" s="25">
        <f t="shared" ref="F1286:H1286" si="1482">F1247</f>
        <v>0.79166666666666663</v>
      </c>
      <c r="G1286" s="25">
        <f t="shared" si="1482"/>
        <v>0.84375</v>
      </c>
      <c r="H1286" s="25" t="str">
        <f t="shared" si="1482"/>
        <v>Plongeurs masqués</v>
      </c>
      <c r="J1286" s="1">
        <f t="shared" si="1470"/>
        <v>5.208333333333337E-2</v>
      </c>
      <c r="K1286" s="2">
        <f t="shared" si="1471"/>
        <v>0</v>
      </c>
      <c r="L1286" s="2">
        <f t="shared" si="1472"/>
        <v>8</v>
      </c>
      <c r="M1286" s="2">
        <f t="shared" si="1478"/>
        <v>142</v>
      </c>
      <c r="N1286" s="2">
        <f t="shared" si="1479"/>
        <v>156</v>
      </c>
      <c r="O1286" s="7" t="str">
        <f t="shared" si="1476"/>
        <v>Plongeurs masqués
 de 19h 00 à 20h 15</v>
      </c>
    </row>
    <row r="1287" spans="1:15" x14ac:dyDescent="0.25">
      <c r="A1287">
        <f t="shared" si="1473"/>
        <v>17</v>
      </c>
      <c r="B1287" s="3">
        <f t="shared" si="1474"/>
        <v>1</v>
      </c>
      <c r="C1287" s="4">
        <f t="shared" si="1468"/>
        <v>4</v>
      </c>
      <c r="D1287">
        <f t="shared" si="1480"/>
        <v>2018</v>
      </c>
      <c r="E1287" s="22">
        <f t="shared" si="1443"/>
        <v>43212</v>
      </c>
      <c r="F1287" s="25">
        <f t="shared" ref="F1287:H1287" si="1483">F1248</f>
        <v>0.3125</v>
      </c>
      <c r="G1287" s="25">
        <f t="shared" si="1483"/>
        <v>0.41666666666666669</v>
      </c>
      <c r="H1287" s="25" t="str">
        <f t="shared" si="1483"/>
        <v>CNT</v>
      </c>
      <c r="J1287" s="1">
        <f t="shared" si="1470"/>
        <v>0.10416666666666669</v>
      </c>
      <c r="K1287" s="2">
        <f t="shared" si="1471"/>
        <v>0</v>
      </c>
      <c r="L1287" s="2">
        <f t="shared" si="1472"/>
        <v>2</v>
      </c>
      <c r="M1287" s="2">
        <f t="shared" si="1478"/>
        <v>4</v>
      </c>
      <c r="N1287" s="2">
        <f t="shared" si="1479"/>
        <v>33</v>
      </c>
      <c r="O1287" s="7" t="str">
        <f t="shared" si="1476"/>
        <v>CNT
 de 7h 30 à 10h 00</v>
      </c>
    </row>
    <row r="1288" spans="1:15" x14ac:dyDescent="0.25">
      <c r="A1288">
        <f t="shared" si="1473"/>
        <v>17</v>
      </c>
      <c r="B1288" s="3">
        <f t="shared" si="1474"/>
        <v>1</v>
      </c>
      <c r="C1288" s="4">
        <f t="shared" si="1468"/>
        <v>4</v>
      </c>
      <c r="D1288">
        <f t="shared" si="1480"/>
        <v>2018</v>
      </c>
      <c r="E1288" s="22">
        <f t="shared" si="1443"/>
        <v>43212</v>
      </c>
      <c r="F1288" s="25">
        <f t="shared" ref="F1288:H1288" si="1484">F1249</f>
        <v>0.41666666666666669</v>
      </c>
      <c r="G1288" s="25">
        <f t="shared" si="1484"/>
        <v>0.5625</v>
      </c>
      <c r="H1288" s="25" t="str">
        <f t="shared" si="1484"/>
        <v>Public</v>
      </c>
      <c r="J1288" s="1">
        <f t="shared" si="1470"/>
        <v>0.14583333333333331</v>
      </c>
      <c r="K1288" s="2">
        <f t="shared" si="1471"/>
        <v>0</v>
      </c>
      <c r="L1288" s="2">
        <f t="shared" si="1472"/>
        <v>2</v>
      </c>
      <c r="M1288" s="2">
        <f t="shared" si="1478"/>
        <v>34</v>
      </c>
      <c r="N1288" s="2">
        <f t="shared" si="1479"/>
        <v>75</v>
      </c>
      <c r="O1288" s="7" t="str">
        <f t="shared" si="1476"/>
        <v>Public
 de 10h 00 à 13h 30</v>
      </c>
    </row>
    <row r="1289" spans="1:15" x14ac:dyDescent="0.25">
      <c r="A1289">
        <f t="shared" si="1473"/>
        <v>17</v>
      </c>
      <c r="B1289" s="3">
        <f t="shared" si="1474"/>
        <v>2</v>
      </c>
      <c r="C1289" s="4">
        <f t="shared" si="1468"/>
        <v>4</v>
      </c>
      <c r="D1289">
        <f t="shared" si="1480"/>
        <v>2018</v>
      </c>
      <c r="E1289" s="22">
        <f t="shared" si="1443"/>
        <v>43213</v>
      </c>
      <c r="F1289" s="25">
        <f t="shared" ref="F1289:H1289" si="1485">F1250</f>
        <v>0.375</v>
      </c>
      <c r="G1289" s="25">
        <f t="shared" si="1485"/>
        <v>0.44791666666666669</v>
      </c>
      <c r="H1289" s="25" t="str">
        <f t="shared" si="1485"/>
        <v>Lycée</v>
      </c>
      <c r="J1289" s="1">
        <f t="shared" si="1470"/>
        <v>7.2916666666666685E-2</v>
      </c>
      <c r="K1289" s="2">
        <f t="shared" si="1471"/>
        <v>0</v>
      </c>
      <c r="L1289" s="2">
        <f t="shared" si="1472"/>
        <v>3</v>
      </c>
      <c r="M1289" s="2">
        <f t="shared" si="1478"/>
        <v>22</v>
      </c>
      <c r="N1289" s="2">
        <f t="shared" si="1479"/>
        <v>42</v>
      </c>
      <c r="O1289" s="7" t="str">
        <f t="shared" si="1476"/>
        <v>Lycée
 de 9h 00 à 10h 45</v>
      </c>
    </row>
    <row r="1290" spans="1:15" x14ac:dyDescent="0.25">
      <c r="A1290">
        <f t="shared" si="1473"/>
        <v>17</v>
      </c>
      <c r="B1290" s="3">
        <f t="shared" si="1474"/>
        <v>2</v>
      </c>
      <c r="C1290" s="4">
        <f t="shared" si="1468"/>
        <v>4</v>
      </c>
      <c r="D1290">
        <f t="shared" si="1480"/>
        <v>2018</v>
      </c>
      <c r="E1290" s="22">
        <f t="shared" si="1443"/>
        <v>43213</v>
      </c>
      <c r="F1290" s="25">
        <f t="shared" ref="F1290:H1290" si="1486">F1251</f>
        <v>0.5</v>
      </c>
      <c r="G1290" s="25">
        <f t="shared" si="1486"/>
        <v>0.5625</v>
      </c>
      <c r="H1290" s="25" t="str">
        <f t="shared" si="1486"/>
        <v>Gym Volontaire</v>
      </c>
      <c r="J1290" s="1">
        <f t="shared" si="1470"/>
        <v>6.25E-2</v>
      </c>
      <c r="K1290" s="2">
        <f t="shared" si="1471"/>
        <v>0</v>
      </c>
      <c r="L1290" s="2">
        <f t="shared" si="1472"/>
        <v>3</v>
      </c>
      <c r="M1290" s="2">
        <f t="shared" si="1478"/>
        <v>58</v>
      </c>
      <c r="N1290" s="2">
        <f t="shared" si="1479"/>
        <v>75</v>
      </c>
      <c r="O1290" s="7" t="str">
        <f t="shared" si="1476"/>
        <v>Gym Volontaire
 de 12h 00 à 13h 30</v>
      </c>
    </row>
    <row r="1291" spans="1:15" x14ac:dyDescent="0.25">
      <c r="A1291">
        <f t="shared" si="1473"/>
        <v>17</v>
      </c>
      <c r="B1291" s="3">
        <f t="shared" si="1474"/>
        <v>2</v>
      </c>
      <c r="C1291" s="4">
        <f t="shared" si="1468"/>
        <v>4</v>
      </c>
      <c r="D1291">
        <f t="shared" si="1480"/>
        <v>2018</v>
      </c>
      <c r="E1291" s="22">
        <f t="shared" si="1443"/>
        <v>43213</v>
      </c>
      <c r="F1291" s="25">
        <f t="shared" ref="F1291:H1291" si="1487">F1252</f>
        <v>0.58333333333333337</v>
      </c>
      <c r="G1291" s="25">
        <f t="shared" si="1487"/>
        <v>0.64583333333333337</v>
      </c>
      <c r="H1291" s="25" t="str">
        <f t="shared" si="1487"/>
        <v>Collège A</v>
      </c>
      <c r="J1291" s="1">
        <f t="shared" si="1470"/>
        <v>6.25E-2</v>
      </c>
      <c r="K1291" s="2">
        <f t="shared" si="1471"/>
        <v>0</v>
      </c>
      <c r="L1291" s="2">
        <f t="shared" si="1472"/>
        <v>3</v>
      </c>
      <c r="M1291" s="2">
        <f t="shared" si="1478"/>
        <v>82</v>
      </c>
      <c r="N1291" s="2">
        <f t="shared" si="1479"/>
        <v>99</v>
      </c>
      <c r="O1291" s="7" t="str">
        <f t="shared" si="1476"/>
        <v>Collège A
 de 14h 00 à 15h 30</v>
      </c>
    </row>
    <row r="1292" spans="1:15" x14ac:dyDescent="0.25">
      <c r="A1292">
        <f t="shared" si="1473"/>
        <v>17</v>
      </c>
      <c r="B1292" s="3">
        <f t="shared" si="1474"/>
        <v>2</v>
      </c>
      <c r="C1292" s="4">
        <f t="shared" si="1468"/>
        <v>4</v>
      </c>
      <c r="D1292">
        <f t="shared" si="1480"/>
        <v>2018</v>
      </c>
      <c r="E1292" s="22">
        <f t="shared" si="1443"/>
        <v>43213</v>
      </c>
      <c r="F1292" s="25">
        <f t="shared" ref="F1292:H1292" si="1488">F1253</f>
        <v>0.64583333333333337</v>
      </c>
      <c r="G1292" s="25">
        <f t="shared" si="1488"/>
        <v>0.70833333333333337</v>
      </c>
      <c r="H1292" s="25" t="str">
        <f t="shared" si="1488"/>
        <v>Collège B</v>
      </c>
      <c r="J1292" s="1">
        <f t="shared" si="1470"/>
        <v>6.25E-2</v>
      </c>
      <c r="K1292" s="2">
        <f t="shared" si="1471"/>
        <v>0</v>
      </c>
      <c r="L1292" s="2">
        <f t="shared" si="1472"/>
        <v>3</v>
      </c>
      <c r="M1292" s="2">
        <f t="shared" si="1478"/>
        <v>100</v>
      </c>
      <c r="N1292" s="2">
        <f t="shared" si="1479"/>
        <v>117</v>
      </c>
      <c r="O1292" s="7" t="str">
        <f t="shared" si="1476"/>
        <v>Collège B
 de 15h 30 à 17h 00</v>
      </c>
    </row>
    <row r="1293" spans="1:15" x14ac:dyDescent="0.25">
      <c r="A1293">
        <f t="shared" si="1473"/>
        <v>17</v>
      </c>
      <c r="B1293" s="3">
        <f t="shared" si="1474"/>
        <v>2</v>
      </c>
      <c r="C1293" s="4">
        <f t="shared" si="1468"/>
        <v>4</v>
      </c>
      <c r="D1293">
        <f t="shared" si="1480"/>
        <v>2018</v>
      </c>
      <c r="E1293" s="22">
        <f t="shared" si="1443"/>
        <v>43213</v>
      </c>
      <c r="F1293" s="25">
        <f t="shared" ref="F1293:H1293" si="1489">F1254</f>
        <v>0.70833333333333337</v>
      </c>
      <c r="G1293" s="25">
        <f t="shared" si="1489"/>
        <v>0.75</v>
      </c>
      <c r="H1293" s="25" t="str">
        <f t="shared" si="1489"/>
        <v>Gym Volontaire</v>
      </c>
      <c r="J1293" s="1">
        <f t="shared" si="1470"/>
        <v>4.166666666666663E-2</v>
      </c>
      <c r="K1293" s="2">
        <f t="shared" si="1471"/>
        <v>0</v>
      </c>
      <c r="L1293" s="2">
        <f t="shared" si="1472"/>
        <v>3</v>
      </c>
      <c r="M1293" s="2">
        <f t="shared" si="1478"/>
        <v>118</v>
      </c>
      <c r="N1293" s="2">
        <f t="shared" si="1479"/>
        <v>129</v>
      </c>
      <c r="O1293" s="7" t="str">
        <f t="shared" si="1476"/>
        <v>Gym Volontaire
 de 17h 00 à 18h 00</v>
      </c>
    </row>
    <row r="1294" spans="1:15" x14ac:dyDescent="0.25">
      <c r="A1294">
        <f t="shared" si="1473"/>
        <v>17</v>
      </c>
      <c r="B1294" s="3">
        <f t="shared" si="1474"/>
        <v>2</v>
      </c>
      <c r="C1294" s="4">
        <f t="shared" si="1468"/>
        <v>4</v>
      </c>
      <c r="D1294">
        <f t="shared" si="1480"/>
        <v>2018</v>
      </c>
      <c r="E1294" s="22">
        <f t="shared" si="1443"/>
        <v>43213</v>
      </c>
      <c r="F1294" s="25">
        <f t="shared" ref="F1294:H1294" si="1490">F1255</f>
        <v>0.75</v>
      </c>
      <c r="G1294" s="25">
        <f t="shared" si="1490"/>
        <v>0.9375</v>
      </c>
      <c r="H1294" s="25" t="str">
        <f t="shared" si="1490"/>
        <v>CNT</v>
      </c>
      <c r="J1294" s="1">
        <f t="shared" si="1470"/>
        <v>0.1875</v>
      </c>
      <c r="K1294" s="2">
        <f t="shared" si="1471"/>
        <v>0</v>
      </c>
      <c r="L1294" s="2">
        <f t="shared" si="1472"/>
        <v>3</v>
      </c>
      <c r="M1294" s="2">
        <f t="shared" si="1478"/>
        <v>130</v>
      </c>
      <c r="N1294" s="2">
        <f t="shared" si="1479"/>
        <v>183</v>
      </c>
      <c r="O1294" s="7" t="str">
        <f t="shared" si="1476"/>
        <v>CNT
 de 18h 00 à 22h 30</v>
      </c>
    </row>
    <row r="1295" spans="1:15" x14ac:dyDescent="0.25">
      <c r="A1295">
        <f t="shared" si="1473"/>
        <v>17</v>
      </c>
      <c r="B1295" s="3">
        <f t="shared" si="1474"/>
        <v>3</v>
      </c>
      <c r="C1295" s="4">
        <f t="shared" si="1468"/>
        <v>4</v>
      </c>
      <c r="D1295">
        <f t="shared" si="1480"/>
        <v>2018</v>
      </c>
      <c r="E1295" s="22">
        <f t="shared" si="1443"/>
        <v>43214</v>
      </c>
      <c r="F1295" s="25">
        <f t="shared" ref="F1295:H1295" si="1491">F1256</f>
        <v>0.3125</v>
      </c>
      <c r="G1295" s="25">
        <f t="shared" si="1491"/>
        <v>0.34375</v>
      </c>
      <c r="H1295" s="25" t="str">
        <f t="shared" si="1491"/>
        <v>SDIS et/OU PSIG</v>
      </c>
      <c r="J1295" s="1">
        <f t="shared" si="1470"/>
        <v>3.125E-2</v>
      </c>
      <c r="K1295" s="2">
        <f t="shared" si="1471"/>
        <v>0</v>
      </c>
      <c r="L1295" s="2">
        <f t="shared" si="1472"/>
        <v>4</v>
      </c>
      <c r="M1295" s="2">
        <f t="shared" si="1478"/>
        <v>4</v>
      </c>
      <c r="N1295" s="2">
        <f t="shared" si="1479"/>
        <v>12</v>
      </c>
      <c r="O1295" s="7" t="str">
        <f t="shared" si="1476"/>
        <v>SDIS et/OU PSIG
 de 7h 30 à 8h 15</v>
      </c>
    </row>
    <row r="1296" spans="1:15" x14ac:dyDescent="0.25">
      <c r="A1296">
        <f t="shared" si="1473"/>
        <v>17</v>
      </c>
      <c r="B1296" s="3">
        <f t="shared" si="1474"/>
        <v>3</v>
      </c>
      <c r="C1296" s="4">
        <f t="shared" si="1468"/>
        <v>4</v>
      </c>
      <c r="D1296">
        <f t="shared" si="1480"/>
        <v>2018</v>
      </c>
      <c r="E1296" s="22">
        <f t="shared" si="1443"/>
        <v>43214</v>
      </c>
      <c r="F1296" s="25">
        <f t="shared" ref="F1296:H1296" si="1492">F1257</f>
        <v>0.35416666666666669</v>
      </c>
      <c r="G1296" s="25">
        <f t="shared" si="1492"/>
        <v>0.5</v>
      </c>
      <c r="H1296" s="25" t="str">
        <f t="shared" si="1492"/>
        <v>Collège C</v>
      </c>
      <c r="J1296" s="1">
        <f t="shared" si="1470"/>
        <v>0.14583333333333331</v>
      </c>
      <c r="K1296" s="2">
        <f t="shared" si="1471"/>
        <v>0</v>
      </c>
      <c r="L1296" s="2">
        <f t="shared" si="1472"/>
        <v>4</v>
      </c>
      <c r="M1296" s="2">
        <f t="shared" si="1478"/>
        <v>16</v>
      </c>
      <c r="N1296" s="2">
        <f t="shared" si="1479"/>
        <v>57</v>
      </c>
      <c r="O1296" s="7" t="str">
        <f t="shared" si="1476"/>
        <v>Collège C
 de 8h 30 à 12h 00</v>
      </c>
    </row>
    <row r="1297" spans="1:15" x14ac:dyDescent="0.25">
      <c r="A1297">
        <f t="shared" si="1473"/>
        <v>17</v>
      </c>
      <c r="B1297" s="3">
        <f t="shared" si="1474"/>
        <v>3</v>
      </c>
      <c r="C1297" s="4">
        <f t="shared" si="1468"/>
        <v>4</v>
      </c>
      <c r="D1297">
        <f t="shared" si="1480"/>
        <v>2018</v>
      </c>
      <c r="E1297" s="22">
        <f t="shared" si="1443"/>
        <v>43214</v>
      </c>
      <c r="F1297" s="25">
        <f t="shared" ref="F1297:H1297" si="1493">F1258</f>
        <v>0.52083333333333337</v>
      </c>
      <c r="G1297" s="25">
        <f t="shared" si="1493"/>
        <v>0.5625</v>
      </c>
      <c r="H1297" s="25" t="str">
        <f t="shared" si="1493"/>
        <v>Maison Des Cèdres</v>
      </c>
      <c r="J1297" s="1">
        <f t="shared" si="1470"/>
        <v>4.166666666666663E-2</v>
      </c>
      <c r="K1297" s="2">
        <f t="shared" si="1471"/>
        <v>0</v>
      </c>
      <c r="L1297" s="2">
        <f t="shared" si="1472"/>
        <v>4</v>
      </c>
      <c r="M1297" s="2">
        <f t="shared" si="1478"/>
        <v>64</v>
      </c>
      <c r="N1297" s="2">
        <f t="shared" si="1479"/>
        <v>75</v>
      </c>
      <c r="O1297" s="7" t="str">
        <f t="shared" si="1476"/>
        <v>Maison Des Cèdres
 de 12h 30 à 13h 30</v>
      </c>
    </row>
    <row r="1298" spans="1:15" x14ac:dyDescent="0.25">
      <c r="A1298">
        <f t="shared" si="1473"/>
        <v>17</v>
      </c>
      <c r="B1298" s="3">
        <f t="shared" si="1474"/>
        <v>3</v>
      </c>
      <c r="C1298" s="4">
        <f t="shared" si="1468"/>
        <v>4</v>
      </c>
      <c r="D1298">
        <f t="shared" si="1480"/>
        <v>2018</v>
      </c>
      <c r="E1298" s="22">
        <f t="shared" si="1443"/>
        <v>43214</v>
      </c>
      <c r="F1298" s="25">
        <f t="shared" ref="F1298:H1298" si="1494">F1259</f>
        <v>0.58333333333333337</v>
      </c>
      <c r="G1298" s="25">
        <f t="shared" si="1494"/>
        <v>0.75</v>
      </c>
      <c r="H1298" s="25" t="str">
        <f t="shared" si="1494"/>
        <v>Lycée</v>
      </c>
      <c r="J1298" s="1">
        <f t="shared" si="1470"/>
        <v>0.16666666666666663</v>
      </c>
      <c r="K1298" s="2">
        <f t="shared" si="1471"/>
        <v>0</v>
      </c>
      <c r="L1298" s="2">
        <f t="shared" si="1472"/>
        <v>4</v>
      </c>
      <c r="M1298" s="2">
        <f t="shared" si="1478"/>
        <v>82</v>
      </c>
      <c r="N1298" s="2">
        <f t="shared" si="1479"/>
        <v>129</v>
      </c>
      <c r="O1298" s="7" t="str">
        <f t="shared" si="1476"/>
        <v>Lycée
 de 14h 00 à 18h 00</v>
      </c>
    </row>
    <row r="1299" spans="1:15" x14ac:dyDescent="0.25">
      <c r="A1299">
        <f t="shared" si="1473"/>
        <v>17</v>
      </c>
      <c r="B1299" s="3">
        <f t="shared" si="1474"/>
        <v>3</v>
      </c>
      <c r="C1299" s="4">
        <f t="shared" si="1468"/>
        <v>4</v>
      </c>
      <c r="D1299">
        <f t="shared" si="1480"/>
        <v>2018</v>
      </c>
      <c r="E1299" s="22">
        <f t="shared" si="1443"/>
        <v>43214</v>
      </c>
      <c r="F1299" s="25">
        <f t="shared" ref="F1299:H1299" si="1495">F1260</f>
        <v>0.75</v>
      </c>
      <c r="G1299" s="25">
        <f t="shared" si="1495"/>
        <v>0.83333333333333337</v>
      </c>
      <c r="H1299" s="25" t="str">
        <f t="shared" si="1495"/>
        <v>Public</v>
      </c>
      <c r="J1299" s="1">
        <f t="shared" si="1470"/>
        <v>8.333333333333337E-2</v>
      </c>
      <c r="K1299" s="2">
        <f t="shared" si="1471"/>
        <v>0</v>
      </c>
      <c r="L1299" s="2">
        <f t="shared" si="1472"/>
        <v>4</v>
      </c>
      <c r="M1299" s="2">
        <f t="shared" si="1478"/>
        <v>130</v>
      </c>
      <c r="N1299" s="2">
        <f t="shared" si="1479"/>
        <v>153</v>
      </c>
      <c r="O1299" s="7" t="str">
        <f t="shared" si="1476"/>
        <v>Public
 de 18h 00 à 20h 00</v>
      </c>
    </row>
    <row r="1300" spans="1:15" x14ac:dyDescent="0.25">
      <c r="A1300">
        <f t="shared" si="1473"/>
        <v>17</v>
      </c>
      <c r="B1300" s="3">
        <f t="shared" si="1474"/>
        <v>3</v>
      </c>
      <c r="C1300" s="4">
        <f t="shared" si="1468"/>
        <v>4</v>
      </c>
      <c r="D1300">
        <f t="shared" si="1480"/>
        <v>2018</v>
      </c>
      <c r="E1300" s="22">
        <f t="shared" si="1443"/>
        <v>43214</v>
      </c>
      <c r="F1300" s="25">
        <f t="shared" ref="F1300:H1300" si="1496">F1261</f>
        <v>0.83333333333333337</v>
      </c>
      <c r="G1300" s="25">
        <f t="shared" si="1496"/>
        <v>0.9375</v>
      </c>
      <c r="H1300" s="25" t="str">
        <f t="shared" si="1496"/>
        <v>CNT</v>
      </c>
      <c r="J1300" s="1">
        <f t="shared" si="1470"/>
        <v>0.10416666666666663</v>
      </c>
      <c r="K1300" s="2">
        <f t="shared" si="1471"/>
        <v>0</v>
      </c>
      <c r="L1300" s="2">
        <f t="shared" si="1472"/>
        <v>4</v>
      </c>
      <c r="M1300" s="2">
        <f t="shared" si="1478"/>
        <v>154</v>
      </c>
      <c r="N1300" s="2">
        <f t="shared" si="1479"/>
        <v>183</v>
      </c>
      <c r="O1300" s="7" t="str">
        <f t="shared" si="1476"/>
        <v>CNT
 de 20h 00 à 22h 30</v>
      </c>
    </row>
    <row r="1301" spans="1:15" x14ac:dyDescent="0.25">
      <c r="A1301">
        <f t="shared" si="1473"/>
        <v>17</v>
      </c>
      <c r="B1301" s="3">
        <f t="shared" si="1474"/>
        <v>4</v>
      </c>
      <c r="C1301" s="4">
        <f t="shared" si="1468"/>
        <v>4</v>
      </c>
      <c r="D1301">
        <f t="shared" si="1480"/>
        <v>2018</v>
      </c>
      <c r="E1301" s="22">
        <f t="shared" si="1443"/>
        <v>43215</v>
      </c>
      <c r="F1301" s="25">
        <f t="shared" ref="F1301:H1301" si="1497">F1262</f>
        <v>0.33333333333333331</v>
      </c>
      <c r="G1301" s="25">
        <f t="shared" si="1497"/>
        <v>0.41666666666666669</v>
      </c>
      <c r="H1301" s="25" t="str">
        <f t="shared" si="1497"/>
        <v>Lycée</v>
      </c>
      <c r="J1301" s="1">
        <f t="shared" si="1470"/>
        <v>8.333333333333337E-2</v>
      </c>
      <c r="K1301" s="2">
        <f t="shared" si="1471"/>
        <v>0</v>
      </c>
      <c r="L1301" s="2">
        <f t="shared" si="1472"/>
        <v>5</v>
      </c>
      <c r="M1301" s="2">
        <f t="shared" si="1478"/>
        <v>10</v>
      </c>
      <c r="N1301" s="2">
        <f t="shared" si="1479"/>
        <v>33</v>
      </c>
      <c r="O1301" s="7" t="str">
        <f t="shared" si="1476"/>
        <v>Lycée
 de 8h 00 à 10h 00</v>
      </c>
    </row>
    <row r="1302" spans="1:15" x14ac:dyDescent="0.25">
      <c r="A1302">
        <f t="shared" si="1473"/>
        <v>17</v>
      </c>
      <c r="B1302" s="3">
        <f t="shared" si="1474"/>
        <v>4</v>
      </c>
      <c r="C1302" s="4">
        <f t="shared" si="1468"/>
        <v>4</v>
      </c>
      <c r="D1302">
        <f t="shared" si="1480"/>
        <v>2018</v>
      </c>
      <c r="E1302" s="22">
        <f t="shared" si="1443"/>
        <v>43215</v>
      </c>
      <c r="F1302" s="25">
        <f t="shared" ref="F1302:H1302" si="1498">F1263</f>
        <v>0.41666666666666669</v>
      </c>
      <c r="G1302" s="25">
        <f t="shared" si="1498"/>
        <v>0.5</v>
      </c>
      <c r="H1302" s="25" t="str">
        <f t="shared" si="1498"/>
        <v>Lycée</v>
      </c>
      <c r="J1302" s="1">
        <f t="shared" si="1470"/>
        <v>8.3333333333333315E-2</v>
      </c>
      <c r="K1302" s="2">
        <f t="shared" si="1471"/>
        <v>0</v>
      </c>
      <c r="L1302" s="2">
        <f t="shared" si="1472"/>
        <v>5</v>
      </c>
      <c r="M1302" s="2">
        <f t="shared" si="1478"/>
        <v>34</v>
      </c>
      <c r="N1302" s="2">
        <f t="shared" si="1479"/>
        <v>57</v>
      </c>
      <c r="O1302" s="7" t="str">
        <f t="shared" si="1476"/>
        <v>Lycée
 de 10h 00 à 12h 00</v>
      </c>
    </row>
    <row r="1303" spans="1:15" x14ac:dyDescent="0.25">
      <c r="A1303">
        <f t="shared" si="1473"/>
        <v>17</v>
      </c>
      <c r="B1303" s="3">
        <f t="shared" si="1474"/>
        <v>4</v>
      </c>
      <c r="C1303" s="4">
        <f t="shared" si="1468"/>
        <v>4</v>
      </c>
      <c r="D1303">
        <f t="shared" si="1480"/>
        <v>2018</v>
      </c>
      <c r="E1303" s="22">
        <f t="shared" si="1443"/>
        <v>43215</v>
      </c>
      <c r="F1303" s="25">
        <f t="shared" ref="F1303:H1303" si="1499">F1264</f>
        <v>0.52083333333333337</v>
      </c>
      <c r="G1303" s="25">
        <f t="shared" si="1499"/>
        <v>0.60416666666666663</v>
      </c>
      <c r="H1303" s="25" t="str">
        <f t="shared" si="1499"/>
        <v>CNT</v>
      </c>
      <c r="J1303" s="1">
        <f t="shared" si="1470"/>
        <v>8.3333333333333259E-2</v>
      </c>
      <c r="K1303" s="2">
        <f t="shared" si="1471"/>
        <v>0</v>
      </c>
      <c r="L1303" s="2">
        <f t="shared" si="1472"/>
        <v>5</v>
      </c>
      <c r="M1303" s="2">
        <f t="shared" si="1478"/>
        <v>64</v>
      </c>
      <c r="N1303" s="2">
        <f t="shared" si="1479"/>
        <v>87</v>
      </c>
      <c r="O1303" s="7" t="str">
        <f t="shared" si="1476"/>
        <v>CNT
 de 12h 30 à 14h 30</v>
      </c>
    </row>
    <row r="1304" spans="1:15" x14ac:dyDescent="0.25">
      <c r="A1304">
        <f t="shared" si="1473"/>
        <v>17</v>
      </c>
      <c r="B1304" s="3">
        <f t="shared" si="1474"/>
        <v>4</v>
      </c>
      <c r="C1304" s="4">
        <f t="shared" si="1468"/>
        <v>4</v>
      </c>
      <c r="D1304">
        <f t="shared" si="1480"/>
        <v>2018</v>
      </c>
      <c r="E1304" s="22">
        <f t="shared" si="1443"/>
        <v>43215</v>
      </c>
      <c r="F1304" s="25">
        <f t="shared" ref="F1304:H1304" si="1500">F1265</f>
        <v>0.60416666666666663</v>
      </c>
      <c r="G1304" s="25">
        <f t="shared" si="1500"/>
        <v>0.79166666666666663</v>
      </c>
      <c r="H1304" s="25" t="str">
        <f t="shared" si="1500"/>
        <v>Public</v>
      </c>
      <c r="J1304" s="1">
        <f t="shared" si="1470"/>
        <v>0.1875</v>
      </c>
      <c r="K1304" s="2">
        <f t="shared" si="1471"/>
        <v>0</v>
      </c>
      <c r="L1304" s="2">
        <f t="shared" si="1472"/>
        <v>5</v>
      </c>
      <c r="M1304" s="2">
        <f t="shared" si="1478"/>
        <v>88</v>
      </c>
      <c r="N1304" s="2">
        <f t="shared" si="1479"/>
        <v>141</v>
      </c>
      <c r="O1304" s="7" t="str">
        <f t="shared" si="1476"/>
        <v>Public
 de 14h 30 à 19h 00</v>
      </c>
    </row>
    <row r="1305" spans="1:15" x14ac:dyDescent="0.25">
      <c r="A1305">
        <f t="shared" si="1473"/>
        <v>17</v>
      </c>
      <c r="B1305" s="3">
        <f t="shared" si="1474"/>
        <v>4</v>
      </c>
      <c r="C1305" s="4">
        <f t="shared" si="1468"/>
        <v>4</v>
      </c>
      <c r="D1305">
        <f t="shared" si="1480"/>
        <v>2018</v>
      </c>
      <c r="E1305" s="22">
        <f t="shared" si="1443"/>
        <v>43215</v>
      </c>
      <c r="F1305" s="25">
        <f t="shared" ref="F1305:H1305" si="1501">F1266</f>
        <v>0.79166666666666663</v>
      </c>
      <c r="G1305" s="25">
        <f t="shared" si="1501"/>
        <v>0.83333333333333337</v>
      </c>
      <c r="H1305" s="25" t="str">
        <f t="shared" si="1501"/>
        <v>CNT</v>
      </c>
      <c r="J1305" s="1">
        <f t="shared" si="1470"/>
        <v>4.1666666666666741E-2</v>
      </c>
      <c r="K1305" s="2">
        <f t="shared" si="1471"/>
        <v>0</v>
      </c>
      <c r="L1305" s="2">
        <f t="shared" si="1472"/>
        <v>5</v>
      </c>
      <c r="M1305" s="2">
        <f t="shared" si="1478"/>
        <v>142</v>
      </c>
      <c r="N1305" s="2">
        <f t="shared" si="1479"/>
        <v>153</v>
      </c>
      <c r="O1305" s="7" t="str">
        <f t="shared" si="1476"/>
        <v>CNT
 de 19h 00 à 20h 00</v>
      </c>
    </row>
    <row r="1306" spans="1:15" x14ac:dyDescent="0.25">
      <c r="A1306">
        <f t="shared" si="1473"/>
        <v>17</v>
      </c>
      <c r="B1306" s="3">
        <f t="shared" si="1474"/>
        <v>4</v>
      </c>
      <c r="C1306" s="4">
        <f t="shared" si="1468"/>
        <v>4</v>
      </c>
      <c r="D1306">
        <f t="shared" si="1480"/>
        <v>2018</v>
      </c>
      <c r="E1306" s="22">
        <f t="shared" si="1443"/>
        <v>43215</v>
      </c>
      <c r="F1306" s="25">
        <f t="shared" ref="F1306:H1306" si="1502">F1267</f>
        <v>0.83333333333333337</v>
      </c>
      <c r="G1306" s="25">
        <f t="shared" si="1502"/>
        <v>0.9375</v>
      </c>
      <c r="H1306" s="25" t="str">
        <f t="shared" si="1502"/>
        <v>Plongeurs masqués</v>
      </c>
      <c r="J1306" s="1">
        <f t="shared" si="1470"/>
        <v>0.10416666666666663</v>
      </c>
      <c r="K1306" s="2">
        <f t="shared" si="1471"/>
        <v>0</v>
      </c>
      <c r="L1306" s="2">
        <f t="shared" si="1472"/>
        <v>5</v>
      </c>
      <c r="M1306" s="2">
        <f t="shared" si="1478"/>
        <v>154</v>
      </c>
      <c r="N1306" s="2">
        <f t="shared" si="1479"/>
        <v>183</v>
      </c>
      <c r="O1306" s="7" t="str">
        <f t="shared" si="1476"/>
        <v>Plongeurs masqués
 de 20h 00 à 22h 30</v>
      </c>
    </row>
    <row r="1307" spans="1:15" x14ac:dyDescent="0.25">
      <c r="A1307">
        <f t="shared" si="1473"/>
        <v>17</v>
      </c>
      <c r="B1307" s="3">
        <f t="shared" si="1474"/>
        <v>5</v>
      </c>
      <c r="C1307" s="4">
        <f t="shared" si="1468"/>
        <v>4</v>
      </c>
      <c r="D1307">
        <f t="shared" si="1480"/>
        <v>2018</v>
      </c>
      <c r="E1307" s="22">
        <f t="shared" si="1443"/>
        <v>43216</v>
      </c>
      <c r="F1307" s="25">
        <f t="shared" ref="F1307:H1307" si="1503">F1268</f>
        <v>0.35416666666666669</v>
      </c>
      <c r="G1307" s="25">
        <f t="shared" si="1503"/>
        <v>0.41666666666666669</v>
      </c>
      <c r="H1307" s="25" t="str">
        <f t="shared" si="1503"/>
        <v>Collège B</v>
      </c>
      <c r="J1307" s="1">
        <f t="shared" si="1470"/>
        <v>6.25E-2</v>
      </c>
      <c r="K1307" s="2">
        <f t="shared" si="1471"/>
        <v>0</v>
      </c>
      <c r="L1307" s="2">
        <f t="shared" si="1472"/>
        <v>6</v>
      </c>
      <c r="M1307" s="2">
        <f t="shared" si="1478"/>
        <v>16</v>
      </c>
      <c r="N1307" s="2">
        <f t="shared" si="1479"/>
        <v>33</v>
      </c>
      <c r="O1307" s="7" t="str">
        <f t="shared" si="1476"/>
        <v>Collège B
 de 8h 30 à 10h 00</v>
      </c>
    </row>
    <row r="1308" spans="1:15" x14ac:dyDescent="0.25">
      <c r="A1308">
        <f t="shared" si="1473"/>
        <v>17</v>
      </c>
      <c r="B1308" s="3">
        <f t="shared" si="1474"/>
        <v>5</v>
      </c>
      <c r="C1308" s="4">
        <f t="shared" si="1468"/>
        <v>4</v>
      </c>
      <c r="D1308">
        <f t="shared" si="1480"/>
        <v>2018</v>
      </c>
      <c r="E1308" s="22">
        <f t="shared" si="1443"/>
        <v>43216</v>
      </c>
      <c r="F1308" s="25">
        <f t="shared" ref="F1308:H1308" si="1504">F1269</f>
        <v>0.52083333333333337</v>
      </c>
      <c r="G1308" s="25">
        <f t="shared" si="1504"/>
        <v>0.5625</v>
      </c>
      <c r="H1308" s="25" t="str">
        <f t="shared" si="1504"/>
        <v>Inss</v>
      </c>
      <c r="J1308" s="1">
        <f t="shared" si="1470"/>
        <v>4.166666666666663E-2</v>
      </c>
      <c r="K1308" s="2">
        <f t="shared" si="1471"/>
        <v>0</v>
      </c>
      <c r="L1308" s="2">
        <f t="shared" si="1472"/>
        <v>6</v>
      </c>
      <c r="M1308" s="2">
        <f t="shared" si="1478"/>
        <v>64</v>
      </c>
      <c r="N1308" s="2">
        <f t="shared" si="1479"/>
        <v>75</v>
      </c>
      <c r="O1308" s="7" t="str">
        <f t="shared" si="1476"/>
        <v>Inss
 de 12h 30 à 13h 30</v>
      </c>
    </row>
    <row r="1309" spans="1:15" x14ac:dyDescent="0.25">
      <c r="A1309">
        <f t="shared" si="1473"/>
        <v>17</v>
      </c>
      <c r="B1309" s="3">
        <f t="shared" si="1474"/>
        <v>5</v>
      </c>
      <c r="C1309" s="4">
        <f t="shared" si="1468"/>
        <v>4</v>
      </c>
      <c r="D1309">
        <f t="shared" si="1480"/>
        <v>2018</v>
      </c>
      <c r="E1309" s="22">
        <f t="shared" si="1443"/>
        <v>43216</v>
      </c>
      <c r="F1309" s="25">
        <f t="shared" ref="F1309:H1309" si="1505">F1270</f>
        <v>0.58333333333333337</v>
      </c>
      <c r="G1309" s="25">
        <f t="shared" si="1505"/>
        <v>0.61111111111111105</v>
      </c>
      <c r="H1309" s="25" t="str">
        <f t="shared" si="1505"/>
        <v>Ecole Primaire A</v>
      </c>
      <c r="J1309" s="1">
        <f t="shared" si="1470"/>
        <v>2.7777777777777679E-2</v>
      </c>
      <c r="K1309" s="2">
        <f t="shared" si="1471"/>
        <v>0</v>
      </c>
      <c r="L1309" s="2">
        <f t="shared" si="1472"/>
        <v>6</v>
      </c>
      <c r="M1309" s="2">
        <f t="shared" si="1478"/>
        <v>82</v>
      </c>
      <c r="N1309" s="2">
        <f t="shared" si="1479"/>
        <v>88.999999999999972</v>
      </c>
      <c r="O1309" s="7" t="str">
        <f t="shared" si="1476"/>
        <v>Ecole Primaire A
 de 14h 00 à 14h 40</v>
      </c>
    </row>
    <row r="1310" spans="1:15" x14ac:dyDescent="0.25">
      <c r="A1310">
        <f t="shared" si="1473"/>
        <v>17</v>
      </c>
      <c r="B1310" s="3">
        <f t="shared" si="1474"/>
        <v>5</v>
      </c>
      <c r="C1310" s="4">
        <f t="shared" si="1468"/>
        <v>4</v>
      </c>
      <c r="D1310">
        <f t="shared" si="1480"/>
        <v>2018</v>
      </c>
      <c r="E1310" s="22">
        <f t="shared" si="1443"/>
        <v>43216</v>
      </c>
      <c r="F1310" s="25">
        <f t="shared" ref="F1310:H1310" si="1506">F1271</f>
        <v>0.61458333333333337</v>
      </c>
      <c r="G1310" s="25">
        <f t="shared" si="1506"/>
        <v>0.64236111111111105</v>
      </c>
      <c r="H1310" s="25" t="str">
        <f t="shared" si="1506"/>
        <v>Ecole Primaire A</v>
      </c>
      <c r="J1310" s="1">
        <f t="shared" si="1470"/>
        <v>2.7777777777777679E-2</v>
      </c>
      <c r="K1310" s="2">
        <f t="shared" si="1471"/>
        <v>0</v>
      </c>
      <c r="L1310" s="2">
        <f t="shared" si="1472"/>
        <v>6</v>
      </c>
      <c r="M1310" s="2">
        <f t="shared" si="1478"/>
        <v>91</v>
      </c>
      <c r="N1310" s="2">
        <f t="shared" si="1479"/>
        <v>97.999999999999972</v>
      </c>
      <c r="O1310" s="7" t="str">
        <f t="shared" si="1476"/>
        <v>Ecole Primaire A
 de 14h 45 à 15h 25</v>
      </c>
    </row>
    <row r="1311" spans="1:15" x14ac:dyDescent="0.25">
      <c r="A1311">
        <f t="shared" si="1473"/>
        <v>17</v>
      </c>
      <c r="B1311" s="3">
        <f t="shared" si="1474"/>
        <v>5</v>
      </c>
      <c r="C1311" s="4">
        <f t="shared" si="1468"/>
        <v>4</v>
      </c>
      <c r="D1311">
        <f t="shared" si="1480"/>
        <v>2018</v>
      </c>
      <c r="E1311" s="22">
        <f t="shared" si="1443"/>
        <v>43216</v>
      </c>
      <c r="F1311" s="25">
        <f t="shared" ref="F1311:H1311" si="1507">F1272</f>
        <v>0.66666666666666663</v>
      </c>
      <c r="G1311" s="25">
        <f t="shared" si="1507"/>
        <v>0.75</v>
      </c>
      <c r="H1311" s="25" t="str">
        <f t="shared" si="1507"/>
        <v>Lycée</v>
      </c>
      <c r="J1311" s="1">
        <f t="shared" si="1470"/>
        <v>8.333333333333337E-2</v>
      </c>
      <c r="K1311" s="2">
        <f t="shared" si="1471"/>
        <v>0</v>
      </c>
      <c r="L1311" s="2">
        <f t="shared" si="1472"/>
        <v>6</v>
      </c>
      <c r="M1311" s="2">
        <f t="shared" si="1478"/>
        <v>106</v>
      </c>
      <c r="N1311" s="2">
        <f t="shared" si="1479"/>
        <v>129</v>
      </c>
      <c r="O1311" s="7" t="str">
        <f t="shared" si="1476"/>
        <v>Lycée
 de 16h 00 à 18h 00</v>
      </c>
    </row>
    <row r="1312" spans="1:15" x14ac:dyDescent="0.25">
      <c r="A1312">
        <f t="shared" si="1473"/>
        <v>17</v>
      </c>
      <c r="B1312" s="3">
        <f t="shared" si="1474"/>
        <v>5</v>
      </c>
      <c r="C1312" s="4">
        <f t="shared" si="1468"/>
        <v>4</v>
      </c>
      <c r="D1312">
        <f t="shared" si="1480"/>
        <v>2018</v>
      </c>
      <c r="E1312" s="22">
        <f t="shared" si="1443"/>
        <v>43216</v>
      </c>
      <c r="F1312" s="25">
        <f t="shared" ref="F1312:H1312" si="1508">F1273</f>
        <v>0.75</v>
      </c>
      <c r="G1312" s="25">
        <f t="shared" si="1508"/>
        <v>0.83333333333333337</v>
      </c>
      <c r="H1312" s="25" t="str">
        <f t="shared" si="1508"/>
        <v>Public</v>
      </c>
      <c r="J1312" s="1">
        <f t="shared" si="1470"/>
        <v>8.333333333333337E-2</v>
      </c>
      <c r="K1312" s="2">
        <f t="shared" si="1471"/>
        <v>0</v>
      </c>
      <c r="L1312" s="2">
        <f t="shared" si="1472"/>
        <v>6</v>
      </c>
      <c r="M1312" s="2">
        <f t="shared" si="1478"/>
        <v>130</v>
      </c>
      <c r="N1312" s="2">
        <f t="shared" si="1479"/>
        <v>153</v>
      </c>
      <c r="O1312" s="7" t="str">
        <f t="shared" si="1476"/>
        <v>Public
 de 18h 00 à 20h 00</v>
      </c>
    </row>
    <row r="1313" spans="1:15" x14ac:dyDescent="0.25">
      <c r="A1313">
        <f t="shared" si="1473"/>
        <v>17</v>
      </c>
      <c r="B1313" s="3">
        <f t="shared" si="1474"/>
        <v>5</v>
      </c>
      <c r="C1313" s="4">
        <f t="shared" si="1468"/>
        <v>4</v>
      </c>
      <c r="D1313">
        <f t="shared" si="1480"/>
        <v>2018</v>
      </c>
      <c r="E1313" s="22">
        <f t="shared" si="1443"/>
        <v>43216</v>
      </c>
      <c r="F1313" s="25">
        <f t="shared" ref="F1313:H1313" si="1509">F1274</f>
        <v>0.83333333333333337</v>
      </c>
      <c r="G1313" s="25">
        <f t="shared" si="1509"/>
        <v>0.9375</v>
      </c>
      <c r="H1313" s="25" t="str">
        <f t="shared" si="1509"/>
        <v>CNT</v>
      </c>
      <c r="J1313" s="1">
        <f t="shared" si="1470"/>
        <v>0.10416666666666663</v>
      </c>
      <c r="K1313" s="2">
        <f t="shared" si="1471"/>
        <v>0</v>
      </c>
      <c r="L1313" s="2">
        <f t="shared" si="1472"/>
        <v>6</v>
      </c>
      <c r="M1313" s="2">
        <f t="shared" si="1478"/>
        <v>154</v>
      </c>
      <c r="N1313" s="2">
        <f t="shared" si="1479"/>
        <v>183</v>
      </c>
      <c r="O1313" s="7" t="str">
        <f t="shared" si="1476"/>
        <v>CNT
 de 20h 00 à 22h 30</v>
      </c>
    </row>
    <row r="1314" spans="1:15" x14ac:dyDescent="0.25">
      <c r="A1314">
        <f t="shared" si="1473"/>
        <v>17</v>
      </c>
      <c r="B1314" s="3">
        <f t="shared" si="1474"/>
        <v>6</v>
      </c>
      <c r="C1314" s="4">
        <f t="shared" si="1468"/>
        <v>4</v>
      </c>
      <c r="D1314">
        <f t="shared" si="1480"/>
        <v>2018</v>
      </c>
      <c r="E1314" s="22">
        <f t="shared" si="1443"/>
        <v>43217</v>
      </c>
      <c r="F1314" s="25">
        <f t="shared" ref="F1314:H1314" si="1510">F1275</f>
        <v>0.375</v>
      </c>
      <c r="G1314" s="25">
        <f t="shared" si="1510"/>
        <v>0.47916666666666669</v>
      </c>
      <c r="H1314" s="25" t="str">
        <f t="shared" si="1510"/>
        <v>Ecole Primaire B</v>
      </c>
      <c r="J1314" s="1">
        <f t="shared" si="1470"/>
        <v>0.10416666666666669</v>
      </c>
      <c r="K1314" s="2">
        <f t="shared" si="1471"/>
        <v>0</v>
      </c>
      <c r="L1314" s="2">
        <f t="shared" si="1472"/>
        <v>7</v>
      </c>
      <c r="M1314" s="2">
        <f t="shared" si="1478"/>
        <v>22</v>
      </c>
      <c r="N1314" s="2">
        <f t="shared" si="1479"/>
        <v>51</v>
      </c>
      <c r="O1314" s="7" t="str">
        <f t="shared" si="1476"/>
        <v>Ecole Primaire B
 de 9h 00 à 11h 30</v>
      </c>
    </row>
    <row r="1315" spans="1:15" x14ac:dyDescent="0.25">
      <c r="A1315">
        <f t="shared" si="1473"/>
        <v>17</v>
      </c>
      <c r="B1315" s="3">
        <f t="shared" si="1474"/>
        <v>6</v>
      </c>
      <c r="C1315" s="4">
        <f t="shared" si="1468"/>
        <v>4</v>
      </c>
      <c r="D1315">
        <f t="shared" si="1480"/>
        <v>2018</v>
      </c>
      <c r="E1315" s="22">
        <f t="shared" si="1443"/>
        <v>43217</v>
      </c>
      <c r="F1315" s="25">
        <f t="shared" ref="F1315:H1315" si="1511">F1276</f>
        <v>0.52083333333333337</v>
      </c>
      <c r="G1315" s="25">
        <f t="shared" si="1511"/>
        <v>0.5625</v>
      </c>
      <c r="H1315" s="25" t="str">
        <f t="shared" si="1511"/>
        <v>Maison Des Cèdres</v>
      </c>
      <c r="J1315" s="1">
        <f t="shared" si="1470"/>
        <v>4.166666666666663E-2</v>
      </c>
      <c r="K1315" s="2">
        <f t="shared" si="1471"/>
        <v>0</v>
      </c>
      <c r="L1315" s="2">
        <f t="shared" si="1472"/>
        <v>7</v>
      </c>
      <c r="M1315" s="2">
        <f t="shared" si="1478"/>
        <v>64</v>
      </c>
      <c r="N1315" s="2">
        <f t="shared" si="1479"/>
        <v>75</v>
      </c>
      <c r="O1315" s="7" t="str">
        <f t="shared" si="1476"/>
        <v>Maison Des Cèdres
 de 12h 30 à 13h 30</v>
      </c>
    </row>
    <row r="1316" spans="1:15" x14ac:dyDescent="0.25">
      <c r="A1316">
        <f t="shared" si="1473"/>
        <v>17</v>
      </c>
      <c r="B1316" s="3">
        <f t="shared" si="1474"/>
        <v>6</v>
      </c>
      <c r="C1316" s="4">
        <f t="shared" si="1468"/>
        <v>4</v>
      </c>
      <c r="D1316">
        <f t="shared" si="1480"/>
        <v>2018</v>
      </c>
      <c r="E1316" s="22">
        <f t="shared" si="1443"/>
        <v>43217</v>
      </c>
      <c r="F1316" s="25">
        <f t="shared" ref="F1316:H1316" si="1512">F1277</f>
        <v>0.58333333333333337</v>
      </c>
      <c r="G1316" s="25">
        <f t="shared" si="1512"/>
        <v>0.66666666666666663</v>
      </c>
      <c r="H1316" s="25" t="str">
        <f t="shared" si="1512"/>
        <v>Lycée</v>
      </c>
      <c r="J1316" s="1">
        <f t="shared" si="1470"/>
        <v>8.3333333333333259E-2</v>
      </c>
      <c r="K1316" s="2">
        <f t="shared" si="1471"/>
        <v>0</v>
      </c>
      <c r="L1316" s="2">
        <f t="shared" si="1472"/>
        <v>7</v>
      </c>
      <c r="M1316" s="2">
        <f t="shared" si="1478"/>
        <v>82</v>
      </c>
      <c r="N1316" s="2">
        <f t="shared" si="1479"/>
        <v>105</v>
      </c>
      <c r="O1316" s="7" t="str">
        <f t="shared" si="1476"/>
        <v>Lycée
 de 14h 00 à 16h 00</v>
      </c>
    </row>
    <row r="1317" spans="1:15" x14ac:dyDescent="0.25">
      <c r="A1317">
        <f t="shared" si="1473"/>
        <v>17</v>
      </c>
      <c r="B1317" s="3">
        <f t="shared" si="1474"/>
        <v>6</v>
      </c>
      <c r="C1317" s="4">
        <f t="shared" si="1468"/>
        <v>4</v>
      </c>
      <c r="D1317">
        <f t="shared" si="1480"/>
        <v>2018</v>
      </c>
      <c r="E1317" s="22">
        <f t="shared" si="1443"/>
        <v>43217</v>
      </c>
      <c r="F1317" s="25">
        <f t="shared" ref="F1317:H1317" si="1513">F1278</f>
        <v>0.66666666666666663</v>
      </c>
      <c r="G1317" s="25">
        <f t="shared" si="1513"/>
        <v>0.75</v>
      </c>
      <c r="H1317" s="25" t="str">
        <f t="shared" si="1513"/>
        <v>Lycée</v>
      </c>
      <c r="J1317" s="1">
        <f t="shared" si="1470"/>
        <v>8.333333333333337E-2</v>
      </c>
      <c r="K1317" s="2">
        <f t="shared" si="1471"/>
        <v>0</v>
      </c>
      <c r="L1317" s="2">
        <f t="shared" si="1472"/>
        <v>7</v>
      </c>
      <c r="M1317" s="2">
        <f t="shared" si="1478"/>
        <v>106</v>
      </c>
      <c r="N1317" s="2">
        <f t="shared" si="1479"/>
        <v>129</v>
      </c>
      <c r="O1317" s="7" t="str">
        <f t="shared" si="1476"/>
        <v>Lycée
 de 16h 00 à 18h 00</v>
      </c>
    </row>
    <row r="1318" spans="1:15" x14ac:dyDescent="0.25">
      <c r="A1318">
        <f t="shared" si="1473"/>
        <v>17</v>
      </c>
      <c r="B1318" s="3">
        <f t="shared" si="1474"/>
        <v>6</v>
      </c>
      <c r="C1318" s="4">
        <f t="shared" si="1468"/>
        <v>4</v>
      </c>
      <c r="D1318">
        <f t="shared" si="1480"/>
        <v>2018</v>
      </c>
      <c r="E1318" s="22">
        <f t="shared" si="1443"/>
        <v>43217</v>
      </c>
      <c r="F1318" s="25">
        <f t="shared" ref="F1318:H1318" si="1514">F1279</f>
        <v>0.75</v>
      </c>
      <c r="G1318" s="25">
        <f t="shared" si="1514"/>
        <v>0.83333333333333337</v>
      </c>
      <c r="H1318" s="25" t="str">
        <f t="shared" si="1514"/>
        <v>Public</v>
      </c>
      <c r="J1318" s="1">
        <f t="shared" si="1470"/>
        <v>8.333333333333337E-2</v>
      </c>
      <c r="K1318" s="2">
        <f t="shared" si="1471"/>
        <v>0</v>
      </c>
      <c r="L1318" s="2">
        <f t="shared" si="1472"/>
        <v>7</v>
      </c>
      <c r="M1318" s="2">
        <f t="shared" si="1478"/>
        <v>130</v>
      </c>
      <c r="N1318" s="2">
        <f t="shared" si="1479"/>
        <v>153</v>
      </c>
      <c r="O1318" s="7" t="str">
        <f t="shared" si="1476"/>
        <v>Public
 de 18h 00 à 20h 00</v>
      </c>
    </row>
  </sheetData>
  <autoFilter ref="A1:D1318"/>
  <dataValidations count="1">
    <dataValidation type="list" allowBlank="1" showInputMessage="1" showErrorMessage="1" sqref="H2:H1048576">
      <formula1>Organisme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398"/>
  <sheetViews>
    <sheetView zoomScale="60" zoomScaleNormal="60" workbookViewId="0">
      <selection activeCell="B4" sqref="B4:H183"/>
    </sheetView>
    <sheetView zoomScale="60" zoomScaleNormal="60" workbookViewId="1">
      <selection activeCell="C22" sqref="C22:C42"/>
    </sheetView>
  </sheetViews>
  <sheetFormatPr baseColWidth="10" defaultRowHeight="15" x14ac:dyDescent="0.25"/>
  <cols>
    <col min="1" max="1" width="4" style="20" customWidth="1"/>
    <col min="2" max="2" width="30.85546875" style="9" customWidth="1"/>
    <col min="3" max="8" width="51.28515625" style="9" customWidth="1"/>
    <col min="9" max="16384" width="11.42578125" style="9"/>
  </cols>
  <sheetData>
    <row r="1" spans="1:9" s="10" customFormat="1" ht="33.75" x14ac:dyDescent="0.5">
      <c r="A1" s="41"/>
      <c r="B1" s="45" t="s">
        <v>22</v>
      </c>
      <c r="C1" s="44">
        <v>2018</v>
      </c>
      <c r="D1" s="11"/>
      <c r="E1" s="9"/>
      <c r="F1" s="9"/>
      <c r="G1" s="9"/>
      <c r="H1" s="9"/>
    </row>
    <row r="2" spans="1:9" ht="33.75" x14ac:dyDescent="0.5">
      <c r="A2" s="41"/>
      <c r="B2" s="45" t="s">
        <v>38</v>
      </c>
      <c r="C2" s="44">
        <v>4</v>
      </c>
      <c r="D2" s="42"/>
      <c r="E2" s="12"/>
      <c r="F2" s="12"/>
      <c r="G2" s="12"/>
      <c r="H2" s="12"/>
    </row>
    <row r="3" spans="1:9" s="14" customFormat="1" ht="15.75" x14ac:dyDescent="0.25">
      <c r="B3" s="43" t="s">
        <v>6</v>
      </c>
      <c r="C3" s="43" t="s">
        <v>0</v>
      </c>
      <c r="D3" s="15" t="s">
        <v>1</v>
      </c>
      <c r="E3" s="15" t="s">
        <v>2</v>
      </c>
      <c r="F3" s="15" t="s">
        <v>3</v>
      </c>
      <c r="G3" s="15" t="s">
        <v>4</v>
      </c>
      <c r="H3" s="15" t="s">
        <v>5</v>
      </c>
    </row>
    <row r="4" spans="1:9" ht="5.25" customHeight="1" x14ac:dyDescent="0.25">
      <c r="A4" s="13">
        <v>0.3125</v>
      </c>
      <c r="B4" s="54" t="s">
        <v>42</v>
      </c>
      <c r="C4" s="55"/>
      <c r="D4" s="54" t="s">
        <v>50</v>
      </c>
      <c r="E4" s="55"/>
      <c r="F4" s="55"/>
      <c r="G4" s="55"/>
      <c r="H4" s="56"/>
      <c r="I4" s="11"/>
    </row>
    <row r="5" spans="1:9" ht="5.25" customHeight="1" x14ac:dyDescent="0.25">
      <c r="A5" s="13">
        <v>0.31597222222222221</v>
      </c>
      <c r="B5" s="57"/>
      <c r="C5" s="58"/>
      <c r="D5" s="57"/>
      <c r="E5" s="58"/>
      <c r="F5" s="58"/>
      <c r="G5" s="58"/>
      <c r="H5" s="59"/>
      <c r="I5" s="11"/>
    </row>
    <row r="6" spans="1:9" ht="5.25" customHeight="1" x14ac:dyDescent="0.25">
      <c r="A6" s="13">
        <v>0.31944444444444398</v>
      </c>
      <c r="B6" s="57"/>
      <c r="C6" s="58"/>
      <c r="D6" s="57"/>
      <c r="E6" s="58"/>
      <c r="F6" s="58"/>
      <c r="G6" s="58"/>
      <c r="H6" s="59"/>
      <c r="I6" s="11"/>
    </row>
    <row r="7" spans="1:9" ht="5.25" customHeight="1" x14ac:dyDescent="0.25">
      <c r="A7" s="13">
        <v>0.32291666666666702</v>
      </c>
      <c r="B7" s="57"/>
      <c r="C7" s="58"/>
      <c r="D7" s="57"/>
      <c r="E7" s="58"/>
      <c r="F7" s="58"/>
      <c r="G7" s="58"/>
      <c r="H7" s="59"/>
      <c r="I7" s="11"/>
    </row>
    <row r="8" spans="1:9" ht="5.25" customHeight="1" x14ac:dyDescent="0.25">
      <c r="A8" s="13">
        <v>0.32638888888888901</v>
      </c>
      <c r="B8" s="57"/>
      <c r="C8" s="58"/>
      <c r="D8" s="57"/>
      <c r="E8" s="58"/>
      <c r="F8" s="58"/>
      <c r="G8" s="58"/>
      <c r="H8" s="59"/>
      <c r="I8" s="11"/>
    </row>
    <row r="9" spans="1:9" ht="5.25" customHeight="1" x14ac:dyDescent="0.25">
      <c r="A9" s="13">
        <v>0.32986111111111099</v>
      </c>
      <c r="B9" s="57"/>
      <c r="C9" s="58"/>
      <c r="D9" s="57"/>
      <c r="E9" s="58"/>
      <c r="F9" s="58"/>
      <c r="G9" s="58"/>
      <c r="H9" s="59"/>
      <c r="I9" s="11"/>
    </row>
    <row r="10" spans="1:9" ht="5.25" customHeight="1" x14ac:dyDescent="0.25">
      <c r="A10" s="13">
        <v>0.33333333333333298</v>
      </c>
      <c r="B10" s="57"/>
      <c r="C10" s="58"/>
      <c r="D10" s="60"/>
      <c r="E10" s="54" t="s">
        <v>56</v>
      </c>
      <c r="F10" s="58"/>
      <c r="G10" s="58"/>
      <c r="H10" s="54" t="s">
        <v>75</v>
      </c>
      <c r="I10" s="11"/>
    </row>
    <row r="11" spans="1:9" ht="5.25" customHeight="1" x14ac:dyDescent="0.25">
      <c r="A11" s="13">
        <v>0.33680555555555602</v>
      </c>
      <c r="B11" s="57"/>
      <c r="C11" s="58"/>
      <c r="D11" s="60"/>
      <c r="E11" s="57"/>
      <c r="F11" s="58"/>
      <c r="G11" s="58"/>
      <c r="H11" s="57"/>
      <c r="I11" s="11"/>
    </row>
    <row r="12" spans="1:9" ht="5.25" customHeight="1" x14ac:dyDescent="0.25">
      <c r="A12" s="13">
        <v>0.34027777777777801</v>
      </c>
      <c r="B12" s="57"/>
      <c r="C12" s="58"/>
      <c r="D12" s="60"/>
      <c r="E12" s="57"/>
      <c r="F12" s="58"/>
      <c r="G12" s="58"/>
      <c r="H12" s="57"/>
      <c r="I12" s="11"/>
    </row>
    <row r="13" spans="1:9" ht="5.25" customHeight="1" x14ac:dyDescent="0.25">
      <c r="A13" s="13">
        <v>0.34375</v>
      </c>
      <c r="B13" s="57"/>
      <c r="C13" s="58"/>
      <c r="D13" s="58"/>
      <c r="E13" s="57"/>
      <c r="F13" s="58"/>
      <c r="G13" s="58"/>
      <c r="H13" s="57"/>
      <c r="I13" s="11"/>
    </row>
    <row r="14" spans="1:9" ht="5.25" customHeight="1" x14ac:dyDescent="0.25">
      <c r="A14" s="13">
        <v>0.34722222222222199</v>
      </c>
      <c r="B14" s="57"/>
      <c r="C14" s="58"/>
      <c r="D14" s="58"/>
      <c r="E14" s="57"/>
      <c r="F14" s="58"/>
      <c r="G14" s="58"/>
      <c r="H14" s="57"/>
      <c r="I14" s="11"/>
    </row>
    <row r="15" spans="1:9" ht="5.25" customHeight="1" x14ac:dyDescent="0.25">
      <c r="A15" s="13">
        <v>0.35069444444444398</v>
      </c>
      <c r="B15" s="57"/>
      <c r="C15" s="58"/>
      <c r="D15" s="58"/>
      <c r="E15" s="57"/>
      <c r="F15" s="58"/>
      <c r="G15" s="58"/>
      <c r="H15" s="57"/>
      <c r="I15" s="11"/>
    </row>
    <row r="16" spans="1:9" ht="5.25" customHeight="1" x14ac:dyDescent="0.25">
      <c r="A16" s="13">
        <v>0.35416666666666702</v>
      </c>
      <c r="B16" s="57"/>
      <c r="C16" s="58"/>
      <c r="D16" s="61" t="s">
        <v>51</v>
      </c>
      <c r="E16" s="60"/>
      <c r="F16" s="54" t="s">
        <v>62</v>
      </c>
      <c r="G16" s="58"/>
      <c r="H16" s="57"/>
      <c r="I16" s="11"/>
    </row>
    <row r="17" spans="1:9" ht="5.25" customHeight="1" x14ac:dyDescent="0.25">
      <c r="A17" s="13">
        <v>0.35763888888888901</v>
      </c>
      <c r="B17" s="57"/>
      <c r="C17" s="58"/>
      <c r="D17" s="60"/>
      <c r="E17" s="60"/>
      <c r="F17" s="57"/>
      <c r="G17" s="58"/>
      <c r="H17" s="57"/>
      <c r="I17" s="11"/>
    </row>
    <row r="18" spans="1:9" ht="5.25" customHeight="1" x14ac:dyDescent="0.25">
      <c r="A18" s="13">
        <v>0.36111111111111099</v>
      </c>
      <c r="B18" s="57"/>
      <c r="C18" s="58"/>
      <c r="D18" s="60"/>
      <c r="E18" s="60"/>
      <c r="F18" s="57"/>
      <c r="G18" s="58"/>
      <c r="H18" s="57"/>
      <c r="I18" s="11"/>
    </row>
    <row r="19" spans="1:9" ht="5.25" customHeight="1" x14ac:dyDescent="0.25">
      <c r="A19" s="13">
        <v>0.36458333333333298</v>
      </c>
      <c r="B19" s="57"/>
      <c r="C19" s="58"/>
      <c r="D19" s="60"/>
      <c r="E19" s="60"/>
      <c r="F19" s="57"/>
      <c r="G19" s="58"/>
      <c r="H19" s="57"/>
      <c r="I19" s="11"/>
    </row>
    <row r="20" spans="1:9" ht="5.25" customHeight="1" x14ac:dyDescent="0.25">
      <c r="A20" s="13">
        <v>0.36805555555555503</v>
      </c>
      <c r="B20" s="57"/>
      <c r="C20" s="58"/>
      <c r="D20" s="60"/>
      <c r="E20" s="60"/>
      <c r="F20" s="57"/>
      <c r="G20" s="58"/>
      <c r="H20" s="57"/>
      <c r="I20" s="11"/>
    </row>
    <row r="21" spans="1:9" ht="5.25" customHeight="1" x14ac:dyDescent="0.25">
      <c r="A21" s="13">
        <v>0.37152777777777801</v>
      </c>
      <c r="B21" s="57"/>
      <c r="C21" s="58"/>
      <c r="D21" s="60"/>
      <c r="E21" s="60"/>
      <c r="F21" s="57"/>
      <c r="G21" s="58"/>
      <c r="H21" s="62"/>
      <c r="I21" s="11"/>
    </row>
    <row r="22" spans="1:9" ht="5.25" customHeight="1" x14ac:dyDescent="0.25">
      <c r="A22" s="13">
        <v>0.375</v>
      </c>
      <c r="B22" s="60"/>
      <c r="C22" s="61" t="s">
        <v>44</v>
      </c>
      <c r="D22" s="60"/>
      <c r="E22" s="60"/>
      <c r="F22" s="60"/>
      <c r="G22" s="61" t="s">
        <v>68</v>
      </c>
      <c r="H22" s="54" t="s">
        <v>76</v>
      </c>
      <c r="I22" s="11"/>
    </row>
    <row r="23" spans="1:9" ht="5.25" customHeight="1" x14ac:dyDescent="0.25">
      <c r="A23" s="13">
        <v>0.37847222222222199</v>
      </c>
      <c r="B23" s="60"/>
      <c r="C23" s="60"/>
      <c r="D23" s="60"/>
      <c r="E23" s="60"/>
      <c r="F23" s="60"/>
      <c r="G23" s="60"/>
      <c r="H23" s="57"/>
      <c r="I23" s="11"/>
    </row>
    <row r="24" spans="1:9" ht="5.25" customHeight="1" x14ac:dyDescent="0.25">
      <c r="A24" s="13">
        <v>0.38194444444444398</v>
      </c>
      <c r="B24" s="60"/>
      <c r="C24" s="60"/>
      <c r="D24" s="60"/>
      <c r="E24" s="60"/>
      <c r="F24" s="60"/>
      <c r="G24" s="60"/>
      <c r="H24" s="57"/>
      <c r="I24" s="11"/>
    </row>
    <row r="25" spans="1:9" ht="5.25" customHeight="1" x14ac:dyDescent="0.25">
      <c r="A25" s="13">
        <v>0.38541666666666602</v>
      </c>
      <c r="B25" s="60"/>
      <c r="C25" s="60"/>
      <c r="D25" s="60"/>
      <c r="E25" s="60"/>
      <c r="F25" s="60"/>
      <c r="G25" s="60"/>
      <c r="H25" s="57"/>
      <c r="I25" s="11"/>
    </row>
    <row r="26" spans="1:9" ht="5.25" customHeight="1" x14ac:dyDescent="0.25">
      <c r="A26" s="13">
        <v>0.38888888888888901</v>
      </c>
      <c r="B26" s="60"/>
      <c r="C26" s="60"/>
      <c r="D26" s="60"/>
      <c r="E26" s="60"/>
      <c r="F26" s="60"/>
      <c r="G26" s="60"/>
      <c r="H26" s="57"/>
      <c r="I26" s="11"/>
    </row>
    <row r="27" spans="1:9" ht="5.25" customHeight="1" x14ac:dyDescent="0.25">
      <c r="A27" s="13">
        <v>0.39236111111111099</v>
      </c>
      <c r="B27" s="60"/>
      <c r="C27" s="60"/>
      <c r="D27" s="60"/>
      <c r="E27" s="60"/>
      <c r="F27" s="60"/>
      <c r="G27" s="60"/>
      <c r="H27" s="57"/>
      <c r="I27" s="11"/>
    </row>
    <row r="28" spans="1:9" ht="5.25" customHeight="1" x14ac:dyDescent="0.25">
      <c r="A28" s="13">
        <v>0.39583333333333298</v>
      </c>
      <c r="B28" s="60"/>
      <c r="C28" s="60"/>
      <c r="D28" s="60"/>
      <c r="E28" s="60"/>
      <c r="F28" s="60"/>
      <c r="G28" s="60"/>
      <c r="H28" s="57"/>
      <c r="I28" s="11"/>
    </row>
    <row r="29" spans="1:9" ht="5.25" customHeight="1" x14ac:dyDescent="0.25">
      <c r="A29" s="13">
        <v>0.39930555555555503</v>
      </c>
      <c r="B29" s="60"/>
      <c r="C29" s="60"/>
      <c r="D29" s="60"/>
      <c r="E29" s="60"/>
      <c r="F29" s="60"/>
      <c r="G29" s="60"/>
      <c r="H29" s="57"/>
      <c r="I29" s="11"/>
    </row>
    <row r="30" spans="1:9" ht="5.25" customHeight="1" x14ac:dyDescent="0.25">
      <c r="A30" s="13">
        <v>0.40277777777777801</v>
      </c>
      <c r="B30" s="60"/>
      <c r="C30" s="60"/>
      <c r="D30" s="60"/>
      <c r="E30" s="60"/>
      <c r="F30" s="60"/>
      <c r="G30" s="60"/>
      <c r="H30" s="57"/>
      <c r="I30" s="11"/>
    </row>
    <row r="31" spans="1:9" ht="5.25" customHeight="1" x14ac:dyDescent="0.25">
      <c r="A31" s="13">
        <v>0.40625</v>
      </c>
      <c r="B31" s="60"/>
      <c r="C31" s="60"/>
      <c r="D31" s="60"/>
      <c r="E31" s="60"/>
      <c r="F31" s="60"/>
      <c r="G31" s="60"/>
      <c r="H31" s="57"/>
      <c r="I31" s="11"/>
    </row>
    <row r="32" spans="1:9" ht="5.25" customHeight="1" x14ac:dyDescent="0.25">
      <c r="A32" s="13">
        <v>0.40972222222222199</v>
      </c>
      <c r="B32" s="60"/>
      <c r="C32" s="60"/>
      <c r="D32" s="60"/>
      <c r="E32" s="60"/>
      <c r="F32" s="60"/>
      <c r="G32" s="60"/>
      <c r="H32" s="57"/>
      <c r="I32" s="11"/>
    </row>
    <row r="33" spans="1:9" ht="5.25" customHeight="1" x14ac:dyDescent="0.25">
      <c r="A33" s="13">
        <v>0.41319444444444398</v>
      </c>
      <c r="B33" s="63"/>
      <c r="C33" s="60"/>
      <c r="D33" s="60"/>
      <c r="E33" s="63"/>
      <c r="F33" s="60"/>
      <c r="G33" s="60"/>
      <c r="H33" s="57"/>
      <c r="I33" s="11"/>
    </row>
    <row r="34" spans="1:9" ht="5.25" customHeight="1" x14ac:dyDescent="0.25">
      <c r="A34" s="13">
        <v>0.41666666666666602</v>
      </c>
      <c r="B34" s="61" t="s">
        <v>43</v>
      </c>
      <c r="C34" s="60"/>
      <c r="D34" s="60"/>
      <c r="E34" s="54" t="s">
        <v>57</v>
      </c>
      <c r="F34" s="58"/>
      <c r="G34" s="60"/>
      <c r="H34" s="57"/>
      <c r="I34" s="11"/>
    </row>
    <row r="35" spans="1:9" ht="5.25" customHeight="1" x14ac:dyDescent="0.25">
      <c r="A35" s="13">
        <v>0.42013888888888901</v>
      </c>
      <c r="B35" s="60"/>
      <c r="C35" s="60"/>
      <c r="D35" s="60"/>
      <c r="E35" s="57"/>
      <c r="F35" s="58"/>
      <c r="G35" s="60"/>
      <c r="H35" s="57"/>
      <c r="I35" s="11"/>
    </row>
    <row r="36" spans="1:9" ht="5.25" customHeight="1" x14ac:dyDescent="0.25">
      <c r="A36" s="13">
        <v>0.42361111111111099</v>
      </c>
      <c r="B36" s="60"/>
      <c r="C36" s="60"/>
      <c r="D36" s="60"/>
      <c r="E36" s="57"/>
      <c r="F36" s="58"/>
      <c r="G36" s="60"/>
      <c r="H36" s="57"/>
      <c r="I36" s="11"/>
    </row>
    <row r="37" spans="1:9" ht="5.25" customHeight="1" x14ac:dyDescent="0.25">
      <c r="A37" s="13">
        <v>0.42708333333333298</v>
      </c>
      <c r="B37" s="60"/>
      <c r="C37" s="60"/>
      <c r="D37" s="60"/>
      <c r="E37" s="57"/>
      <c r="F37" s="58"/>
      <c r="G37" s="60"/>
      <c r="H37" s="57"/>
      <c r="I37" s="11"/>
    </row>
    <row r="38" spans="1:9" ht="5.25" customHeight="1" x14ac:dyDescent="0.25">
      <c r="A38" s="13">
        <v>0.43055555555555503</v>
      </c>
      <c r="B38" s="60"/>
      <c r="C38" s="60"/>
      <c r="D38" s="60"/>
      <c r="E38" s="57"/>
      <c r="F38" s="58"/>
      <c r="G38" s="60"/>
      <c r="H38" s="57"/>
      <c r="I38" s="11"/>
    </row>
    <row r="39" spans="1:9" ht="5.25" customHeight="1" x14ac:dyDescent="0.25">
      <c r="A39" s="13">
        <v>0.43402777777777701</v>
      </c>
      <c r="B39" s="60"/>
      <c r="C39" s="60"/>
      <c r="D39" s="60"/>
      <c r="E39" s="57"/>
      <c r="F39" s="58"/>
      <c r="G39" s="60"/>
      <c r="H39" s="57"/>
      <c r="I39" s="11"/>
    </row>
    <row r="40" spans="1:9" ht="5.25" customHeight="1" x14ac:dyDescent="0.25">
      <c r="A40" s="13">
        <v>0.4375</v>
      </c>
      <c r="B40" s="60"/>
      <c r="C40" s="60"/>
      <c r="D40" s="60"/>
      <c r="E40" s="57"/>
      <c r="F40" s="58"/>
      <c r="G40" s="60"/>
      <c r="H40" s="57"/>
      <c r="I40" s="11"/>
    </row>
    <row r="41" spans="1:9" ht="5.25" customHeight="1" x14ac:dyDescent="0.25">
      <c r="A41" s="13">
        <v>0.44097222222222199</v>
      </c>
      <c r="B41" s="60"/>
      <c r="C41" s="60"/>
      <c r="D41" s="60"/>
      <c r="E41" s="57"/>
      <c r="F41" s="58"/>
      <c r="G41" s="60"/>
      <c r="H41" s="57"/>
      <c r="I41" s="11"/>
    </row>
    <row r="42" spans="1:9" ht="5.25" customHeight="1" x14ac:dyDescent="0.25">
      <c r="A42" s="13">
        <v>0.44444444444444398</v>
      </c>
      <c r="B42" s="60"/>
      <c r="C42" s="60"/>
      <c r="D42" s="60"/>
      <c r="E42" s="57"/>
      <c r="F42" s="58"/>
      <c r="G42" s="60"/>
      <c r="H42" s="57"/>
      <c r="I42" s="11"/>
    </row>
    <row r="43" spans="1:9" ht="5.25" customHeight="1" x14ac:dyDescent="0.25">
      <c r="A43" s="13">
        <v>0.44791666666666602</v>
      </c>
      <c r="B43" s="57"/>
      <c r="C43" s="58"/>
      <c r="D43" s="60"/>
      <c r="E43" s="57"/>
      <c r="F43" s="58"/>
      <c r="G43" s="60"/>
      <c r="H43" s="57"/>
      <c r="I43" s="11"/>
    </row>
    <row r="44" spans="1:9" ht="5.25" customHeight="1" x14ac:dyDescent="0.25">
      <c r="A44" s="13">
        <v>0.45138888888888801</v>
      </c>
      <c r="B44" s="57"/>
      <c r="C44" s="58"/>
      <c r="D44" s="60"/>
      <c r="E44" s="57"/>
      <c r="F44" s="58"/>
      <c r="G44" s="60"/>
      <c r="H44" s="57"/>
      <c r="I44" s="11"/>
    </row>
    <row r="45" spans="1:9" ht="5.25" customHeight="1" x14ac:dyDescent="0.25">
      <c r="A45" s="13">
        <v>0.45486111111111099</v>
      </c>
      <c r="B45" s="57"/>
      <c r="C45" s="58"/>
      <c r="D45" s="60"/>
      <c r="E45" s="57"/>
      <c r="F45" s="58"/>
      <c r="G45" s="60"/>
      <c r="H45" s="62"/>
      <c r="I45" s="11"/>
    </row>
    <row r="46" spans="1:9" ht="5.25" customHeight="1" x14ac:dyDescent="0.25">
      <c r="A46" s="13">
        <v>0.45833333333333298</v>
      </c>
      <c r="B46" s="57"/>
      <c r="C46" s="58"/>
      <c r="D46" s="60"/>
      <c r="E46" s="57"/>
      <c r="F46" s="58"/>
      <c r="G46" s="60"/>
      <c r="H46" s="54" t="s">
        <v>77</v>
      </c>
      <c r="I46" s="11"/>
    </row>
    <row r="47" spans="1:9" ht="5.25" customHeight="1" x14ac:dyDescent="0.25">
      <c r="A47" s="13">
        <v>0.46180555555555503</v>
      </c>
      <c r="B47" s="57"/>
      <c r="C47" s="58"/>
      <c r="D47" s="60"/>
      <c r="E47" s="57"/>
      <c r="F47" s="58"/>
      <c r="G47" s="60"/>
      <c r="H47" s="57"/>
      <c r="I47" s="11"/>
    </row>
    <row r="48" spans="1:9" ht="5.25" customHeight="1" x14ac:dyDescent="0.25">
      <c r="A48" s="13">
        <v>0.46527777777777701</v>
      </c>
      <c r="B48" s="57"/>
      <c r="C48" s="58"/>
      <c r="D48" s="60"/>
      <c r="E48" s="57"/>
      <c r="F48" s="58"/>
      <c r="G48" s="60"/>
      <c r="H48" s="57"/>
      <c r="I48" s="11"/>
    </row>
    <row r="49" spans="1:9" ht="5.25" customHeight="1" x14ac:dyDescent="0.25">
      <c r="A49" s="13">
        <v>0.468749999999999</v>
      </c>
      <c r="B49" s="57"/>
      <c r="C49" s="58"/>
      <c r="D49" s="60"/>
      <c r="E49" s="57"/>
      <c r="F49" s="58"/>
      <c r="G49" s="60"/>
      <c r="H49" s="57"/>
      <c r="I49" s="11"/>
    </row>
    <row r="50" spans="1:9" ht="5.25" customHeight="1" x14ac:dyDescent="0.25">
      <c r="A50" s="13">
        <v>0.47222222222222199</v>
      </c>
      <c r="B50" s="57"/>
      <c r="C50" s="58"/>
      <c r="D50" s="60"/>
      <c r="E50" s="57"/>
      <c r="F50" s="58"/>
      <c r="G50" s="60"/>
      <c r="H50" s="57"/>
      <c r="I50" s="11"/>
    </row>
    <row r="51" spans="1:9" ht="5.25" customHeight="1" x14ac:dyDescent="0.25">
      <c r="A51" s="13">
        <v>0.47569444444444398</v>
      </c>
      <c r="B51" s="57"/>
      <c r="C51" s="58"/>
      <c r="D51" s="60"/>
      <c r="E51" s="57"/>
      <c r="F51" s="58"/>
      <c r="G51" s="60"/>
      <c r="H51" s="57"/>
      <c r="I51" s="11"/>
    </row>
    <row r="52" spans="1:9" ht="5.25" customHeight="1" x14ac:dyDescent="0.25">
      <c r="A52" s="13">
        <v>0.47916666666666602</v>
      </c>
      <c r="B52" s="57"/>
      <c r="C52" s="58"/>
      <c r="D52" s="60"/>
      <c r="E52" s="57"/>
      <c r="F52" s="58"/>
      <c r="G52" s="58"/>
      <c r="H52" s="57"/>
      <c r="I52" s="11"/>
    </row>
    <row r="53" spans="1:9" ht="5.25" customHeight="1" x14ac:dyDescent="0.25">
      <c r="A53" s="13">
        <v>0.48263888888888801</v>
      </c>
      <c r="B53" s="57"/>
      <c r="C53" s="58"/>
      <c r="D53" s="60"/>
      <c r="E53" s="57"/>
      <c r="F53" s="58"/>
      <c r="G53" s="58"/>
      <c r="H53" s="57"/>
      <c r="I53" s="11"/>
    </row>
    <row r="54" spans="1:9" ht="5.25" customHeight="1" x14ac:dyDescent="0.25">
      <c r="A54" s="13">
        <v>0.48611111111110999</v>
      </c>
      <c r="B54" s="57"/>
      <c r="C54" s="58"/>
      <c r="D54" s="60"/>
      <c r="E54" s="57"/>
      <c r="F54" s="58"/>
      <c r="G54" s="58"/>
      <c r="H54" s="57"/>
      <c r="I54" s="11"/>
    </row>
    <row r="55" spans="1:9" ht="5.25" customHeight="1" x14ac:dyDescent="0.25">
      <c r="A55" s="13">
        <v>0.48958333333333298</v>
      </c>
      <c r="B55" s="57"/>
      <c r="C55" s="58"/>
      <c r="D55" s="60"/>
      <c r="E55" s="57"/>
      <c r="F55" s="58"/>
      <c r="G55" s="58"/>
      <c r="H55" s="57"/>
      <c r="I55" s="11"/>
    </row>
    <row r="56" spans="1:9" ht="5.25" customHeight="1" x14ac:dyDescent="0.25">
      <c r="A56" s="13">
        <v>0.49305555555555503</v>
      </c>
      <c r="B56" s="57"/>
      <c r="C56" s="58"/>
      <c r="D56" s="60"/>
      <c r="E56" s="57"/>
      <c r="F56" s="58"/>
      <c r="G56" s="58"/>
      <c r="H56" s="57"/>
      <c r="I56" s="11"/>
    </row>
    <row r="57" spans="1:9" ht="5.25" customHeight="1" x14ac:dyDescent="0.25">
      <c r="A57" s="13">
        <v>0.49652777777777701</v>
      </c>
      <c r="B57" s="57"/>
      <c r="C57" s="58"/>
      <c r="D57" s="60"/>
      <c r="E57" s="57"/>
      <c r="F57" s="58"/>
      <c r="G57" s="58"/>
      <c r="H57" s="57"/>
      <c r="I57" s="11"/>
    </row>
    <row r="58" spans="1:9" ht="5.25" customHeight="1" x14ac:dyDescent="0.25">
      <c r="A58" s="13">
        <v>0.499999999999999</v>
      </c>
      <c r="B58" s="60"/>
      <c r="C58" s="54" t="s">
        <v>45</v>
      </c>
      <c r="D58" s="58"/>
      <c r="E58" s="58"/>
      <c r="F58" s="58"/>
      <c r="G58" s="58"/>
      <c r="H58" s="57"/>
      <c r="I58" s="11"/>
    </row>
    <row r="59" spans="1:9" ht="5.25" customHeight="1" x14ac:dyDescent="0.25">
      <c r="A59" s="13">
        <v>0.50347222222222199</v>
      </c>
      <c r="B59" s="60"/>
      <c r="C59" s="57"/>
      <c r="D59" s="58"/>
      <c r="E59" s="58"/>
      <c r="F59" s="58"/>
      <c r="G59" s="58"/>
      <c r="H59" s="57"/>
      <c r="I59" s="11"/>
    </row>
    <row r="60" spans="1:9" ht="5.25" customHeight="1" x14ac:dyDescent="0.25">
      <c r="A60" s="13">
        <v>0.50694444444444398</v>
      </c>
      <c r="B60" s="60"/>
      <c r="C60" s="57"/>
      <c r="D60" s="58"/>
      <c r="E60" s="58"/>
      <c r="F60" s="58"/>
      <c r="G60" s="58"/>
      <c r="H60" s="57"/>
      <c r="I60" s="11"/>
    </row>
    <row r="61" spans="1:9" ht="5.25" customHeight="1" x14ac:dyDescent="0.25">
      <c r="A61" s="13">
        <v>0.51041666666666596</v>
      </c>
      <c r="B61" s="60"/>
      <c r="C61" s="57"/>
      <c r="D61" s="58"/>
      <c r="E61" s="58"/>
      <c r="F61" s="58"/>
      <c r="G61" s="58"/>
      <c r="H61" s="57"/>
      <c r="I61" s="11"/>
    </row>
    <row r="62" spans="1:9" ht="5.25" customHeight="1" x14ac:dyDescent="0.25">
      <c r="A62" s="13">
        <v>0.51388888888888795</v>
      </c>
      <c r="B62" s="60"/>
      <c r="C62" s="57"/>
      <c r="D62" s="58"/>
      <c r="E62" s="58"/>
      <c r="F62" s="58"/>
      <c r="G62" s="58"/>
      <c r="H62" s="57"/>
      <c r="I62" s="11"/>
    </row>
    <row r="63" spans="1:9" ht="5.25" customHeight="1" x14ac:dyDescent="0.25">
      <c r="A63" s="13">
        <v>0.51736111111111005</v>
      </c>
      <c r="B63" s="60"/>
      <c r="C63" s="57"/>
      <c r="D63" s="58"/>
      <c r="E63" s="58"/>
      <c r="F63" s="58"/>
      <c r="G63" s="58"/>
      <c r="H63" s="57"/>
      <c r="I63" s="11"/>
    </row>
    <row r="64" spans="1:9" ht="5.25" customHeight="1" x14ac:dyDescent="0.25">
      <c r="A64" s="13">
        <v>0.52083333333333304</v>
      </c>
      <c r="B64" s="60"/>
      <c r="C64" s="60"/>
      <c r="D64" s="61" t="s">
        <v>52</v>
      </c>
      <c r="E64" s="61" t="s">
        <v>58</v>
      </c>
      <c r="F64" s="61" t="s">
        <v>63</v>
      </c>
      <c r="G64" s="61" t="s">
        <v>69</v>
      </c>
      <c r="H64" s="57"/>
      <c r="I64" s="11"/>
    </row>
    <row r="65" spans="1:9" ht="5.25" customHeight="1" x14ac:dyDescent="0.25">
      <c r="A65" s="13">
        <v>0.52430555555555503</v>
      </c>
      <c r="B65" s="60"/>
      <c r="C65" s="60"/>
      <c r="D65" s="60"/>
      <c r="E65" s="60"/>
      <c r="F65" s="60"/>
      <c r="G65" s="60"/>
      <c r="H65" s="57"/>
      <c r="I65" s="11"/>
    </row>
    <row r="66" spans="1:9" ht="5.25" customHeight="1" x14ac:dyDescent="0.25">
      <c r="A66" s="13">
        <v>0.52777777777777701</v>
      </c>
      <c r="B66" s="60"/>
      <c r="C66" s="60"/>
      <c r="D66" s="60"/>
      <c r="E66" s="60"/>
      <c r="F66" s="60"/>
      <c r="G66" s="60"/>
      <c r="H66" s="57"/>
      <c r="I66" s="11"/>
    </row>
    <row r="67" spans="1:9" ht="5.25" customHeight="1" x14ac:dyDescent="0.25">
      <c r="A67" s="13">
        <v>0.531249999999999</v>
      </c>
      <c r="B67" s="60"/>
      <c r="C67" s="60"/>
      <c r="D67" s="60"/>
      <c r="E67" s="60"/>
      <c r="F67" s="60"/>
      <c r="G67" s="60"/>
      <c r="H67" s="57"/>
      <c r="I67" s="11"/>
    </row>
    <row r="68" spans="1:9" ht="5.25" customHeight="1" x14ac:dyDescent="0.25">
      <c r="A68" s="13">
        <v>0.53472222222222099</v>
      </c>
      <c r="B68" s="60"/>
      <c r="C68" s="60"/>
      <c r="D68" s="60"/>
      <c r="E68" s="60"/>
      <c r="F68" s="60"/>
      <c r="G68" s="60"/>
      <c r="H68" s="57"/>
      <c r="I68" s="11"/>
    </row>
    <row r="69" spans="1:9" ht="5.25" customHeight="1" x14ac:dyDescent="0.25">
      <c r="A69" s="13">
        <v>0.53819444444444398</v>
      </c>
      <c r="B69" s="60"/>
      <c r="C69" s="60"/>
      <c r="D69" s="60"/>
      <c r="E69" s="60"/>
      <c r="F69" s="60"/>
      <c r="G69" s="60"/>
      <c r="H69" s="57"/>
      <c r="I69" s="11"/>
    </row>
    <row r="70" spans="1:9" ht="5.25" customHeight="1" x14ac:dyDescent="0.25">
      <c r="A70" s="13">
        <v>0.54166666666666596</v>
      </c>
      <c r="B70" s="60"/>
      <c r="C70" s="60"/>
      <c r="D70" s="60"/>
      <c r="E70" s="60"/>
      <c r="F70" s="60"/>
      <c r="G70" s="60"/>
      <c r="H70" s="57"/>
      <c r="I70" s="11"/>
    </row>
    <row r="71" spans="1:9" ht="5.25" customHeight="1" x14ac:dyDescent="0.25">
      <c r="A71" s="13">
        <v>0.54513888888888795</v>
      </c>
      <c r="B71" s="60"/>
      <c r="C71" s="60"/>
      <c r="D71" s="60"/>
      <c r="E71" s="60"/>
      <c r="F71" s="60"/>
      <c r="G71" s="60"/>
      <c r="H71" s="57"/>
      <c r="I71" s="11"/>
    </row>
    <row r="72" spans="1:9" ht="5.25" customHeight="1" x14ac:dyDescent="0.25">
      <c r="A72" s="13">
        <v>0.54861111111111005</v>
      </c>
      <c r="B72" s="60"/>
      <c r="C72" s="60"/>
      <c r="D72" s="60"/>
      <c r="E72" s="60"/>
      <c r="F72" s="60"/>
      <c r="G72" s="60"/>
      <c r="H72" s="57"/>
      <c r="I72" s="11"/>
    </row>
    <row r="73" spans="1:9" ht="5.25" customHeight="1" x14ac:dyDescent="0.25">
      <c r="A73" s="13">
        <v>0.55208333333333204</v>
      </c>
      <c r="B73" s="60"/>
      <c r="C73" s="60"/>
      <c r="D73" s="60"/>
      <c r="E73" s="60"/>
      <c r="F73" s="60"/>
      <c r="G73" s="60"/>
      <c r="H73" s="57"/>
      <c r="I73" s="11"/>
    </row>
    <row r="74" spans="1:9" ht="5.25" customHeight="1" x14ac:dyDescent="0.25">
      <c r="A74" s="13">
        <v>0.55555555555555503</v>
      </c>
      <c r="B74" s="60"/>
      <c r="C74" s="60"/>
      <c r="D74" s="60"/>
      <c r="E74" s="60"/>
      <c r="F74" s="60"/>
      <c r="G74" s="60"/>
      <c r="H74" s="57"/>
      <c r="I74" s="11"/>
    </row>
    <row r="75" spans="1:9" ht="5.25" customHeight="1" x14ac:dyDescent="0.25">
      <c r="A75" s="13">
        <v>0.55902777777777701</v>
      </c>
      <c r="B75" s="60"/>
      <c r="C75" s="60"/>
      <c r="D75" s="60"/>
      <c r="E75" s="60"/>
      <c r="F75" s="60"/>
      <c r="G75" s="60"/>
      <c r="H75" s="57"/>
      <c r="I75" s="11"/>
    </row>
    <row r="76" spans="1:9" ht="5.25" customHeight="1" x14ac:dyDescent="0.25">
      <c r="A76" s="13">
        <v>0.562499999999999</v>
      </c>
      <c r="B76" s="64"/>
      <c r="C76" s="58"/>
      <c r="D76" s="58"/>
      <c r="E76" s="57"/>
      <c r="F76" s="58"/>
      <c r="G76" s="58"/>
      <c r="H76" s="57"/>
      <c r="I76" s="11"/>
    </row>
    <row r="77" spans="1:9" ht="5.25" customHeight="1" x14ac:dyDescent="0.25">
      <c r="A77" s="13">
        <v>0.56597222222222099</v>
      </c>
      <c r="B77" s="64"/>
      <c r="C77" s="58"/>
      <c r="D77" s="58"/>
      <c r="E77" s="57"/>
      <c r="F77" s="58"/>
      <c r="G77" s="58"/>
      <c r="H77" s="57"/>
      <c r="I77" s="11"/>
    </row>
    <row r="78" spans="1:9" ht="5.25" customHeight="1" x14ac:dyDescent="0.25">
      <c r="A78" s="13">
        <v>0.56944444444444398</v>
      </c>
      <c r="B78" s="64"/>
      <c r="C78" s="58"/>
      <c r="D78" s="58"/>
      <c r="E78" s="57"/>
      <c r="F78" s="58"/>
      <c r="G78" s="58"/>
      <c r="H78" s="57"/>
      <c r="I78" s="11"/>
    </row>
    <row r="79" spans="1:9" ht="5.25" customHeight="1" x14ac:dyDescent="0.25">
      <c r="A79" s="13">
        <v>0.57291666666666596</v>
      </c>
      <c r="B79" s="64"/>
      <c r="C79" s="58"/>
      <c r="D79" s="58"/>
      <c r="E79" s="57"/>
      <c r="F79" s="58"/>
      <c r="G79" s="58"/>
      <c r="H79" s="57"/>
      <c r="I79" s="11"/>
    </row>
    <row r="80" spans="1:9" ht="5.25" customHeight="1" x14ac:dyDescent="0.25">
      <c r="A80" s="13">
        <v>0.57638888888888795</v>
      </c>
      <c r="B80" s="64"/>
      <c r="C80" s="58"/>
      <c r="D80" s="58"/>
      <c r="E80" s="57"/>
      <c r="F80" s="58"/>
      <c r="G80" s="58"/>
      <c r="H80" s="57"/>
      <c r="I80" s="11"/>
    </row>
    <row r="81" spans="1:9" ht="5.25" customHeight="1" x14ac:dyDescent="0.25">
      <c r="A81" s="13">
        <v>0.57986111111111005</v>
      </c>
      <c r="B81" s="64"/>
      <c r="C81" s="58"/>
      <c r="D81" s="58"/>
      <c r="E81" s="57"/>
      <c r="F81" s="58"/>
      <c r="G81" s="58"/>
      <c r="H81" s="57"/>
      <c r="I81" s="11"/>
    </row>
    <row r="82" spans="1:9" ht="5.25" customHeight="1" x14ac:dyDescent="0.25">
      <c r="A82" s="13">
        <v>0.58333333333333204</v>
      </c>
      <c r="B82" s="64"/>
      <c r="C82" s="61" t="s">
        <v>46</v>
      </c>
      <c r="D82" s="61" t="s">
        <v>53</v>
      </c>
      <c r="E82" s="60"/>
      <c r="F82" s="61" t="s">
        <v>64</v>
      </c>
      <c r="G82" s="61" t="s">
        <v>70</v>
      </c>
      <c r="H82" s="57"/>
      <c r="I82" s="11"/>
    </row>
    <row r="83" spans="1:9" ht="5.25" customHeight="1" x14ac:dyDescent="0.25">
      <c r="A83" s="13">
        <v>0.58680555555555503</v>
      </c>
      <c r="B83" s="64"/>
      <c r="C83" s="60"/>
      <c r="D83" s="60"/>
      <c r="E83" s="60"/>
      <c r="F83" s="60"/>
      <c r="G83" s="60"/>
      <c r="H83" s="57"/>
      <c r="I83" s="11"/>
    </row>
    <row r="84" spans="1:9" ht="5.25" customHeight="1" x14ac:dyDescent="0.25">
      <c r="A84" s="13">
        <v>0.59027777777777701</v>
      </c>
      <c r="B84" s="64"/>
      <c r="C84" s="60"/>
      <c r="D84" s="60"/>
      <c r="E84" s="60"/>
      <c r="F84" s="60"/>
      <c r="G84" s="60"/>
      <c r="H84" s="57"/>
      <c r="I84" s="11"/>
    </row>
    <row r="85" spans="1:9" ht="5.25" customHeight="1" x14ac:dyDescent="0.25">
      <c r="A85" s="13">
        <v>0.593749999999999</v>
      </c>
      <c r="B85" s="64"/>
      <c r="C85" s="60"/>
      <c r="D85" s="60"/>
      <c r="E85" s="60"/>
      <c r="F85" s="60"/>
      <c r="G85" s="60"/>
      <c r="H85" s="57"/>
      <c r="I85" s="11"/>
    </row>
    <row r="86" spans="1:9" ht="5.25" customHeight="1" x14ac:dyDescent="0.25">
      <c r="A86" s="13">
        <v>0.59722222222222099</v>
      </c>
      <c r="B86" s="64"/>
      <c r="C86" s="60"/>
      <c r="D86" s="60"/>
      <c r="E86" s="60"/>
      <c r="F86" s="60"/>
      <c r="G86" s="60"/>
      <c r="H86" s="57"/>
      <c r="I86" s="11"/>
    </row>
    <row r="87" spans="1:9" ht="5.25" customHeight="1" x14ac:dyDescent="0.25">
      <c r="A87" s="13">
        <v>0.60069444444444298</v>
      </c>
      <c r="B87" s="64"/>
      <c r="C87" s="60"/>
      <c r="D87" s="60"/>
      <c r="E87" s="63"/>
      <c r="F87" s="60"/>
      <c r="G87" s="60"/>
      <c r="H87" s="62"/>
      <c r="I87" s="11"/>
    </row>
    <row r="88" spans="1:9" ht="5.25" customHeight="1" x14ac:dyDescent="0.25">
      <c r="A88" s="13">
        <v>0.60416666666666596</v>
      </c>
      <c r="B88" s="64"/>
      <c r="C88" s="60"/>
      <c r="D88" s="60"/>
      <c r="E88" s="61" t="s">
        <v>59</v>
      </c>
      <c r="F88" s="60"/>
      <c r="G88" s="60"/>
      <c r="H88" s="54" t="s">
        <v>78</v>
      </c>
      <c r="I88" s="11"/>
    </row>
    <row r="89" spans="1:9" ht="5.25" customHeight="1" x14ac:dyDescent="0.25">
      <c r="A89" s="13">
        <v>0.60763888888888795</v>
      </c>
      <c r="B89" s="64"/>
      <c r="C89" s="60"/>
      <c r="D89" s="60"/>
      <c r="E89" s="60"/>
      <c r="F89" s="60"/>
      <c r="G89" s="60"/>
      <c r="H89" s="57"/>
      <c r="I89" s="11"/>
    </row>
    <row r="90" spans="1:9" ht="5.25" customHeight="1" x14ac:dyDescent="0.25">
      <c r="A90" s="13">
        <v>0.61111111111111005</v>
      </c>
      <c r="B90" s="64"/>
      <c r="C90" s="60"/>
      <c r="D90" s="60"/>
      <c r="E90" s="57"/>
      <c r="F90" s="58"/>
      <c r="G90" s="60"/>
      <c r="H90" s="57"/>
      <c r="I90" s="11"/>
    </row>
    <row r="91" spans="1:9" ht="5.25" customHeight="1" x14ac:dyDescent="0.25">
      <c r="A91" s="13">
        <v>0.61458333333333204</v>
      </c>
      <c r="B91" s="64"/>
      <c r="C91" s="60"/>
      <c r="D91" s="60"/>
      <c r="E91" s="60"/>
      <c r="F91" s="61" t="s">
        <v>65</v>
      </c>
      <c r="G91" s="60"/>
      <c r="H91" s="57"/>
      <c r="I91" s="11"/>
    </row>
    <row r="92" spans="1:9" ht="5.25" customHeight="1" x14ac:dyDescent="0.25">
      <c r="A92" s="13">
        <v>0.61805555555555403</v>
      </c>
      <c r="B92" s="64"/>
      <c r="C92" s="60"/>
      <c r="D92" s="60"/>
      <c r="E92" s="60"/>
      <c r="F92" s="60"/>
      <c r="G92" s="60"/>
      <c r="H92" s="57"/>
      <c r="I92" s="11"/>
    </row>
    <row r="93" spans="1:9" ht="5.25" customHeight="1" x14ac:dyDescent="0.25">
      <c r="A93" s="13">
        <v>0.62152777777777701</v>
      </c>
      <c r="B93" s="64"/>
      <c r="C93" s="60"/>
      <c r="D93" s="60"/>
      <c r="E93" s="60"/>
      <c r="F93" s="60"/>
      <c r="G93" s="60"/>
      <c r="H93" s="57"/>
      <c r="I93" s="11"/>
    </row>
    <row r="94" spans="1:9" ht="5.25" customHeight="1" x14ac:dyDescent="0.25">
      <c r="A94" s="13">
        <v>0.624999999999999</v>
      </c>
      <c r="B94" s="64"/>
      <c r="C94" s="60"/>
      <c r="D94" s="60"/>
      <c r="E94" s="60"/>
      <c r="F94" s="60"/>
      <c r="G94" s="60"/>
      <c r="H94" s="57"/>
      <c r="I94" s="11"/>
    </row>
    <row r="95" spans="1:9" ht="5.25" customHeight="1" x14ac:dyDescent="0.25">
      <c r="A95" s="13">
        <v>0.62847222222222099</v>
      </c>
      <c r="B95" s="64"/>
      <c r="C95" s="60"/>
      <c r="D95" s="60"/>
      <c r="E95" s="60"/>
      <c r="F95" s="60"/>
      <c r="G95" s="60"/>
      <c r="H95" s="57"/>
      <c r="I95" s="11"/>
    </row>
    <row r="96" spans="1:9" ht="5.25" customHeight="1" x14ac:dyDescent="0.25">
      <c r="A96" s="13">
        <v>0.63194444444444298</v>
      </c>
      <c r="B96" s="64"/>
      <c r="C96" s="60"/>
      <c r="D96" s="60"/>
      <c r="E96" s="60"/>
      <c r="F96" s="60"/>
      <c r="G96" s="60"/>
      <c r="H96" s="57"/>
      <c r="I96" s="11"/>
    </row>
    <row r="97" spans="1:9" ht="5.25" customHeight="1" x14ac:dyDescent="0.25">
      <c r="A97" s="13">
        <v>0.63541666666666596</v>
      </c>
      <c r="B97" s="64"/>
      <c r="C97" s="60"/>
      <c r="D97" s="60"/>
      <c r="E97" s="60"/>
      <c r="F97" s="60"/>
      <c r="G97" s="60"/>
      <c r="H97" s="57"/>
      <c r="I97" s="11"/>
    </row>
    <row r="98" spans="1:9" ht="5.25" customHeight="1" x14ac:dyDescent="0.25">
      <c r="A98" s="13">
        <v>0.63888888888888795</v>
      </c>
      <c r="B98" s="64"/>
      <c r="C98" s="60"/>
      <c r="D98" s="60"/>
      <c r="E98" s="60"/>
      <c r="F98" s="60"/>
      <c r="G98" s="60"/>
      <c r="H98" s="57"/>
      <c r="I98" s="11"/>
    </row>
    <row r="99" spans="1:9" ht="5.25" customHeight="1" x14ac:dyDescent="0.25">
      <c r="A99" s="13">
        <v>0.64236111111111005</v>
      </c>
      <c r="B99" s="64"/>
      <c r="C99" s="63"/>
      <c r="D99" s="60"/>
      <c r="E99" s="57"/>
      <c r="F99" s="58"/>
      <c r="G99" s="60"/>
      <c r="H99" s="57"/>
      <c r="I99" s="11"/>
    </row>
    <row r="100" spans="1:9" ht="5.25" customHeight="1" x14ac:dyDescent="0.25">
      <c r="A100" s="13">
        <v>0.64583333333333204</v>
      </c>
      <c r="B100" s="64"/>
      <c r="C100" s="61" t="s">
        <v>47</v>
      </c>
      <c r="D100" s="60"/>
      <c r="E100" s="57"/>
      <c r="F100" s="58"/>
      <c r="G100" s="60"/>
      <c r="H100" s="57"/>
      <c r="I100" s="11"/>
    </row>
    <row r="101" spans="1:9" ht="5.25" customHeight="1" x14ac:dyDescent="0.25">
      <c r="A101" s="13">
        <v>0.64930555555555403</v>
      </c>
      <c r="B101" s="64"/>
      <c r="C101" s="60"/>
      <c r="D101" s="60"/>
      <c r="E101" s="57"/>
      <c r="F101" s="58"/>
      <c r="G101" s="60"/>
      <c r="H101" s="57"/>
      <c r="I101" s="11"/>
    </row>
    <row r="102" spans="1:9" ht="5.25" customHeight="1" x14ac:dyDescent="0.25">
      <c r="A102" s="13">
        <v>0.65277777777777701</v>
      </c>
      <c r="B102" s="64"/>
      <c r="C102" s="60"/>
      <c r="D102" s="60"/>
      <c r="E102" s="57"/>
      <c r="F102" s="58"/>
      <c r="G102" s="60"/>
      <c r="H102" s="57"/>
      <c r="I102" s="11"/>
    </row>
    <row r="103" spans="1:9" ht="5.25" customHeight="1" x14ac:dyDescent="0.25">
      <c r="A103" s="13">
        <v>0.656249999999999</v>
      </c>
      <c r="B103" s="64"/>
      <c r="C103" s="60"/>
      <c r="D103" s="60"/>
      <c r="E103" s="57"/>
      <c r="F103" s="58"/>
      <c r="G103" s="60"/>
      <c r="H103" s="57"/>
      <c r="I103" s="11"/>
    </row>
    <row r="104" spans="1:9" ht="5.25" customHeight="1" x14ac:dyDescent="0.25">
      <c r="A104" s="13">
        <v>0.65972222222222099</v>
      </c>
      <c r="B104" s="64"/>
      <c r="C104" s="60"/>
      <c r="D104" s="60"/>
      <c r="E104" s="57"/>
      <c r="F104" s="58"/>
      <c r="G104" s="60"/>
      <c r="H104" s="57"/>
      <c r="I104" s="11"/>
    </row>
    <row r="105" spans="1:9" ht="5.25" customHeight="1" x14ac:dyDescent="0.25">
      <c r="A105" s="13">
        <v>0.66319444444444298</v>
      </c>
      <c r="B105" s="64"/>
      <c r="C105" s="60"/>
      <c r="D105" s="60"/>
      <c r="E105" s="57"/>
      <c r="F105" s="58"/>
      <c r="G105" s="63"/>
      <c r="H105" s="57"/>
      <c r="I105" s="11"/>
    </row>
    <row r="106" spans="1:9" ht="5.25" customHeight="1" x14ac:dyDescent="0.25">
      <c r="A106" s="13">
        <v>0.66666666666666496</v>
      </c>
      <c r="B106" s="64"/>
      <c r="C106" s="60"/>
      <c r="D106" s="60"/>
      <c r="E106" s="60"/>
      <c r="F106" s="61" t="s">
        <v>66</v>
      </c>
      <c r="G106" s="61" t="s">
        <v>71</v>
      </c>
      <c r="H106" s="57"/>
      <c r="I106" s="11"/>
    </row>
    <row r="107" spans="1:9" ht="5.25" customHeight="1" x14ac:dyDescent="0.25">
      <c r="A107" s="13">
        <v>0.67013888888888795</v>
      </c>
      <c r="B107" s="64"/>
      <c r="C107" s="60"/>
      <c r="D107" s="60"/>
      <c r="E107" s="60"/>
      <c r="F107" s="60"/>
      <c r="G107" s="60"/>
      <c r="H107" s="57"/>
      <c r="I107" s="11"/>
    </row>
    <row r="108" spans="1:9" ht="5.25" customHeight="1" x14ac:dyDescent="0.25">
      <c r="A108" s="13">
        <v>0.67361111111111005</v>
      </c>
      <c r="B108" s="64"/>
      <c r="C108" s="60"/>
      <c r="D108" s="60"/>
      <c r="E108" s="60"/>
      <c r="F108" s="60"/>
      <c r="G108" s="60"/>
      <c r="H108" s="57"/>
      <c r="I108" s="11"/>
    </row>
    <row r="109" spans="1:9" ht="5.25" customHeight="1" x14ac:dyDescent="0.25">
      <c r="A109" s="13">
        <v>0.67708333333333204</v>
      </c>
      <c r="B109" s="64"/>
      <c r="C109" s="60"/>
      <c r="D109" s="60"/>
      <c r="E109" s="60"/>
      <c r="F109" s="60"/>
      <c r="G109" s="60"/>
      <c r="H109" s="57"/>
      <c r="I109" s="11"/>
    </row>
    <row r="110" spans="1:9" ht="5.25" customHeight="1" x14ac:dyDescent="0.25">
      <c r="A110" s="13">
        <v>0.68055555555555403</v>
      </c>
      <c r="B110" s="64"/>
      <c r="C110" s="60"/>
      <c r="D110" s="60"/>
      <c r="E110" s="60"/>
      <c r="F110" s="60"/>
      <c r="G110" s="60"/>
      <c r="H110" s="57"/>
      <c r="I110" s="11"/>
    </row>
    <row r="111" spans="1:9" ht="5.25" customHeight="1" x14ac:dyDescent="0.25">
      <c r="A111" s="13">
        <v>0.68402777777777601</v>
      </c>
      <c r="B111" s="64"/>
      <c r="C111" s="60"/>
      <c r="D111" s="60"/>
      <c r="E111" s="60"/>
      <c r="F111" s="60"/>
      <c r="G111" s="60"/>
      <c r="H111" s="57"/>
      <c r="I111" s="11"/>
    </row>
    <row r="112" spans="1:9" ht="5.25" customHeight="1" x14ac:dyDescent="0.25">
      <c r="A112" s="13">
        <v>0.687499999999999</v>
      </c>
      <c r="B112" s="64"/>
      <c r="C112" s="60"/>
      <c r="D112" s="60"/>
      <c r="E112" s="60"/>
      <c r="F112" s="60"/>
      <c r="G112" s="60"/>
      <c r="H112" s="57"/>
      <c r="I112" s="11"/>
    </row>
    <row r="113" spans="1:9" ht="5.25" customHeight="1" x14ac:dyDescent="0.25">
      <c r="A113" s="13">
        <v>0.69097222222222099</v>
      </c>
      <c r="B113" s="64"/>
      <c r="C113" s="60"/>
      <c r="D113" s="60"/>
      <c r="E113" s="60"/>
      <c r="F113" s="60"/>
      <c r="G113" s="60"/>
      <c r="H113" s="57"/>
      <c r="I113" s="11"/>
    </row>
    <row r="114" spans="1:9" ht="5.25" customHeight="1" x14ac:dyDescent="0.25">
      <c r="A114" s="13">
        <v>0.69444444444444298</v>
      </c>
      <c r="B114" s="64"/>
      <c r="C114" s="60"/>
      <c r="D114" s="60"/>
      <c r="E114" s="60"/>
      <c r="F114" s="60"/>
      <c r="G114" s="60"/>
      <c r="H114" s="57"/>
      <c r="I114" s="11"/>
    </row>
    <row r="115" spans="1:9" ht="5.25" customHeight="1" x14ac:dyDescent="0.25">
      <c r="A115" s="13">
        <v>0.69791666666666496</v>
      </c>
      <c r="B115" s="64"/>
      <c r="C115" s="60"/>
      <c r="D115" s="60"/>
      <c r="E115" s="60"/>
      <c r="F115" s="60"/>
      <c r="G115" s="60"/>
      <c r="H115" s="57"/>
      <c r="I115" s="11"/>
    </row>
    <row r="116" spans="1:9" ht="5.25" customHeight="1" x14ac:dyDescent="0.25">
      <c r="A116" s="13">
        <v>0.70138888888888795</v>
      </c>
      <c r="B116" s="64"/>
      <c r="C116" s="60"/>
      <c r="D116" s="60"/>
      <c r="E116" s="60"/>
      <c r="F116" s="60"/>
      <c r="G116" s="60"/>
      <c r="H116" s="57"/>
      <c r="I116" s="11"/>
    </row>
    <row r="117" spans="1:9" ht="5.25" customHeight="1" x14ac:dyDescent="0.25">
      <c r="A117" s="13">
        <v>0.70486111111111005</v>
      </c>
      <c r="B117" s="64"/>
      <c r="C117" s="63"/>
      <c r="D117" s="60"/>
      <c r="E117" s="60"/>
      <c r="F117" s="60"/>
      <c r="G117" s="60"/>
      <c r="H117" s="57"/>
      <c r="I117" s="11"/>
    </row>
    <row r="118" spans="1:9" ht="5.25" customHeight="1" x14ac:dyDescent="0.25">
      <c r="A118" s="13">
        <v>0.70833333333333204</v>
      </c>
      <c r="B118" s="64"/>
      <c r="C118" s="61" t="s">
        <v>48</v>
      </c>
      <c r="D118" s="60"/>
      <c r="E118" s="60"/>
      <c r="F118" s="60"/>
      <c r="G118" s="60"/>
      <c r="H118" s="57"/>
      <c r="I118" s="11"/>
    </row>
    <row r="119" spans="1:9" ht="5.25" customHeight="1" x14ac:dyDescent="0.25">
      <c r="A119" s="13">
        <v>0.71180555555555403</v>
      </c>
      <c r="B119" s="64"/>
      <c r="C119" s="60"/>
      <c r="D119" s="60"/>
      <c r="E119" s="60"/>
      <c r="F119" s="60"/>
      <c r="G119" s="60"/>
      <c r="H119" s="57"/>
      <c r="I119" s="11"/>
    </row>
    <row r="120" spans="1:9" ht="5.25" customHeight="1" x14ac:dyDescent="0.25">
      <c r="A120" s="13">
        <v>0.71527777777777601</v>
      </c>
      <c r="B120" s="64"/>
      <c r="C120" s="60"/>
      <c r="D120" s="60"/>
      <c r="E120" s="60"/>
      <c r="F120" s="60"/>
      <c r="G120" s="60"/>
      <c r="H120" s="57"/>
      <c r="I120" s="11"/>
    </row>
    <row r="121" spans="1:9" ht="5.25" customHeight="1" x14ac:dyDescent="0.25">
      <c r="A121" s="13">
        <v>0.718749999999999</v>
      </c>
      <c r="B121" s="64"/>
      <c r="C121" s="60"/>
      <c r="D121" s="60"/>
      <c r="E121" s="60"/>
      <c r="F121" s="60"/>
      <c r="G121" s="60"/>
      <c r="H121" s="57"/>
      <c r="I121" s="11"/>
    </row>
    <row r="122" spans="1:9" ht="5.25" customHeight="1" x14ac:dyDescent="0.25">
      <c r="A122" s="13">
        <v>0.72222222222222099</v>
      </c>
      <c r="B122" s="64"/>
      <c r="C122" s="60"/>
      <c r="D122" s="60"/>
      <c r="E122" s="60"/>
      <c r="F122" s="60"/>
      <c r="G122" s="60"/>
      <c r="H122" s="57"/>
      <c r="I122" s="11"/>
    </row>
    <row r="123" spans="1:9" ht="5.25" customHeight="1" x14ac:dyDescent="0.25">
      <c r="A123" s="13">
        <v>0.72569444444444298</v>
      </c>
      <c r="B123" s="64"/>
      <c r="C123" s="60"/>
      <c r="D123" s="60"/>
      <c r="E123" s="60"/>
      <c r="F123" s="60"/>
      <c r="G123" s="60"/>
      <c r="H123" s="57"/>
      <c r="I123" s="11"/>
    </row>
    <row r="124" spans="1:9" ht="5.25" customHeight="1" x14ac:dyDescent="0.25">
      <c r="A124" s="13">
        <v>0.72916666666666496</v>
      </c>
      <c r="B124" s="64"/>
      <c r="C124" s="60"/>
      <c r="D124" s="60"/>
      <c r="E124" s="60"/>
      <c r="F124" s="60"/>
      <c r="G124" s="60"/>
      <c r="H124" s="57"/>
      <c r="I124" s="11"/>
    </row>
    <row r="125" spans="1:9" ht="5.25" customHeight="1" x14ac:dyDescent="0.25">
      <c r="A125" s="13">
        <v>0.73263888888888695</v>
      </c>
      <c r="B125" s="64"/>
      <c r="C125" s="60"/>
      <c r="D125" s="60"/>
      <c r="E125" s="60"/>
      <c r="F125" s="60"/>
      <c r="G125" s="60"/>
      <c r="H125" s="57"/>
      <c r="I125" s="11"/>
    </row>
    <row r="126" spans="1:9" ht="5.25" customHeight="1" x14ac:dyDescent="0.25">
      <c r="A126" s="13">
        <v>0.73611111111111005</v>
      </c>
      <c r="B126" s="64"/>
      <c r="C126" s="60"/>
      <c r="D126" s="60"/>
      <c r="E126" s="60"/>
      <c r="F126" s="60"/>
      <c r="G126" s="60"/>
      <c r="H126" s="57"/>
      <c r="I126" s="11"/>
    </row>
    <row r="127" spans="1:9" ht="5.25" customHeight="1" x14ac:dyDescent="0.25">
      <c r="A127" s="13">
        <v>0.73958333333333204</v>
      </c>
      <c r="B127" s="64"/>
      <c r="C127" s="60"/>
      <c r="D127" s="60"/>
      <c r="E127" s="60"/>
      <c r="F127" s="60"/>
      <c r="G127" s="60"/>
      <c r="H127" s="57"/>
      <c r="I127" s="11"/>
    </row>
    <row r="128" spans="1:9" ht="5.25" customHeight="1" x14ac:dyDescent="0.25">
      <c r="A128" s="13">
        <v>0.74305555555555403</v>
      </c>
      <c r="B128" s="64"/>
      <c r="C128" s="60"/>
      <c r="D128" s="60"/>
      <c r="E128" s="60"/>
      <c r="F128" s="60"/>
      <c r="G128" s="60"/>
      <c r="H128" s="57"/>
      <c r="I128" s="11"/>
    </row>
    <row r="129" spans="1:9" ht="5.25" customHeight="1" x14ac:dyDescent="0.25">
      <c r="A129" s="13">
        <v>0.74652777777777601</v>
      </c>
      <c r="B129" s="64"/>
      <c r="C129" s="63"/>
      <c r="D129" s="63"/>
      <c r="E129" s="60"/>
      <c r="F129" s="63"/>
      <c r="G129" s="63"/>
      <c r="H129" s="57"/>
      <c r="I129" s="11"/>
    </row>
    <row r="130" spans="1:9" ht="5.25" customHeight="1" x14ac:dyDescent="0.25">
      <c r="A130" s="13">
        <v>0.749999999999998</v>
      </c>
      <c r="B130" s="64"/>
      <c r="C130" s="61" t="s">
        <v>49</v>
      </c>
      <c r="D130" s="61" t="s">
        <v>54</v>
      </c>
      <c r="E130" s="60"/>
      <c r="F130" s="61" t="s">
        <v>67</v>
      </c>
      <c r="G130" s="61" t="s">
        <v>72</v>
      </c>
      <c r="H130" s="57"/>
      <c r="I130" s="11"/>
    </row>
    <row r="131" spans="1:9" ht="5.25" customHeight="1" x14ac:dyDescent="0.25">
      <c r="A131" s="13">
        <v>0.75347222222222099</v>
      </c>
      <c r="B131" s="64"/>
      <c r="C131" s="60"/>
      <c r="D131" s="60"/>
      <c r="E131" s="60"/>
      <c r="F131" s="60"/>
      <c r="G131" s="60"/>
      <c r="H131" s="57"/>
      <c r="I131" s="11"/>
    </row>
    <row r="132" spans="1:9" ht="5.25" customHeight="1" x14ac:dyDescent="0.25">
      <c r="A132" s="13">
        <v>0.75694444444444298</v>
      </c>
      <c r="B132" s="64"/>
      <c r="C132" s="60"/>
      <c r="D132" s="60"/>
      <c r="E132" s="60"/>
      <c r="F132" s="60"/>
      <c r="G132" s="60"/>
      <c r="H132" s="57"/>
      <c r="I132" s="11"/>
    </row>
    <row r="133" spans="1:9" ht="5.25" customHeight="1" x14ac:dyDescent="0.25">
      <c r="A133" s="13">
        <v>0.76041666666666496</v>
      </c>
      <c r="B133" s="64"/>
      <c r="C133" s="60"/>
      <c r="D133" s="60"/>
      <c r="E133" s="60"/>
      <c r="F133" s="60"/>
      <c r="G133" s="60"/>
      <c r="H133" s="57"/>
      <c r="I133" s="11"/>
    </row>
    <row r="134" spans="1:9" ht="5.25" customHeight="1" x14ac:dyDescent="0.25">
      <c r="A134" s="13">
        <v>0.76388888888888695</v>
      </c>
      <c r="B134" s="64"/>
      <c r="C134" s="60"/>
      <c r="D134" s="60"/>
      <c r="E134" s="60"/>
      <c r="F134" s="60"/>
      <c r="G134" s="60"/>
      <c r="H134" s="57"/>
      <c r="I134" s="11"/>
    </row>
    <row r="135" spans="1:9" ht="5.25" customHeight="1" x14ac:dyDescent="0.25">
      <c r="A135" s="13">
        <v>0.76736111111110905</v>
      </c>
      <c r="B135" s="64"/>
      <c r="C135" s="60"/>
      <c r="D135" s="60"/>
      <c r="E135" s="60"/>
      <c r="F135" s="60"/>
      <c r="G135" s="60"/>
      <c r="H135" s="57"/>
      <c r="I135" s="11"/>
    </row>
    <row r="136" spans="1:9" ht="5.25" customHeight="1" x14ac:dyDescent="0.25">
      <c r="A136" s="13">
        <v>0.77083333333333204</v>
      </c>
      <c r="B136" s="64"/>
      <c r="C136" s="60"/>
      <c r="D136" s="60"/>
      <c r="E136" s="60"/>
      <c r="F136" s="60"/>
      <c r="G136" s="60"/>
      <c r="H136" s="57"/>
      <c r="I136" s="11"/>
    </row>
    <row r="137" spans="1:9" ht="5.25" customHeight="1" x14ac:dyDescent="0.25">
      <c r="A137" s="13">
        <v>0.77430555555555403</v>
      </c>
      <c r="B137" s="64"/>
      <c r="C137" s="60"/>
      <c r="D137" s="60"/>
      <c r="E137" s="60"/>
      <c r="F137" s="60"/>
      <c r="G137" s="60"/>
      <c r="H137" s="57"/>
      <c r="I137" s="11"/>
    </row>
    <row r="138" spans="1:9" ht="5.25" customHeight="1" x14ac:dyDescent="0.25">
      <c r="A138" s="13">
        <v>0.77777777777777601</v>
      </c>
      <c r="B138" s="64"/>
      <c r="C138" s="60"/>
      <c r="D138" s="60"/>
      <c r="E138" s="60"/>
      <c r="F138" s="60"/>
      <c r="G138" s="60"/>
      <c r="H138" s="57"/>
      <c r="I138" s="11"/>
    </row>
    <row r="139" spans="1:9" ht="5.25" customHeight="1" x14ac:dyDescent="0.25">
      <c r="A139" s="13">
        <v>0.781249999999998</v>
      </c>
      <c r="B139" s="64"/>
      <c r="C139" s="60"/>
      <c r="D139" s="60"/>
      <c r="E139" s="60"/>
      <c r="F139" s="60"/>
      <c r="G139" s="60"/>
      <c r="H139" s="57"/>
      <c r="I139" s="11"/>
    </row>
    <row r="140" spans="1:9" ht="5.25" customHeight="1" x14ac:dyDescent="0.25">
      <c r="A140" s="13">
        <v>0.78472222222222099</v>
      </c>
      <c r="B140" s="64"/>
      <c r="C140" s="60"/>
      <c r="D140" s="60"/>
      <c r="E140" s="60"/>
      <c r="F140" s="60"/>
      <c r="G140" s="60"/>
      <c r="H140" s="57"/>
      <c r="I140" s="11"/>
    </row>
    <row r="141" spans="1:9" ht="5.25" customHeight="1" x14ac:dyDescent="0.25">
      <c r="A141" s="13">
        <v>0.78819444444444298</v>
      </c>
      <c r="B141" s="64"/>
      <c r="C141" s="60"/>
      <c r="D141" s="60"/>
      <c r="E141" s="63"/>
      <c r="F141" s="60"/>
      <c r="G141" s="60"/>
      <c r="H141" s="62"/>
      <c r="I141" s="11"/>
    </row>
    <row r="142" spans="1:9" ht="5.25" customHeight="1" x14ac:dyDescent="0.25">
      <c r="A142" s="13">
        <v>0.79166666666666496</v>
      </c>
      <c r="B142" s="64"/>
      <c r="C142" s="60"/>
      <c r="D142" s="60"/>
      <c r="E142" s="61" t="s">
        <v>60</v>
      </c>
      <c r="F142" s="60"/>
      <c r="G142" s="60"/>
      <c r="H142" s="54" t="s">
        <v>79</v>
      </c>
      <c r="I142" s="11"/>
    </row>
    <row r="143" spans="1:9" ht="5.25" customHeight="1" x14ac:dyDescent="0.25">
      <c r="A143" s="13">
        <v>0.79513888888888695</v>
      </c>
      <c r="B143" s="64"/>
      <c r="C143" s="60"/>
      <c r="D143" s="60"/>
      <c r="E143" s="60"/>
      <c r="F143" s="60"/>
      <c r="G143" s="60"/>
      <c r="H143" s="57"/>
      <c r="I143" s="11"/>
    </row>
    <row r="144" spans="1:9" ht="5.25" customHeight="1" x14ac:dyDescent="0.25">
      <c r="A144" s="13">
        <v>0.79861111111110905</v>
      </c>
      <c r="B144" s="64"/>
      <c r="C144" s="60"/>
      <c r="D144" s="60"/>
      <c r="E144" s="60"/>
      <c r="F144" s="60"/>
      <c r="G144" s="60"/>
      <c r="H144" s="57"/>
      <c r="I144" s="11"/>
    </row>
    <row r="145" spans="1:9" ht="5.25" customHeight="1" x14ac:dyDescent="0.25">
      <c r="A145" s="13">
        <v>0.80208333333333204</v>
      </c>
      <c r="B145" s="64"/>
      <c r="C145" s="60"/>
      <c r="D145" s="60"/>
      <c r="E145" s="60"/>
      <c r="F145" s="60"/>
      <c r="G145" s="60"/>
      <c r="H145" s="57"/>
      <c r="I145" s="11"/>
    </row>
    <row r="146" spans="1:9" ht="5.25" customHeight="1" x14ac:dyDescent="0.25">
      <c r="A146" s="13">
        <v>0.80555555555555403</v>
      </c>
      <c r="B146" s="64"/>
      <c r="C146" s="60"/>
      <c r="D146" s="60"/>
      <c r="E146" s="60"/>
      <c r="F146" s="60"/>
      <c r="G146" s="60"/>
      <c r="H146" s="57"/>
      <c r="I146" s="11"/>
    </row>
    <row r="147" spans="1:9" ht="5.25" customHeight="1" x14ac:dyDescent="0.25">
      <c r="A147" s="13">
        <v>0.80902777777777601</v>
      </c>
      <c r="B147" s="64"/>
      <c r="C147" s="60"/>
      <c r="D147" s="60"/>
      <c r="E147" s="60"/>
      <c r="F147" s="60"/>
      <c r="G147" s="60"/>
      <c r="H147" s="57"/>
      <c r="I147" s="11"/>
    </row>
    <row r="148" spans="1:9" ht="5.25" customHeight="1" x14ac:dyDescent="0.25">
      <c r="A148" s="13">
        <v>0.812499999999998</v>
      </c>
      <c r="B148" s="64"/>
      <c r="C148" s="60"/>
      <c r="D148" s="60"/>
      <c r="E148" s="60"/>
      <c r="F148" s="60"/>
      <c r="G148" s="60"/>
      <c r="H148" s="57"/>
      <c r="I148" s="11"/>
    </row>
    <row r="149" spans="1:9" ht="5.25" customHeight="1" x14ac:dyDescent="0.25">
      <c r="A149" s="13">
        <v>0.81597222222221999</v>
      </c>
      <c r="B149" s="64"/>
      <c r="C149" s="60"/>
      <c r="D149" s="60"/>
      <c r="E149" s="60"/>
      <c r="F149" s="60"/>
      <c r="G149" s="60"/>
      <c r="H149" s="57"/>
      <c r="I149" s="11"/>
    </row>
    <row r="150" spans="1:9" ht="5.25" customHeight="1" x14ac:dyDescent="0.25">
      <c r="A150" s="13">
        <v>0.81944444444444298</v>
      </c>
      <c r="B150" s="64"/>
      <c r="C150" s="60"/>
      <c r="D150" s="60"/>
      <c r="E150" s="60"/>
      <c r="F150" s="60"/>
      <c r="G150" s="60"/>
      <c r="H150" s="57"/>
      <c r="I150" s="11"/>
    </row>
    <row r="151" spans="1:9" ht="5.25" customHeight="1" x14ac:dyDescent="0.25">
      <c r="A151" s="13">
        <v>0.82291666666666496</v>
      </c>
      <c r="B151" s="64"/>
      <c r="C151" s="60"/>
      <c r="D151" s="60"/>
      <c r="E151" s="60"/>
      <c r="F151" s="60"/>
      <c r="G151" s="60"/>
      <c r="H151" s="57"/>
      <c r="I151" s="11"/>
    </row>
    <row r="152" spans="1:9" ht="5.25" customHeight="1" x14ac:dyDescent="0.25">
      <c r="A152" s="13">
        <v>0.82638888888888695</v>
      </c>
      <c r="B152" s="64"/>
      <c r="C152" s="60"/>
      <c r="D152" s="60"/>
      <c r="E152" s="60"/>
      <c r="F152" s="60"/>
      <c r="G152" s="60"/>
      <c r="H152" s="57"/>
      <c r="I152" s="11"/>
    </row>
    <row r="153" spans="1:9" ht="5.25" customHeight="1" x14ac:dyDescent="0.25">
      <c r="A153" s="13">
        <v>0.82986111111110905</v>
      </c>
      <c r="B153" s="64"/>
      <c r="C153" s="60"/>
      <c r="D153" s="63"/>
      <c r="E153" s="63"/>
      <c r="F153" s="63"/>
      <c r="G153" s="63"/>
      <c r="H153" s="57"/>
      <c r="I153" s="11"/>
    </row>
    <row r="154" spans="1:9" ht="5.25" customHeight="1" x14ac:dyDescent="0.25">
      <c r="A154" s="13">
        <v>0.83333333333333104</v>
      </c>
      <c r="B154" s="64"/>
      <c r="C154" s="60"/>
      <c r="D154" s="61" t="s">
        <v>55</v>
      </c>
      <c r="E154" s="61" t="s">
        <v>61</v>
      </c>
      <c r="F154" s="61" t="s">
        <v>55</v>
      </c>
      <c r="G154" s="61" t="s">
        <v>73</v>
      </c>
      <c r="H154" s="57"/>
      <c r="I154" s="11"/>
    </row>
    <row r="155" spans="1:9" ht="5.25" customHeight="1" x14ac:dyDescent="0.25">
      <c r="A155" s="13">
        <v>0.83680555555555403</v>
      </c>
      <c r="B155" s="64"/>
      <c r="C155" s="60"/>
      <c r="D155" s="60"/>
      <c r="E155" s="60"/>
      <c r="F155" s="60"/>
      <c r="G155" s="60"/>
      <c r="H155" s="57"/>
      <c r="I155" s="11"/>
    </row>
    <row r="156" spans="1:9" ht="5.25" customHeight="1" x14ac:dyDescent="0.25">
      <c r="A156" s="13">
        <v>0.84027777777777601</v>
      </c>
      <c r="B156" s="64"/>
      <c r="C156" s="60"/>
      <c r="D156" s="60"/>
      <c r="E156" s="60"/>
      <c r="F156" s="60"/>
      <c r="G156" s="60"/>
      <c r="H156" s="57"/>
      <c r="I156" s="11"/>
    </row>
    <row r="157" spans="1:9" ht="5.25" customHeight="1" x14ac:dyDescent="0.25">
      <c r="A157" s="13">
        <v>0.843749999999998</v>
      </c>
      <c r="B157" s="64"/>
      <c r="C157" s="60"/>
      <c r="D157" s="60"/>
      <c r="E157" s="60"/>
      <c r="F157" s="60"/>
      <c r="G157" s="57"/>
      <c r="H157" s="59"/>
      <c r="I157" s="11"/>
    </row>
    <row r="158" spans="1:9" ht="5.25" customHeight="1" x14ac:dyDescent="0.25">
      <c r="A158" s="13">
        <v>0.84722222222221999</v>
      </c>
      <c r="B158" s="64"/>
      <c r="C158" s="60"/>
      <c r="D158" s="60"/>
      <c r="E158" s="60"/>
      <c r="F158" s="60"/>
      <c r="G158" s="57"/>
      <c r="H158" s="59"/>
      <c r="I158" s="11"/>
    </row>
    <row r="159" spans="1:9" ht="5.25" customHeight="1" x14ac:dyDescent="0.25">
      <c r="A159" s="13">
        <v>0.85069444444444298</v>
      </c>
      <c r="B159" s="64"/>
      <c r="C159" s="60"/>
      <c r="D159" s="60"/>
      <c r="E159" s="60"/>
      <c r="F159" s="60"/>
      <c r="G159" s="57"/>
      <c r="H159" s="59"/>
      <c r="I159" s="11"/>
    </row>
    <row r="160" spans="1:9" ht="5.25" customHeight="1" x14ac:dyDescent="0.25">
      <c r="A160" s="13">
        <v>0.85416666666666496</v>
      </c>
      <c r="B160" s="64"/>
      <c r="C160" s="60"/>
      <c r="D160" s="60"/>
      <c r="E160" s="60"/>
      <c r="F160" s="60"/>
      <c r="G160" s="57"/>
      <c r="H160" s="59"/>
      <c r="I160" s="11"/>
    </row>
    <row r="161" spans="1:9" ht="5.25" customHeight="1" x14ac:dyDescent="0.25">
      <c r="A161" s="13">
        <v>0.85763888888888695</v>
      </c>
      <c r="B161" s="64"/>
      <c r="C161" s="60"/>
      <c r="D161" s="60"/>
      <c r="E161" s="60"/>
      <c r="F161" s="60"/>
      <c r="G161" s="57"/>
      <c r="H161" s="59"/>
      <c r="I161" s="11"/>
    </row>
    <row r="162" spans="1:9" ht="5.25" customHeight="1" x14ac:dyDescent="0.25">
      <c r="A162" s="13">
        <v>0.86111111111110905</v>
      </c>
      <c r="B162" s="64"/>
      <c r="C162" s="60"/>
      <c r="D162" s="60"/>
      <c r="E162" s="60"/>
      <c r="F162" s="60"/>
      <c r="G162" s="57"/>
      <c r="H162" s="59"/>
      <c r="I162" s="11"/>
    </row>
    <row r="163" spans="1:9" ht="5.25" customHeight="1" x14ac:dyDescent="0.25">
      <c r="A163" s="13">
        <v>0.86458333333333104</v>
      </c>
      <c r="B163" s="64"/>
      <c r="C163" s="60"/>
      <c r="D163" s="60"/>
      <c r="E163" s="60"/>
      <c r="F163" s="60"/>
      <c r="G163" s="57"/>
      <c r="H163" s="59"/>
      <c r="I163" s="11"/>
    </row>
    <row r="164" spans="1:9" ht="5.25" customHeight="1" x14ac:dyDescent="0.25">
      <c r="A164" s="13">
        <v>0.86805555555555403</v>
      </c>
      <c r="B164" s="64"/>
      <c r="C164" s="60"/>
      <c r="D164" s="60"/>
      <c r="E164" s="60"/>
      <c r="F164" s="60"/>
      <c r="G164" s="57"/>
      <c r="H164" s="59"/>
      <c r="I164" s="11"/>
    </row>
    <row r="165" spans="1:9" ht="5.25" customHeight="1" x14ac:dyDescent="0.25">
      <c r="A165" s="13">
        <v>0.87152777777777601</v>
      </c>
      <c r="B165" s="64"/>
      <c r="C165" s="60"/>
      <c r="D165" s="60"/>
      <c r="E165" s="60"/>
      <c r="F165" s="60"/>
      <c r="G165" s="62"/>
      <c r="H165" s="59"/>
      <c r="I165" s="11"/>
    </row>
    <row r="166" spans="1:9" ht="5.25" customHeight="1" x14ac:dyDescent="0.25">
      <c r="A166" s="13">
        <v>0.874999999999998</v>
      </c>
      <c r="B166" s="64"/>
      <c r="C166" s="60"/>
      <c r="D166" s="60"/>
      <c r="E166" s="60"/>
      <c r="F166" s="60"/>
      <c r="G166" s="54" t="s">
        <v>74</v>
      </c>
      <c r="H166" s="59"/>
      <c r="I166" s="11"/>
    </row>
    <row r="167" spans="1:9" ht="5.25" customHeight="1" x14ac:dyDescent="0.25">
      <c r="A167" s="13">
        <v>0.87847222222221999</v>
      </c>
      <c r="B167" s="64"/>
      <c r="C167" s="60"/>
      <c r="D167" s="60"/>
      <c r="E167" s="60"/>
      <c r="F167" s="60"/>
      <c r="G167" s="57"/>
      <c r="H167" s="59"/>
      <c r="I167" s="11"/>
    </row>
    <row r="168" spans="1:9" ht="5.25" customHeight="1" x14ac:dyDescent="0.25">
      <c r="A168" s="13">
        <v>0.88194444444444198</v>
      </c>
      <c r="B168" s="64"/>
      <c r="C168" s="60"/>
      <c r="D168" s="60"/>
      <c r="E168" s="60"/>
      <c r="F168" s="60"/>
      <c r="G168" s="57"/>
      <c r="H168" s="59"/>
      <c r="I168" s="11"/>
    </row>
    <row r="169" spans="1:9" ht="5.25" customHeight="1" x14ac:dyDescent="0.25">
      <c r="A169" s="13">
        <v>0.88541666666666496</v>
      </c>
      <c r="B169" s="64"/>
      <c r="C169" s="60"/>
      <c r="D169" s="60"/>
      <c r="E169" s="60"/>
      <c r="F169" s="60"/>
      <c r="G169" s="57"/>
      <c r="H169" s="59"/>
      <c r="I169" s="11"/>
    </row>
    <row r="170" spans="1:9" ht="5.25" customHeight="1" x14ac:dyDescent="0.25">
      <c r="A170" s="13">
        <v>0.88888888888888695</v>
      </c>
      <c r="B170" s="64"/>
      <c r="C170" s="60"/>
      <c r="D170" s="60"/>
      <c r="E170" s="60"/>
      <c r="F170" s="60"/>
      <c r="G170" s="57"/>
      <c r="H170" s="59"/>
      <c r="I170" s="11"/>
    </row>
    <row r="171" spans="1:9" ht="5.25" customHeight="1" x14ac:dyDescent="0.25">
      <c r="A171" s="13">
        <v>0.89236111111110905</v>
      </c>
      <c r="B171" s="64"/>
      <c r="C171" s="60"/>
      <c r="D171" s="60"/>
      <c r="E171" s="60"/>
      <c r="F171" s="60"/>
      <c r="G171" s="57"/>
      <c r="H171" s="59"/>
      <c r="I171" s="11"/>
    </row>
    <row r="172" spans="1:9" ht="5.25" customHeight="1" x14ac:dyDescent="0.25">
      <c r="A172" s="13">
        <v>0.89583333333333104</v>
      </c>
      <c r="B172" s="64"/>
      <c r="C172" s="60"/>
      <c r="D172" s="60"/>
      <c r="E172" s="60"/>
      <c r="F172" s="60"/>
      <c r="G172" s="57"/>
      <c r="H172" s="59"/>
      <c r="I172" s="11"/>
    </row>
    <row r="173" spans="1:9" ht="5.25" customHeight="1" x14ac:dyDescent="0.25">
      <c r="A173" s="13">
        <v>0.89930555555555303</v>
      </c>
      <c r="B173" s="64"/>
      <c r="C173" s="60"/>
      <c r="D173" s="60"/>
      <c r="E173" s="60"/>
      <c r="F173" s="60"/>
      <c r="G173" s="57"/>
      <c r="H173" s="59"/>
      <c r="I173" s="11"/>
    </row>
    <row r="174" spans="1:9" ht="5.25" customHeight="1" x14ac:dyDescent="0.25">
      <c r="A174" s="13">
        <v>0.90277777777777601</v>
      </c>
      <c r="B174" s="64"/>
      <c r="C174" s="60"/>
      <c r="D174" s="60"/>
      <c r="E174" s="60"/>
      <c r="F174" s="60"/>
      <c r="G174" s="57"/>
      <c r="H174" s="59"/>
      <c r="I174" s="11"/>
    </row>
    <row r="175" spans="1:9" ht="5.25" customHeight="1" x14ac:dyDescent="0.25">
      <c r="A175" s="13">
        <v>0.906249999999998</v>
      </c>
      <c r="B175" s="64"/>
      <c r="C175" s="60"/>
      <c r="D175" s="60"/>
      <c r="E175" s="60"/>
      <c r="F175" s="60"/>
      <c r="G175" s="57"/>
      <c r="H175" s="59"/>
      <c r="I175" s="11"/>
    </row>
    <row r="176" spans="1:9" ht="5.25" customHeight="1" x14ac:dyDescent="0.25">
      <c r="A176" s="13">
        <v>0.90972222222221999</v>
      </c>
      <c r="B176" s="64"/>
      <c r="C176" s="60"/>
      <c r="D176" s="60"/>
      <c r="E176" s="60"/>
      <c r="F176" s="60"/>
      <c r="G176" s="57"/>
      <c r="H176" s="59"/>
      <c r="I176" s="11"/>
    </row>
    <row r="177" spans="1:9" ht="5.25" customHeight="1" x14ac:dyDescent="0.25">
      <c r="A177" s="13">
        <v>0.91319444444444198</v>
      </c>
      <c r="B177" s="64"/>
      <c r="C177" s="60"/>
      <c r="D177" s="60"/>
      <c r="E177" s="60"/>
      <c r="F177" s="60"/>
      <c r="G177" s="57"/>
      <c r="H177" s="59"/>
      <c r="I177" s="11"/>
    </row>
    <row r="178" spans="1:9" ht="5.25" customHeight="1" x14ac:dyDescent="0.25">
      <c r="A178" s="13">
        <v>0.91666666666666496</v>
      </c>
      <c r="B178" s="64"/>
      <c r="C178" s="60"/>
      <c r="D178" s="60"/>
      <c r="E178" s="60"/>
      <c r="F178" s="60"/>
      <c r="G178" s="57"/>
      <c r="H178" s="59"/>
      <c r="I178" s="11"/>
    </row>
    <row r="179" spans="1:9" ht="5.25" customHeight="1" x14ac:dyDescent="0.25">
      <c r="A179" s="13">
        <v>0.92013888888888695</v>
      </c>
      <c r="B179" s="64"/>
      <c r="C179" s="60"/>
      <c r="D179" s="60"/>
      <c r="E179" s="60"/>
      <c r="F179" s="60"/>
      <c r="G179" s="57"/>
      <c r="H179" s="59"/>
      <c r="I179" s="11"/>
    </row>
    <row r="180" spans="1:9" ht="5.25" customHeight="1" x14ac:dyDescent="0.25">
      <c r="A180" s="13">
        <v>0.92361111111110905</v>
      </c>
      <c r="B180" s="64"/>
      <c r="C180" s="60"/>
      <c r="D180" s="60"/>
      <c r="E180" s="60"/>
      <c r="F180" s="60"/>
      <c r="G180" s="57"/>
      <c r="H180" s="59"/>
      <c r="I180" s="11"/>
    </row>
    <row r="181" spans="1:9" ht="5.25" customHeight="1" x14ac:dyDescent="0.25">
      <c r="A181" s="13">
        <v>0.92708333333333104</v>
      </c>
      <c r="B181" s="64"/>
      <c r="C181" s="60"/>
      <c r="D181" s="60"/>
      <c r="E181" s="60"/>
      <c r="F181" s="60"/>
      <c r="G181" s="57"/>
      <c r="H181" s="59"/>
      <c r="I181" s="11"/>
    </row>
    <row r="182" spans="1:9" ht="5.25" customHeight="1" x14ac:dyDescent="0.25">
      <c r="A182" s="13">
        <v>0.93055555555555303</v>
      </c>
      <c r="B182" s="64"/>
      <c r="C182" s="60"/>
      <c r="D182" s="60"/>
      <c r="E182" s="60"/>
      <c r="F182" s="60"/>
      <c r="G182" s="57"/>
      <c r="H182" s="59"/>
      <c r="I182" s="11"/>
    </row>
    <row r="183" spans="1:9" ht="5.25" customHeight="1" x14ac:dyDescent="0.25">
      <c r="A183" s="13">
        <v>0.93402777777777601</v>
      </c>
      <c r="B183" s="65"/>
      <c r="C183" s="60"/>
      <c r="D183" s="60"/>
      <c r="E183" s="60"/>
      <c r="F183" s="60"/>
      <c r="G183" s="57"/>
      <c r="H183" s="66"/>
      <c r="I183" s="11"/>
    </row>
    <row r="184" spans="1:9" s="17" customFormat="1" ht="13.5" customHeight="1" x14ac:dyDescent="0.25">
      <c r="A184" s="16"/>
      <c r="B184" s="21"/>
      <c r="C184" s="21"/>
      <c r="D184" s="21"/>
      <c r="E184" s="21"/>
      <c r="F184" s="21"/>
      <c r="G184" s="21"/>
      <c r="H184" s="21"/>
    </row>
    <row r="185" spans="1:9" x14ac:dyDescent="0.25">
      <c r="A185" s="18"/>
    </row>
    <row r="186" spans="1:9" x14ac:dyDescent="0.25">
      <c r="A186" s="18"/>
    </row>
    <row r="187" spans="1:9" x14ac:dyDescent="0.25">
      <c r="A187" s="18"/>
    </row>
    <row r="188" spans="1:9" x14ac:dyDescent="0.25">
      <c r="A188" s="18"/>
    </row>
    <row r="189" spans="1:9" x14ac:dyDescent="0.25">
      <c r="A189" s="18"/>
    </row>
    <row r="190" spans="1:9" x14ac:dyDescent="0.25">
      <c r="A190" s="18"/>
    </row>
    <row r="191" spans="1:9" x14ac:dyDescent="0.25">
      <c r="A191" s="18"/>
    </row>
    <row r="192" spans="1:9" x14ac:dyDescent="0.25">
      <c r="A192" s="18"/>
    </row>
    <row r="193" spans="1:1" x14ac:dyDescent="0.25">
      <c r="A193" s="18"/>
    </row>
    <row r="194" spans="1:1" x14ac:dyDescent="0.25">
      <c r="A194" s="18"/>
    </row>
    <row r="195" spans="1:1" x14ac:dyDescent="0.25">
      <c r="A195" s="18"/>
    </row>
    <row r="196" spans="1:1" x14ac:dyDescent="0.25">
      <c r="A196" s="18"/>
    </row>
    <row r="197" spans="1:1" x14ac:dyDescent="0.25">
      <c r="A197" s="18"/>
    </row>
    <row r="198" spans="1:1" x14ac:dyDescent="0.25">
      <c r="A198" s="18"/>
    </row>
    <row r="199" spans="1:1" x14ac:dyDescent="0.25">
      <c r="A199" s="18"/>
    </row>
    <row r="200" spans="1:1" x14ac:dyDescent="0.25">
      <c r="A200" s="18"/>
    </row>
    <row r="201" spans="1:1" x14ac:dyDescent="0.25">
      <c r="A201" s="18"/>
    </row>
    <row r="202" spans="1:1" x14ac:dyDescent="0.25">
      <c r="A202" s="18"/>
    </row>
    <row r="203" spans="1:1" x14ac:dyDescent="0.25">
      <c r="A203" s="18"/>
    </row>
    <row r="204" spans="1:1" x14ac:dyDescent="0.25">
      <c r="A204" s="18"/>
    </row>
    <row r="205" spans="1:1" x14ac:dyDescent="0.25">
      <c r="A205" s="18"/>
    </row>
    <row r="206" spans="1:1" x14ac:dyDescent="0.25">
      <c r="A206" s="18"/>
    </row>
    <row r="207" spans="1:1" x14ac:dyDescent="0.25">
      <c r="A207" s="18"/>
    </row>
    <row r="208" spans="1:1" x14ac:dyDescent="0.25">
      <c r="A208" s="18"/>
    </row>
    <row r="209" spans="1:1" x14ac:dyDescent="0.25">
      <c r="A209" s="18"/>
    </row>
    <row r="210" spans="1:1" x14ac:dyDescent="0.25">
      <c r="A210" s="18"/>
    </row>
    <row r="211" spans="1:1" x14ac:dyDescent="0.25">
      <c r="A211" s="18"/>
    </row>
    <row r="212" spans="1:1" x14ac:dyDescent="0.25">
      <c r="A212" s="18"/>
    </row>
    <row r="213" spans="1:1" x14ac:dyDescent="0.25">
      <c r="A213" s="18"/>
    </row>
    <row r="214" spans="1:1" x14ac:dyDescent="0.25">
      <c r="A214" s="18"/>
    </row>
    <row r="215" spans="1:1" x14ac:dyDescent="0.25">
      <c r="A215" s="18"/>
    </row>
    <row r="216" spans="1:1" x14ac:dyDescent="0.25">
      <c r="A216" s="18"/>
    </row>
    <row r="217" spans="1:1" x14ac:dyDescent="0.25">
      <c r="A217" s="18"/>
    </row>
    <row r="218" spans="1:1" x14ac:dyDescent="0.25">
      <c r="A218" s="18"/>
    </row>
    <row r="219" spans="1:1" x14ac:dyDescent="0.25">
      <c r="A219" s="18"/>
    </row>
    <row r="220" spans="1:1" x14ac:dyDescent="0.25">
      <c r="A220" s="18"/>
    </row>
    <row r="221" spans="1:1" x14ac:dyDescent="0.25">
      <c r="A221" s="18"/>
    </row>
    <row r="222" spans="1:1" x14ac:dyDescent="0.25">
      <c r="A222" s="18"/>
    </row>
    <row r="223" spans="1:1" x14ac:dyDescent="0.25">
      <c r="A223" s="18"/>
    </row>
    <row r="224" spans="1:1" x14ac:dyDescent="0.25">
      <c r="A224" s="18"/>
    </row>
    <row r="225" spans="1:1" x14ac:dyDescent="0.25">
      <c r="A225" s="18"/>
    </row>
    <row r="226" spans="1:1" x14ac:dyDescent="0.25">
      <c r="A226" s="18"/>
    </row>
    <row r="227" spans="1:1" x14ac:dyDescent="0.25">
      <c r="A227" s="18"/>
    </row>
    <row r="228" spans="1:1" x14ac:dyDescent="0.25">
      <c r="A228" s="18"/>
    </row>
    <row r="229" spans="1:1" x14ac:dyDescent="0.25">
      <c r="A229" s="18"/>
    </row>
    <row r="230" spans="1:1" x14ac:dyDescent="0.25">
      <c r="A230" s="18"/>
    </row>
    <row r="231" spans="1:1" x14ac:dyDescent="0.25">
      <c r="A231" s="18"/>
    </row>
    <row r="232" spans="1:1" x14ac:dyDescent="0.25">
      <c r="A232" s="18"/>
    </row>
    <row r="233" spans="1:1" x14ac:dyDescent="0.25">
      <c r="A233" s="18"/>
    </row>
    <row r="234" spans="1:1" x14ac:dyDescent="0.25">
      <c r="A234" s="18"/>
    </row>
    <row r="235" spans="1:1" x14ac:dyDescent="0.25">
      <c r="A235" s="18"/>
    </row>
    <row r="236" spans="1:1" x14ac:dyDescent="0.25">
      <c r="A236" s="18"/>
    </row>
    <row r="237" spans="1:1" x14ac:dyDescent="0.25">
      <c r="A237" s="18"/>
    </row>
    <row r="238" spans="1:1" x14ac:dyDescent="0.25">
      <c r="A238" s="18"/>
    </row>
    <row r="239" spans="1:1" x14ac:dyDescent="0.25">
      <c r="A239" s="18"/>
    </row>
    <row r="240" spans="1:1" x14ac:dyDescent="0.25">
      <c r="A240" s="18"/>
    </row>
    <row r="241" spans="1:1" x14ac:dyDescent="0.25">
      <c r="A241" s="18"/>
    </row>
    <row r="242" spans="1:1" x14ac:dyDescent="0.25">
      <c r="A242" s="18"/>
    </row>
    <row r="243" spans="1:1" x14ac:dyDescent="0.25">
      <c r="A243" s="18"/>
    </row>
    <row r="244" spans="1:1" x14ac:dyDescent="0.25">
      <c r="A244" s="18"/>
    </row>
    <row r="245" spans="1:1" x14ac:dyDescent="0.25">
      <c r="A245" s="18"/>
    </row>
    <row r="246" spans="1:1" x14ac:dyDescent="0.25">
      <c r="A246" s="18"/>
    </row>
    <row r="247" spans="1:1" x14ac:dyDescent="0.25">
      <c r="A247" s="18"/>
    </row>
    <row r="248" spans="1:1" x14ac:dyDescent="0.25">
      <c r="A248" s="18"/>
    </row>
    <row r="249" spans="1:1" x14ac:dyDescent="0.25">
      <c r="A249" s="18"/>
    </row>
    <row r="250" spans="1:1" x14ac:dyDescent="0.25">
      <c r="A250" s="18"/>
    </row>
    <row r="251" spans="1:1" x14ac:dyDescent="0.25">
      <c r="A251" s="18"/>
    </row>
    <row r="252" spans="1:1" x14ac:dyDescent="0.25">
      <c r="A252" s="18"/>
    </row>
    <row r="253" spans="1:1" x14ac:dyDescent="0.25">
      <c r="A253" s="18"/>
    </row>
    <row r="254" spans="1:1" x14ac:dyDescent="0.25">
      <c r="A254" s="18"/>
    </row>
    <row r="255" spans="1:1" x14ac:dyDescent="0.25">
      <c r="A255" s="18"/>
    </row>
    <row r="256" spans="1:1" x14ac:dyDescent="0.25">
      <c r="A256" s="18"/>
    </row>
    <row r="257" spans="1:1" x14ac:dyDescent="0.25">
      <c r="A257" s="18"/>
    </row>
    <row r="258" spans="1:1" x14ac:dyDescent="0.25">
      <c r="A258" s="18"/>
    </row>
    <row r="259" spans="1:1" x14ac:dyDescent="0.25">
      <c r="A259" s="18"/>
    </row>
    <row r="260" spans="1:1" x14ac:dyDescent="0.25">
      <c r="A260" s="18"/>
    </row>
    <row r="261" spans="1:1" x14ac:dyDescent="0.25">
      <c r="A261" s="18"/>
    </row>
    <row r="262" spans="1:1" x14ac:dyDescent="0.25">
      <c r="A262" s="18"/>
    </row>
    <row r="263" spans="1:1" x14ac:dyDescent="0.25">
      <c r="A263" s="18"/>
    </row>
    <row r="264" spans="1:1" x14ac:dyDescent="0.25">
      <c r="A264" s="18"/>
    </row>
    <row r="265" spans="1:1" x14ac:dyDescent="0.25">
      <c r="A265" s="18"/>
    </row>
    <row r="266" spans="1:1" x14ac:dyDescent="0.25">
      <c r="A266" s="18"/>
    </row>
    <row r="267" spans="1:1" x14ac:dyDescent="0.25">
      <c r="A267" s="18"/>
    </row>
    <row r="268" spans="1:1" x14ac:dyDescent="0.25">
      <c r="A268" s="18"/>
    </row>
    <row r="269" spans="1:1" x14ac:dyDescent="0.25">
      <c r="A269" s="18"/>
    </row>
    <row r="270" spans="1:1" x14ac:dyDescent="0.25">
      <c r="A270" s="18"/>
    </row>
    <row r="271" spans="1:1" x14ac:dyDescent="0.25">
      <c r="A271" s="18"/>
    </row>
    <row r="272" spans="1:1" x14ac:dyDescent="0.25">
      <c r="A272" s="18"/>
    </row>
    <row r="273" spans="1:1" x14ac:dyDescent="0.25">
      <c r="A273" s="18"/>
    </row>
    <row r="274" spans="1:1" x14ac:dyDescent="0.25">
      <c r="A274" s="18"/>
    </row>
    <row r="275" spans="1:1" x14ac:dyDescent="0.25">
      <c r="A275" s="18"/>
    </row>
    <row r="276" spans="1:1" x14ac:dyDescent="0.25">
      <c r="A276" s="18"/>
    </row>
    <row r="277" spans="1:1" x14ac:dyDescent="0.25">
      <c r="A277" s="18"/>
    </row>
    <row r="278" spans="1:1" x14ac:dyDescent="0.25">
      <c r="A278" s="18"/>
    </row>
    <row r="279" spans="1:1" x14ac:dyDescent="0.25">
      <c r="A279" s="18"/>
    </row>
    <row r="280" spans="1:1" x14ac:dyDescent="0.25">
      <c r="A280" s="18"/>
    </row>
    <row r="281" spans="1:1" x14ac:dyDescent="0.25">
      <c r="A281" s="18"/>
    </row>
    <row r="282" spans="1:1" x14ac:dyDescent="0.25">
      <c r="A282" s="18"/>
    </row>
    <row r="283" spans="1:1" x14ac:dyDescent="0.25">
      <c r="A283" s="18"/>
    </row>
    <row r="284" spans="1:1" x14ac:dyDescent="0.25">
      <c r="A284" s="18"/>
    </row>
    <row r="285" spans="1:1" x14ac:dyDescent="0.25">
      <c r="A285" s="18"/>
    </row>
    <row r="286" spans="1:1" x14ac:dyDescent="0.25">
      <c r="A286" s="18"/>
    </row>
    <row r="287" spans="1:1" x14ac:dyDescent="0.25">
      <c r="A287" s="18"/>
    </row>
    <row r="288" spans="1:1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  <row r="298" spans="1:1" x14ac:dyDescent="0.25">
      <c r="A298" s="18"/>
    </row>
    <row r="299" spans="1:1" x14ac:dyDescent="0.25">
      <c r="A299" s="18"/>
    </row>
    <row r="300" spans="1:1" x14ac:dyDescent="0.25">
      <c r="A300" s="18"/>
    </row>
    <row r="301" spans="1:1" x14ac:dyDescent="0.25">
      <c r="A301" s="18"/>
    </row>
    <row r="302" spans="1:1" x14ac:dyDescent="0.25">
      <c r="A302" s="18"/>
    </row>
    <row r="303" spans="1:1" x14ac:dyDescent="0.25">
      <c r="A303" s="18"/>
    </row>
    <row r="304" spans="1:1" x14ac:dyDescent="0.25">
      <c r="A304" s="18"/>
    </row>
    <row r="305" spans="1:1" x14ac:dyDescent="0.25">
      <c r="A305" s="18"/>
    </row>
    <row r="306" spans="1:1" x14ac:dyDescent="0.25">
      <c r="A306" s="18"/>
    </row>
    <row r="307" spans="1:1" x14ac:dyDescent="0.25">
      <c r="A307" s="18"/>
    </row>
    <row r="308" spans="1:1" x14ac:dyDescent="0.25">
      <c r="A308" s="18"/>
    </row>
    <row r="309" spans="1:1" x14ac:dyDescent="0.25">
      <c r="A309" s="18"/>
    </row>
    <row r="310" spans="1:1" x14ac:dyDescent="0.25">
      <c r="A310" s="18"/>
    </row>
    <row r="311" spans="1:1" x14ac:dyDescent="0.25">
      <c r="A311" s="18"/>
    </row>
    <row r="312" spans="1:1" x14ac:dyDescent="0.25">
      <c r="A312" s="18"/>
    </row>
    <row r="313" spans="1:1" x14ac:dyDescent="0.25">
      <c r="A313" s="18"/>
    </row>
    <row r="314" spans="1:1" x14ac:dyDescent="0.25">
      <c r="A314" s="18"/>
    </row>
    <row r="315" spans="1:1" x14ac:dyDescent="0.25">
      <c r="A315" s="18"/>
    </row>
    <row r="316" spans="1:1" x14ac:dyDescent="0.25">
      <c r="A316" s="18"/>
    </row>
    <row r="317" spans="1:1" x14ac:dyDescent="0.25">
      <c r="A317" s="18"/>
    </row>
    <row r="318" spans="1:1" x14ac:dyDescent="0.25">
      <c r="A318" s="18"/>
    </row>
    <row r="319" spans="1:1" x14ac:dyDescent="0.25">
      <c r="A319" s="18"/>
    </row>
    <row r="320" spans="1:1" x14ac:dyDescent="0.25">
      <c r="A320" s="18"/>
    </row>
    <row r="321" spans="1:1" x14ac:dyDescent="0.25">
      <c r="A321" s="18"/>
    </row>
    <row r="322" spans="1:1" x14ac:dyDescent="0.25">
      <c r="A322" s="18"/>
    </row>
    <row r="323" spans="1:1" x14ac:dyDescent="0.25">
      <c r="A323" s="18"/>
    </row>
    <row r="324" spans="1:1" x14ac:dyDescent="0.25">
      <c r="A324" s="18"/>
    </row>
    <row r="325" spans="1:1" x14ac:dyDescent="0.25">
      <c r="A325" s="18"/>
    </row>
    <row r="326" spans="1:1" x14ac:dyDescent="0.25">
      <c r="A326" s="18"/>
    </row>
    <row r="327" spans="1:1" x14ac:dyDescent="0.25">
      <c r="A327" s="18"/>
    </row>
    <row r="328" spans="1:1" x14ac:dyDescent="0.25">
      <c r="A328" s="18"/>
    </row>
    <row r="329" spans="1:1" x14ac:dyDescent="0.25">
      <c r="A329" s="18"/>
    </row>
    <row r="330" spans="1:1" x14ac:dyDescent="0.25">
      <c r="A330" s="18"/>
    </row>
    <row r="331" spans="1:1" x14ac:dyDescent="0.25">
      <c r="A331" s="18"/>
    </row>
    <row r="332" spans="1:1" x14ac:dyDescent="0.25">
      <c r="A332" s="18"/>
    </row>
    <row r="333" spans="1:1" x14ac:dyDescent="0.25">
      <c r="A333" s="18"/>
    </row>
    <row r="334" spans="1:1" x14ac:dyDescent="0.25">
      <c r="A334" s="18"/>
    </row>
    <row r="335" spans="1:1" x14ac:dyDescent="0.25">
      <c r="A335" s="18"/>
    </row>
    <row r="336" spans="1:1" x14ac:dyDescent="0.25">
      <c r="A336" s="18"/>
    </row>
    <row r="337" spans="1:1" x14ac:dyDescent="0.25">
      <c r="A337" s="18"/>
    </row>
    <row r="338" spans="1:1" x14ac:dyDescent="0.25">
      <c r="A338" s="18"/>
    </row>
    <row r="339" spans="1:1" x14ac:dyDescent="0.25">
      <c r="A339" s="18"/>
    </row>
    <row r="340" spans="1:1" x14ac:dyDescent="0.25">
      <c r="A340" s="18"/>
    </row>
    <row r="341" spans="1:1" x14ac:dyDescent="0.25">
      <c r="A341" s="18"/>
    </row>
    <row r="342" spans="1:1" x14ac:dyDescent="0.25">
      <c r="A342" s="18"/>
    </row>
    <row r="343" spans="1:1" x14ac:dyDescent="0.25">
      <c r="A343" s="18"/>
    </row>
    <row r="344" spans="1:1" x14ac:dyDescent="0.25">
      <c r="A344" s="18"/>
    </row>
    <row r="345" spans="1:1" x14ac:dyDescent="0.25">
      <c r="A345" s="18"/>
    </row>
    <row r="346" spans="1:1" x14ac:dyDescent="0.25">
      <c r="A346" s="18"/>
    </row>
    <row r="347" spans="1:1" x14ac:dyDescent="0.25">
      <c r="A347" s="18"/>
    </row>
    <row r="348" spans="1:1" x14ac:dyDescent="0.25">
      <c r="A348" s="18"/>
    </row>
    <row r="349" spans="1:1" x14ac:dyDescent="0.25">
      <c r="A349" s="18"/>
    </row>
    <row r="350" spans="1:1" x14ac:dyDescent="0.25">
      <c r="A350" s="18"/>
    </row>
    <row r="351" spans="1:1" x14ac:dyDescent="0.25">
      <c r="A351" s="18"/>
    </row>
    <row r="352" spans="1:1" x14ac:dyDescent="0.25">
      <c r="A352" s="18"/>
    </row>
    <row r="353" spans="1:1" x14ac:dyDescent="0.25">
      <c r="A353" s="18"/>
    </row>
    <row r="354" spans="1:1" x14ac:dyDescent="0.25">
      <c r="A354" s="18"/>
    </row>
    <row r="355" spans="1:1" x14ac:dyDescent="0.25">
      <c r="A355" s="18"/>
    </row>
    <row r="356" spans="1:1" x14ac:dyDescent="0.25">
      <c r="A356" s="18"/>
    </row>
    <row r="357" spans="1:1" x14ac:dyDescent="0.25">
      <c r="A357" s="18"/>
    </row>
    <row r="358" spans="1:1" x14ac:dyDescent="0.25">
      <c r="A358" s="18"/>
    </row>
    <row r="359" spans="1:1" x14ac:dyDescent="0.25">
      <c r="A359" s="18"/>
    </row>
    <row r="360" spans="1:1" x14ac:dyDescent="0.25">
      <c r="A360" s="18"/>
    </row>
    <row r="361" spans="1:1" x14ac:dyDescent="0.25">
      <c r="A361" s="18"/>
    </row>
    <row r="362" spans="1:1" x14ac:dyDescent="0.25">
      <c r="A362" s="18"/>
    </row>
    <row r="363" spans="1:1" x14ac:dyDescent="0.25">
      <c r="A363" s="18"/>
    </row>
    <row r="364" spans="1:1" x14ac:dyDescent="0.25">
      <c r="A364" s="18"/>
    </row>
    <row r="365" spans="1:1" x14ac:dyDescent="0.25">
      <c r="A365" s="18"/>
    </row>
    <row r="366" spans="1:1" x14ac:dyDescent="0.25">
      <c r="A366" s="18"/>
    </row>
    <row r="367" spans="1:1" x14ac:dyDescent="0.25">
      <c r="A367" s="18"/>
    </row>
    <row r="368" spans="1:1" x14ac:dyDescent="0.25">
      <c r="A368" s="18"/>
    </row>
    <row r="369" spans="1:1" x14ac:dyDescent="0.25">
      <c r="A369" s="18"/>
    </row>
    <row r="370" spans="1:1" x14ac:dyDescent="0.25">
      <c r="A370" s="18"/>
    </row>
    <row r="371" spans="1:1" x14ac:dyDescent="0.25">
      <c r="A371" s="18"/>
    </row>
    <row r="372" spans="1:1" x14ac:dyDescent="0.25">
      <c r="A372" s="19"/>
    </row>
    <row r="373" spans="1:1" x14ac:dyDescent="0.25">
      <c r="A373" s="19"/>
    </row>
    <row r="374" spans="1:1" x14ac:dyDescent="0.25">
      <c r="A374" s="19"/>
    </row>
    <row r="375" spans="1:1" x14ac:dyDescent="0.25">
      <c r="A375" s="19"/>
    </row>
    <row r="376" spans="1:1" x14ac:dyDescent="0.25">
      <c r="A376" s="19"/>
    </row>
    <row r="377" spans="1:1" x14ac:dyDescent="0.25">
      <c r="A377" s="19"/>
    </row>
    <row r="378" spans="1:1" x14ac:dyDescent="0.25">
      <c r="A378" s="19"/>
    </row>
    <row r="379" spans="1:1" x14ac:dyDescent="0.25">
      <c r="A379" s="19"/>
    </row>
    <row r="380" spans="1:1" x14ac:dyDescent="0.25">
      <c r="A380" s="19"/>
    </row>
    <row r="381" spans="1:1" x14ac:dyDescent="0.25">
      <c r="A381" s="19"/>
    </row>
    <row r="382" spans="1:1" x14ac:dyDescent="0.25">
      <c r="A382" s="19"/>
    </row>
    <row r="383" spans="1:1" x14ac:dyDescent="0.25">
      <c r="A383" s="19"/>
    </row>
    <row r="384" spans="1:1" x14ac:dyDescent="0.25">
      <c r="A384" s="19"/>
    </row>
    <row r="385" spans="1:1" x14ac:dyDescent="0.25">
      <c r="A385" s="19"/>
    </row>
    <row r="386" spans="1:1" x14ac:dyDescent="0.25">
      <c r="A386" s="19"/>
    </row>
    <row r="387" spans="1:1" x14ac:dyDescent="0.25">
      <c r="A387" s="19"/>
    </row>
    <row r="388" spans="1:1" x14ac:dyDescent="0.25">
      <c r="A388" s="19"/>
    </row>
    <row r="389" spans="1:1" x14ac:dyDescent="0.25">
      <c r="A389" s="19"/>
    </row>
    <row r="390" spans="1:1" x14ac:dyDescent="0.25">
      <c r="A390" s="19"/>
    </row>
    <row r="391" spans="1:1" x14ac:dyDescent="0.25">
      <c r="A391" s="19"/>
    </row>
    <row r="392" spans="1:1" x14ac:dyDescent="0.25">
      <c r="A392" s="19"/>
    </row>
    <row r="393" spans="1:1" x14ac:dyDescent="0.25">
      <c r="A393" s="19"/>
    </row>
    <row r="394" spans="1:1" x14ac:dyDescent="0.25">
      <c r="A394" s="19"/>
    </row>
    <row r="395" spans="1:1" x14ac:dyDescent="0.25">
      <c r="A395" s="19"/>
    </row>
    <row r="396" spans="1:1" x14ac:dyDescent="0.25">
      <c r="A396" s="19"/>
    </row>
    <row r="397" spans="1:1" x14ac:dyDescent="0.25">
      <c r="A397" s="19"/>
    </row>
    <row r="398" spans="1:1" x14ac:dyDescent="0.25">
      <c r="A398" s="19"/>
    </row>
  </sheetData>
  <mergeCells count="39">
    <mergeCell ref="H10:H21"/>
    <mergeCell ref="H22:H45"/>
    <mergeCell ref="H46:H87"/>
    <mergeCell ref="H88:H141"/>
    <mergeCell ref="H142:H156"/>
    <mergeCell ref="B4:B33"/>
    <mergeCell ref="B34:B75"/>
    <mergeCell ref="F154:F183"/>
    <mergeCell ref="G22:G51"/>
    <mergeCell ref="G64:G75"/>
    <mergeCell ref="G82:G105"/>
    <mergeCell ref="G106:G129"/>
    <mergeCell ref="G130:G153"/>
    <mergeCell ref="G154:G165"/>
    <mergeCell ref="G166:G183"/>
    <mergeCell ref="F16:F33"/>
    <mergeCell ref="F64:F75"/>
    <mergeCell ref="F82:F89"/>
    <mergeCell ref="F91:F98"/>
    <mergeCell ref="F106:F129"/>
    <mergeCell ref="F130:F153"/>
    <mergeCell ref="D82:D129"/>
    <mergeCell ref="D130:D153"/>
    <mergeCell ref="D154:D183"/>
    <mergeCell ref="E10:E33"/>
    <mergeCell ref="E34:E57"/>
    <mergeCell ref="E64:E87"/>
    <mergeCell ref="E88:E141"/>
    <mergeCell ref="E142:E153"/>
    <mergeCell ref="E154:E183"/>
    <mergeCell ref="C22:C42"/>
    <mergeCell ref="C58:C75"/>
    <mergeCell ref="C82:C99"/>
    <mergeCell ref="C100:C117"/>
    <mergeCell ref="C118:C129"/>
    <mergeCell ref="C130:C183"/>
    <mergeCell ref="D4:D12"/>
    <mergeCell ref="D16:D57"/>
    <mergeCell ref="D64:D7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1266825</xdr:colOff>
                    <xdr:row>0</xdr:row>
                    <xdr:rowOff>95250</xdr:rowOff>
                  </from>
                  <to>
                    <xdr:col>4</xdr:col>
                    <xdr:colOff>876300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B47"/>
  <sheetViews>
    <sheetView workbookViewId="0">
      <selection activeCell="B29" sqref="B29"/>
    </sheetView>
    <sheetView workbookViewId="1">
      <selection activeCell="O18" sqref="O18"/>
    </sheetView>
  </sheetViews>
  <sheetFormatPr baseColWidth="10" defaultRowHeight="15" x14ac:dyDescent="0.25"/>
  <cols>
    <col min="1" max="1" width="22.85546875" bestFit="1" customWidth="1"/>
    <col min="2" max="54" width="5.85546875" customWidth="1"/>
  </cols>
  <sheetData>
    <row r="2" spans="1:10" x14ac:dyDescent="0.25">
      <c r="A2" s="40" t="s">
        <v>22</v>
      </c>
      <c r="B2" s="5">
        <v>2018</v>
      </c>
    </row>
    <row r="3" spans="1:10" x14ac:dyDescent="0.25">
      <c r="A3" s="40" t="s">
        <v>38</v>
      </c>
      <c r="B3" s="5">
        <v>4</v>
      </c>
    </row>
    <row r="5" spans="1:10" x14ac:dyDescent="0.25">
      <c r="B5" s="47">
        <v>1</v>
      </c>
      <c r="C5" s="47">
        <v>2</v>
      </c>
      <c r="D5" s="47">
        <v>3</v>
      </c>
      <c r="E5" s="47">
        <v>4</v>
      </c>
      <c r="F5" s="47">
        <v>5</v>
      </c>
      <c r="G5" s="47">
        <v>6</v>
      </c>
      <c r="H5" s="47">
        <v>7</v>
      </c>
      <c r="I5" s="3"/>
      <c r="J5" s="39" t="s">
        <v>41</v>
      </c>
    </row>
    <row r="6" spans="1:10" x14ac:dyDescent="0.25">
      <c r="A6" s="38" t="s">
        <v>13</v>
      </c>
      <c r="B6" s="48">
        <f>SUMIFS(Saisie!$I:$I,Saisie!$H:$H,'STATS Manuelles'!$A6,Saisie!$D:$D,'STATS Manuelles'!$B$2,Saisie!$A:$A,'STATS Manuelles'!$B$3,Saisie!$B:$B,'STATS Manuelles'!B$5)</f>
        <v>0</v>
      </c>
      <c r="C6" s="48">
        <f>SUMIFS(Saisie!$I:$I,Saisie!$H:$H,'STATS Manuelles'!$A6,Saisie!$D:$D,'STATS Manuelles'!$B$2,Saisie!$A:$A,'STATS Manuelles'!$B$3,Saisie!$B:$B,'STATS Manuelles'!C$5)</f>
        <v>45</v>
      </c>
      <c r="D6" s="48">
        <f>SUMIFS(Saisie!$I:$I,Saisie!$H:$H,'STATS Manuelles'!$A6,Saisie!$D:$D,'STATS Manuelles'!$B$2,Saisie!$A:$A,'STATS Manuelles'!$B$3,Saisie!$B:$B,'STATS Manuelles'!D$5)</f>
        <v>50</v>
      </c>
      <c r="E6" s="48">
        <f>SUMIFS(Saisie!$I:$I,Saisie!$H:$H,'STATS Manuelles'!$A6,Saisie!$D:$D,'STATS Manuelles'!$B$2,Saisie!$A:$A,'STATS Manuelles'!$B$3,Saisie!$B:$B,'STATS Manuelles'!E$5)</f>
        <v>105</v>
      </c>
      <c r="F6" s="48">
        <f>SUMIFS(Saisie!$I:$I,Saisie!$H:$H,'STATS Manuelles'!$A6,Saisie!$D:$D,'STATS Manuelles'!$B$2,Saisie!$A:$A,'STATS Manuelles'!$B$3,Saisie!$B:$B,'STATS Manuelles'!F$5)</f>
        <v>52</v>
      </c>
      <c r="G6" s="48">
        <f>SUMIFS(Saisie!$I:$I,Saisie!$H:$H,'STATS Manuelles'!$A6,Saisie!$D:$D,'STATS Manuelles'!$B$2,Saisie!$A:$A,'STATS Manuelles'!$B$3,Saisie!$B:$B,'STATS Manuelles'!G$5)</f>
        <v>70</v>
      </c>
      <c r="H6" s="48">
        <f>SUMIFS(Saisie!$I:$I,Saisie!$H:$H,'STATS Manuelles'!$A6,Saisie!$D:$D,'STATS Manuelles'!$B$2,Saisie!$A:$A,'STATS Manuelles'!$B$3,Saisie!$B:$B,'STATS Manuelles'!H$5)</f>
        <v>0</v>
      </c>
      <c r="I6" s="49"/>
      <c r="J6" s="51">
        <f>SUM(B6:H6)</f>
        <v>322</v>
      </c>
    </row>
    <row r="7" spans="1:10" x14ac:dyDescent="0.25">
      <c r="A7" s="39" t="s">
        <v>17</v>
      </c>
      <c r="B7" s="48">
        <f>SUMIFS(Saisie!$I:$I,Saisie!$H:$H,'STATS Manuelles'!$A7,Saisie!$D:$D,'STATS Manuelles'!$B$2,Saisie!$A:$A,'STATS Manuelles'!$B$3,Saisie!$B:$B,'STATS Manuelles'!B$5)</f>
        <v>32</v>
      </c>
      <c r="C7" s="48">
        <f>SUMIFS(Saisie!$I:$I,Saisie!$H:$H,'STATS Manuelles'!$A7,Saisie!$D:$D,'STATS Manuelles'!$B$2,Saisie!$A:$A,'STATS Manuelles'!$B$3,Saisie!$B:$B,'STATS Manuelles'!C$5)</f>
        <v>38</v>
      </c>
      <c r="D7" s="48">
        <f>SUMIFS(Saisie!$I:$I,Saisie!$H:$H,'STATS Manuelles'!$A7,Saisie!$D:$D,'STATS Manuelles'!$B$2,Saisie!$A:$A,'STATS Manuelles'!$B$3,Saisie!$B:$B,'STATS Manuelles'!D$5)</f>
        <v>15</v>
      </c>
      <c r="E7" s="48">
        <f>SUMIFS(Saisie!$I:$I,Saisie!$H:$H,'STATS Manuelles'!$A7,Saisie!$D:$D,'STATS Manuelles'!$B$2,Saisie!$A:$A,'STATS Manuelles'!$B$3,Saisie!$B:$B,'STATS Manuelles'!E$5)</f>
        <v>27</v>
      </c>
      <c r="F7" s="48">
        <f>SUMIFS(Saisie!$I:$I,Saisie!$H:$H,'STATS Manuelles'!$A7,Saisie!$D:$D,'STATS Manuelles'!$B$2,Saisie!$A:$A,'STATS Manuelles'!$B$3,Saisie!$B:$B,'STATS Manuelles'!F$5)</f>
        <v>15</v>
      </c>
      <c r="G7" s="48">
        <f>SUMIFS(Saisie!$I:$I,Saisie!$H:$H,'STATS Manuelles'!$A7,Saisie!$D:$D,'STATS Manuelles'!$B$2,Saisie!$A:$A,'STATS Manuelles'!$B$3,Saisie!$B:$B,'STATS Manuelles'!G$5)</f>
        <v>53</v>
      </c>
      <c r="H7" s="48">
        <f>SUMIFS(Saisie!$I:$I,Saisie!$H:$H,'STATS Manuelles'!$A7,Saisie!$D:$D,'STATS Manuelles'!$B$2,Saisie!$A:$A,'STATS Manuelles'!$B$3,Saisie!$B:$B,'STATS Manuelles'!H$5)</f>
        <v>15</v>
      </c>
      <c r="I7" s="49"/>
      <c r="J7" s="51">
        <f t="shared" ref="J7:J20" si="0">SUM(B7:H7)</f>
        <v>195</v>
      </c>
    </row>
    <row r="8" spans="1:10" x14ac:dyDescent="0.25">
      <c r="A8" s="39" t="s">
        <v>15</v>
      </c>
      <c r="B8" s="48">
        <f>SUMIFS(Saisie!$I:$I,Saisie!$H:$H,'STATS Manuelles'!$A8,Saisie!$D:$D,'STATS Manuelles'!$B$2,Saisie!$A:$A,'STATS Manuelles'!$B$3,Saisie!$B:$B,'STATS Manuelles'!B$5)</f>
        <v>0</v>
      </c>
      <c r="C8" s="48">
        <f>SUMIFS(Saisie!$I:$I,Saisie!$H:$H,'STATS Manuelles'!$A8,Saisie!$D:$D,'STATS Manuelles'!$B$2,Saisie!$A:$A,'STATS Manuelles'!$B$3,Saisie!$B:$B,'STATS Manuelles'!C$5)</f>
        <v>19</v>
      </c>
      <c r="D8" s="48">
        <f>SUMIFS(Saisie!$I:$I,Saisie!$H:$H,'STATS Manuelles'!$A8,Saisie!$D:$D,'STATS Manuelles'!$B$2,Saisie!$A:$A,'STATS Manuelles'!$B$3,Saisie!$B:$B,'STATS Manuelles'!D$5)</f>
        <v>0</v>
      </c>
      <c r="E8" s="48">
        <f>SUMIFS(Saisie!$I:$I,Saisie!$H:$H,'STATS Manuelles'!$A8,Saisie!$D:$D,'STATS Manuelles'!$B$2,Saisie!$A:$A,'STATS Manuelles'!$B$3,Saisie!$B:$B,'STATS Manuelles'!E$5)</f>
        <v>0</v>
      </c>
      <c r="F8" s="48">
        <f>SUMIFS(Saisie!$I:$I,Saisie!$H:$H,'STATS Manuelles'!$A8,Saisie!$D:$D,'STATS Manuelles'!$B$2,Saisie!$A:$A,'STATS Manuelles'!$B$3,Saisie!$B:$B,'STATS Manuelles'!F$5)</f>
        <v>0</v>
      </c>
      <c r="G8" s="48">
        <f>SUMIFS(Saisie!$I:$I,Saisie!$H:$H,'STATS Manuelles'!$A8,Saisie!$D:$D,'STATS Manuelles'!$B$2,Saisie!$A:$A,'STATS Manuelles'!$B$3,Saisie!$B:$B,'STATS Manuelles'!G$5)</f>
        <v>0</v>
      </c>
      <c r="H8" s="48">
        <f>SUMIFS(Saisie!$I:$I,Saisie!$H:$H,'STATS Manuelles'!$A8,Saisie!$D:$D,'STATS Manuelles'!$B$2,Saisie!$A:$A,'STATS Manuelles'!$B$3,Saisie!$B:$B,'STATS Manuelles'!H$5)</f>
        <v>0</v>
      </c>
      <c r="I8" s="49"/>
      <c r="J8" s="51">
        <f t="shared" si="0"/>
        <v>19</v>
      </c>
    </row>
    <row r="9" spans="1:10" x14ac:dyDescent="0.25">
      <c r="A9" s="39" t="s">
        <v>16</v>
      </c>
      <c r="B9" s="48">
        <f>SUMIFS(Saisie!$I:$I,Saisie!$H:$H,'STATS Manuelles'!$A9,Saisie!$D:$D,'STATS Manuelles'!$B$2,Saisie!$A:$A,'STATS Manuelles'!$B$3,Saisie!$B:$B,'STATS Manuelles'!B$5)</f>
        <v>0</v>
      </c>
      <c r="C9" s="48">
        <f>SUMIFS(Saisie!$I:$I,Saisie!$H:$H,'STATS Manuelles'!$A9,Saisie!$D:$D,'STATS Manuelles'!$B$2,Saisie!$A:$A,'STATS Manuelles'!$B$3,Saisie!$B:$B,'STATS Manuelles'!C$5)</f>
        <v>22</v>
      </c>
      <c r="D9" s="48">
        <f>SUMIFS(Saisie!$I:$I,Saisie!$H:$H,'STATS Manuelles'!$A9,Saisie!$D:$D,'STATS Manuelles'!$B$2,Saisie!$A:$A,'STATS Manuelles'!$B$3,Saisie!$B:$B,'STATS Manuelles'!D$5)</f>
        <v>0</v>
      </c>
      <c r="E9" s="48">
        <f>SUMIFS(Saisie!$I:$I,Saisie!$H:$H,'STATS Manuelles'!$A9,Saisie!$D:$D,'STATS Manuelles'!$B$2,Saisie!$A:$A,'STATS Manuelles'!$B$3,Saisie!$B:$B,'STATS Manuelles'!E$5)</f>
        <v>0</v>
      </c>
      <c r="F9" s="48">
        <f>SUMIFS(Saisie!$I:$I,Saisie!$H:$H,'STATS Manuelles'!$A9,Saisie!$D:$D,'STATS Manuelles'!$B$2,Saisie!$A:$A,'STATS Manuelles'!$B$3,Saisie!$B:$B,'STATS Manuelles'!F$5)</f>
        <v>52</v>
      </c>
      <c r="G9" s="48">
        <f>SUMIFS(Saisie!$I:$I,Saisie!$H:$H,'STATS Manuelles'!$A9,Saisie!$D:$D,'STATS Manuelles'!$B$2,Saisie!$A:$A,'STATS Manuelles'!$B$3,Saisie!$B:$B,'STATS Manuelles'!G$5)</f>
        <v>0</v>
      </c>
      <c r="H9" s="48">
        <f>SUMIFS(Saisie!$I:$I,Saisie!$H:$H,'STATS Manuelles'!$A9,Saisie!$D:$D,'STATS Manuelles'!$B$2,Saisie!$A:$A,'STATS Manuelles'!$B$3,Saisie!$B:$B,'STATS Manuelles'!H$5)</f>
        <v>0</v>
      </c>
      <c r="I9" s="49"/>
      <c r="J9" s="51">
        <f t="shared" si="0"/>
        <v>74</v>
      </c>
    </row>
    <row r="10" spans="1:10" x14ac:dyDescent="0.25">
      <c r="A10" s="39" t="s">
        <v>19</v>
      </c>
      <c r="B10" s="48">
        <f>SUMIFS(Saisie!$I:$I,Saisie!$H:$H,'STATS Manuelles'!$A10,Saisie!$D:$D,'STATS Manuelles'!$B$2,Saisie!$A:$A,'STATS Manuelles'!$B$3,Saisie!$B:$B,'STATS Manuelles'!B$5)</f>
        <v>0</v>
      </c>
      <c r="C10" s="48">
        <f>SUMIFS(Saisie!$I:$I,Saisie!$H:$H,'STATS Manuelles'!$A10,Saisie!$D:$D,'STATS Manuelles'!$B$2,Saisie!$A:$A,'STATS Manuelles'!$B$3,Saisie!$B:$B,'STATS Manuelles'!C$5)</f>
        <v>0</v>
      </c>
      <c r="D10" s="48">
        <f>SUMIFS(Saisie!$I:$I,Saisie!$H:$H,'STATS Manuelles'!$A10,Saisie!$D:$D,'STATS Manuelles'!$B$2,Saisie!$A:$A,'STATS Manuelles'!$B$3,Saisie!$B:$B,'STATS Manuelles'!D$5)</f>
        <v>45</v>
      </c>
      <c r="E10" s="48">
        <f>SUMIFS(Saisie!$I:$I,Saisie!$H:$H,'STATS Manuelles'!$A10,Saisie!$D:$D,'STATS Manuelles'!$B$2,Saisie!$A:$A,'STATS Manuelles'!$B$3,Saisie!$B:$B,'STATS Manuelles'!E$5)</f>
        <v>0</v>
      </c>
      <c r="F10" s="48">
        <f>SUMIFS(Saisie!$I:$I,Saisie!$H:$H,'STATS Manuelles'!$A10,Saisie!$D:$D,'STATS Manuelles'!$B$2,Saisie!$A:$A,'STATS Manuelles'!$B$3,Saisie!$B:$B,'STATS Manuelles'!F$5)</f>
        <v>0</v>
      </c>
      <c r="G10" s="48">
        <f>SUMIFS(Saisie!$I:$I,Saisie!$H:$H,'STATS Manuelles'!$A10,Saisie!$D:$D,'STATS Manuelles'!$B$2,Saisie!$A:$A,'STATS Manuelles'!$B$3,Saisie!$B:$B,'STATS Manuelles'!G$5)</f>
        <v>0</v>
      </c>
      <c r="H10" s="48">
        <f>SUMIFS(Saisie!$I:$I,Saisie!$H:$H,'STATS Manuelles'!$A10,Saisie!$D:$D,'STATS Manuelles'!$B$2,Saisie!$A:$A,'STATS Manuelles'!$B$3,Saisie!$B:$B,'STATS Manuelles'!H$5)</f>
        <v>0</v>
      </c>
      <c r="I10" s="49"/>
      <c r="J10" s="51">
        <f t="shared" si="0"/>
        <v>45</v>
      </c>
    </row>
    <row r="11" spans="1:10" x14ac:dyDescent="0.25">
      <c r="A11" s="39" t="s">
        <v>26</v>
      </c>
      <c r="B11" s="48">
        <f>SUMIFS(Saisie!$I:$I,Saisie!$H:$H,'STATS Manuelles'!$A11,Saisie!$D:$D,'STATS Manuelles'!$B$2,Saisie!$A:$A,'STATS Manuelles'!$B$3,Saisie!$B:$B,'STATS Manuelles'!B$5)</f>
        <v>0</v>
      </c>
      <c r="C11" s="48">
        <f>SUMIFS(Saisie!$I:$I,Saisie!$H:$H,'STATS Manuelles'!$A11,Saisie!$D:$D,'STATS Manuelles'!$B$2,Saisie!$A:$A,'STATS Manuelles'!$B$3,Saisie!$B:$B,'STATS Manuelles'!C$5)</f>
        <v>0</v>
      </c>
      <c r="D11" s="48">
        <f>SUMIFS(Saisie!$I:$I,Saisie!$H:$H,'STATS Manuelles'!$A11,Saisie!$D:$D,'STATS Manuelles'!$B$2,Saisie!$A:$A,'STATS Manuelles'!$B$3,Saisie!$B:$B,'STATS Manuelles'!D$5)</f>
        <v>0</v>
      </c>
      <c r="E11" s="48">
        <f>SUMIFS(Saisie!$I:$I,Saisie!$H:$H,'STATS Manuelles'!$A11,Saisie!$D:$D,'STATS Manuelles'!$B$2,Saisie!$A:$A,'STATS Manuelles'!$B$3,Saisie!$B:$B,'STATS Manuelles'!E$5)</f>
        <v>0</v>
      </c>
      <c r="F11" s="48">
        <f>SUMIFS(Saisie!$I:$I,Saisie!$H:$H,'STATS Manuelles'!$A11,Saisie!$D:$D,'STATS Manuelles'!$B$2,Saisie!$A:$A,'STATS Manuelles'!$B$3,Saisie!$B:$B,'STATS Manuelles'!F$5)</f>
        <v>64</v>
      </c>
      <c r="G11" s="48">
        <f>SUMIFS(Saisie!$I:$I,Saisie!$H:$H,'STATS Manuelles'!$A11,Saisie!$D:$D,'STATS Manuelles'!$B$2,Saisie!$A:$A,'STATS Manuelles'!$B$3,Saisie!$B:$B,'STATS Manuelles'!G$5)</f>
        <v>0</v>
      </c>
      <c r="H11" s="48">
        <f>SUMIFS(Saisie!$I:$I,Saisie!$H:$H,'STATS Manuelles'!$A11,Saisie!$D:$D,'STATS Manuelles'!$B$2,Saisie!$A:$A,'STATS Manuelles'!$B$3,Saisie!$B:$B,'STATS Manuelles'!H$5)</f>
        <v>0</v>
      </c>
      <c r="I11" s="49"/>
      <c r="J11" s="51">
        <f t="shared" si="0"/>
        <v>64</v>
      </c>
    </row>
    <row r="12" spans="1:10" x14ac:dyDescent="0.25">
      <c r="A12" s="39" t="s">
        <v>28</v>
      </c>
      <c r="B12" s="48">
        <f>SUMIFS(Saisie!$I:$I,Saisie!$H:$H,'STATS Manuelles'!$A12,Saisie!$D:$D,'STATS Manuelles'!$B$2,Saisie!$A:$A,'STATS Manuelles'!$B$3,Saisie!$B:$B,'STATS Manuelles'!B$5)</f>
        <v>0</v>
      </c>
      <c r="C12" s="48">
        <f>SUMIFS(Saisie!$I:$I,Saisie!$H:$H,'STATS Manuelles'!$A12,Saisie!$D:$D,'STATS Manuelles'!$B$2,Saisie!$A:$A,'STATS Manuelles'!$B$3,Saisie!$B:$B,'STATS Manuelles'!C$5)</f>
        <v>0</v>
      </c>
      <c r="D12" s="48">
        <f>SUMIFS(Saisie!$I:$I,Saisie!$H:$H,'STATS Manuelles'!$A12,Saisie!$D:$D,'STATS Manuelles'!$B$2,Saisie!$A:$A,'STATS Manuelles'!$B$3,Saisie!$B:$B,'STATS Manuelles'!D$5)</f>
        <v>0</v>
      </c>
      <c r="E12" s="48">
        <f>SUMIFS(Saisie!$I:$I,Saisie!$H:$H,'STATS Manuelles'!$A12,Saisie!$D:$D,'STATS Manuelles'!$B$2,Saisie!$A:$A,'STATS Manuelles'!$B$3,Saisie!$B:$B,'STATS Manuelles'!E$5)</f>
        <v>0</v>
      </c>
      <c r="F12" s="48">
        <f>SUMIFS(Saisie!$I:$I,Saisie!$H:$H,'STATS Manuelles'!$A12,Saisie!$D:$D,'STATS Manuelles'!$B$2,Saisie!$A:$A,'STATS Manuelles'!$B$3,Saisie!$B:$B,'STATS Manuelles'!F$5)</f>
        <v>0</v>
      </c>
      <c r="G12" s="48">
        <f>SUMIFS(Saisie!$I:$I,Saisie!$H:$H,'STATS Manuelles'!$A12,Saisie!$D:$D,'STATS Manuelles'!$B$2,Saisie!$A:$A,'STATS Manuelles'!$B$3,Saisie!$B:$B,'STATS Manuelles'!G$5)</f>
        <v>25</v>
      </c>
      <c r="H12" s="48">
        <f>SUMIFS(Saisie!$I:$I,Saisie!$H:$H,'STATS Manuelles'!$A12,Saisie!$D:$D,'STATS Manuelles'!$B$2,Saisie!$A:$A,'STATS Manuelles'!$B$3,Saisie!$B:$B,'STATS Manuelles'!H$5)</f>
        <v>0</v>
      </c>
      <c r="I12" s="49"/>
      <c r="J12" s="51">
        <f t="shared" si="0"/>
        <v>25</v>
      </c>
    </row>
    <row r="13" spans="1:10" x14ac:dyDescent="0.25">
      <c r="A13" s="39" t="s">
        <v>14</v>
      </c>
      <c r="B13" s="48">
        <f>SUMIFS(Saisie!$I:$I,Saisie!$H:$H,'STATS Manuelles'!$A13,Saisie!$D:$D,'STATS Manuelles'!$B$2,Saisie!$A:$A,'STATS Manuelles'!$B$3,Saisie!$B:$B,'STATS Manuelles'!B$5)</f>
        <v>0</v>
      </c>
      <c r="C13" s="48">
        <f>SUMIFS(Saisie!$I:$I,Saisie!$H:$H,'STATS Manuelles'!$A13,Saisie!$D:$D,'STATS Manuelles'!$B$2,Saisie!$A:$A,'STATS Manuelles'!$B$3,Saisie!$B:$B,'STATS Manuelles'!C$5)</f>
        <v>55</v>
      </c>
      <c r="D13" s="48">
        <f>SUMIFS(Saisie!$I:$I,Saisie!$H:$H,'STATS Manuelles'!$A13,Saisie!$D:$D,'STATS Manuelles'!$B$2,Saisie!$A:$A,'STATS Manuelles'!$B$3,Saisie!$B:$B,'STATS Manuelles'!D$5)</f>
        <v>0</v>
      </c>
      <c r="E13" s="48">
        <f>SUMIFS(Saisie!$I:$I,Saisie!$H:$H,'STATS Manuelles'!$A13,Saisie!$D:$D,'STATS Manuelles'!$B$2,Saisie!$A:$A,'STATS Manuelles'!$B$3,Saisie!$B:$B,'STATS Manuelles'!E$5)</f>
        <v>0</v>
      </c>
      <c r="F13" s="48">
        <f>SUMIFS(Saisie!$I:$I,Saisie!$H:$H,'STATS Manuelles'!$A13,Saisie!$D:$D,'STATS Manuelles'!$B$2,Saisie!$A:$A,'STATS Manuelles'!$B$3,Saisie!$B:$B,'STATS Manuelles'!F$5)</f>
        <v>0</v>
      </c>
      <c r="G13" s="48">
        <f>SUMIFS(Saisie!$I:$I,Saisie!$H:$H,'STATS Manuelles'!$A13,Saisie!$D:$D,'STATS Manuelles'!$B$2,Saisie!$A:$A,'STATS Manuelles'!$B$3,Saisie!$B:$B,'STATS Manuelles'!G$5)</f>
        <v>0</v>
      </c>
      <c r="H13" s="48">
        <f>SUMIFS(Saisie!$I:$I,Saisie!$H:$H,'STATS Manuelles'!$A13,Saisie!$D:$D,'STATS Manuelles'!$B$2,Saisie!$A:$A,'STATS Manuelles'!$B$3,Saisie!$B:$B,'STATS Manuelles'!H$5)</f>
        <v>12</v>
      </c>
      <c r="I13" s="49"/>
      <c r="J13" s="51">
        <f t="shared" si="0"/>
        <v>67</v>
      </c>
    </row>
    <row r="14" spans="1:10" x14ac:dyDescent="0.25">
      <c r="A14" s="39" t="s">
        <v>25</v>
      </c>
      <c r="B14" s="48">
        <f>SUMIFS(Saisie!$I:$I,Saisie!$H:$H,'STATS Manuelles'!$A14,Saisie!$D:$D,'STATS Manuelles'!$B$2,Saisie!$A:$A,'STATS Manuelles'!$B$3,Saisie!$B:$B,'STATS Manuelles'!B$5)</f>
        <v>0</v>
      </c>
      <c r="C14" s="48">
        <f>SUMIFS(Saisie!$I:$I,Saisie!$H:$H,'STATS Manuelles'!$A14,Saisie!$D:$D,'STATS Manuelles'!$B$2,Saisie!$A:$A,'STATS Manuelles'!$B$3,Saisie!$B:$B,'STATS Manuelles'!C$5)</f>
        <v>0</v>
      </c>
      <c r="D14" s="48">
        <f>SUMIFS(Saisie!$I:$I,Saisie!$H:$H,'STATS Manuelles'!$A14,Saisie!$D:$D,'STATS Manuelles'!$B$2,Saisie!$A:$A,'STATS Manuelles'!$B$3,Saisie!$B:$B,'STATS Manuelles'!D$5)</f>
        <v>0</v>
      </c>
      <c r="E14" s="48">
        <f>SUMIFS(Saisie!$I:$I,Saisie!$H:$H,'STATS Manuelles'!$A14,Saisie!$D:$D,'STATS Manuelles'!$B$2,Saisie!$A:$A,'STATS Manuelles'!$B$3,Saisie!$B:$B,'STATS Manuelles'!E$5)</f>
        <v>0</v>
      </c>
      <c r="F14" s="48">
        <f>SUMIFS(Saisie!$I:$I,Saisie!$H:$H,'STATS Manuelles'!$A14,Saisie!$D:$D,'STATS Manuelles'!$B$2,Saisie!$A:$A,'STATS Manuelles'!$B$3,Saisie!$B:$B,'STATS Manuelles'!F$5)</f>
        <v>52</v>
      </c>
      <c r="G14" s="48">
        <f>SUMIFS(Saisie!$I:$I,Saisie!$H:$H,'STATS Manuelles'!$A14,Saisie!$D:$D,'STATS Manuelles'!$B$2,Saisie!$A:$A,'STATS Manuelles'!$B$3,Saisie!$B:$B,'STATS Manuelles'!G$5)</f>
        <v>0</v>
      </c>
      <c r="H14" s="48">
        <f>SUMIFS(Saisie!$I:$I,Saisie!$H:$H,'STATS Manuelles'!$A14,Saisie!$D:$D,'STATS Manuelles'!$B$2,Saisie!$A:$A,'STATS Manuelles'!$B$3,Saisie!$B:$B,'STATS Manuelles'!H$5)</f>
        <v>0</v>
      </c>
      <c r="I14" s="49"/>
      <c r="J14" s="51">
        <f t="shared" si="0"/>
        <v>52</v>
      </c>
    </row>
    <row r="15" spans="1:10" x14ac:dyDescent="0.25">
      <c r="A15" s="39" t="s">
        <v>20</v>
      </c>
      <c r="B15" s="48">
        <f>SUMIFS(Saisie!$I:$I,Saisie!$H:$H,'STATS Manuelles'!$A15,Saisie!$D:$D,'STATS Manuelles'!$B$2,Saisie!$A:$A,'STATS Manuelles'!$B$3,Saisie!$B:$B,'STATS Manuelles'!B$5)</f>
        <v>0</v>
      </c>
      <c r="C15" s="48">
        <f>SUMIFS(Saisie!$I:$I,Saisie!$H:$H,'STATS Manuelles'!$A15,Saisie!$D:$D,'STATS Manuelles'!$B$2,Saisie!$A:$A,'STATS Manuelles'!$B$3,Saisie!$B:$B,'STATS Manuelles'!C$5)</f>
        <v>0</v>
      </c>
      <c r="D15" s="48">
        <f>SUMIFS(Saisie!$I:$I,Saisie!$H:$H,'STATS Manuelles'!$A15,Saisie!$D:$D,'STATS Manuelles'!$B$2,Saisie!$A:$A,'STATS Manuelles'!$B$3,Saisie!$B:$B,'STATS Manuelles'!D$5)</f>
        <v>10</v>
      </c>
      <c r="E15" s="48">
        <f>SUMIFS(Saisie!$I:$I,Saisie!$H:$H,'STATS Manuelles'!$A15,Saisie!$D:$D,'STATS Manuelles'!$B$2,Saisie!$A:$A,'STATS Manuelles'!$B$3,Saisie!$B:$B,'STATS Manuelles'!E$5)</f>
        <v>0</v>
      </c>
      <c r="F15" s="48">
        <f>SUMIFS(Saisie!$I:$I,Saisie!$H:$H,'STATS Manuelles'!$A15,Saisie!$D:$D,'STATS Manuelles'!$B$2,Saisie!$A:$A,'STATS Manuelles'!$B$3,Saisie!$B:$B,'STATS Manuelles'!F$5)</f>
        <v>0</v>
      </c>
      <c r="G15" s="48">
        <f>SUMIFS(Saisie!$I:$I,Saisie!$H:$H,'STATS Manuelles'!$A15,Saisie!$D:$D,'STATS Manuelles'!$B$2,Saisie!$A:$A,'STATS Manuelles'!$B$3,Saisie!$B:$B,'STATS Manuelles'!G$5)</f>
        <v>15</v>
      </c>
      <c r="H15" s="48">
        <f>SUMIFS(Saisie!$I:$I,Saisie!$H:$H,'STATS Manuelles'!$A15,Saisie!$D:$D,'STATS Manuelles'!$B$2,Saisie!$A:$A,'STATS Manuelles'!$B$3,Saisie!$B:$B,'STATS Manuelles'!H$5)</f>
        <v>0</v>
      </c>
      <c r="I15" s="49"/>
      <c r="J15" s="51">
        <f t="shared" si="0"/>
        <v>25</v>
      </c>
    </row>
    <row r="16" spans="1:10" x14ac:dyDescent="0.25">
      <c r="A16" s="39" t="s">
        <v>32</v>
      </c>
      <c r="B16" s="48">
        <f>SUMIFS(Saisie!$I:$I,Saisie!$H:$H,'STATS Manuelles'!$A16,Saisie!$D:$D,'STATS Manuelles'!$B$2,Saisie!$A:$A,'STATS Manuelles'!$B$3,Saisie!$B:$B,'STATS Manuelles'!B$5)</f>
        <v>0</v>
      </c>
      <c r="C16" s="48">
        <f>SUMIFS(Saisie!$I:$I,Saisie!$H:$H,'STATS Manuelles'!$A16,Saisie!$D:$D,'STATS Manuelles'!$B$2,Saisie!$A:$A,'STATS Manuelles'!$B$3,Saisie!$B:$B,'STATS Manuelles'!C$5)</f>
        <v>0</v>
      </c>
      <c r="D16" s="48">
        <f>SUMIFS(Saisie!$I:$I,Saisie!$H:$H,'STATS Manuelles'!$A16,Saisie!$D:$D,'STATS Manuelles'!$B$2,Saisie!$A:$A,'STATS Manuelles'!$B$3,Saisie!$B:$B,'STATS Manuelles'!D$5)</f>
        <v>0</v>
      </c>
      <c r="E16" s="48">
        <f>SUMIFS(Saisie!$I:$I,Saisie!$H:$H,'STATS Manuelles'!$A16,Saisie!$D:$D,'STATS Manuelles'!$B$2,Saisie!$A:$A,'STATS Manuelles'!$B$3,Saisie!$B:$B,'STATS Manuelles'!E$5)</f>
        <v>10</v>
      </c>
      <c r="F16" s="48">
        <f>SUMIFS(Saisie!$I:$I,Saisie!$H:$H,'STATS Manuelles'!$A16,Saisie!$D:$D,'STATS Manuelles'!$B$2,Saisie!$A:$A,'STATS Manuelles'!$B$3,Saisie!$B:$B,'STATS Manuelles'!F$5)</f>
        <v>0</v>
      </c>
      <c r="G16" s="48">
        <f>SUMIFS(Saisie!$I:$I,Saisie!$H:$H,'STATS Manuelles'!$A16,Saisie!$D:$D,'STATS Manuelles'!$B$2,Saisie!$A:$A,'STATS Manuelles'!$B$3,Saisie!$B:$B,'STATS Manuelles'!G$5)</f>
        <v>0</v>
      </c>
      <c r="H16" s="48">
        <f>SUMIFS(Saisie!$I:$I,Saisie!$H:$H,'STATS Manuelles'!$A16,Saisie!$D:$D,'STATS Manuelles'!$B$2,Saisie!$A:$A,'STATS Manuelles'!$B$3,Saisie!$B:$B,'STATS Manuelles'!H$5)</f>
        <v>10</v>
      </c>
      <c r="I16" s="49"/>
      <c r="J16" s="51">
        <f t="shared" si="0"/>
        <v>20</v>
      </c>
    </row>
    <row r="17" spans="1:54" x14ac:dyDescent="0.25">
      <c r="A17" s="39" t="s">
        <v>21</v>
      </c>
      <c r="B17" s="48">
        <f>SUMIFS(Saisie!$I:$I,Saisie!$H:$H,'STATS Manuelles'!$A17,Saisie!$D:$D,'STATS Manuelles'!$B$2,Saisie!$A:$A,'STATS Manuelles'!$B$3,Saisie!$B:$B,'STATS Manuelles'!B$5)</f>
        <v>27</v>
      </c>
      <c r="C17" s="48">
        <f>SUMIFS(Saisie!$I:$I,Saisie!$H:$H,'STATS Manuelles'!$A17,Saisie!$D:$D,'STATS Manuelles'!$B$2,Saisie!$A:$A,'STATS Manuelles'!$B$3,Saisie!$B:$B,'STATS Manuelles'!C$5)</f>
        <v>0</v>
      </c>
      <c r="D17" s="48">
        <f>SUMIFS(Saisie!$I:$I,Saisie!$H:$H,'STATS Manuelles'!$A17,Saisie!$D:$D,'STATS Manuelles'!$B$2,Saisie!$A:$A,'STATS Manuelles'!$B$3,Saisie!$B:$B,'STATS Manuelles'!D$5)</f>
        <v>25</v>
      </c>
      <c r="E17" s="48">
        <f>SUMIFS(Saisie!$I:$I,Saisie!$H:$H,'STATS Manuelles'!$A17,Saisie!$D:$D,'STATS Manuelles'!$B$2,Saisie!$A:$A,'STATS Manuelles'!$B$3,Saisie!$B:$B,'STATS Manuelles'!E$5)</f>
        <v>60</v>
      </c>
      <c r="F17" s="48">
        <f>SUMIFS(Saisie!$I:$I,Saisie!$H:$H,'STATS Manuelles'!$A17,Saisie!$D:$D,'STATS Manuelles'!$B$2,Saisie!$A:$A,'STATS Manuelles'!$B$3,Saisie!$B:$B,'STATS Manuelles'!F$5)</f>
        <v>60</v>
      </c>
      <c r="G17" s="48">
        <f>SUMIFS(Saisie!$I:$I,Saisie!$H:$H,'STATS Manuelles'!$A17,Saisie!$D:$D,'STATS Manuelles'!$B$2,Saisie!$A:$A,'STATS Manuelles'!$B$3,Saisie!$B:$B,'STATS Manuelles'!G$5)</f>
        <v>45</v>
      </c>
      <c r="H17" s="48">
        <f>SUMIFS(Saisie!$I:$I,Saisie!$H:$H,'STATS Manuelles'!$A17,Saisie!$D:$D,'STATS Manuelles'!$B$2,Saisie!$A:$A,'STATS Manuelles'!$B$3,Saisie!$B:$B,'STATS Manuelles'!H$5)</f>
        <v>0</v>
      </c>
      <c r="I17" s="49"/>
      <c r="J17" s="51">
        <f t="shared" si="0"/>
        <v>217</v>
      </c>
    </row>
    <row r="18" spans="1:54" x14ac:dyDescent="0.25">
      <c r="A18" s="39" t="s">
        <v>31</v>
      </c>
      <c r="B18" s="48">
        <f>SUMIFS(Saisie!$I:$I,Saisie!$H:$H,'STATS Manuelles'!$A18,Saisie!$D:$D,'STATS Manuelles'!$B$2,Saisie!$A:$A,'STATS Manuelles'!$B$3,Saisie!$B:$B,'STATS Manuelles'!B$5)</f>
        <v>0</v>
      </c>
      <c r="C18" s="48">
        <f>SUMIFS(Saisie!$I:$I,Saisie!$H:$H,'STATS Manuelles'!$A18,Saisie!$D:$D,'STATS Manuelles'!$B$2,Saisie!$A:$A,'STATS Manuelles'!$B$3,Saisie!$B:$B,'STATS Manuelles'!C$5)</f>
        <v>0</v>
      </c>
      <c r="D18" s="48">
        <f>SUMIFS(Saisie!$I:$I,Saisie!$H:$H,'STATS Manuelles'!$A18,Saisie!$D:$D,'STATS Manuelles'!$B$2,Saisie!$A:$A,'STATS Manuelles'!$B$3,Saisie!$B:$B,'STATS Manuelles'!D$5)</f>
        <v>0</v>
      </c>
      <c r="E18" s="48">
        <f>SUMIFS(Saisie!$I:$I,Saisie!$H:$H,'STATS Manuelles'!$A18,Saisie!$D:$D,'STATS Manuelles'!$B$2,Saisie!$A:$A,'STATS Manuelles'!$B$3,Saisie!$B:$B,'STATS Manuelles'!E$5)</f>
        <v>0</v>
      </c>
      <c r="F18" s="48">
        <f>SUMIFS(Saisie!$I:$I,Saisie!$H:$H,'STATS Manuelles'!$A18,Saisie!$D:$D,'STATS Manuelles'!$B$2,Saisie!$A:$A,'STATS Manuelles'!$B$3,Saisie!$B:$B,'STATS Manuelles'!F$5)</f>
        <v>0</v>
      </c>
      <c r="G18" s="48">
        <f>SUMIFS(Saisie!$I:$I,Saisie!$H:$H,'STATS Manuelles'!$A18,Saisie!$D:$D,'STATS Manuelles'!$B$2,Saisie!$A:$A,'STATS Manuelles'!$B$3,Saisie!$B:$B,'STATS Manuelles'!G$5)</f>
        <v>0</v>
      </c>
      <c r="H18" s="48">
        <f>SUMIFS(Saisie!$I:$I,Saisie!$H:$H,'STATS Manuelles'!$A18,Saisie!$D:$D,'STATS Manuelles'!$B$2,Saisie!$A:$A,'STATS Manuelles'!$B$3,Saisie!$B:$B,'STATS Manuelles'!H$5)</f>
        <v>15</v>
      </c>
      <c r="I18" s="49"/>
      <c r="J18" s="51">
        <f t="shared" si="0"/>
        <v>15</v>
      </c>
    </row>
    <row r="19" spans="1:54" x14ac:dyDescent="0.25">
      <c r="A19" s="39" t="s">
        <v>18</v>
      </c>
      <c r="B19" s="48">
        <f>SUMIFS(Saisie!$I:$I,Saisie!$H:$H,'STATS Manuelles'!$A19,Saisie!$D:$D,'STATS Manuelles'!$B$2,Saisie!$A:$A,'STATS Manuelles'!$B$3,Saisie!$B:$B,'STATS Manuelles'!B$5)</f>
        <v>0</v>
      </c>
      <c r="C19" s="48">
        <f>SUMIFS(Saisie!$I:$I,Saisie!$H:$H,'STATS Manuelles'!$A19,Saisie!$D:$D,'STATS Manuelles'!$B$2,Saisie!$A:$A,'STATS Manuelles'!$B$3,Saisie!$B:$B,'STATS Manuelles'!C$5)</f>
        <v>0</v>
      </c>
      <c r="D19" s="48">
        <f>SUMIFS(Saisie!$I:$I,Saisie!$H:$H,'STATS Manuelles'!$A19,Saisie!$D:$D,'STATS Manuelles'!$B$2,Saisie!$A:$A,'STATS Manuelles'!$B$3,Saisie!$B:$B,'STATS Manuelles'!D$5)</f>
        <v>12</v>
      </c>
      <c r="E19" s="48">
        <f>SUMIFS(Saisie!$I:$I,Saisie!$H:$H,'STATS Manuelles'!$A19,Saisie!$D:$D,'STATS Manuelles'!$B$2,Saisie!$A:$A,'STATS Manuelles'!$B$3,Saisie!$B:$B,'STATS Manuelles'!E$5)</f>
        <v>0</v>
      </c>
      <c r="F19" s="48">
        <f>SUMIFS(Saisie!$I:$I,Saisie!$H:$H,'STATS Manuelles'!$A19,Saisie!$D:$D,'STATS Manuelles'!$B$2,Saisie!$A:$A,'STATS Manuelles'!$B$3,Saisie!$B:$B,'STATS Manuelles'!F$5)</f>
        <v>0</v>
      </c>
      <c r="G19" s="48">
        <f>SUMIFS(Saisie!$I:$I,Saisie!$H:$H,'STATS Manuelles'!$A19,Saisie!$D:$D,'STATS Manuelles'!$B$2,Saisie!$A:$A,'STATS Manuelles'!$B$3,Saisie!$B:$B,'STATS Manuelles'!G$5)</f>
        <v>0</v>
      </c>
      <c r="H19" s="48">
        <f>SUMIFS(Saisie!$I:$I,Saisie!$H:$H,'STATS Manuelles'!$A19,Saisie!$D:$D,'STATS Manuelles'!$B$2,Saisie!$A:$A,'STATS Manuelles'!$B$3,Saisie!$B:$B,'STATS Manuelles'!H$5)</f>
        <v>0</v>
      </c>
      <c r="I19" s="49"/>
      <c r="J19" s="51">
        <f t="shared" si="0"/>
        <v>12</v>
      </c>
    </row>
    <row r="20" spans="1:54" x14ac:dyDescent="0.25">
      <c r="A20" s="39" t="s">
        <v>29</v>
      </c>
      <c r="B20" s="48">
        <f>SUMIFS(Saisie!$I:$I,Saisie!$H:$H,'STATS Manuelles'!$A20,Saisie!$D:$D,'STATS Manuelles'!$B$2,Saisie!$A:$A,'STATS Manuelles'!$B$3,Saisie!$B:$B,'STATS Manuelles'!B$5)</f>
        <v>0</v>
      </c>
      <c r="C20" s="48">
        <f>SUMIFS(Saisie!$I:$I,Saisie!$H:$H,'STATS Manuelles'!$A20,Saisie!$D:$D,'STATS Manuelles'!$B$2,Saisie!$A:$A,'STATS Manuelles'!$B$3,Saisie!$B:$B,'STATS Manuelles'!C$5)</f>
        <v>0</v>
      </c>
      <c r="D20" s="48">
        <f>SUMIFS(Saisie!$I:$I,Saisie!$H:$H,'STATS Manuelles'!$A20,Saisie!$D:$D,'STATS Manuelles'!$B$2,Saisie!$A:$A,'STATS Manuelles'!$B$3,Saisie!$B:$B,'STATS Manuelles'!D$5)</f>
        <v>0</v>
      </c>
      <c r="E20" s="48">
        <f>SUMIFS(Saisie!$I:$I,Saisie!$H:$H,'STATS Manuelles'!$A20,Saisie!$D:$D,'STATS Manuelles'!$B$2,Saisie!$A:$A,'STATS Manuelles'!$B$3,Saisie!$B:$B,'STATS Manuelles'!E$5)</f>
        <v>0</v>
      </c>
      <c r="F20" s="48">
        <f>SUMIFS(Saisie!$I:$I,Saisie!$H:$H,'STATS Manuelles'!$A20,Saisie!$D:$D,'STATS Manuelles'!$B$2,Saisie!$A:$A,'STATS Manuelles'!$B$3,Saisie!$B:$B,'STATS Manuelles'!F$5)</f>
        <v>0</v>
      </c>
      <c r="G20" s="48">
        <f>SUMIFS(Saisie!$I:$I,Saisie!$H:$H,'STATS Manuelles'!$A20,Saisie!$D:$D,'STATS Manuelles'!$B$2,Saisie!$A:$A,'STATS Manuelles'!$B$3,Saisie!$B:$B,'STATS Manuelles'!G$5)</f>
        <v>27</v>
      </c>
      <c r="H20" s="48">
        <f>SUMIFS(Saisie!$I:$I,Saisie!$H:$H,'STATS Manuelles'!$A20,Saisie!$D:$D,'STATS Manuelles'!$B$2,Saisie!$A:$A,'STATS Manuelles'!$B$3,Saisie!$B:$B,'STATS Manuelles'!H$5)</f>
        <v>0</v>
      </c>
      <c r="I20" s="49"/>
      <c r="J20" s="51">
        <f t="shared" si="0"/>
        <v>27</v>
      </c>
    </row>
    <row r="21" spans="1:54" x14ac:dyDescent="0.25">
      <c r="A21" s="39" t="s">
        <v>30</v>
      </c>
      <c r="B21" s="48">
        <f>SUMIFS(Saisie!$I:$I,Saisie!$H:$H,'STATS Manuelles'!$A21,Saisie!$D:$D,'STATS Manuelles'!$B$2,Saisie!$A:$A,'STATS Manuelles'!$B$3,Saisie!$B:$B,'STATS Manuelles'!B$5)</f>
        <v>0</v>
      </c>
      <c r="C21" s="48">
        <f>SUMIFS(Saisie!$I:$I,Saisie!$H:$H,'STATS Manuelles'!$A21,Saisie!$D:$D,'STATS Manuelles'!$B$2,Saisie!$A:$A,'STATS Manuelles'!$B$3,Saisie!$B:$B,'STATS Manuelles'!C$5)</f>
        <v>0</v>
      </c>
      <c r="D21" s="48">
        <f>SUMIFS(Saisie!$I:$I,Saisie!$H:$H,'STATS Manuelles'!$A21,Saisie!$D:$D,'STATS Manuelles'!$B$2,Saisie!$A:$A,'STATS Manuelles'!$B$3,Saisie!$B:$B,'STATS Manuelles'!D$5)</f>
        <v>0</v>
      </c>
      <c r="E21" s="48">
        <f>SUMIFS(Saisie!$I:$I,Saisie!$H:$H,'STATS Manuelles'!$A21,Saisie!$D:$D,'STATS Manuelles'!$B$2,Saisie!$A:$A,'STATS Manuelles'!$B$3,Saisie!$B:$B,'STATS Manuelles'!E$5)</f>
        <v>0</v>
      </c>
      <c r="F21" s="48">
        <f>SUMIFS(Saisie!$I:$I,Saisie!$H:$H,'STATS Manuelles'!$A21,Saisie!$D:$D,'STATS Manuelles'!$B$2,Saisie!$A:$A,'STATS Manuelles'!$B$3,Saisie!$B:$B,'STATS Manuelles'!F$5)</f>
        <v>0</v>
      </c>
      <c r="G21" s="48">
        <f>SUMIFS(Saisie!$I:$I,Saisie!$H:$H,'STATS Manuelles'!$A21,Saisie!$D:$D,'STATS Manuelles'!$B$2,Saisie!$A:$A,'STATS Manuelles'!$B$3,Saisie!$B:$B,'STATS Manuelles'!G$5)</f>
        <v>0</v>
      </c>
      <c r="H21" s="48">
        <f>SUMIFS(Saisie!$I:$I,Saisie!$H:$H,'STATS Manuelles'!$A21,Saisie!$D:$D,'STATS Manuelles'!$B$2,Saisie!$A:$A,'STATS Manuelles'!$B$3,Saisie!$B:$B,'STATS Manuelles'!H$5)</f>
        <v>15</v>
      </c>
      <c r="I21" s="49"/>
      <c r="J21" s="52">
        <f t="shared" ref="J21" si="1">SUM(B21:H21)</f>
        <v>15</v>
      </c>
    </row>
    <row r="22" spans="1:54" x14ac:dyDescent="0.25">
      <c r="B22" s="49"/>
      <c r="C22" s="49"/>
      <c r="D22" s="49"/>
      <c r="E22" s="49"/>
      <c r="F22" s="49"/>
      <c r="G22" s="49"/>
      <c r="H22" s="49"/>
      <c r="I22" s="49"/>
      <c r="J22" s="49"/>
    </row>
    <row r="23" spans="1:54" x14ac:dyDescent="0.25">
      <c r="A23" s="39" t="s">
        <v>7</v>
      </c>
      <c r="B23" s="50">
        <f>SUM(B6:B21)</f>
        <v>59</v>
      </c>
      <c r="C23" s="50">
        <f t="shared" ref="C23:J23" si="2">SUM(C6:C21)</f>
        <v>179</v>
      </c>
      <c r="D23" s="50">
        <f t="shared" si="2"/>
        <v>157</v>
      </c>
      <c r="E23" s="50">
        <f t="shared" si="2"/>
        <v>202</v>
      </c>
      <c r="F23" s="50">
        <f t="shared" si="2"/>
        <v>295</v>
      </c>
      <c r="G23" s="50">
        <f t="shared" si="2"/>
        <v>235</v>
      </c>
      <c r="H23" s="50">
        <f t="shared" si="2"/>
        <v>67</v>
      </c>
      <c r="I23" s="49"/>
      <c r="J23" s="53">
        <f t="shared" si="2"/>
        <v>1194</v>
      </c>
    </row>
    <row r="27" spans="1:54" x14ac:dyDescent="0.25">
      <c r="A27" s="40" t="s">
        <v>22</v>
      </c>
      <c r="B27" s="5">
        <v>2018</v>
      </c>
    </row>
    <row r="29" spans="1:54" s="2" customFormat="1" x14ac:dyDescent="0.25">
      <c r="B29" s="46">
        <v>1</v>
      </c>
      <c r="C29" s="46">
        <f>B29+1</f>
        <v>2</v>
      </c>
      <c r="D29" s="46">
        <f t="shared" ref="D29:BB29" si="3">C29+1</f>
        <v>3</v>
      </c>
      <c r="E29" s="46">
        <f t="shared" si="3"/>
        <v>4</v>
      </c>
      <c r="F29" s="46">
        <f t="shared" si="3"/>
        <v>5</v>
      </c>
      <c r="G29" s="46">
        <f t="shared" si="3"/>
        <v>6</v>
      </c>
      <c r="H29" s="46">
        <f t="shared" si="3"/>
        <v>7</v>
      </c>
      <c r="I29" s="46">
        <f t="shared" si="3"/>
        <v>8</v>
      </c>
      <c r="J29" s="46">
        <f t="shared" si="3"/>
        <v>9</v>
      </c>
      <c r="K29" s="46">
        <f t="shared" si="3"/>
        <v>10</v>
      </c>
      <c r="L29" s="46">
        <f t="shared" si="3"/>
        <v>11</v>
      </c>
      <c r="M29" s="46">
        <f t="shared" si="3"/>
        <v>12</v>
      </c>
      <c r="N29" s="46">
        <f t="shared" si="3"/>
        <v>13</v>
      </c>
      <c r="O29" s="46">
        <f t="shared" si="3"/>
        <v>14</v>
      </c>
      <c r="P29" s="46">
        <f t="shared" si="3"/>
        <v>15</v>
      </c>
      <c r="Q29" s="46">
        <f t="shared" si="3"/>
        <v>16</v>
      </c>
      <c r="R29" s="46">
        <f t="shared" si="3"/>
        <v>17</v>
      </c>
      <c r="S29" s="46">
        <f t="shared" si="3"/>
        <v>18</v>
      </c>
      <c r="T29" s="46">
        <f t="shared" si="3"/>
        <v>19</v>
      </c>
      <c r="U29" s="46">
        <f t="shared" si="3"/>
        <v>20</v>
      </c>
      <c r="V29" s="46">
        <f t="shared" si="3"/>
        <v>21</v>
      </c>
      <c r="W29" s="46">
        <f t="shared" si="3"/>
        <v>22</v>
      </c>
      <c r="X29" s="46">
        <f t="shared" si="3"/>
        <v>23</v>
      </c>
      <c r="Y29" s="46">
        <f t="shared" si="3"/>
        <v>24</v>
      </c>
      <c r="Z29" s="46">
        <f t="shared" si="3"/>
        <v>25</v>
      </c>
      <c r="AA29" s="46">
        <f t="shared" si="3"/>
        <v>26</v>
      </c>
      <c r="AB29" s="46">
        <f t="shared" si="3"/>
        <v>27</v>
      </c>
      <c r="AC29" s="46">
        <f t="shared" si="3"/>
        <v>28</v>
      </c>
      <c r="AD29" s="46">
        <f t="shared" si="3"/>
        <v>29</v>
      </c>
      <c r="AE29" s="46">
        <f t="shared" si="3"/>
        <v>30</v>
      </c>
      <c r="AF29" s="46">
        <f t="shared" si="3"/>
        <v>31</v>
      </c>
      <c r="AG29" s="46">
        <f t="shared" si="3"/>
        <v>32</v>
      </c>
      <c r="AH29" s="46">
        <f t="shared" si="3"/>
        <v>33</v>
      </c>
      <c r="AI29" s="46">
        <f t="shared" si="3"/>
        <v>34</v>
      </c>
      <c r="AJ29" s="46">
        <f t="shared" si="3"/>
        <v>35</v>
      </c>
      <c r="AK29" s="46">
        <f t="shared" si="3"/>
        <v>36</v>
      </c>
      <c r="AL29" s="46">
        <f t="shared" si="3"/>
        <v>37</v>
      </c>
      <c r="AM29" s="46">
        <f t="shared" si="3"/>
        <v>38</v>
      </c>
      <c r="AN29" s="46">
        <f t="shared" si="3"/>
        <v>39</v>
      </c>
      <c r="AO29" s="46">
        <f t="shared" si="3"/>
        <v>40</v>
      </c>
      <c r="AP29" s="46">
        <f t="shared" si="3"/>
        <v>41</v>
      </c>
      <c r="AQ29" s="46">
        <f t="shared" si="3"/>
        <v>42</v>
      </c>
      <c r="AR29" s="46">
        <f t="shared" si="3"/>
        <v>43</v>
      </c>
      <c r="AS29" s="46">
        <f t="shared" si="3"/>
        <v>44</v>
      </c>
      <c r="AT29" s="46">
        <f t="shared" si="3"/>
        <v>45</v>
      </c>
      <c r="AU29" s="46">
        <f t="shared" si="3"/>
        <v>46</v>
      </c>
      <c r="AV29" s="46">
        <f t="shared" si="3"/>
        <v>47</v>
      </c>
      <c r="AW29" s="46">
        <f t="shared" si="3"/>
        <v>48</v>
      </c>
      <c r="AX29" s="46">
        <f t="shared" si="3"/>
        <v>49</v>
      </c>
      <c r="AY29" s="46">
        <f t="shared" si="3"/>
        <v>50</v>
      </c>
      <c r="AZ29" s="46">
        <f t="shared" si="3"/>
        <v>51</v>
      </c>
      <c r="BA29" s="46">
        <f t="shared" si="3"/>
        <v>52</v>
      </c>
      <c r="BB29" s="46">
        <f t="shared" si="3"/>
        <v>53</v>
      </c>
    </row>
    <row r="30" spans="1:54" x14ac:dyDescent="0.25">
      <c r="A30" s="38" t="s">
        <v>13</v>
      </c>
      <c r="B30" s="48">
        <f>SUMIFS(Saisie!$I:$I,Saisie!$H:$H,'STATS Manuelles'!$A30,Saisie!$D:$D,'STATS Manuelles'!$B$27,Saisie!$A:$A,'STATS Manuelles'!B$29)</f>
        <v>0</v>
      </c>
      <c r="C30" s="48">
        <f>SUMIFS(Saisie!$I:$I,Saisie!$H:$H,'STATS Manuelles'!$A30,Saisie!$D:$D,'STATS Manuelles'!$B$27,Saisie!$A:$A,'STATS Manuelles'!C$29)</f>
        <v>0</v>
      </c>
      <c r="D30" s="48">
        <f>SUMIFS(Saisie!$I:$I,Saisie!$H:$H,'STATS Manuelles'!$A30,Saisie!$D:$D,'STATS Manuelles'!$B$27,Saisie!$A:$A,'STATS Manuelles'!D$29)</f>
        <v>0</v>
      </c>
      <c r="E30" s="48">
        <f>SUMIFS(Saisie!$I:$I,Saisie!$H:$H,'STATS Manuelles'!$A30,Saisie!$D:$D,'STATS Manuelles'!$B$27,Saisie!$A:$A,'STATS Manuelles'!E$29)</f>
        <v>322</v>
      </c>
      <c r="F30" s="48">
        <f>SUMIFS(Saisie!$I:$I,Saisie!$H:$H,'STATS Manuelles'!$A30,Saisie!$D:$D,'STATS Manuelles'!$B$27,Saisie!$A:$A,'STATS Manuelles'!F$29)</f>
        <v>0</v>
      </c>
      <c r="G30" s="48">
        <f>SUMIFS(Saisie!$I:$I,Saisie!$H:$H,'STATS Manuelles'!$A30,Saisie!$D:$D,'STATS Manuelles'!$B$27,Saisie!$A:$A,'STATS Manuelles'!G$29)</f>
        <v>0</v>
      </c>
      <c r="H30" s="48">
        <f>SUMIFS(Saisie!$I:$I,Saisie!$H:$H,'STATS Manuelles'!$A30,Saisie!$D:$D,'STATS Manuelles'!$B$27,Saisie!$A:$A,'STATS Manuelles'!H$29)</f>
        <v>0</v>
      </c>
      <c r="I30" s="48">
        <f>SUMIFS(Saisie!$I:$I,Saisie!$H:$H,'STATS Manuelles'!$A30,Saisie!$D:$D,'STATS Manuelles'!$B$27,Saisie!$A:$A,'STATS Manuelles'!I$29)</f>
        <v>0</v>
      </c>
      <c r="J30" s="48">
        <f>SUMIFS(Saisie!$I:$I,Saisie!$H:$H,'STATS Manuelles'!$A30,Saisie!$D:$D,'STATS Manuelles'!$B$27,Saisie!$A:$A,'STATS Manuelles'!J$29)</f>
        <v>0</v>
      </c>
      <c r="K30" s="48">
        <f>SUMIFS(Saisie!$I:$I,Saisie!$H:$H,'STATS Manuelles'!$A30,Saisie!$D:$D,'STATS Manuelles'!$B$27,Saisie!$A:$A,'STATS Manuelles'!K$29)</f>
        <v>0</v>
      </c>
      <c r="L30" s="48">
        <f>SUMIFS(Saisie!$I:$I,Saisie!$H:$H,'STATS Manuelles'!$A30,Saisie!$D:$D,'STATS Manuelles'!$B$27,Saisie!$A:$A,'STATS Manuelles'!L$29)</f>
        <v>0</v>
      </c>
      <c r="M30" s="48">
        <f>SUMIFS(Saisie!$I:$I,Saisie!$H:$H,'STATS Manuelles'!$A30,Saisie!$D:$D,'STATS Manuelles'!$B$27,Saisie!$A:$A,'STATS Manuelles'!M$29)</f>
        <v>0</v>
      </c>
      <c r="N30" s="48">
        <f>SUMIFS(Saisie!$I:$I,Saisie!$H:$H,'STATS Manuelles'!$A30,Saisie!$D:$D,'STATS Manuelles'!$B$27,Saisie!$A:$A,'STATS Manuelles'!N$29)</f>
        <v>0</v>
      </c>
      <c r="O30" s="48">
        <f>SUMIFS(Saisie!$I:$I,Saisie!$H:$H,'STATS Manuelles'!$A30,Saisie!$D:$D,'STATS Manuelles'!$B$27,Saisie!$A:$A,'STATS Manuelles'!O$29)</f>
        <v>0</v>
      </c>
      <c r="P30" s="48">
        <f>SUMIFS(Saisie!$I:$I,Saisie!$H:$H,'STATS Manuelles'!$A30,Saisie!$D:$D,'STATS Manuelles'!$B$27,Saisie!$A:$A,'STATS Manuelles'!P$29)</f>
        <v>0</v>
      </c>
      <c r="Q30" s="48">
        <f>SUMIFS(Saisie!$I:$I,Saisie!$H:$H,'STATS Manuelles'!$A30,Saisie!$D:$D,'STATS Manuelles'!$B$27,Saisie!$A:$A,'STATS Manuelles'!Q$29)</f>
        <v>0</v>
      </c>
      <c r="R30" s="48">
        <f>SUMIFS(Saisie!$I:$I,Saisie!$H:$H,'STATS Manuelles'!$A30,Saisie!$D:$D,'STATS Manuelles'!$B$27,Saisie!$A:$A,'STATS Manuelles'!R$29)</f>
        <v>0</v>
      </c>
      <c r="S30" s="48">
        <f>SUMIFS(Saisie!$I:$I,Saisie!$H:$H,'STATS Manuelles'!$A30,Saisie!$D:$D,'STATS Manuelles'!$B$27,Saisie!$A:$A,'STATS Manuelles'!S$29)</f>
        <v>0</v>
      </c>
      <c r="T30" s="48">
        <f>SUMIFS(Saisie!$I:$I,Saisie!$H:$H,'STATS Manuelles'!$A30,Saisie!$D:$D,'STATS Manuelles'!$B$27,Saisie!$A:$A,'STATS Manuelles'!T$29)</f>
        <v>0</v>
      </c>
      <c r="U30" s="48">
        <f>SUMIFS(Saisie!$I:$I,Saisie!$H:$H,'STATS Manuelles'!$A30,Saisie!$D:$D,'STATS Manuelles'!$B$27,Saisie!$A:$A,'STATS Manuelles'!U$29)</f>
        <v>0</v>
      </c>
      <c r="V30" s="48">
        <f>SUMIFS(Saisie!$I:$I,Saisie!$H:$H,'STATS Manuelles'!$A30,Saisie!$D:$D,'STATS Manuelles'!$B$27,Saisie!$A:$A,'STATS Manuelles'!V$29)</f>
        <v>0</v>
      </c>
      <c r="W30" s="48">
        <f>SUMIFS(Saisie!$I:$I,Saisie!$H:$H,'STATS Manuelles'!$A30,Saisie!$D:$D,'STATS Manuelles'!$B$27,Saisie!$A:$A,'STATS Manuelles'!W$29)</f>
        <v>0</v>
      </c>
      <c r="X30" s="48">
        <f>SUMIFS(Saisie!$I:$I,Saisie!$H:$H,'STATS Manuelles'!$A30,Saisie!$D:$D,'STATS Manuelles'!$B$27,Saisie!$A:$A,'STATS Manuelles'!X$29)</f>
        <v>0</v>
      </c>
      <c r="Y30" s="48">
        <f>SUMIFS(Saisie!$I:$I,Saisie!$H:$H,'STATS Manuelles'!$A30,Saisie!$D:$D,'STATS Manuelles'!$B$27,Saisie!$A:$A,'STATS Manuelles'!Y$29)</f>
        <v>0</v>
      </c>
      <c r="Z30" s="48">
        <f>SUMIFS(Saisie!$I:$I,Saisie!$H:$H,'STATS Manuelles'!$A30,Saisie!$D:$D,'STATS Manuelles'!$B$27,Saisie!$A:$A,'STATS Manuelles'!Z$29)</f>
        <v>0</v>
      </c>
      <c r="AA30" s="48">
        <f>SUMIFS(Saisie!$I:$I,Saisie!$H:$H,'STATS Manuelles'!$A30,Saisie!$D:$D,'STATS Manuelles'!$B$27,Saisie!$A:$A,'STATS Manuelles'!AA$29)</f>
        <v>0</v>
      </c>
      <c r="AB30" s="48">
        <f>SUMIFS(Saisie!$I:$I,Saisie!$H:$H,'STATS Manuelles'!$A30,Saisie!$D:$D,'STATS Manuelles'!$B$27,Saisie!$A:$A,'STATS Manuelles'!AB$29)</f>
        <v>0</v>
      </c>
      <c r="AC30" s="48">
        <f>SUMIFS(Saisie!$I:$I,Saisie!$H:$H,'STATS Manuelles'!$A30,Saisie!$D:$D,'STATS Manuelles'!$B$27,Saisie!$A:$A,'STATS Manuelles'!AC$29)</f>
        <v>0</v>
      </c>
      <c r="AD30" s="48">
        <f>SUMIFS(Saisie!$I:$I,Saisie!$H:$H,'STATS Manuelles'!$A30,Saisie!$D:$D,'STATS Manuelles'!$B$27,Saisie!$A:$A,'STATS Manuelles'!AD$29)</f>
        <v>0</v>
      </c>
      <c r="AE30" s="48">
        <f>SUMIFS(Saisie!$I:$I,Saisie!$H:$H,'STATS Manuelles'!$A30,Saisie!$D:$D,'STATS Manuelles'!$B$27,Saisie!$A:$A,'STATS Manuelles'!AE$29)</f>
        <v>0</v>
      </c>
      <c r="AF30" s="48">
        <f>SUMIFS(Saisie!$I:$I,Saisie!$H:$H,'STATS Manuelles'!$A30,Saisie!$D:$D,'STATS Manuelles'!$B$27,Saisie!$A:$A,'STATS Manuelles'!AF$29)</f>
        <v>0</v>
      </c>
      <c r="AG30" s="48">
        <f>SUMIFS(Saisie!$I:$I,Saisie!$H:$H,'STATS Manuelles'!$A30,Saisie!$D:$D,'STATS Manuelles'!$B$27,Saisie!$A:$A,'STATS Manuelles'!AG$29)</f>
        <v>0</v>
      </c>
      <c r="AH30" s="48">
        <f>SUMIFS(Saisie!$I:$I,Saisie!$H:$H,'STATS Manuelles'!$A30,Saisie!$D:$D,'STATS Manuelles'!$B$27,Saisie!$A:$A,'STATS Manuelles'!AH$29)</f>
        <v>0</v>
      </c>
      <c r="AI30" s="48">
        <f>SUMIFS(Saisie!$I:$I,Saisie!$H:$H,'STATS Manuelles'!$A30,Saisie!$D:$D,'STATS Manuelles'!$B$27,Saisie!$A:$A,'STATS Manuelles'!AI$29)</f>
        <v>0</v>
      </c>
      <c r="AJ30" s="48">
        <f>SUMIFS(Saisie!$I:$I,Saisie!$H:$H,'STATS Manuelles'!$A30,Saisie!$D:$D,'STATS Manuelles'!$B$27,Saisie!$A:$A,'STATS Manuelles'!AJ$29)</f>
        <v>0</v>
      </c>
      <c r="AK30" s="48">
        <f>SUMIFS(Saisie!$I:$I,Saisie!$H:$H,'STATS Manuelles'!$A30,Saisie!$D:$D,'STATS Manuelles'!$B$27,Saisie!$A:$A,'STATS Manuelles'!AK$29)</f>
        <v>0</v>
      </c>
      <c r="AL30" s="48">
        <f>SUMIFS(Saisie!$I:$I,Saisie!$H:$H,'STATS Manuelles'!$A30,Saisie!$D:$D,'STATS Manuelles'!$B$27,Saisie!$A:$A,'STATS Manuelles'!AL$29)</f>
        <v>0</v>
      </c>
      <c r="AM30" s="48">
        <f>SUMIFS(Saisie!$I:$I,Saisie!$H:$H,'STATS Manuelles'!$A30,Saisie!$D:$D,'STATS Manuelles'!$B$27,Saisie!$A:$A,'STATS Manuelles'!AM$29)</f>
        <v>0</v>
      </c>
      <c r="AN30" s="48">
        <f>SUMIFS(Saisie!$I:$I,Saisie!$H:$H,'STATS Manuelles'!$A30,Saisie!$D:$D,'STATS Manuelles'!$B$27,Saisie!$A:$A,'STATS Manuelles'!AN$29)</f>
        <v>0</v>
      </c>
      <c r="AO30" s="48">
        <f>SUMIFS(Saisie!$I:$I,Saisie!$H:$H,'STATS Manuelles'!$A30,Saisie!$D:$D,'STATS Manuelles'!$B$27,Saisie!$A:$A,'STATS Manuelles'!AO$29)</f>
        <v>0</v>
      </c>
      <c r="AP30" s="48">
        <f>SUMIFS(Saisie!$I:$I,Saisie!$H:$H,'STATS Manuelles'!$A30,Saisie!$D:$D,'STATS Manuelles'!$B$27,Saisie!$A:$A,'STATS Manuelles'!AP$29)</f>
        <v>0</v>
      </c>
      <c r="AQ30" s="48">
        <f>SUMIFS(Saisie!$I:$I,Saisie!$H:$H,'STATS Manuelles'!$A30,Saisie!$D:$D,'STATS Manuelles'!$B$27,Saisie!$A:$A,'STATS Manuelles'!AQ$29)</f>
        <v>0</v>
      </c>
      <c r="AR30" s="48">
        <f>SUMIFS(Saisie!$I:$I,Saisie!$H:$H,'STATS Manuelles'!$A30,Saisie!$D:$D,'STATS Manuelles'!$B$27,Saisie!$A:$A,'STATS Manuelles'!AR$29)</f>
        <v>0</v>
      </c>
      <c r="AS30" s="48">
        <f>SUMIFS(Saisie!$I:$I,Saisie!$H:$H,'STATS Manuelles'!$A30,Saisie!$D:$D,'STATS Manuelles'!$B$27,Saisie!$A:$A,'STATS Manuelles'!AS$29)</f>
        <v>0</v>
      </c>
      <c r="AT30" s="48">
        <f>SUMIFS(Saisie!$I:$I,Saisie!$H:$H,'STATS Manuelles'!$A30,Saisie!$D:$D,'STATS Manuelles'!$B$27,Saisie!$A:$A,'STATS Manuelles'!AT$29)</f>
        <v>0</v>
      </c>
      <c r="AU30" s="48">
        <f>SUMIFS(Saisie!$I:$I,Saisie!$H:$H,'STATS Manuelles'!$A30,Saisie!$D:$D,'STATS Manuelles'!$B$27,Saisie!$A:$A,'STATS Manuelles'!AU$29)</f>
        <v>0</v>
      </c>
      <c r="AV30" s="48">
        <f>SUMIFS(Saisie!$I:$I,Saisie!$H:$H,'STATS Manuelles'!$A30,Saisie!$D:$D,'STATS Manuelles'!$B$27,Saisie!$A:$A,'STATS Manuelles'!AV$29)</f>
        <v>0</v>
      </c>
      <c r="AW30" s="48">
        <f>SUMIFS(Saisie!$I:$I,Saisie!$H:$H,'STATS Manuelles'!$A30,Saisie!$D:$D,'STATS Manuelles'!$B$27,Saisie!$A:$A,'STATS Manuelles'!AW$29)</f>
        <v>0</v>
      </c>
      <c r="AX30" s="48">
        <f>SUMIFS(Saisie!$I:$I,Saisie!$H:$H,'STATS Manuelles'!$A30,Saisie!$D:$D,'STATS Manuelles'!$B$27,Saisie!$A:$A,'STATS Manuelles'!AX$29)</f>
        <v>0</v>
      </c>
      <c r="AY30" s="48">
        <f>SUMIFS(Saisie!$I:$I,Saisie!$H:$H,'STATS Manuelles'!$A30,Saisie!$D:$D,'STATS Manuelles'!$B$27,Saisie!$A:$A,'STATS Manuelles'!AY$29)</f>
        <v>0</v>
      </c>
      <c r="AZ30" s="48">
        <f>SUMIFS(Saisie!$I:$I,Saisie!$H:$H,'STATS Manuelles'!$A30,Saisie!$D:$D,'STATS Manuelles'!$B$27,Saisie!$A:$A,'STATS Manuelles'!AZ$29)</f>
        <v>0</v>
      </c>
      <c r="BA30" s="48">
        <f>SUMIFS(Saisie!$I:$I,Saisie!$H:$H,'STATS Manuelles'!$A30,Saisie!$D:$D,'STATS Manuelles'!$B$27,Saisie!$A:$A,'STATS Manuelles'!BA$29)</f>
        <v>0</v>
      </c>
      <c r="BB30" s="48">
        <f>SUMIFS(Saisie!$I:$I,Saisie!$H:$H,'STATS Manuelles'!$A30,Saisie!$D:$D,'STATS Manuelles'!$B$27,Saisie!$A:$A,'STATS Manuelles'!BB$29)</f>
        <v>0</v>
      </c>
    </row>
    <row r="31" spans="1:54" x14ac:dyDescent="0.25">
      <c r="A31" s="39" t="s">
        <v>17</v>
      </c>
      <c r="B31" s="48">
        <f>SUMIFS(Saisie!$I:$I,Saisie!$H:$H,'STATS Manuelles'!$A31,Saisie!$D:$D,'STATS Manuelles'!$B$27,Saisie!$A:$A,'STATS Manuelles'!B$29)</f>
        <v>0</v>
      </c>
      <c r="C31" s="48">
        <f>SUMIFS(Saisie!$I:$I,Saisie!$H:$H,'STATS Manuelles'!$A31,Saisie!$D:$D,'STATS Manuelles'!$B$27,Saisie!$A:$A,'STATS Manuelles'!C$29)</f>
        <v>0</v>
      </c>
      <c r="D31" s="48">
        <f>SUMIFS(Saisie!$I:$I,Saisie!$H:$H,'STATS Manuelles'!$A31,Saisie!$D:$D,'STATS Manuelles'!$B$27,Saisie!$A:$A,'STATS Manuelles'!D$29)</f>
        <v>0</v>
      </c>
      <c r="E31" s="48">
        <f>SUMIFS(Saisie!$I:$I,Saisie!$H:$H,'STATS Manuelles'!$A31,Saisie!$D:$D,'STATS Manuelles'!$B$27,Saisie!$A:$A,'STATS Manuelles'!E$29)</f>
        <v>195</v>
      </c>
      <c r="F31" s="48">
        <f>SUMIFS(Saisie!$I:$I,Saisie!$H:$H,'STATS Manuelles'!$A31,Saisie!$D:$D,'STATS Manuelles'!$B$27,Saisie!$A:$A,'STATS Manuelles'!F$29)</f>
        <v>0</v>
      </c>
      <c r="G31" s="48">
        <f>SUMIFS(Saisie!$I:$I,Saisie!$H:$H,'STATS Manuelles'!$A31,Saisie!$D:$D,'STATS Manuelles'!$B$27,Saisie!$A:$A,'STATS Manuelles'!G$29)</f>
        <v>0</v>
      </c>
      <c r="H31" s="48">
        <f>SUMIFS(Saisie!$I:$I,Saisie!$H:$H,'STATS Manuelles'!$A31,Saisie!$D:$D,'STATS Manuelles'!$B$27,Saisie!$A:$A,'STATS Manuelles'!H$29)</f>
        <v>0</v>
      </c>
      <c r="I31" s="48">
        <f>SUMIFS(Saisie!$I:$I,Saisie!$H:$H,'STATS Manuelles'!$A31,Saisie!$D:$D,'STATS Manuelles'!$B$27,Saisie!$A:$A,'STATS Manuelles'!I$29)</f>
        <v>0</v>
      </c>
      <c r="J31" s="48">
        <f>SUMIFS(Saisie!$I:$I,Saisie!$H:$H,'STATS Manuelles'!$A31,Saisie!$D:$D,'STATS Manuelles'!$B$27,Saisie!$A:$A,'STATS Manuelles'!J$29)</f>
        <v>0</v>
      </c>
      <c r="K31" s="48">
        <f>SUMIFS(Saisie!$I:$I,Saisie!$H:$H,'STATS Manuelles'!$A31,Saisie!$D:$D,'STATS Manuelles'!$B$27,Saisie!$A:$A,'STATS Manuelles'!K$29)</f>
        <v>0</v>
      </c>
      <c r="L31" s="48">
        <f>SUMIFS(Saisie!$I:$I,Saisie!$H:$H,'STATS Manuelles'!$A31,Saisie!$D:$D,'STATS Manuelles'!$B$27,Saisie!$A:$A,'STATS Manuelles'!L$29)</f>
        <v>0</v>
      </c>
      <c r="M31" s="48">
        <f>SUMIFS(Saisie!$I:$I,Saisie!$H:$H,'STATS Manuelles'!$A31,Saisie!$D:$D,'STATS Manuelles'!$B$27,Saisie!$A:$A,'STATS Manuelles'!M$29)</f>
        <v>0</v>
      </c>
      <c r="N31" s="48">
        <f>SUMIFS(Saisie!$I:$I,Saisie!$H:$H,'STATS Manuelles'!$A31,Saisie!$D:$D,'STATS Manuelles'!$B$27,Saisie!$A:$A,'STATS Manuelles'!N$29)</f>
        <v>0</v>
      </c>
      <c r="O31" s="48">
        <f>SUMIFS(Saisie!$I:$I,Saisie!$H:$H,'STATS Manuelles'!$A31,Saisie!$D:$D,'STATS Manuelles'!$B$27,Saisie!$A:$A,'STATS Manuelles'!O$29)</f>
        <v>0</v>
      </c>
      <c r="P31" s="48">
        <f>SUMIFS(Saisie!$I:$I,Saisie!$H:$H,'STATS Manuelles'!$A31,Saisie!$D:$D,'STATS Manuelles'!$B$27,Saisie!$A:$A,'STATS Manuelles'!P$29)</f>
        <v>0</v>
      </c>
      <c r="Q31" s="48">
        <f>SUMIFS(Saisie!$I:$I,Saisie!$H:$H,'STATS Manuelles'!$A31,Saisie!$D:$D,'STATS Manuelles'!$B$27,Saisie!$A:$A,'STATS Manuelles'!Q$29)</f>
        <v>0</v>
      </c>
      <c r="R31" s="48">
        <f>SUMIFS(Saisie!$I:$I,Saisie!$H:$H,'STATS Manuelles'!$A31,Saisie!$D:$D,'STATS Manuelles'!$B$27,Saisie!$A:$A,'STATS Manuelles'!R$29)</f>
        <v>0</v>
      </c>
      <c r="S31" s="48">
        <f>SUMIFS(Saisie!$I:$I,Saisie!$H:$H,'STATS Manuelles'!$A31,Saisie!$D:$D,'STATS Manuelles'!$B$27,Saisie!$A:$A,'STATS Manuelles'!S$29)</f>
        <v>0</v>
      </c>
      <c r="T31" s="48">
        <f>SUMIFS(Saisie!$I:$I,Saisie!$H:$H,'STATS Manuelles'!$A31,Saisie!$D:$D,'STATS Manuelles'!$B$27,Saisie!$A:$A,'STATS Manuelles'!T$29)</f>
        <v>0</v>
      </c>
      <c r="U31" s="48">
        <f>SUMIFS(Saisie!$I:$I,Saisie!$H:$H,'STATS Manuelles'!$A31,Saisie!$D:$D,'STATS Manuelles'!$B$27,Saisie!$A:$A,'STATS Manuelles'!U$29)</f>
        <v>0</v>
      </c>
      <c r="V31" s="48">
        <f>SUMIFS(Saisie!$I:$I,Saisie!$H:$H,'STATS Manuelles'!$A31,Saisie!$D:$D,'STATS Manuelles'!$B$27,Saisie!$A:$A,'STATS Manuelles'!V$29)</f>
        <v>0</v>
      </c>
      <c r="W31" s="48">
        <f>SUMIFS(Saisie!$I:$I,Saisie!$H:$H,'STATS Manuelles'!$A31,Saisie!$D:$D,'STATS Manuelles'!$B$27,Saisie!$A:$A,'STATS Manuelles'!W$29)</f>
        <v>0</v>
      </c>
      <c r="X31" s="48">
        <f>SUMIFS(Saisie!$I:$I,Saisie!$H:$H,'STATS Manuelles'!$A31,Saisie!$D:$D,'STATS Manuelles'!$B$27,Saisie!$A:$A,'STATS Manuelles'!X$29)</f>
        <v>0</v>
      </c>
      <c r="Y31" s="48">
        <f>SUMIFS(Saisie!$I:$I,Saisie!$H:$H,'STATS Manuelles'!$A31,Saisie!$D:$D,'STATS Manuelles'!$B$27,Saisie!$A:$A,'STATS Manuelles'!Y$29)</f>
        <v>0</v>
      </c>
      <c r="Z31" s="48">
        <f>SUMIFS(Saisie!$I:$I,Saisie!$H:$H,'STATS Manuelles'!$A31,Saisie!$D:$D,'STATS Manuelles'!$B$27,Saisie!$A:$A,'STATS Manuelles'!Z$29)</f>
        <v>0</v>
      </c>
      <c r="AA31" s="48">
        <f>SUMIFS(Saisie!$I:$I,Saisie!$H:$H,'STATS Manuelles'!$A31,Saisie!$D:$D,'STATS Manuelles'!$B$27,Saisie!$A:$A,'STATS Manuelles'!AA$29)</f>
        <v>0</v>
      </c>
      <c r="AB31" s="48">
        <f>SUMIFS(Saisie!$I:$I,Saisie!$H:$H,'STATS Manuelles'!$A31,Saisie!$D:$D,'STATS Manuelles'!$B$27,Saisie!$A:$A,'STATS Manuelles'!AB$29)</f>
        <v>0</v>
      </c>
      <c r="AC31" s="48">
        <f>SUMIFS(Saisie!$I:$I,Saisie!$H:$H,'STATS Manuelles'!$A31,Saisie!$D:$D,'STATS Manuelles'!$B$27,Saisie!$A:$A,'STATS Manuelles'!AC$29)</f>
        <v>0</v>
      </c>
      <c r="AD31" s="48">
        <f>SUMIFS(Saisie!$I:$I,Saisie!$H:$H,'STATS Manuelles'!$A31,Saisie!$D:$D,'STATS Manuelles'!$B$27,Saisie!$A:$A,'STATS Manuelles'!AD$29)</f>
        <v>0</v>
      </c>
      <c r="AE31" s="48">
        <f>SUMIFS(Saisie!$I:$I,Saisie!$H:$H,'STATS Manuelles'!$A31,Saisie!$D:$D,'STATS Manuelles'!$B$27,Saisie!$A:$A,'STATS Manuelles'!AE$29)</f>
        <v>0</v>
      </c>
      <c r="AF31" s="48">
        <f>SUMIFS(Saisie!$I:$I,Saisie!$H:$H,'STATS Manuelles'!$A31,Saisie!$D:$D,'STATS Manuelles'!$B$27,Saisie!$A:$A,'STATS Manuelles'!AF$29)</f>
        <v>0</v>
      </c>
      <c r="AG31" s="48">
        <f>SUMIFS(Saisie!$I:$I,Saisie!$H:$H,'STATS Manuelles'!$A31,Saisie!$D:$D,'STATS Manuelles'!$B$27,Saisie!$A:$A,'STATS Manuelles'!AG$29)</f>
        <v>0</v>
      </c>
      <c r="AH31" s="48">
        <f>SUMIFS(Saisie!$I:$I,Saisie!$H:$H,'STATS Manuelles'!$A31,Saisie!$D:$D,'STATS Manuelles'!$B$27,Saisie!$A:$A,'STATS Manuelles'!AH$29)</f>
        <v>0</v>
      </c>
      <c r="AI31" s="48">
        <f>SUMIFS(Saisie!$I:$I,Saisie!$H:$H,'STATS Manuelles'!$A31,Saisie!$D:$D,'STATS Manuelles'!$B$27,Saisie!$A:$A,'STATS Manuelles'!AI$29)</f>
        <v>0</v>
      </c>
      <c r="AJ31" s="48">
        <f>SUMIFS(Saisie!$I:$I,Saisie!$H:$H,'STATS Manuelles'!$A31,Saisie!$D:$D,'STATS Manuelles'!$B$27,Saisie!$A:$A,'STATS Manuelles'!AJ$29)</f>
        <v>0</v>
      </c>
      <c r="AK31" s="48">
        <f>SUMIFS(Saisie!$I:$I,Saisie!$H:$H,'STATS Manuelles'!$A31,Saisie!$D:$D,'STATS Manuelles'!$B$27,Saisie!$A:$A,'STATS Manuelles'!AK$29)</f>
        <v>0</v>
      </c>
      <c r="AL31" s="48">
        <f>SUMIFS(Saisie!$I:$I,Saisie!$H:$H,'STATS Manuelles'!$A31,Saisie!$D:$D,'STATS Manuelles'!$B$27,Saisie!$A:$A,'STATS Manuelles'!AL$29)</f>
        <v>0</v>
      </c>
      <c r="AM31" s="48">
        <f>SUMIFS(Saisie!$I:$I,Saisie!$H:$H,'STATS Manuelles'!$A31,Saisie!$D:$D,'STATS Manuelles'!$B$27,Saisie!$A:$A,'STATS Manuelles'!AM$29)</f>
        <v>0</v>
      </c>
      <c r="AN31" s="48">
        <f>SUMIFS(Saisie!$I:$I,Saisie!$H:$H,'STATS Manuelles'!$A31,Saisie!$D:$D,'STATS Manuelles'!$B$27,Saisie!$A:$A,'STATS Manuelles'!AN$29)</f>
        <v>0</v>
      </c>
      <c r="AO31" s="48">
        <f>SUMIFS(Saisie!$I:$I,Saisie!$H:$H,'STATS Manuelles'!$A31,Saisie!$D:$D,'STATS Manuelles'!$B$27,Saisie!$A:$A,'STATS Manuelles'!AO$29)</f>
        <v>0</v>
      </c>
      <c r="AP31" s="48">
        <f>SUMIFS(Saisie!$I:$I,Saisie!$H:$H,'STATS Manuelles'!$A31,Saisie!$D:$D,'STATS Manuelles'!$B$27,Saisie!$A:$A,'STATS Manuelles'!AP$29)</f>
        <v>0</v>
      </c>
      <c r="AQ31" s="48">
        <f>SUMIFS(Saisie!$I:$I,Saisie!$H:$H,'STATS Manuelles'!$A31,Saisie!$D:$D,'STATS Manuelles'!$B$27,Saisie!$A:$A,'STATS Manuelles'!AQ$29)</f>
        <v>0</v>
      </c>
      <c r="AR31" s="48">
        <f>SUMIFS(Saisie!$I:$I,Saisie!$H:$H,'STATS Manuelles'!$A31,Saisie!$D:$D,'STATS Manuelles'!$B$27,Saisie!$A:$A,'STATS Manuelles'!AR$29)</f>
        <v>0</v>
      </c>
      <c r="AS31" s="48">
        <f>SUMIFS(Saisie!$I:$I,Saisie!$H:$H,'STATS Manuelles'!$A31,Saisie!$D:$D,'STATS Manuelles'!$B$27,Saisie!$A:$A,'STATS Manuelles'!AS$29)</f>
        <v>0</v>
      </c>
      <c r="AT31" s="48">
        <f>SUMIFS(Saisie!$I:$I,Saisie!$H:$H,'STATS Manuelles'!$A31,Saisie!$D:$D,'STATS Manuelles'!$B$27,Saisie!$A:$A,'STATS Manuelles'!AT$29)</f>
        <v>0</v>
      </c>
      <c r="AU31" s="48">
        <f>SUMIFS(Saisie!$I:$I,Saisie!$H:$H,'STATS Manuelles'!$A31,Saisie!$D:$D,'STATS Manuelles'!$B$27,Saisie!$A:$A,'STATS Manuelles'!AU$29)</f>
        <v>0</v>
      </c>
      <c r="AV31" s="48">
        <f>SUMIFS(Saisie!$I:$I,Saisie!$H:$H,'STATS Manuelles'!$A31,Saisie!$D:$D,'STATS Manuelles'!$B$27,Saisie!$A:$A,'STATS Manuelles'!AV$29)</f>
        <v>0</v>
      </c>
      <c r="AW31" s="48">
        <f>SUMIFS(Saisie!$I:$I,Saisie!$H:$H,'STATS Manuelles'!$A31,Saisie!$D:$D,'STATS Manuelles'!$B$27,Saisie!$A:$A,'STATS Manuelles'!AW$29)</f>
        <v>0</v>
      </c>
      <c r="AX31" s="48">
        <f>SUMIFS(Saisie!$I:$I,Saisie!$H:$H,'STATS Manuelles'!$A31,Saisie!$D:$D,'STATS Manuelles'!$B$27,Saisie!$A:$A,'STATS Manuelles'!AX$29)</f>
        <v>0</v>
      </c>
      <c r="AY31" s="48">
        <f>SUMIFS(Saisie!$I:$I,Saisie!$H:$H,'STATS Manuelles'!$A31,Saisie!$D:$D,'STATS Manuelles'!$B$27,Saisie!$A:$A,'STATS Manuelles'!AY$29)</f>
        <v>0</v>
      </c>
      <c r="AZ31" s="48">
        <f>SUMIFS(Saisie!$I:$I,Saisie!$H:$H,'STATS Manuelles'!$A31,Saisie!$D:$D,'STATS Manuelles'!$B$27,Saisie!$A:$A,'STATS Manuelles'!AZ$29)</f>
        <v>0</v>
      </c>
      <c r="BA31" s="48">
        <f>SUMIFS(Saisie!$I:$I,Saisie!$H:$H,'STATS Manuelles'!$A31,Saisie!$D:$D,'STATS Manuelles'!$B$27,Saisie!$A:$A,'STATS Manuelles'!BA$29)</f>
        <v>0</v>
      </c>
      <c r="BB31" s="48">
        <f>SUMIFS(Saisie!$I:$I,Saisie!$H:$H,'STATS Manuelles'!$A31,Saisie!$D:$D,'STATS Manuelles'!$B$27,Saisie!$A:$A,'STATS Manuelles'!BB$29)</f>
        <v>0</v>
      </c>
    </row>
    <row r="32" spans="1:54" x14ac:dyDescent="0.25">
      <c r="A32" s="39" t="s">
        <v>15</v>
      </c>
      <c r="B32" s="48">
        <f>SUMIFS(Saisie!$I:$I,Saisie!$H:$H,'STATS Manuelles'!$A32,Saisie!$D:$D,'STATS Manuelles'!$B$27,Saisie!$A:$A,'STATS Manuelles'!B$29)</f>
        <v>0</v>
      </c>
      <c r="C32" s="48">
        <f>SUMIFS(Saisie!$I:$I,Saisie!$H:$H,'STATS Manuelles'!$A32,Saisie!$D:$D,'STATS Manuelles'!$B$27,Saisie!$A:$A,'STATS Manuelles'!C$29)</f>
        <v>0</v>
      </c>
      <c r="D32" s="48">
        <f>SUMIFS(Saisie!$I:$I,Saisie!$H:$H,'STATS Manuelles'!$A32,Saisie!$D:$D,'STATS Manuelles'!$B$27,Saisie!$A:$A,'STATS Manuelles'!D$29)</f>
        <v>0</v>
      </c>
      <c r="E32" s="48">
        <f>SUMIFS(Saisie!$I:$I,Saisie!$H:$H,'STATS Manuelles'!$A32,Saisie!$D:$D,'STATS Manuelles'!$B$27,Saisie!$A:$A,'STATS Manuelles'!E$29)</f>
        <v>19</v>
      </c>
      <c r="F32" s="48">
        <f>SUMIFS(Saisie!$I:$I,Saisie!$H:$H,'STATS Manuelles'!$A32,Saisie!$D:$D,'STATS Manuelles'!$B$27,Saisie!$A:$A,'STATS Manuelles'!F$29)</f>
        <v>0</v>
      </c>
      <c r="G32" s="48">
        <f>SUMIFS(Saisie!$I:$I,Saisie!$H:$H,'STATS Manuelles'!$A32,Saisie!$D:$D,'STATS Manuelles'!$B$27,Saisie!$A:$A,'STATS Manuelles'!G$29)</f>
        <v>0</v>
      </c>
      <c r="H32" s="48">
        <f>SUMIFS(Saisie!$I:$I,Saisie!$H:$H,'STATS Manuelles'!$A32,Saisie!$D:$D,'STATS Manuelles'!$B$27,Saisie!$A:$A,'STATS Manuelles'!H$29)</f>
        <v>0</v>
      </c>
      <c r="I32" s="48">
        <f>SUMIFS(Saisie!$I:$I,Saisie!$H:$H,'STATS Manuelles'!$A32,Saisie!$D:$D,'STATS Manuelles'!$B$27,Saisie!$A:$A,'STATS Manuelles'!I$29)</f>
        <v>0</v>
      </c>
      <c r="J32" s="48">
        <f>SUMIFS(Saisie!$I:$I,Saisie!$H:$H,'STATS Manuelles'!$A32,Saisie!$D:$D,'STATS Manuelles'!$B$27,Saisie!$A:$A,'STATS Manuelles'!J$29)</f>
        <v>0</v>
      </c>
      <c r="K32" s="48">
        <f>SUMIFS(Saisie!$I:$I,Saisie!$H:$H,'STATS Manuelles'!$A32,Saisie!$D:$D,'STATS Manuelles'!$B$27,Saisie!$A:$A,'STATS Manuelles'!K$29)</f>
        <v>0</v>
      </c>
      <c r="L32" s="48">
        <f>SUMIFS(Saisie!$I:$I,Saisie!$H:$H,'STATS Manuelles'!$A32,Saisie!$D:$D,'STATS Manuelles'!$B$27,Saisie!$A:$A,'STATS Manuelles'!L$29)</f>
        <v>0</v>
      </c>
      <c r="M32" s="48">
        <f>SUMIFS(Saisie!$I:$I,Saisie!$H:$H,'STATS Manuelles'!$A32,Saisie!$D:$D,'STATS Manuelles'!$B$27,Saisie!$A:$A,'STATS Manuelles'!M$29)</f>
        <v>0</v>
      </c>
      <c r="N32" s="48">
        <f>SUMIFS(Saisie!$I:$I,Saisie!$H:$H,'STATS Manuelles'!$A32,Saisie!$D:$D,'STATS Manuelles'!$B$27,Saisie!$A:$A,'STATS Manuelles'!N$29)</f>
        <v>0</v>
      </c>
      <c r="O32" s="48">
        <f>SUMIFS(Saisie!$I:$I,Saisie!$H:$H,'STATS Manuelles'!$A32,Saisie!$D:$D,'STATS Manuelles'!$B$27,Saisie!$A:$A,'STATS Manuelles'!O$29)</f>
        <v>0</v>
      </c>
      <c r="P32" s="48">
        <f>SUMIFS(Saisie!$I:$I,Saisie!$H:$H,'STATS Manuelles'!$A32,Saisie!$D:$D,'STATS Manuelles'!$B$27,Saisie!$A:$A,'STATS Manuelles'!P$29)</f>
        <v>0</v>
      </c>
      <c r="Q32" s="48">
        <f>SUMIFS(Saisie!$I:$I,Saisie!$H:$H,'STATS Manuelles'!$A32,Saisie!$D:$D,'STATS Manuelles'!$B$27,Saisie!$A:$A,'STATS Manuelles'!Q$29)</f>
        <v>0</v>
      </c>
      <c r="R32" s="48">
        <f>SUMIFS(Saisie!$I:$I,Saisie!$H:$H,'STATS Manuelles'!$A32,Saisie!$D:$D,'STATS Manuelles'!$B$27,Saisie!$A:$A,'STATS Manuelles'!R$29)</f>
        <v>0</v>
      </c>
      <c r="S32" s="48">
        <f>SUMIFS(Saisie!$I:$I,Saisie!$H:$H,'STATS Manuelles'!$A32,Saisie!$D:$D,'STATS Manuelles'!$B$27,Saisie!$A:$A,'STATS Manuelles'!S$29)</f>
        <v>0</v>
      </c>
      <c r="T32" s="48">
        <f>SUMIFS(Saisie!$I:$I,Saisie!$H:$H,'STATS Manuelles'!$A32,Saisie!$D:$D,'STATS Manuelles'!$B$27,Saisie!$A:$A,'STATS Manuelles'!T$29)</f>
        <v>0</v>
      </c>
      <c r="U32" s="48">
        <f>SUMIFS(Saisie!$I:$I,Saisie!$H:$H,'STATS Manuelles'!$A32,Saisie!$D:$D,'STATS Manuelles'!$B$27,Saisie!$A:$A,'STATS Manuelles'!U$29)</f>
        <v>0</v>
      </c>
      <c r="V32" s="48">
        <f>SUMIFS(Saisie!$I:$I,Saisie!$H:$H,'STATS Manuelles'!$A32,Saisie!$D:$D,'STATS Manuelles'!$B$27,Saisie!$A:$A,'STATS Manuelles'!V$29)</f>
        <v>0</v>
      </c>
      <c r="W32" s="48">
        <f>SUMIFS(Saisie!$I:$I,Saisie!$H:$H,'STATS Manuelles'!$A32,Saisie!$D:$D,'STATS Manuelles'!$B$27,Saisie!$A:$A,'STATS Manuelles'!W$29)</f>
        <v>0</v>
      </c>
      <c r="X32" s="48">
        <f>SUMIFS(Saisie!$I:$I,Saisie!$H:$H,'STATS Manuelles'!$A32,Saisie!$D:$D,'STATS Manuelles'!$B$27,Saisie!$A:$A,'STATS Manuelles'!X$29)</f>
        <v>0</v>
      </c>
      <c r="Y32" s="48">
        <f>SUMIFS(Saisie!$I:$I,Saisie!$H:$H,'STATS Manuelles'!$A32,Saisie!$D:$D,'STATS Manuelles'!$B$27,Saisie!$A:$A,'STATS Manuelles'!Y$29)</f>
        <v>0</v>
      </c>
      <c r="Z32" s="48">
        <f>SUMIFS(Saisie!$I:$I,Saisie!$H:$H,'STATS Manuelles'!$A32,Saisie!$D:$D,'STATS Manuelles'!$B$27,Saisie!$A:$A,'STATS Manuelles'!Z$29)</f>
        <v>0</v>
      </c>
      <c r="AA32" s="48">
        <f>SUMIFS(Saisie!$I:$I,Saisie!$H:$H,'STATS Manuelles'!$A32,Saisie!$D:$D,'STATS Manuelles'!$B$27,Saisie!$A:$A,'STATS Manuelles'!AA$29)</f>
        <v>0</v>
      </c>
      <c r="AB32" s="48">
        <f>SUMIFS(Saisie!$I:$I,Saisie!$H:$H,'STATS Manuelles'!$A32,Saisie!$D:$D,'STATS Manuelles'!$B$27,Saisie!$A:$A,'STATS Manuelles'!AB$29)</f>
        <v>0</v>
      </c>
      <c r="AC32" s="48">
        <f>SUMIFS(Saisie!$I:$I,Saisie!$H:$H,'STATS Manuelles'!$A32,Saisie!$D:$D,'STATS Manuelles'!$B$27,Saisie!$A:$A,'STATS Manuelles'!AC$29)</f>
        <v>0</v>
      </c>
      <c r="AD32" s="48">
        <f>SUMIFS(Saisie!$I:$I,Saisie!$H:$H,'STATS Manuelles'!$A32,Saisie!$D:$D,'STATS Manuelles'!$B$27,Saisie!$A:$A,'STATS Manuelles'!AD$29)</f>
        <v>0</v>
      </c>
      <c r="AE32" s="48">
        <f>SUMIFS(Saisie!$I:$I,Saisie!$H:$H,'STATS Manuelles'!$A32,Saisie!$D:$D,'STATS Manuelles'!$B$27,Saisie!$A:$A,'STATS Manuelles'!AE$29)</f>
        <v>0</v>
      </c>
      <c r="AF32" s="48">
        <f>SUMIFS(Saisie!$I:$I,Saisie!$H:$H,'STATS Manuelles'!$A32,Saisie!$D:$D,'STATS Manuelles'!$B$27,Saisie!$A:$A,'STATS Manuelles'!AF$29)</f>
        <v>0</v>
      </c>
      <c r="AG32" s="48">
        <f>SUMIFS(Saisie!$I:$I,Saisie!$H:$H,'STATS Manuelles'!$A32,Saisie!$D:$D,'STATS Manuelles'!$B$27,Saisie!$A:$A,'STATS Manuelles'!AG$29)</f>
        <v>0</v>
      </c>
      <c r="AH32" s="48">
        <f>SUMIFS(Saisie!$I:$I,Saisie!$H:$H,'STATS Manuelles'!$A32,Saisie!$D:$D,'STATS Manuelles'!$B$27,Saisie!$A:$A,'STATS Manuelles'!AH$29)</f>
        <v>0</v>
      </c>
      <c r="AI32" s="48">
        <f>SUMIFS(Saisie!$I:$I,Saisie!$H:$H,'STATS Manuelles'!$A32,Saisie!$D:$D,'STATS Manuelles'!$B$27,Saisie!$A:$A,'STATS Manuelles'!AI$29)</f>
        <v>0</v>
      </c>
      <c r="AJ32" s="48">
        <f>SUMIFS(Saisie!$I:$I,Saisie!$H:$H,'STATS Manuelles'!$A32,Saisie!$D:$D,'STATS Manuelles'!$B$27,Saisie!$A:$A,'STATS Manuelles'!AJ$29)</f>
        <v>0</v>
      </c>
      <c r="AK32" s="48">
        <f>SUMIFS(Saisie!$I:$I,Saisie!$H:$H,'STATS Manuelles'!$A32,Saisie!$D:$D,'STATS Manuelles'!$B$27,Saisie!$A:$A,'STATS Manuelles'!AK$29)</f>
        <v>0</v>
      </c>
      <c r="AL32" s="48">
        <f>SUMIFS(Saisie!$I:$I,Saisie!$H:$H,'STATS Manuelles'!$A32,Saisie!$D:$D,'STATS Manuelles'!$B$27,Saisie!$A:$A,'STATS Manuelles'!AL$29)</f>
        <v>0</v>
      </c>
      <c r="AM32" s="48">
        <f>SUMIFS(Saisie!$I:$I,Saisie!$H:$H,'STATS Manuelles'!$A32,Saisie!$D:$D,'STATS Manuelles'!$B$27,Saisie!$A:$A,'STATS Manuelles'!AM$29)</f>
        <v>0</v>
      </c>
      <c r="AN32" s="48">
        <f>SUMIFS(Saisie!$I:$I,Saisie!$H:$H,'STATS Manuelles'!$A32,Saisie!$D:$D,'STATS Manuelles'!$B$27,Saisie!$A:$A,'STATS Manuelles'!AN$29)</f>
        <v>0</v>
      </c>
      <c r="AO32" s="48">
        <f>SUMIFS(Saisie!$I:$I,Saisie!$H:$H,'STATS Manuelles'!$A32,Saisie!$D:$D,'STATS Manuelles'!$B$27,Saisie!$A:$A,'STATS Manuelles'!AO$29)</f>
        <v>0</v>
      </c>
      <c r="AP32" s="48">
        <f>SUMIFS(Saisie!$I:$I,Saisie!$H:$H,'STATS Manuelles'!$A32,Saisie!$D:$D,'STATS Manuelles'!$B$27,Saisie!$A:$A,'STATS Manuelles'!AP$29)</f>
        <v>0</v>
      </c>
      <c r="AQ32" s="48">
        <f>SUMIFS(Saisie!$I:$I,Saisie!$H:$H,'STATS Manuelles'!$A32,Saisie!$D:$D,'STATS Manuelles'!$B$27,Saisie!$A:$A,'STATS Manuelles'!AQ$29)</f>
        <v>0</v>
      </c>
      <c r="AR32" s="48">
        <f>SUMIFS(Saisie!$I:$I,Saisie!$H:$H,'STATS Manuelles'!$A32,Saisie!$D:$D,'STATS Manuelles'!$B$27,Saisie!$A:$A,'STATS Manuelles'!AR$29)</f>
        <v>0</v>
      </c>
      <c r="AS32" s="48">
        <f>SUMIFS(Saisie!$I:$I,Saisie!$H:$H,'STATS Manuelles'!$A32,Saisie!$D:$D,'STATS Manuelles'!$B$27,Saisie!$A:$A,'STATS Manuelles'!AS$29)</f>
        <v>0</v>
      </c>
      <c r="AT32" s="48">
        <f>SUMIFS(Saisie!$I:$I,Saisie!$H:$H,'STATS Manuelles'!$A32,Saisie!$D:$D,'STATS Manuelles'!$B$27,Saisie!$A:$A,'STATS Manuelles'!AT$29)</f>
        <v>0</v>
      </c>
      <c r="AU32" s="48">
        <f>SUMIFS(Saisie!$I:$I,Saisie!$H:$H,'STATS Manuelles'!$A32,Saisie!$D:$D,'STATS Manuelles'!$B$27,Saisie!$A:$A,'STATS Manuelles'!AU$29)</f>
        <v>0</v>
      </c>
      <c r="AV32" s="48">
        <f>SUMIFS(Saisie!$I:$I,Saisie!$H:$H,'STATS Manuelles'!$A32,Saisie!$D:$D,'STATS Manuelles'!$B$27,Saisie!$A:$A,'STATS Manuelles'!AV$29)</f>
        <v>0</v>
      </c>
      <c r="AW32" s="48">
        <f>SUMIFS(Saisie!$I:$I,Saisie!$H:$H,'STATS Manuelles'!$A32,Saisie!$D:$D,'STATS Manuelles'!$B$27,Saisie!$A:$A,'STATS Manuelles'!AW$29)</f>
        <v>0</v>
      </c>
      <c r="AX32" s="48">
        <f>SUMIFS(Saisie!$I:$I,Saisie!$H:$H,'STATS Manuelles'!$A32,Saisie!$D:$D,'STATS Manuelles'!$B$27,Saisie!$A:$A,'STATS Manuelles'!AX$29)</f>
        <v>0</v>
      </c>
      <c r="AY32" s="48">
        <f>SUMIFS(Saisie!$I:$I,Saisie!$H:$H,'STATS Manuelles'!$A32,Saisie!$D:$D,'STATS Manuelles'!$B$27,Saisie!$A:$A,'STATS Manuelles'!AY$29)</f>
        <v>0</v>
      </c>
      <c r="AZ32" s="48">
        <f>SUMIFS(Saisie!$I:$I,Saisie!$H:$H,'STATS Manuelles'!$A32,Saisie!$D:$D,'STATS Manuelles'!$B$27,Saisie!$A:$A,'STATS Manuelles'!AZ$29)</f>
        <v>0</v>
      </c>
      <c r="BA32" s="48">
        <f>SUMIFS(Saisie!$I:$I,Saisie!$H:$H,'STATS Manuelles'!$A32,Saisie!$D:$D,'STATS Manuelles'!$B$27,Saisie!$A:$A,'STATS Manuelles'!BA$29)</f>
        <v>0</v>
      </c>
      <c r="BB32" s="48">
        <f>SUMIFS(Saisie!$I:$I,Saisie!$H:$H,'STATS Manuelles'!$A32,Saisie!$D:$D,'STATS Manuelles'!$B$27,Saisie!$A:$A,'STATS Manuelles'!BB$29)</f>
        <v>0</v>
      </c>
    </row>
    <row r="33" spans="1:54" x14ac:dyDescent="0.25">
      <c r="A33" s="39" t="s">
        <v>16</v>
      </c>
      <c r="B33" s="48">
        <f>SUMIFS(Saisie!$I:$I,Saisie!$H:$H,'STATS Manuelles'!$A33,Saisie!$D:$D,'STATS Manuelles'!$B$27,Saisie!$A:$A,'STATS Manuelles'!B$29)</f>
        <v>0</v>
      </c>
      <c r="C33" s="48">
        <f>SUMIFS(Saisie!$I:$I,Saisie!$H:$H,'STATS Manuelles'!$A33,Saisie!$D:$D,'STATS Manuelles'!$B$27,Saisie!$A:$A,'STATS Manuelles'!C$29)</f>
        <v>0</v>
      </c>
      <c r="D33" s="48">
        <f>SUMIFS(Saisie!$I:$I,Saisie!$H:$H,'STATS Manuelles'!$A33,Saisie!$D:$D,'STATS Manuelles'!$B$27,Saisie!$A:$A,'STATS Manuelles'!D$29)</f>
        <v>0</v>
      </c>
      <c r="E33" s="48">
        <f>SUMIFS(Saisie!$I:$I,Saisie!$H:$H,'STATS Manuelles'!$A33,Saisie!$D:$D,'STATS Manuelles'!$B$27,Saisie!$A:$A,'STATS Manuelles'!E$29)</f>
        <v>74</v>
      </c>
      <c r="F33" s="48">
        <f>SUMIFS(Saisie!$I:$I,Saisie!$H:$H,'STATS Manuelles'!$A33,Saisie!$D:$D,'STATS Manuelles'!$B$27,Saisie!$A:$A,'STATS Manuelles'!F$29)</f>
        <v>0</v>
      </c>
      <c r="G33" s="48">
        <f>SUMIFS(Saisie!$I:$I,Saisie!$H:$H,'STATS Manuelles'!$A33,Saisie!$D:$D,'STATS Manuelles'!$B$27,Saisie!$A:$A,'STATS Manuelles'!G$29)</f>
        <v>0</v>
      </c>
      <c r="H33" s="48">
        <f>SUMIFS(Saisie!$I:$I,Saisie!$H:$H,'STATS Manuelles'!$A33,Saisie!$D:$D,'STATS Manuelles'!$B$27,Saisie!$A:$A,'STATS Manuelles'!H$29)</f>
        <v>0</v>
      </c>
      <c r="I33" s="48">
        <f>SUMIFS(Saisie!$I:$I,Saisie!$H:$H,'STATS Manuelles'!$A33,Saisie!$D:$D,'STATS Manuelles'!$B$27,Saisie!$A:$A,'STATS Manuelles'!I$29)</f>
        <v>0</v>
      </c>
      <c r="J33" s="48">
        <f>SUMIFS(Saisie!$I:$I,Saisie!$H:$H,'STATS Manuelles'!$A33,Saisie!$D:$D,'STATS Manuelles'!$B$27,Saisie!$A:$A,'STATS Manuelles'!J$29)</f>
        <v>0</v>
      </c>
      <c r="K33" s="48">
        <f>SUMIFS(Saisie!$I:$I,Saisie!$H:$H,'STATS Manuelles'!$A33,Saisie!$D:$D,'STATS Manuelles'!$B$27,Saisie!$A:$A,'STATS Manuelles'!K$29)</f>
        <v>0</v>
      </c>
      <c r="L33" s="48">
        <f>SUMIFS(Saisie!$I:$I,Saisie!$H:$H,'STATS Manuelles'!$A33,Saisie!$D:$D,'STATS Manuelles'!$B$27,Saisie!$A:$A,'STATS Manuelles'!L$29)</f>
        <v>0</v>
      </c>
      <c r="M33" s="48">
        <f>SUMIFS(Saisie!$I:$I,Saisie!$H:$H,'STATS Manuelles'!$A33,Saisie!$D:$D,'STATS Manuelles'!$B$27,Saisie!$A:$A,'STATS Manuelles'!M$29)</f>
        <v>0</v>
      </c>
      <c r="N33" s="48">
        <f>SUMIFS(Saisie!$I:$I,Saisie!$H:$H,'STATS Manuelles'!$A33,Saisie!$D:$D,'STATS Manuelles'!$B$27,Saisie!$A:$A,'STATS Manuelles'!N$29)</f>
        <v>0</v>
      </c>
      <c r="O33" s="48">
        <f>SUMIFS(Saisie!$I:$I,Saisie!$H:$H,'STATS Manuelles'!$A33,Saisie!$D:$D,'STATS Manuelles'!$B$27,Saisie!$A:$A,'STATS Manuelles'!O$29)</f>
        <v>0</v>
      </c>
      <c r="P33" s="48">
        <f>SUMIFS(Saisie!$I:$I,Saisie!$H:$H,'STATS Manuelles'!$A33,Saisie!$D:$D,'STATS Manuelles'!$B$27,Saisie!$A:$A,'STATS Manuelles'!P$29)</f>
        <v>0</v>
      </c>
      <c r="Q33" s="48">
        <f>SUMIFS(Saisie!$I:$I,Saisie!$H:$H,'STATS Manuelles'!$A33,Saisie!$D:$D,'STATS Manuelles'!$B$27,Saisie!$A:$A,'STATS Manuelles'!Q$29)</f>
        <v>0</v>
      </c>
      <c r="R33" s="48">
        <f>SUMIFS(Saisie!$I:$I,Saisie!$H:$H,'STATS Manuelles'!$A33,Saisie!$D:$D,'STATS Manuelles'!$B$27,Saisie!$A:$A,'STATS Manuelles'!R$29)</f>
        <v>0</v>
      </c>
      <c r="S33" s="48">
        <f>SUMIFS(Saisie!$I:$I,Saisie!$H:$H,'STATS Manuelles'!$A33,Saisie!$D:$D,'STATS Manuelles'!$B$27,Saisie!$A:$A,'STATS Manuelles'!S$29)</f>
        <v>0</v>
      </c>
      <c r="T33" s="48">
        <f>SUMIFS(Saisie!$I:$I,Saisie!$H:$H,'STATS Manuelles'!$A33,Saisie!$D:$D,'STATS Manuelles'!$B$27,Saisie!$A:$A,'STATS Manuelles'!T$29)</f>
        <v>0</v>
      </c>
      <c r="U33" s="48">
        <f>SUMIFS(Saisie!$I:$I,Saisie!$H:$H,'STATS Manuelles'!$A33,Saisie!$D:$D,'STATS Manuelles'!$B$27,Saisie!$A:$A,'STATS Manuelles'!U$29)</f>
        <v>0</v>
      </c>
      <c r="V33" s="48">
        <f>SUMIFS(Saisie!$I:$I,Saisie!$H:$H,'STATS Manuelles'!$A33,Saisie!$D:$D,'STATS Manuelles'!$B$27,Saisie!$A:$A,'STATS Manuelles'!V$29)</f>
        <v>0</v>
      </c>
      <c r="W33" s="48">
        <f>SUMIFS(Saisie!$I:$I,Saisie!$H:$H,'STATS Manuelles'!$A33,Saisie!$D:$D,'STATS Manuelles'!$B$27,Saisie!$A:$A,'STATS Manuelles'!W$29)</f>
        <v>0</v>
      </c>
      <c r="X33" s="48">
        <f>SUMIFS(Saisie!$I:$I,Saisie!$H:$H,'STATS Manuelles'!$A33,Saisie!$D:$D,'STATS Manuelles'!$B$27,Saisie!$A:$A,'STATS Manuelles'!X$29)</f>
        <v>0</v>
      </c>
      <c r="Y33" s="48">
        <f>SUMIFS(Saisie!$I:$I,Saisie!$H:$H,'STATS Manuelles'!$A33,Saisie!$D:$D,'STATS Manuelles'!$B$27,Saisie!$A:$A,'STATS Manuelles'!Y$29)</f>
        <v>0</v>
      </c>
      <c r="Z33" s="48">
        <f>SUMIFS(Saisie!$I:$I,Saisie!$H:$H,'STATS Manuelles'!$A33,Saisie!$D:$D,'STATS Manuelles'!$B$27,Saisie!$A:$A,'STATS Manuelles'!Z$29)</f>
        <v>0</v>
      </c>
      <c r="AA33" s="48">
        <f>SUMIFS(Saisie!$I:$I,Saisie!$H:$H,'STATS Manuelles'!$A33,Saisie!$D:$D,'STATS Manuelles'!$B$27,Saisie!$A:$A,'STATS Manuelles'!AA$29)</f>
        <v>0</v>
      </c>
      <c r="AB33" s="48">
        <f>SUMIFS(Saisie!$I:$I,Saisie!$H:$H,'STATS Manuelles'!$A33,Saisie!$D:$D,'STATS Manuelles'!$B$27,Saisie!$A:$A,'STATS Manuelles'!AB$29)</f>
        <v>0</v>
      </c>
      <c r="AC33" s="48">
        <f>SUMIFS(Saisie!$I:$I,Saisie!$H:$H,'STATS Manuelles'!$A33,Saisie!$D:$D,'STATS Manuelles'!$B$27,Saisie!$A:$A,'STATS Manuelles'!AC$29)</f>
        <v>0</v>
      </c>
      <c r="AD33" s="48">
        <f>SUMIFS(Saisie!$I:$I,Saisie!$H:$H,'STATS Manuelles'!$A33,Saisie!$D:$D,'STATS Manuelles'!$B$27,Saisie!$A:$A,'STATS Manuelles'!AD$29)</f>
        <v>0</v>
      </c>
      <c r="AE33" s="48">
        <f>SUMIFS(Saisie!$I:$I,Saisie!$H:$H,'STATS Manuelles'!$A33,Saisie!$D:$D,'STATS Manuelles'!$B$27,Saisie!$A:$A,'STATS Manuelles'!AE$29)</f>
        <v>0</v>
      </c>
      <c r="AF33" s="48">
        <f>SUMIFS(Saisie!$I:$I,Saisie!$H:$H,'STATS Manuelles'!$A33,Saisie!$D:$D,'STATS Manuelles'!$B$27,Saisie!$A:$A,'STATS Manuelles'!AF$29)</f>
        <v>0</v>
      </c>
      <c r="AG33" s="48">
        <f>SUMIFS(Saisie!$I:$I,Saisie!$H:$H,'STATS Manuelles'!$A33,Saisie!$D:$D,'STATS Manuelles'!$B$27,Saisie!$A:$A,'STATS Manuelles'!AG$29)</f>
        <v>0</v>
      </c>
      <c r="AH33" s="48">
        <f>SUMIFS(Saisie!$I:$I,Saisie!$H:$H,'STATS Manuelles'!$A33,Saisie!$D:$D,'STATS Manuelles'!$B$27,Saisie!$A:$A,'STATS Manuelles'!AH$29)</f>
        <v>0</v>
      </c>
      <c r="AI33" s="48">
        <f>SUMIFS(Saisie!$I:$I,Saisie!$H:$H,'STATS Manuelles'!$A33,Saisie!$D:$D,'STATS Manuelles'!$B$27,Saisie!$A:$A,'STATS Manuelles'!AI$29)</f>
        <v>0</v>
      </c>
      <c r="AJ33" s="48">
        <f>SUMIFS(Saisie!$I:$I,Saisie!$H:$H,'STATS Manuelles'!$A33,Saisie!$D:$D,'STATS Manuelles'!$B$27,Saisie!$A:$A,'STATS Manuelles'!AJ$29)</f>
        <v>0</v>
      </c>
      <c r="AK33" s="48">
        <f>SUMIFS(Saisie!$I:$I,Saisie!$H:$H,'STATS Manuelles'!$A33,Saisie!$D:$D,'STATS Manuelles'!$B$27,Saisie!$A:$A,'STATS Manuelles'!AK$29)</f>
        <v>0</v>
      </c>
      <c r="AL33" s="48">
        <f>SUMIFS(Saisie!$I:$I,Saisie!$H:$H,'STATS Manuelles'!$A33,Saisie!$D:$D,'STATS Manuelles'!$B$27,Saisie!$A:$A,'STATS Manuelles'!AL$29)</f>
        <v>0</v>
      </c>
      <c r="AM33" s="48">
        <f>SUMIFS(Saisie!$I:$I,Saisie!$H:$H,'STATS Manuelles'!$A33,Saisie!$D:$D,'STATS Manuelles'!$B$27,Saisie!$A:$A,'STATS Manuelles'!AM$29)</f>
        <v>0</v>
      </c>
      <c r="AN33" s="48">
        <f>SUMIFS(Saisie!$I:$I,Saisie!$H:$H,'STATS Manuelles'!$A33,Saisie!$D:$D,'STATS Manuelles'!$B$27,Saisie!$A:$A,'STATS Manuelles'!AN$29)</f>
        <v>0</v>
      </c>
      <c r="AO33" s="48">
        <f>SUMIFS(Saisie!$I:$I,Saisie!$H:$H,'STATS Manuelles'!$A33,Saisie!$D:$D,'STATS Manuelles'!$B$27,Saisie!$A:$A,'STATS Manuelles'!AO$29)</f>
        <v>0</v>
      </c>
      <c r="AP33" s="48">
        <f>SUMIFS(Saisie!$I:$I,Saisie!$H:$H,'STATS Manuelles'!$A33,Saisie!$D:$D,'STATS Manuelles'!$B$27,Saisie!$A:$A,'STATS Manuelles'!AP$29)</f>
        <v>0</v>
      </c>
      <c r="AQ33" s="48">
        <f>SUMIFS(Saisie!$I:$I,Saisie!$H:$H,'STATS Manuelles'!$A33,Saisie!$D:$D,'STATS Manuelles'!$B$27,Saisie!$A:$A,'STATS Manuelles'!AQ$29)</f>
        <v>0</v>
      </c>
      <c r="AR33" s="48">
        <f>SUMIFS(Saisie!$I:$I,Saisie!$H:$H,'STATS Manuelles'!$A33,Saisie!$D:$D,'STATS Manuelles'!$B$27,Saisie!$A:$A,'STATS Manuelles'!AR$29)</f>
        <v>0</v>
      </c>
      <c r="AS33" s="48">
        <f>SUMIFS(Saisie!$I:$I,Saisie!$H:$H,'STATS Manuelles'!$A33,Saisie!$D:$D,'STATS Manuelles'!$B$27,Saisie!$A:$A,'STATS Manuelles'!AS$29)</f>
        <v>0</v>
      </c>
      <c r="AT33" s="48">
        <f>SUMIFS(Saisie!$I:$I,Saisie!$H:$H,'STATS Manuelles'!$A33,Saisie!$D:$D,'STATS Manuelles'!$B$27,Saisie!$A:$A,'STATS Manuelles'!AT$29)</f>
        <v>0</v>
      </c>
      <c r="AU33" s="48">
        <f>SUMIFS(Saisie!$I:$I,Saisie!$H:$H,'STATS Manuelles'!$A33,Saisie!$D:$D,'STATS Manuelles'!$B$27,Saisie!$A:$A,'STATS Manuelles'!AU$29)</f>
        <v>0</v>
      </c>
      <c r="AV33" s="48">
        <f>SUMIFS(Saisie!$I:$I,Saisie!$H:$H,'STATS Manuelles'!$A33,Saisie!$D:$D,'STATS Manuelles'!$B$27,Saisie!$A:$A,'STATS Manuelles'!AV$29)</f>
        <v>0</v>
      </c>
      <c r="AW33" s="48">
        <f>SUMIFS(Saisie!$I:$I,Saisie!$H:$H,'STATS Manuelles'!$A33,Saisie!$D:$D,'STATS Manuelles'!$B$27,Saisie!$A:$A,'STATS Manuelles'!AW$29)</f>
        <v>0</v>
      </c>
      <c r="AX33" s="48">
        <f>SUMIFS(Saisie!$I:$I,Saisie!$H:$H,'STATS Manuelles'!$A33,Saisie!$D:$D,'STATS Manuelles'!$B$27,Saisie!$A:$A,'STATS Manuelles'!AX$29)</f>
        <v>0</v>
      </c>
      <c r="AY33" s="48">
        <f>SUMIFS(Saisie!$I:$I,Saisie!$H:$H,'STATS Manuelles'!$A33,Saisie!$D:$D,'STATS Manuelles'!$B$27,Saisie!$A:$A,'STATS Manuelles'!AY$29)</f>
        <v>0</v>
      </c>
      <c r="AZ33" s="48">
        <f>SUMIFS(Saisie!$I:$I,Saisie!$H:$H,'STATS Manuelles'!$A33,Saisie!$D:$D,'STATS Manuelles'!$B$27,Saisie!$A:$A,'STATS Manuelles'!AZ$29)</f>
        <v>0</v>
      </c>
      <c r="BA33" s="48">
        <f>SUMIFS(Saisie!$I:$I,Saisie!$H:$H,'STATS Manuelles'!$A33,Saisie!$D:$D,'STATS Manuelles'!$B$27,Saisie!$A:$A,'STATS Manuelles'!BA$29)</f>
        <v>0</v>
      </c>
      <c r="BB33" s="48">
        <f>SUMIFS(Saisie!$I:$I,Saisie!$H:$H,'STATS Manuelles'!$A33,Saisie!$D:$D,'STATS Manuelles'!$B$27,Saisie!$A:$A,'STATS Manuelles'!BB$29)</f>
        <v>0</v>
      </c>
    </row>
    <row r="34" spans="1:54" x14ac:dyDescent="0.25">
      <c r="A34" s="39" t="s">
        <v>19</v>
      </c>
      <c r="B34" s="48">
        <f>SUMIFS(Saisie!$I:$I,Saisie!$H:$H,'STATS Manuelles'!$A34,Saisie!$D:$D,'STATS Manuelles'!$B$27,Saisie!$A:$A,'STATS Manuelles'!B$29)</f>
        <v>0</v>
      </c>
      <c r="C34" s="48">
        <f>SUMIFS(Saisie!$I:$I,Saisie!$H:$H,'STATS Manuelles'!$A34,Saisie!$D:$D,'STATS Manuelles'!$B$27,Saisie!$A:$A,'STATS Manuelles'!C$29)</f>
        <v>0</v>
      </c>
      <c r="D34" s="48">
        <f>SUMIFS(Saisie!$I:$I,Saisie!$H:$H,'STATS Manuelles'!$A34,Saisie!$D:$D,'STATS Manuelles'!$B$27,Saisie!$A:$A,'STATS Manuelles'!D$29)</f>
        <v>0</v>
      </c>
      <c r="E34" s="48">
        <f>SUMIFS(Saisie!$I:$I,Saisie!$H:$H,'STATS Manuelles'!$A34,Saisie!$D:$D,'STATS Manuelles'!$B$27,Saisie!$A:$A,'STATS Manuelles'!E$29)</f>
        <v>45</v>
      </c>
      <c r="F34" s="48">
        <f>SUMIFS(Saisie!$I:$I,Saisie!$H:$H,'STATS Manuelles'!$A34,Saisie!$D:$D,'STATS Manuelles'!$B$27,Saisie!$A:$A,'STATS Manuelles'!F$29)</f>
        <v>0</v>
      </c>
      <c r="G34" s="48">
        <f>SUMIFS(Saisie!$I:$I,Saisie!$H:$H,'STATS Manuelles'!$A34,Saisie!$D:$D,'STATS Manuelles'!$B$27,Saisie!$A:$A,'STATS Manuelles'!G$29)</f>
        <v>0</v>
      </c>
      <c r="H34" s="48">
        <f>SUMIFS(Saisie!$I:$I,Saisie!$H:$H,'STATS Manuelles'!$A34,Saisie!$D:$D,'STATS Manuelles'!$B$27,Saisie!$A:$A,'STATS Manuelles'!H$29)</f>
        <v>0</v>
      </c>
      <c r="I34" s="48">
        <f>SUMIFS(Saisie!$I:$I,Saisie!$H:$H,'STATS Manuelles'!$A34,Saisie!$D:$D,'STATS Manuelles'!$B$27,Saisie!$A:$A,'STATS Manuelles'!I$29)</f>
        <v>0</v>
      </c>
      <c r="J34" s="48">
        <f>SUMIFS(Saisie!$I:$I,Saisie!$H:$H,'STATS Manuelles'!$A34,Saisie!$D:$D,'STATS Manuelles'!$B$27,Saisie!$A:$A,'STATS Manuelles'!J$29)</f>
        <v>0</v>
      </c>
      <c r="K34" s="48">
        <f>SUMIFS(Saisie!$I:$I,Saisie!$H:$H,'STATS Manuelles'!$A34,Saisie!$D:$D,'STATS Manuelles'!$B$27,Saisie!$A:$A,'STATS Manuelles'!K$29)</f>
        <v>0</v>
      </c>
      <c r="L34" s="48">
        <f>SUMIFS(Saisie!$I:$I,Saisie!$H:$H,'STATS Manuelles'!$A34,Saisie!$D:$D,'STATS Manuelles'!$B$27,Saisie!$A:$A,'STATS Manuelles'!L$29)</f>
        <v>0</v>
      </c>
      <c r="M34" s="48">
        <f>SUMIFS(Saisie!$I:$I,Saisie!$H:$H,'STATS Manuelles'!$A34,Saisie!$D:$D,'STATS Manuelles'!$B$27,Saisie!$A:$A,'STATS Manuelles'!M$29)</f>
        <v>0</v>
      </c>
      <c r="N34" s="48">
        <f>SUMIFS(Saisie!$I:$I,Saisie!$H:$H,'STATS Manuelles'!$A34,Saisie!$D:$D,'STATS Manuelles'!$B$27,Saisie!$A:$A,'STATS Manuelles'!N$29)</f>
        <v>0</v>
      </c>
      <c r="O34" s="48">
        <f>SUMIFS(Saisie!$I:$I,Saisie!$H:$H,'STATS Manuelles'!$A34,Saisie!$D:$D,'STATS Manuelles'!$B$27,Saisie!$A:$A,'STATS Manuelles'!O$29)</f>
        <v>0</v>
      </c>
      <c r="P34" s="48">
        <f>SUMIFS(Saisie!$I:$I,Saisie!$H:$H,'STATS Manuelles'!$A34,Saisie!$D:$D,'STATS Manuelles'!$B$27,Saisie!$A:$A,'STATS Manuelles'!P$29)</f>
        <v>0</v>
      </c>
      <c r="Q34" s="48">
        <f>SUMIFS(Saisie!$I:$I,Saisie!$H:$H,'STATS Manuelles'!$A34,Saisie!$D:$D,'STATS Manuelles'!$B$27,Saisie!$A:$A,'STATS Manuelles'!Q$29)</f>
        <v>0</v>
      </c>
      <c r="R34" s="48">
        <f>SUMIFS(Saisie!$I:$I,Saisie!$H:$H,'STATS Manuelles'!$A34,Saisie!$D:$D,'STATS Manuelles'!$B$27,Saisie!$A:$A,'STATS Manuelles'!R$29)</f>
        <v>0</v>
      </c>
      <c r="S34" s="48">
        <f>SUMIFS(Saisie!$I:$I,Saisie!$H:$H,'STATS Manuelles'!$A34,Saisie!$D:$D,'STATS Manuelles'!$B$27,Saisie!$A:$A,'STATS Manuelles'!S$29)</f>
        <v>0</v>
      </c>
      <c r="T34" s="48">
        <f>SUMIFS(Saisie!$I:$I,Saisie!$H:$H,'STATS Manuelles'!$A34,Saisie!$D:$D,'STATS Manuelles'!$B$27,Saisie!$A:$A,'STATS Manuelles'!T$29)</f>
        <v>0</v>
      </c>
      <c r="U34" s="48">
        <f>SUMIFS(Saisie!$I:$I,Saisie!$H:$H,'STATS Manuelles'!$A34,Saisie!$D:$D,'STATS Manuelles'!$B$27,Saisie!$A:$A,'STATS Manuelles'!U$29)</f>
        <v>0</v>
      </c>
      <c r="V34" s="48">
        <f>SUMIFS(Saisie!$I:$I,Saisie!$H:$H,'STATS Manuelles'!$A34,Saisie!$D:$D,'STATS Manuelles'!$B$27,Saisie!$A:$A,'STATS Manuelles'!V$29)</f>
        <v>0</v>
      </c>
      <c r="W34" s="48">
        <f>SUMIFS(Saisie!$I:$I,Saisie!$H:$H,'STATS Manuelles'!$A34,Saisie!$D:$D,'STATS Manuelles'!$B$27,Saisie!$A:$A,'STATS Manuelles'!W$29)</f>
        <v>0</v>
      </c>
      <c r="X34" s="48">
        <f>SUMIFS(Saisie!$I:$I,Saisie!$H:$H,'STATS Manuelles'!$A34,Saisie!$D:$D,'STATS Manuelles'!$B$27,Saisie!$A:$A,'STATS Manuelles'!X$29)</f>
        <v>0</v>
      </c>
      <c r="Y34" s="48">
        <f>SUMIFS(Saisie!$I:$I,Saisie!$H:$H,'STATS Manuelles'!$A34,Saisie!$D:$D,'STATS Manuelles'!$B$27,Saisie!$A:$A,'STATS Manuelles'!Y$29)</f>
        <v>0</v>
      </c>
      <c r="Z34" s="48">
        <f>SUMIFS(Saisie!$I:$I,Saisie!$H:$H,'STATS Manuelles'!$A34,Saisie!$D:$D,'STATS Manuelles'!$B$27,Saisie!$A:$A,'STATS Manuelles'!Z$29)</f>
        <v>0</v>
      </c>
      <c r="AA34" s="48">
        <f>SUMIFS(Saisie!$I:$I,Saisie!$H:$H,'STATS Manuelles'!$A34,Saisie!$D:$D,'STATS Manuelles'!$B$27,Saisie!$A:$A,'STATS Manuelles'!AA$29)</f>
        <v>0</v>
      </c>
      <c r="AB34" s="48">
        <f>SUMIFS(Saisie!$I:$I,Saisie!$H:$H,'STATS Manuelles'!$A34,Saisie!$D:$D,'STATS Manuelles'!$B$27,Saisie!$A:$A,'STATS Manuelles'!AB$29)</f>
        <v>0</v>
      </c>
      <c r="AC34" s="48">
        <f>SUMIFS(Saisie!$I:$I,Saisie!$H:$H,'STATS Manuelles'!$A34,Saisie!$D:$D,'STATS Manuelles'!$B$27,Saisie!$A:$A,'STATS Manuelles'!AC$29)</f>
        <v>0</v>
      </c>
      <c r="AD34" s="48">
        <f>SUMIFS(Saisie!$I:$I,Saisie!$H:$H,'STATS Manuelles'!$A34,Saisie!$D:$D,'STATS Manuelles'!$B$27,Saisie!$A:$A,'STATS Manuelles'!AD$29)</f>
        <v>0</v>
      </c>
      <c r="AE34" s="48">
        <f>SUMIFS(Saisie!$I:$I,Saisie!$H:$H,'STATS Manuelles'!$A34,Saisie!$D:$D,'STATS Manuelles'!$B$27,Saisie!$A:$A,'STATS Manuelles'!AE$29)</f>
        <v>0</v>
      </c>
      <c r="AF34" s="48">
        <f>SUMIFS(Saisie!$I:$I,Saisie!$H:$H,'STATS Manuelles'!$A34,Saisie!$D:$D,'STATS Manuelles'!$B$27,Saisie!$A:$A,'STATS Manuelles'!AF$29)</f>
        <v>0</v>
      </c>
      <c r="AG34" s="48">
        <f>SUMIFS(Saisie!$I:$I,Saisie!$H:$H,'STATS Manuelles'!$A34,Saisie!$D:$D,'STATS Manuelles'!$B$27,Saisie!$A:$A,'STATS Manuelles'!AG$29)</f>
        <v>0</v>
      </c>
      <c r="AH34" s="48">
        <f>SUMIFS(Saisie!$I:$I,Saisie!$H:$H,'STATS Manuelles'!$A34,Saisie!$D:$D,'STATS Manuelles'!$B$27,Saisie!$A:$A,'STATS Manuelles'!AH$29)</f>
        <v>0</v>
      </c>
      <c r="AI34" s="48">
        <f>SUMIFS(Saisie!$I:$I,Saisie!$H:$H,'STATS Manuelles'!$A34,Saisie!$D:$D,'STATS Manuelles'!$B$27,Saisie!$A:$A,'STATS Manuelles'!AI$29)</f>
        <v>0</v>
      </c>
      <c r="AJ34" s="48">
        <f>SUMIFS(Saisie!$I:$I,Saisie!$H:$H,'STATS Manuelles'!$A34,Saisie!$D:$D,'STATS Manuelles'!$B$27,Saisie!$A:$A,'STATS Manuelles'!AJ$29)</f>
        <v>0</v>
      </c>
      <c r="AK34" s="48">
        <f>SUMIFS(Saisie!$I:$I,Saisie!$H:$H,'STATS Manuelles'!$A34,Saisie!$D:$D,'STATS Manuelles'!$B$27,Saisie!$A:$A,'STATS Manuelles'!AK$29)</f>
        <v>0</v>
      </c>
      <c r="AL34" s="48">
        <f>SUMIFS(Saisie!$I:$I,Saisie!$H:$H,'STATS Manuelles'!$A34,Saisie!$D:$D,'STATS Manuelles'!$B$27,Saisie!$A:$A,'STATS Manuelles'!AL$29)</f>
        <v>0</v>
      </c>
      <c r="AM34" s="48">
        <f>SUMIFS(Saisie!$I:$I,Saisie!$H:$H,'STATS Manuelles'!$A34,Saisie!$D:$D,'STATS Manuelles'!$B$27,Saisie!$A:$A,'STATS Manuelles'!AM$29)</f>
        <v>0</v>
      </c>
      <c r="AN34" s="48">
        <f>SUMIFS(Saisie!$I:$I,Saisie!$H:$H,'STATS Manuelles'!$A34,Saisie!$D:$D,'STATS Manuelles'!$B$27,Saisie!$A:$A,'STATS Manuelles'!AN$29)</f>
        <v>0</v>
      </c>
      <c r="AO34" s="48">
        <f>SUMIFS(Saisie!$I:$I,Saisie!$H:$H,'STATS Manuelles'!$A34,Saisie!$D:$D,'STATS Manuelles'!$B$27,Saisie!$A:$A,'STATS Manuelles'!AO$29)</f>
        <v>0</v>
      </c>
      <c r="AP34" s="48">
        <f>SUMIFS(Saisie!$I:$I,Saisie!$H:$H,'STATS Manuelles'!$A34,Saisie!$D:$D,'STATS Manuelles'!$B$27,Saisie!$A:$A,'STATS Manuelles'!AP$29)</f>
        <v>0</v>
      </c>
      <c r="AQ34" s="48">
        <f>SUMIFS(Saisie!$I:$I,Saisie!$H:$H,'STATS Manuelles'!$A34,Saisie!$D:$D,'STATS Manuelles'!$B$27,Saisie!$A:$A,'STATS Manuelles'!AQ$29)</f>
        <v>0</v>
      </c>
      <c r="AR34" s="48">
        <f>SUMIFS(Saisie!$I:$I,Saisie!$H:$H,'STATS Manuelles'!$A34,Saisie!$D:$D,'STATS Manuelles'!$B$27,Saisie!$A:$A,'STATS Manuelles'!AR$29)</f>
        <v>0</v>
      </c>
      <c r="AS34" s="48">
        <f>SUMIFS(Saisie!$I:$I,Saisie!$H:$H,'STATS Manuelles'!$A34,Saisie!$D:$D,'STATS Manuelles'!$B$27,Saisie!$A:$A,'STATS Manuelles'!AS$29)</f>
        <v>0</v>
      </c>
      <c r="AT34" s="48">
        <f>SUMIFS(Saisie!$I:$I,Saisie!$H:$H,'STATS Manuelles'!$A34,Saisie!$D:$D,'STATS Manuelles'!$B$27,Saisie!$A:$A,'STATS Manuelles'!AT$29)</f>
        <v>0</v>
      </c>
      <c r="AU34" s="48">
        <f>SUMIFS(Saisie!$I:$I,Saisie!$H:$H,'STATS Manuelles'!$A34,Saisie!$D:$D,'STATS Manuelles'!$B$27,Saisie!$A:$A,'STATS Manuelles'!AU$29)</f>
        <v>0</v>
      </c>
      <c r="AV34" s="48">
        <f>SUMIFS(Saisie!$I:$I,Saisie!$H:$H,'STATS Manuelles'!$A34,Saisie!$D:$D,'STATS Manuelles'!$B$27,Saisie!$A:$A,'STATS Manuelles'!AV$29)</f>
        <v>0</v>
      </c>
      <c r="AW34" s="48">
        <f>SUMIFS(Saisie!$I:$I,Saisie!$H:$H,'STATS Manuelles'!$A34,Saisie!$D:$D,'STATS Manuelles'!$B$27,Saisie!$A:$A,'STATS Manuelles'!AW$29)</f>
        <v>0</v>
      </c>
      <c r="AX34" s="48">
        <f>SUMIFS(Saisie!$I:$I,Saisie!$H:$H,'STATS Manuelles'!$A34,Saisie!$D:$D,'STATS Manuelles'!$B$27,Saisie!$A:$A,'STATS Manuelles'!AX$29)</f>
        <v>0</v>
      </c>
      <c r="AY34" s="48">
        <f>SUMIFS(Saisie!$I:$I,Saisie!$H:$H,'STATS Manuelles'!$A34,Saisie!$D:$D,'STATS Manuelles'!$B$27,Saisie!$A:$A,'STATS Manuelles'!AY$29)</f>
        <v>0</v>
      </c>
      <c r="AZ34" s="48">
        <f>SUMIFS(Saisie!$I:$I,Saisie!$H:$H,'STATS Manuelles'!$A34,Saisie!$D:$D,'STATS Manuelles'!$B$27,Saisie!$A:$A,'STATS Manuelles'!AZ$29)</f>
        <v>0</v>
      </c>
      <c r="BA34" s="48">
        <f>SUMIFS(Saisie!$I:$I,Saisie!$H:$H,'STATS Manuelles'!$A34,Saisie!$D:$D,'STATS Manuelles'!$B$27,Saisie!$A:$A,'STATS Manuelles'!BA$29)</f>
        <v>0</v>
      </c>
      <c r="BB34" s="48">
        <f>SUMIFS(Saisie!$I:$I,Saisie!$H:$H,'STATS Manuelles'!$A34,Saisie!$D:$D,'STATS Manuelles'!$B$27,Saisie!$A:$A,'STATS Manuelles'!BB$29)</f>
        <v>0</v>
      </c>
    </row>
    <row r="35" spans="1:54" x14ac:dyDescent="0.25">
      <c r="A35" s="39" t="s">
        <v>26</v>
      </c>
      <c r="B35" s="48">
        <f>SUMIFS(Saisie!$I:$I,Saisie!$H:$H,'STATS Manuelles'!$A35,Saisie!$D:$D,'STATS Manuelles'!$B$27,Saisie!$A:$A,'STATS Manuelles'!B$29)</f>
        <v>0</v>
      </c>
      <c r="C35" s="48">
        <f>SUMIFS(Saisie!$I:$I,Saisie!$H:$H,'STATS Manuelles'!$A35,Saisie!$D:$D,'STATS Manuelles'!$B$27,Saisie!$A:$A,'STATS Manuelles'!C$29)</f>
        <v>0</v>
      </c>
      <c r="D35" s="48">
        <f>SUMIFS(Saisie!$I:$I,Saisie!$H:$H,'STATS Manuelles'!$A35,Saisie!$D:$D,'STATS Manuelles'!$B$27,Saisie!$A:$A,'STATS Manuelles'!D$29)</f>
        <v>0</v>
      </c>
      <c r="E35" s="48">
        <f>SUMIFS(Saisie!$I:$I,Saisie!$H:$H,'STATS Manuelles'!$A35,Saisie!$D:$D,'STATS Manuelles'!$B$27,Saisie!$A:$A,'STATS Manuelles'!E$29)</f>
        <v>64</v>
      </c>
      <c r="F35" s="48">
        <f>SUMIFS(Saisie!$I:$I,Saisie!$H:$H,'STATS Manuelles'!$A35,Saisie!$D:$D,'STATS Manuelles'!$B$27,Saisie!$A:$A,'STATS Manuelles'!F$29)</f>
        <v>0</v>
      </c>
      <c r="G35" s="48">
        <f>SUMIFS(Saisie!$I:$I,Saisie!$H:$H,'STATS Manuelles'!$A35,Saisie!$D:$D,'STATS Manuelles'!$B$27,Saisie!$A:$A,'STATS Manuelles'!G$29)</f>
        <v>0</v>
      </c>
      <c r="H35" s="48">
        <f>SUMIFS(Saisie!$I:$I,Saisie!$H:$H,'STATS Manuelles'!$A35,Saisie!$D:$D,'STATS Manuelles'!$B$27,Saisie!$A:$A,'STATS Manuelles'!H$29)</f>
        <v>0</v>
      </c>
      <c r="I35" s="48">
        <f>SUMIFS(Saisie!$I:$I,Saisie!$H:$H,'STATS Manuelles'!$A35,Saisie!$D:$D,'STATS Manuelles'!$B$27,Saisie!$A:$A,'STATS Manuelles'!I$29)</f>
        <v>0</v>
      </c>
      <c r="J35" s="48">
        <f>SUMIFS(Saisie!$I:$I,Saisie!$H:$H,'STATS Manuelles'!$A35,Saisie!$D:$D,'STATS Manuelles'!$B$27,Saisie!$A:$A,'STATS Manuelles'!J$29)</f>
        <v>0</v>
      </c>
      <c r="K35" s="48">
        <f>SUMIFS(Saisie!$I:$I,Saisie!$H:$H,'STATS Manuelles'!$A35,Saisie!$D:$D,'STATS Manuelles'!$B$27,Saisie!$A:$A,'STATS Manuelles'!K$29)</f>
        <v>0</v>
      </c>
      <c r="L35" s="48">
        <f>SUMIFS(Saisie!$I:$I,Saisie!$H:$H,'STATS Manuelles'!$A35,Saisie!$D:$D,'STATS Manuelles'!$B$27,Saisie!$A:$A,'STATS Manuelles'!L$29)</f>
        <v>0</v>
      </c>
      <c r="M35" s="48">
        <f>SUMIFS(Saisie!$I:$I,Saisie!$H:$H,'STATS Manuelles'!$A35,Saisie!$D:$D,'STATS Manuelles'!$B$27,Saisie!$A:$A,'STATS Manuelles'!M$29)</f>
        <v>0</v>
      </c>
      <c r="N35" s="48">
        <f>SUMIFS(Saisie!$I:$I,Saisie!$H:$H,'STATS Manuelles'!$A35,Saisie!$D:$D,'STATS Manuelles'!$B$27,Saisie!$A:$A,'STATS Manuelles'!N$29)</f>
        <v>0</v>
      </c>
      <c r="O35" s="48">
        <f>SUMIFS(Saisie!$I:$I,Saisie!$H:$H,'STATS Manuelles'!$A35,Saisie!$D:$D,'STATS Manuelles'!$B$27,Saisie!$A:$A,'STATS Manuelles'!O$29)</f>
        <v>0</v>
      </c>
      <c r="P35" s="48">
        <f>SUMIFS(Saisie!$I:$I,Saisie!$H:$H,'STATS Manuelles'!$A35,Saisie!$D:$D,'STATS Manuelles'!$B$27,Saisie!$A:$A,'STATS Manuelles'!P$29)</f>
        <v>0</v>
      </c>
      <c r="Q35" s="48">
        <f>SUMIFS(Saisie!$I:$I,Saisie!$H:$H,'STATS Manuelles'!$A35,Saisie!$D:$D,'STATS Manuelles'!$B$27,Saisie!$A:$A,'STATS Manuelles'!Q$29)</f>
        <v>0</v>
      </c>
      <c r="R35" s="48">
        <f>SUMIFS(Saisie!$I:$I,Saisie!$H:$H,'STATS Manuelles'!$A35,Saisie!$D:$D,'STATS Manuelles'!$B$27,Saisie!$A:$A,'STATS Manuelles'!R$29)</f>
        <v>0</v>
      </c>
      <c r="S35" s="48">
        <f>SUMIFS(Saisie!$I:$I,Saisie!$H:$H,'STATS Manuelles'!$A35,Saisie!$D:$D,'STATS Manuelles'!$B$27,Saisie!$A:$A,'STATS Manuelles'!S$29)</f>
        <v>0</v>
      </c>
      <c r="T35" s="48">
        <f>SUMIFS(Saisie!$I:$I,Saisie!$H:$H,'STATS Manuelles'!$A35,Saisie!$D:$D,'STATS Manuelles'!$B$27,Saisie!$A:$A,'STATS Manuelles'!T$29)</f>
        <v>0</v>
      </c>
      <c r="U35" s="48">
        <f>SUMIFS(Saisie!$I:$I,Saisie!$H:$H,'STATS Manuelles'!$A35,Saisie!$D:$D,'STATS Manuelles'!$B$27,Saisie!$A:$A,'STATS Manuelles'!U$29)</f>
        <v>0</v>
      </c>
      <c r="V35" s="48">
        <f>SUMIFS(Saisie!$I:$I,Saisie!$H:$H,'STATS Manuelles'!$A35,Saisie!$D:$D,'STATS Manuelles'!$B$27,Saisie!$A:$A,'STATS Manuelles'!V$29)</f>
        <v>0</v>
      </c>
      <c r="W35" s="48">
        <f>SUMIFS(Saisie!$I:$I,Saisie!$H:$H,'STATS Manuelles'!$A35,Saisie!$D:$D,'STATS Manuelles'!$B$27,Saisie!$A:$A,'STATS Manuelles'!W$29)</f>
        <v>0</v>
      </c>
      <c r="X35" s="48">
        <f>SUMIFS(Saisie!$I:$I,Saisie!$H:$H,'STATS Manuelles'!$A35,Saisie!$D:$D,'STATS Manuelles'!$B$27,Saisie!$A:$A,'STATS Manuelles'!X$29)</f>
        <v>0</v>
      </c>
      <c r="Y35" s="48">
        <f>SUMIFS(Saisie!$I:$I,Saisie!$H:$H,'STATS Manuelles'!$A35,Saisie!$D:$D,'STATS Manuelles'!$B$27,Saisie!$A:$A,'STATS Manuelles'!Y$29)</f>
        <v>0</v>
      </c>
      <c r="Z35" s="48">
        <f>SUMIFS(Saisie!$I:$I,Saisie!$H:$H,'STATS Manuelles'!$A35,Saisie!$D:$D,'STATS Manuelles'!$B$27,Saisie!$A:$A,'STATS Manuelles'!Z$29)</f>
        <v>0</v>
      </c>
      <c r="AA35" s="48">
        <f>SUMIFS(Saisie!$I:$I,Saisie!$H:$H,'STATS Manuelles'!$A35,Saisie!$D:$D,'STATS Manuelles'!$B$27,Saisie!$A:$A,'STATS Manuelles'!AA$29)</f>
        <v>0</v>
      </c>
      <c r="AB35" s="48">
        <f>SUMIFS(Saisie!$I:$I,Saisie!$H:$H,'STATS Manuelles'!$A35,Saisie!$D:$D,'STATS Manuelles'!$B$27,Saisie!$A:$A,'STATS Manuelles'!AB$29)</f>
        <v>0</v>
      </c>
      <c r="AC35" s="48">
        <f>SUMIFS(Saisie!$I:$I,Saisie!$H:$H,'STATS Manuelles'!$A35,Saisie!$D:$D,'STATS Manuelles'!$B$27,Saisie!$A:$A,'STATS Manuelles'!AC$29)</f>
        <v>0</v>
      </c>
      <c r="AD35" s="48">
        <f>SUMIFS(Saisie!$I:$I,Saisie!$H:$H,'STATS Manuelles'!$A35,Saisie!$D:$D,'STATS Manuelles'!$B$27,Saisie!$A:$A,'STATS Manuelles'!AD$29)</f>
        <v>0</v>
      </c>
      <c r="AE35" s="48">
        <f>SUMIFS(Saisie!$I:$I,Saisie!$H:$H,'STATS Manuelles'!$A35,Saisie!$D:$D,'STATS Manuelles'!$B$27,Saisie!$A:$A,'STATS Manuelles'!AE$29)</f>
        <v>0</v>
      </c>
      <c r="AF35" s="48">
        <f>SUMIFS(Saisie!$I:$I,Saisie!$H:$H,'STATS Manuelles'!$A35,Saisie!$D:$D,'STATS Manuelles'!$B$27,Saisie!$A:$A,'STATS Manuelles'!AF$29)</f>
        <v>0</v>
      </c>
      <c r="AG35" s="48">
        <f>SUMIFS(Saisie!$I:$I,Saisie!$H:$H,'STATS Manuelles'!$A35,Saisie!$D:$D,'STATS Manuelles'!$B$27,Saisie!$A:$A,'STATS Manuelles'!AG$29)</f>
        <v>0</v>
      </c>
      <c r="AH35" s="48">
        <f>SUMIFS(Saisie!$I:$I,Saisie!$H:$H,'STATS Manuelles'!$A35,Saisie!$D:$D,'STATS Manuelles'!$B$27,Saisie!$A:$A,'STATS Manuelles'!AH$29)</f>
        <v>0</v>
      </c>
      <c r="AI35" s="48">
        <f>SUMIFS(Saisie!$I:$I,Saisie!$H:$H,'STATS Manuelles'!$A35,Saisie!$D:$D,'STATS Manuelles'!$B$27,Saisie!$A:$A,'STATS Manuelles'!AI$29)</f>
        <v>0</v>
      </c>
      <c r="AJ35" s="48">
        <f>SUMIFS(Saisie!$I:$I,Saisie!$H:$H,'STATS Manuelles'!$A35,Saisie!$D:$D,'STATS Manuelles'!$B$27,Saisie!$A:$A,'STATS Manuelles'!AJ$29)</f>
        <v>0</v>
      </c>
      <c r="AK35" s="48">
        <f>SUMIFS(Saisie!$I:$I,Saisie!$H:$H,'STATS Manuelles'!$A35,Saisie!$D:$D,'STATS Manuelles'!$B$27,Saisie!$A:$A,'STATS Manuelles'!AK$29)</f>
        <v>0</v>
      </c>
      <c r="AL35" s="48">
        <f>SUMIFS(Saisie!$I:$I,Saisie!$H:$H,'STATS Manuelles'!$A35,Saisie!$D:$D,'STATS Manuelles'!$B$27,Saisie!$A:$A,'STATS Manuelles'!AL$29)</f>
        <v>0</v>
      </c>
      <c r="AM35" s="48">
        <f>SUMIFS(Saisie!$I:$I,Saisie!$H:$H,'STATS Manuelles'!$A35,Saisie!$D:$D,'STATS Manuelles'!$B$27,Saisie!$A:$A,'STATS Manuelles'!AM$29)</f>
        <v>0</v>
      </c>
      <c r="AN35" s="48">
        <f>SUMIFS(Saisie!$I:$I,Saisie!$H:$H,'STATS Manuelles'!$A35,Saisie!$D:$D,'STATS Manuelles'!$B$27,Saisie!$A:$A,'STATS Manuelles'!AN$29)</f>
        <v>0</v>
      </c>
      <c r="AO35" s="48">
        <f>SUMIFS(Saisie!$I:$I,Saisie!$H:$H,'STATS Manuelles'!$A35,Saisie!$D:$D,'STATS Manuelles'!$B$27,Saisie!$A:$A,'STATS Manuelles'!AO$29)</f>
        <v>0</v>
      </c>
      <c r="AP35" s="48">
        <f>SUMIFS(Saisie!$I:$I,Saisie!$H:$H,'STATS Manuelles'!$A35,Saisie!$D:$D,'STATS Manuelles'!$B$27,Saisie!$A:$A,'STATS Manuelles'!AP$29)</f>
        <v>0</v>
      </c>
      <c r="AQ35" s="48">
        <f>SUMIFS(Saisie!$I:$I,Saisie!$H:$H,'STATS Manuelles'!$A35,Saisie!$D:$D,'STATS Manuelles'!$B$27,Saisie!$A:$A,'STATS Manuelles'!AQ$29)</f>
        <v>0</v>
      </c>
      <c r="AR35" s="48">
        <f>SUMIFS(Saisie!$I:$I,Saisie!$H:$H,'STATS Manuelles'!$A35,Saisie!$D:$D,'STATS Manuelles'!$B$27,Saisie!$A:$A,'STATS Manuelles'!AR$29)</f>
        <v>0</v>
      </c>
      <c r="AS35" s="48">
        <f>SUMIFS(Saisie!$I:$I,Saisie!$H:$H,'STATS Manuelles'!$A35,Saisie!$D:$D,'STATS Manuelles'!$B$27,Saisie!$A:$A,'STATS Manuelles'!AS$29)</f>
        <v>0</v>
      </c>
      <c r="AT35" s="48">
        <f>SUMIFS(Saisie!$I:$I,Saisie!$H:$H,'STATS Manuelles'!$A35,Saisie!$D:$D,'STATS Manuelles'!$B$27,Saisie!$A:$A,'STATS Manuelles'!AT$29)</f>
        <v>0</v>
      </c>
      <c r="AU35" s="48">
        <f>SUMIFS(Saisie!$I:$I,Saisie!$H:$H,'STATS Manuelles'!$A35,Saisie!$D:$D,'STATS Manuelles'!$B$27,Saisie!$A:$A,'STATS Manuelles'!AU$29)</f>
        <v>0</v>
      </c>
      <c r="AV35" s="48">
        <f>SUMIFS(Saisie!$I:$I,Saisie!$H:$H,'STATS Manuelles'!$A35,Saisie!$D:$D,'STATS Manuelles'!$B$27,Saisie!$A:$A,'STATS Manuelles'!AV$29)</f>
        <v>0</v>
      </c>
      <c r="AW35" s="48">
        <f>SUMIFS(Saisie!$I:$I,Saisie!$H:$H,'STATS Manuelles'!$A35,Saisie!$D:$D,'STATS Manuelles'!$B$27,Saisie!$A:$A,'STATS Manuelles'!AW$29)</f>
        <v>0</v>
      </c>
      <c r="AX35" s="48">
        <f>SUMIFS(Saisie!$I:$I,Saisie!$H:$H,'STATS Manuelles'!$A35,Saisie!$D:$D,'STATS Manuelles'!$B$27,Saisie!$A:$A,'STATS Manuelles'!AX$29)</f>
        <v>0</v>
      </c>
      <c r="AY35" s="48">
        <f>SUMIFS(Saisie!$I:$I,Saisie!$H:$H,'STATS Manuelles'!$A35,Saisie!$D:$D,'STATS Manuelles'!$B$27,Saisie!$A:$A,'STATS Manuelles'!AY$29)</f>
        <v>0</v>
      </c>
      <c r="AZ35" s="48">
        <f>SUMIFS(Saisie!$I:$I,Saisie!$H:$H,'STATS Manuelles'!$A35,Saisie!$D:$D,'STATS Manuelles'!$B$27,Saisie!$A:$A,'STATS Manuelles'!AZ$29)</f>
        <v>0</v>
      </c>
      <c r="BA35" s="48">
        <f>SUMIFS(Saisie!$I:$I,Saisie!$H:$H,'STATS Manuelles'!$A35,Saisie!$D:$D,'STATS Manuelles'!$B$27,Saisie!$A:$A,'STATS Manuelles'!BA$29)</f>
        <v>0</v>
      </c>
      <c r="BB35" s="48">
        <f>SUMIFS(Saisie!$I:$I,Saisie!$H:$H,'STATS Manuelles'!$A35,Saisie!$D:$D,'STATS Manuelles'!$B$27,Saisie!$A:$A,'STATS Manuelles'!BB$29)</f>
        <v>0</v>
      </c>
    </row>
    <row r="36" spans="1:54" x14ac:dyDescent="0.25">
      <c r="A36" s="39" t="s">
        <v>28</v>
      </c>
      <c r="B36" s="48">
        <f>SUMIFS(Saisie!$I:$I,Saisie!$H:$H,'STATS Manuelles'!$A36,Saisie!$D:$D,'STATS Manuelles'!$B$27,Saisie!$A:$A,'STATS Manuelles'!B$29)</f>
        <v>0</v>
      </c>
      <c r="C36" s="48">
        <f>SUMIFS(Saisie!$I:$I,Saisie!$H:$H,'STATS Manuelles'!$A36,Saisie!$D:$D,'STATS Manuelles'!$B$27,Saisie!$A:$A,'STATS Manuelles'!C$29)</f>
        <v>0</v>
      </c>
      <c r="D36" s="48">
        <f>SUMIFS(Saisie!$I:$I,Saisie!$H:$H,'STATS Manuelles'!$A36,Saisie!$D:$D,'STATS Manuelles'!$B$27,Saisie!$A:$A,'STATS Manuelles'!D$29)</f>
        <v>0</v>
      </c>
      <c r="E36" s="48">
        <f>SUMIFS(Saisie!$I:$I,Saisie!$H:$H,'STATS Manuelles'!$A36,Saisie!$D:$D,'STATS Manuelles'!$B$27,Saisie!$A:$A,'STATS Manuelles'!E$29)</f>
        <v>25</v>
      </c>
      <c r="F36" s="48">
        <f>SUMIFS(Saisie!$I:$I,Saisie!$H:$H,'STATS Manuelles'!$A36,Saisie!$D:$D,'STATS Manuelles'!$B$27,Saisie!$A:$A,'STATS Manuelles'!F$29)</f>
        <v>0</v>
      </c>
      <c r="G36" s="48">
        <f>SUMIFS(Saisie!$I:$I,Saisie!$H:$H,'STATS Manuelles'!$A36,Saisie!$D:$D,'STATS Manuelles'!$B$27,Saisie!$A:$A,'STATS Manuelles'!G$29)</f>
        <v>0</v>
      </c>
      <c r="H36" s="48">
        <f>SUMIFS(Saisie!$I:$I,Saisie!$H:$H,'STATS Manuelles'!$A36,Saisie!$D:$D,'STATS Manuelles'!$B$27,Saisie!$A:$A,'STATS Manuelles'!H$29)</f>
        <v>0</v>
      </c>
      <c r="I36" s="48">
        <f>SUMIFS(Saisie!$I:$I,Saisie!$H:$H,'STATS Manuelles'!$A36,Saisie!$D:$D,'STATS Manuelles'!$B$27,Saisie!$A:$A,'STATS Manuelles'!I$29)</f>
        <v>0</v>
      </c>
      <c r="J36" s="48">
        <f>SUMIFS(Saisie!$I:$I,Saisie!$H:$H,'STATS Manuelles'!$A36,Saisie!$D:$D,'STATS Manuelles'!$B$27,Saisie!$A:$A,'STATS Manuelles'!J$29)</f>
        <v>0</v>
      </c>
      <c r="K36" s="48">
        <f>SUMIFS(Saisie!$I:$I,Saisie!$H:$H,'STATS Manuelles'!$A36,Saisie!$D:$D,'STATS Manuelles'!$B$27,Saisie!$A:$A,'STATS Manuelles'!K$29)</f>
        <v>0</v>
      </c>
      <c r="L36" s="48">
        <f>SUMIFS(Saisie!$I:$I,Saisie!$H:$H,'STATS Manuelles'!$A36,Saisie!$D:$D,'STATS Manuelles'!$B$27,Saisie!$A:$A,'STATS Manuelles'!L$29)</f>
        <v>0</v>
      </c>
      <c r="M36" s="48">
        <f>SUMIFS(Saisie!$I:$I,Saisie!$H:$H,'STATS Manuelles'!$A36,Saisie!$D:$D,'STATS Manuelles'!$B$27,Saisie!$A:$A,'STATS Manuelles'!M$29)</f>
        <v>0</v>
      </c>
      <c r="N36" s="48">
        <f>SUMIFS(Saisie!$I:$I,Saisie!$H:$H,'STATS Manuelles'!$A36,Saisie!$D:$D,'STATS Manuelles'!$B$27,Saisie!$A:$A,'STATS Manuelles'!N$29)</f>
        <v>0</v>
      </c>
      <c r="O36" s="48">
        <f>SUMIFS(Saisie!$I:$I,Saisie!$H:$H,'STATS Manuelles'!$A36,Saisie!$D:$D,'STATS Manuelles'!$B$27,Saisie!$A:$A,'STATS Manuelles'!O$29)</f>
        <v>0</v>
      </c>
      <c r="P36" s="48">
        <f>SUMIFS(Saisie!$I:$I,Saisie!$H:$H,'STATS Manuelles'!$A36,Saisie!$D:$D,'STATS Manuelles'!$B$27,Saisie!$A:$A,'STATS Manuelles'!P$29)</f>
        <v>0</v>
      </c>
      <c r="Q36" s="48">
        <f>SUMIFS(Saisie!$I:$I,Saisie!$H:$H,'STATS Manuelles'!$A36,Saisie!$D:$D,'STATS Manuelles'!$B$27,Saisie!$A:$A,'STATS Manuelles'!Q$29)</f>
        <v>0</v>
      </c>
      <c r="R36" s="48">
        <f>SUMIFS(Saisie!$I:$I,Saisie!$H:$H,'STATS Manuelles'!$A36,Saisie!$D:$D,'STATS Manuelles'!$B$27,Saisie!$A:$A,'STATS Manuelles'!R$29)</f>
        <v>0</v>
      </c>
      <c r="S36" s="48">
        <f>SUMIFS(Saisie!$I:$I,Saisie!$H:$H,'STATS Manuelles'!$A36,Saisie!$D:$D,'STATS Manuelles'!$B$27,Saisie!$A:$A,'STATS Manuelles'!S$29)</f>
        <v>0</v>
      </c>
      <c r="T36" s="48">
        <f>SUMIFS(Saisie!$I:$I,Saisie!$H:$H,'STATS Manuelles'!$A36,Saisie!$D:$D,'STATS Manuelles'!$B$27,Saisie!$A:$A,'STATS Manuelles'!T$29)</f>
        <v>0</v>
      </c>
      <c r="U36" s="48">
        <f>SUMIFS(Saisie!$I:$I,Saisie!$H:$H,'STATS Manuelles'!$A36,Saisie!$D:$D,'STATS Manuelles'!$B$27,Saisie!$A:$A,'STATS Manuelles'!U$29)</f>
        <v>0</v>
      </c>
      <c r="V36" s="48">
        <f>SUMIFS(Saisie!$I:$I,Saisie!$H:$H,'STATS Manuelles'!$A36,Saisie!$D:$D,'STATS Manuelles'!$B$27,Saisie!$A:$A,'STATS Manuelles'!V$29)</f>
        <v>0</v>
      </c>
      <c r="W36" s="48">
        <f>SUMIFS(Saisie!$I:$I,Saisie!$H:$H,'STATS Manuelles'!$A36,Saisie!$D:$D,'STATS Manuelles'!$B$27,Saisie!$A:$A,'STATS Manuelles'!W$29)</f>
        <v>0</v>
      </c>
      <c r="X36" s="48">
        <f>SUMIFS(Saisie!$I:$I,Saisie!$H:$H,'STATS Manuelles'!$A36,Saisie!$D:$D,'STATS Manuelles'!$B$27,Saisie!$A:$A,'STATS Manuelles'!X$29)</f>
        <v>0</v>
      </c>
      <c r="Y36" s="48">
        <f>SUMIFS(Saisie!$I:$I,Saisie!$H:$H,'STATS Manuelles'!$A36,Saisie!$D:$D,'STATS Manuelles'!$B$27,Saisie!$A:$A,'STATS Manuelles'!Y$29)</f>
        <v>0</v>
      </c>
      <c r="Z36" s="48">
        <f>SUMIFS(Saisie!$I:$I,Saisie!$H:$H,'STATS Manuelles'!$A36,Saisie!$D:$D,'STATS Manuelles'!$B$27,Saisie!$A:$A,'STATS Manuelles'!Z$29)</f>
        <v>0</v>
      </c>
      <c r="AA36" s="48">
        <f>SUMIFS(Saisie!$I:$I,Saisie!$H:$H,'STATS Manuelles'!$A36,Saisie!$D:$D,'STATS Manuelles'!$B$27,Saisie!$A:$A,'STATS Manuelles'!AA$29)</f>
        <v>0</v>
      </c>
      <c r="AB36" s="48">
        <f>SUMIFS(Saisie!$I:$I,Saisie!$H:$H,'STATS Manuelles'!$A36,Saisie!$D:$D,'STATS Manuelles'!$B$27,Saisie!$A:$A,'STATS Manuelles'!AB$29)</f>
        <v>0</v>
      </c>
      <c r="AC36" s="48">
        <f>SUMIFS(Saisie!$I:$I,Saisie!$H:$H,'STATS Manuelles'!$A36,Saisie!$D:$D,'STATS Manuelles'!$B$27,Saisie!$A:$A,'STATS Manuelles'!AC$29)</f>
        <v>0</v>
      </c>
      <c r="AD36" s="48">
        <f>SUMIFS(Saisie!$I:$I,Saisie!$H:$H,'STATS Manuelles'!$A36,Saisie!$D:$D,'STATS Manuelles'!$B$27,Saisie!$A:$A,'STATS Manuelles'!AD$29)</f>
        <v>0</v>
      </c>
      <c r="AE36" s="48">
        <f>SUMIFS(Saisie!$I:$I,Saisie!$H:$H,'STATS Manuelles'!$A36,Saisie!$D:$D,'STATS Manuelles'!$B$27,Saisie!$A:$A,'STATS Manuelles'!AE$29)</f>
        <v>0</v>
      </c>
      <c r="AF36" s="48">
        <f>SUMIFS(Saisie!$I:$I,Saisie!$H:$H,'STATS Manuelles'!$A36,Saisie!$D:$D,'STATS Manuelles'!$B$27,Saisie!$A:$A,'STATS Manuelles'!AF$29)</f>
        <v>0</v>
      </c>
      <c r="AG36" s="48">
        <f>SUMIFS(Saisie!$I:$I,Saisie!$H:$H,'STATS Manuelles'!$A36,Saisie!$D:$D,'STATS Manuelles'!$B$27,Saisie!$A:$A,'STATS Manuelles'!AG$29)</f>
        <v>0</v>
      </c>
      <c r="AH36" s="48">
        <f>SUMIFS(Saisie!$I:$I,Saisie!$H:$H,'STATS Manuelles'!$A36,Saisie!$D:$D,'STATS Manuelles'!$B$27,Saisie!$A:$A,'STATS Manuelles'!AH$29)</f>
        <v>0</v>
      </c>
      <c r="AI36" s="48">
        <f>SUMIFS(Saisie!$I:$I,Saisie!$H:$H,'STATS Manuelles'!$A36,Saisie!$D:$D,'STATS Manuelles'!$B$27,Saisie!$A:$A,'STATS Manuelles'!AI$29)</f>
        <v>0</v>
      </c>
      <c r="AJ36" s="48">
        <f>SUMIFS(Saisie!$I:$I,Saisie!$H:$H,'STATS Manuelles'!$A36,Saisie!$D:$D,'STATS Manuelles'!$B$27,Saisie!$A:$A,'STATS Manuelles'!AJ$29)</f>
        <v>0</v>
      </c>
      <c r="AK36" s="48">
        <f>SUMIFS(Saisie!$I:$I,Saisie!$H:$H,'STATS Manuelles'!$A36,Saisie!$D:$D,'STATS Manuelles'!$B$27,Saisie!$A:$A,'STATS Manuelles'!AK$29)</f>
        <v>0</v>
      </c>
      <c r="AL36" s="48">
        <f>SUMIFS(Saisie!$I:$I,Saisie!$H:$H,'STATS Manuelles'!$A36,Saisie!$D:$D,'STATS Manuelles'!$B$27,Saisie!$A:$A,'STATS Manuelles'!AL$29)</f>
        <v>0</v>
      </c>
      <c r="AM36" s="48">
        <f>SUMIFS(Saisie!$I:$I,Saisie!$H:$H,'STATS Manuelles'!$A36,Saisie!$D:$D,'STATS Manuelles'!$B$27,Saisie!$A:$A,'STATS Manuelles'!AM$29)</f>
        <v>0</v>
      </c>
      <c r="AN36" s="48">
        <f>SUMIFS(Saisie!$I:$I,Saisie!$H:$H,'STATS Manuelles'!$A36,Saisie!$D:$D,'STATS Manuelles'!$B$27,Saisie!$A:$A,'STATS Manuelles'!AN$29)</f>
        <v>0</v>
      </c>
      <c r="AO36" s="48">
        <f>SUMIFS(Saisie!$I:$I,Saisie!$H:$H,'STATS Manuelles'!$A36,Saisie!$D:$D,'STATS Manuelles'!$B$27,Saisie!$A:$A,'STATS Manuelles'!AO$29)</f>
        <v>0</v>
      </c>
      <c r="AP36" s="48">
        <f>SUMIFS(Saisie!$I:$I,Saisie!$H:$H,'STATS Manuelles'!$A36,Saisie!$D:$D,'STATS Manuelles'!$B$27,Saisie!$A:$A,'STATS Manuelles'!AP$29)</f>
        <v>0</v>
      </c>
      <c r="AQ36" s="48">
        <f>SUMIFS(Saisie!$I:$I,Saisie!$H:$H,'STATS Manuelles'!$A36,Saisie!$D:$D,'STATS Manuelles'!$B$27,Saisie!$A:$A,'STATS Manuelles'!AQ$29)</f>
        <v>0</v>
      </c>
      <c r="AR36" s="48">
        <f>SUMIFS(Saisie!$I:$I,Saisie!$H:$H,'STATS Manuelles'!$A36,Saisie!$D:$D,'STATS Manuelles'!$B$27,Saisie!$A:$A,'STATS Manuelles'!AR$29)</f>
        <v>0</v>
      </c>
      <c r="AS36" s="48">
        <f>SUMIFS(Saisie!$I:$I,Saisie!$H:$H,'STATS Manuelles'!$A36,Saisie!$D:$D,'STATS Manuelles'!$B$27,Saisie!$A:$A,'STATS Manuelles'!AS$29)</f>
        <v>0</v>
      </c>
      <c r="AT36" s="48">
        <f>SUMIFS(Saisie!$I:$I,Saisie!$H:$H,'STATS Manuelles'!$A36,Saisie!$D:$D,'STATS Manuelles'!$B$27,Saisie!$A:$A,'STATS Manuelles'!AT$29)</f>
        <v>0</v>
      </c>
      <c r="AU36" s="48">
        <f>SUMIFS(Saisie!$I:$I,Saisie!$H:$H,'STATS Manuelles'!$A36,Saisie!$D:$D,'STATS Manuelles'!$B$27,Saisie!$A:$A,'STATS Manuelles'!AU$29)</f>
        <v>0</v>
      </c>
      <c r="AV36" s="48">
        <f>SUMIFS(Saisie!$I:$I,Saisie!$H:$H,'STATS Manuelles'!$A36,Saisie!$D:$D,'STATS Manuelles'!$B$27,Saisie!$A:$A,'STATS Manuelles'!AV$29)</f>
        <v>0</v>
      </c>
      <c r="AW36" s="48">
        <f>SUMIFS(Saisie!$I:$I,Saisie!$H:$H,'STATS Manuelles'!$A36,Saisie!$D:$D,'STATS Manuelles'!$B$27,Saisie!$A:$A,'STATS Manuelles'!AW$29)</f>
        <v>0</v>
      </c>
      <c r="AX36" s="48">
        <f>SUMIFS(Saisie!$I:$I,Saisie!$H:$H,'STATS Manuelles'!$A36,Saisie!$D:$D,'STATS Manuelles'!$B$27,Saisie!$A:$A,'STATS Manuelles'!AX$29)</f>
        <v>0</v>
      </c>
      <c r="AY36" s="48">
        <f>SUMIFS(Saisie!$I:$I,Saisie!$H:$H,'STATS Manuelles'!$A36,Saisie!$D:$D,'STATS Manuelles'!$B$27,Saisie!$A:$A,'STATS Manuelles'!AY$29)</f>
        <v>0</v>
      </c>
      <c r="AZ36" s="48">
        <f>SUMIFS(Saisie!$I:$I,Saisie!$H:$H,'STATS Manuelles'!$A36,Saisie!$D:$D,'STATS Manuelles'!$B$27,Saisie!$A:$A,'STATS Manuelles'!AZ$29)</f>
        <v>0</v>
      </c>
      <c r="BA36" s="48">
        <f>SUMIFS(Saisie!$I:$I,Saisie!$H:$H,'STATS Manuelles'!$A36,Saisie!$D:$D,'STATS Manuelles'!$B$27,Saisie!$A:$A,'STATS Manuelles'!BA$29)</f>
        <v>0</v>
      </c>
      <c r="BB36" s="48">
        <f>SUMIFS(Saisie!$I:$I,Saisie!$H:$H,'STATS Manuelles'!$A36,Saisie!$D:$D,'STATS Manuelles'!$B$27,Saisie!$A:$A,'STATS Manuelles'!BB$29)</f>
        <v>0</v>
      </c>
    </row>
    <row r="37" spans="1:54" x14ac:dyDescent="0.25">
      <c r="A37" s="39" t="s">
        <v>14</v>
      </c>
      <c r="B37" s="48">
        <f>SUMIFS(Saisie!$I:$I,Saisie!$H:$H,'STATS Manuelles'!$A37,Saisie!$D:$D,'STATS Manuelles'!$B$27,Saisie!$A:$A,'STATS Manuelles'!B$29)</f>
        <v>0</v>
      </c>
      <c r="C37" s="48">
        <f>SUMIFS(Saisie!$I:$I,Saisie!$H:$H,'STATS Manuelles'!$A37,Saisie!$D:$D,'STATS Manuelles'!$B$27,Saisie!$A:$A,'STATS Manuelles'!C$29)</f>
        <v>0</v>
      </c>
      <c r="D37" s="48">
        <f>SUMIFS(Saisie!$I:$I,Saisie!$H:$H,'STATS Manuelles'!$A37,Saisie!$D:$D,'STATS Manuelles'!$B$27,Saisie!$A:$A,'STATS Manuelles'!D$29)</f>
        <v>0</v>
      </c>
      <c r="E37" s="48">
        <f>SUMIFS(Saisie!$I:$I,Saisie!$H:$H,'STATS Manuelles'!$A37,Saisie!$D:$D,'STATS Manuelles'!$B$27,Saisie!$A:$A,'STATS Manuelles'!E$29)</f>
        <v>67</v>
      </c>
      <c r="F37" s="48">
        <f>SUMIFS(Saisie!$I:$I,Saisie!$H:$H,'STATS Manuelles'!$A37,Saisie!$D:$D,'STATS Manuelles'!$B$27,Saisie!$A:$A,'STATS Manuelles'!F$29)</f>
        <v>0</v>
      </c>
      <c r="G37" s="48">
        <f>SUMIFS(Saisie!$I:$I,Saisie!$H:$H,'STATS Manuelles'!$A37,Saisie!$D:$D,'STATS Manuelles'!$B$27,Saisie!$A:$A,'STATS Manuelles'!G$29)</f>
        <v>0</v>
      </c>
      <c r="H37" s="48">
        <f>SUMIFS(Saisie!$I:$I,Saisie!$H:$H,'STATS Manuelles'!$A37,Saisie!$D:$D,'STATS Manuelles'!$B$27,Saisie!$A:$A,'STATS Manuelles'!H$29)</f>
        <v>0</v>
      </c>
      <c r="I37" s="48">
        <f>SUMIFS(Saisie!$I:$I,Saisie!$H:$H,'STATS Manuelles'!$A37,Saisie!$D:$D,'STATS Manuelles'!$B$27,Saisie!$A:$A,'STATS Manuelles'!I$29)</f>
        <v>0</v>
      </c>
      <c r="J37" s="48">
        <f>SUMIFS(Saisie!$I:$I,Saisie!$H:$H,'STATS Manuelles'!$A37,Saisie!$D:$D,'STATS Manuelles'!$B$27,Saisie!$A:$A,'STATS Manuelles'!J$29)</f>
        <v>0</v>
      </c>
      <c r="K37" s="48">
        <f>SUMIFS(Saisie!$I:$I,Saisie!$H:$H,'STATS Manuelles'!$A37,Saisie!$D:$D,'STATS Manuelles'!$B$27,Saisie!$A:$A,'STATS Manuelles'!K$29)</f>
        <v>0</v>
      </c>
      <c r="L37" s="48">
        <f>SUMIFS(Saisie!$I:$I,Saisie!$H:$H,'STATS Manuelles'!$A37,Saisie!$D:$D,'STATS Manuelles'!$B$27,Saisie!$A:$A,'STATS Manuelles'!L$29)</f>
        <v>0</v>
      </c>
      <c r="M37" s="48">
        <f>SUMIFS(Saisie!$I:$I,Saisie!$H:$H,'STATS Manuelles'!$A37,Saisie!$D:$D,'STATS Manuelles'!$B$27,Saisie!$A:$A,'STATS Manuelles'!M$29)</f>
        <v>0</v>
      </c>
      <c r="N37" s="48">
        <f>SUMIFS(Saisie!$I:$I,Saisie!$H:$H,'STATS Manuelles'!$A37,Saisie!$D:$D,'STATS Manuelles'!$B$27,Saisie!$A:$A,'STATS Manuelles'!N$29)</f>
        <v>0</v>
      </c>
      <c r="O37" s="48">
        <f>SUMIFS(Saisie!$I:$I,Saisie!$H:$H,'STATS Manuelles'!$A37,Saisie!$D:$D,'STATS Manuelles'!$B$27,Saisie!$A:$A,'STATS Manuelles'!O$29)</f>
        <v>0</v>
      </c>
      <c r="P37" s="48">
        <f>SUMIFS(Saisie!$I:$I,Saisie!$H:$H,'STATS Manuelles'!$A37,Saisie!$D:$D,'STATS Manuelles'!$B$27,Saisie!$A:$A,'STATS Manuelles'!P$29)</f>
        <v>0</v>
      </c>
      <c r="Q37" s="48">
        <f>SUMIFS(Saisie!$I:$I,Saisie!$H:$H,'STATS Manuelles'!$A37,Saisie!$D:$D,'STATS Manuelles'!$B$27,Saisie!$A:$A,'STATS Manuelles'!Q$29)</f>
        <v>0</v>
      </c>
      <c r="R37" s="48">
        <f>SUMIFS(Saisie!$I:$I,Saisie!$H:$H,'STATS Manuelles'!$A37,Saisie!$D:$D,'STATS Manuelles'!$B$27,Saisie!$A:$A,'STATS Manuelles'!R$29)</f>
        <v>0</v>
      </c>
      <c r="S37" s="48">
        <f>SUMIFS(Saisie!$I:$I,Saisie!$H:$H,'STATS Manuelles'!$A37,Saisie!$D:$D,'STATS Manuelles'!$B$27,Saisie!$A:$A,'STATS Manuelles'!S$29)</f>
        <v>0</v>
      </c>
      <c r="T37" s="48">
        <f>SUMIFS(Saisie!$I:$I,Saisie!$H:$H,'STATS Manuelles'!$A37,Saisie!$D:$D,'STATS Manuelles'!$B$27,Saisie!$A:$A,'STATS Manuelles'!T$29)</f>
        <v>0</v>
      </c>
      <c r="U37" s="48">
        <f>SUMIFS(Saisie!$I:$I,Saisie!$H:$H,'STATS Manuelles'!$A37,Saisie!$D:$D,'STATS Manuelles'!$B$27,Saisie!$A:$A,'STATS Manuelles'!U$29)</f>
        <v>0</v>
      </c>
      <c r="V37" s="48">
        <f>SUMIFS(Saisie!$I:$I,Saisie!$H:$H,'STATS Manuelles'!$A37,Saisie!$D:$D,'STATS Manuelles'!$B$27,Saisie!$A:$A,'STATS Manuelles'!V$29)</f>
        <v>0</v>
      </c>
      <c r="W37" s="48">
        <f>SUMIFS(Saisie!$I:$I,Saisie!$H:$H,'STATS Manuelles'!$A37,Saisie!$D:$D,'STATS Manuelles'!$B$27,Saisie!$A:$A,'STATS Manuelles'!W$29)</f>
        <v>0</v>
      </c>
      <c r="X37" s="48">
        <f>SUMIFS(Saisie!$I:$I,Saisie!$H:$H,'STATS Manuelles'!$A37,Saisie!$D:$D,'STATS Manuelles'!$B$27,Saisie!$A:$A,'STATS Manuelles'!X$29)</f>
        <v>0</v>
      </c>
      <c r="Y37" s="48">
        <f>SUMIFS(Saisie!$I:$I,Saisie!$H:$H,'STATS Manuelles'!$A37,Saisie!$D:$D,'STATS Manuelles'!$B$27,Saisie!$A:$A,'STATS Manuelles'!Y$29)</f>
        <v>0</v>
      </c>
      <c r="Z37" s="48">
        <f>SUMIFS(Saisie!$I:$I,Saisie!$H:$H,'STATS Manuelles'!$A37,Saisie!$D:$D,'STATS Manuelles'!$B$27,Saisie!$A:$A,'STATS Manuelles'!Z$29)</f>
        <v>0</v>
      </c>
      <c r="AA37" s="48">
        <f>SUMIFS(Saisie!$I:$I,Saisie!$H:$H,'STATS Manuelles'!$A37,Saisie!$D:$D,'STATS Manuelles'!$B$27,Saisie!$A:$A,'STATS Manuelles'!AA$29)</f>
        <v>0</v>
      </c>
      <c r="AB37" s="48">
        <f>SUMIFS(Saisie!$I:$I,Saisie!$H:$H,'STATS Manuelles'!$A37,Saisie!$D:$D,'STATS Manuelles'!$B$27,Saisie!$A:$A,'STATS Manuelles'!AB$29)</f>
        <v>0</v>
      </c>
      <c r="AC37" s="48">
        <f>SUMIFS(Saisie!$I:$I,Saisie!$H:$H,'STATS Manuelles'!$A37,Saisie!$D:$D,'STATS Manuelles'!$B$27,Saisie!$A:$A,'STATS Manuelles'!AC$29)</f>
        <v>0</v>
      </c>
      <c r="AD37" s="48">
        <f>SUMIFS(Saisie!$I:$I,Saisie!$H:$H,'STATS Manuelles'!$A37,Saisie!$D:$D,'STATS Manuelles'!$B$27,Saisie!$A:$A,'STATS Manuelles'!AD$29)</f>
        <v>0</v>
      </c>
      <c r="AE37" s="48">
        <f>SUMIFS(Saisie!$I:$I,Saisie!$H:$H,'STATS Manuelles'!$A37,Saisie!$D:$D,'STATS Manuelles'!$B$27,Saisie!$A:$A,'STATS Manuelles'!AE$29)</f>
        <v>0</v>
      </c>
      <c r="AF37" s="48">
        <f>SUMIFS(Saisie!$I:$I,Saisie!$H:$H,'STATS Manuelles'!$A37,Saisie!$D:$D,'STATS Manuelles'!$B$27,Saisie!$A:$A,'STATS Manuelles'!AF$29)</f>
        <v>0</v>
      </c>
      <c r="AG37" s="48">
        <f>SUMIFS(Saisie!$I:$I,Saisie!$H:$H,'STATS Manuelles'!$A37,Saisie!$D:$D,'STATS Manuelles'!$B$27,Saisie!$A:$A,'STATS Manuelles'!AG$29)</f>
        <v>0</v>
      </c>
      <c r="AH37" s="48">
        <f>SUMIFS(Saisie!$I:$I,Saisie!$H:$H,'STATS Manuelles'!$A37,Saisie!$D:$D,'STATS Manuelles'!$B$27,Saisie!$A:$A,'STATS Manuelles'!AH$29)</f>
        <v>0</v>
      </c>
      <c r="AI37" s="48">
        <f>SUMIFS(Saisie!$I:$I,Saisie!$H:$H,'STATS Manuelles'!$A37,Saisie!$D:$D,'STATS Manuelles'!$B$27,Saisie!$A:$A,'STATS Manuelles'!AI$29)</f>
        <v>0</v>
      </c>
      <c r="AJ37" s="48">
        <f>SUMIFS(Saisie!$I:$I,Saisie!$H:$H,'STATS Manuelles'!$A37,Saisie!$D:$D,'STATS Manuelles'!$B$27,Saisie!$A:$A,'STATS Manuelles'!AJ$29)</f>
        <v>0</v>
      </c>
      <c r="AK37" s="48">
        <f>SUMIFS(Saisie!$I:$I,Saisie!$H:$H,'STATS Manuelles'!$A37,Saisie!$D:$D,'STATS Manuelles'!$B$27,Saisie!$A:$A,'STATS Manuelles'!AK$29)</f>
        <v>0</v>
      </c>
      <c r="AL37" s="48">
        <f>SUMIFS(Saisie!$I:$I,Saisie!$H:$H,'STATS Manuelles'!$A37,Saisie!$D:$D,'STATS Manuelles'!$B$27,Saisie!$A:$A,'STATS Manuelles'!AL$29)</f>
        <v>0</v>
      </c>
      <c r="AM37" s="48">
        <f>SUMIFS(Saisie!$I:$I,Saisie!$H:$H,'STATS Manuelles'!$A37,Saisie!$D:$D,'STATS Manuelles'!$B$27,Saisie!$A:$A,'STATS Manuelles'!AM$29)</f>
        <v>0</v>
      </c>
      <c r="AN37" s="48">
        <f>SUMIFS(Saisie!$I:$I,Saisie!$H:$H,'STATS Manuelles'!$A37,Saisie!$D:$D,'STATS Manuelles'!$B$27,Saisie!$A:$A,'STATS Manuelles'!AN$29)</f>
        <v>0</v>
      </c>
      <c r="AO37" s="48">
        <f>SUMIFS(Saisie!$I:$I,Saisie!$H:$H,'STATS Manuelles'!$A37,Saisie!$D:$D,'STATS Manuelles'!$B$27,Saisie!$A:$A,'STATS Manuelles'!AO$29)</f>
        <v>0</v>
      </c>
      <c r="AP37" s="48">
        <f>SUMIFS(Saisie!$I:$I,Saisie!$H:$H,'STATS Manuelles'!$A37,Saisie!$D:$D,'STATS Manuelles'!$B$27,Saisie!$A:$A,'STATS Manuelles'!AP$29)</f>
        <v>0</v>
      </c>
      <c r="AQ37" s="48">
        <f>SUMIFS(Saisie!$I:$I,Saisie!$H:$H,'STATS Manuelles'!$A37,Saisie!$D:$D,'STATS Manuelles'!$B$27,Saisie!$A:$A,'STATS Manuelles'!AQ$29)</f>
        <v>0</v>
      </c>
      <c r="AR37" s="48">
        <f>SUMIFS(Saisie!$I:$I,Saisie!$H:$H,'STATS Manuelles'!$A37,Saisie!$D:$D,'STATS Manuelles'!$B$27,Saisie!$A:$A,'STATS Manuelles'!AR$29)</f>
        <v>0</v>
      </c>
      <c r="AS37" s="48">
        <f>SUMIFS(Saisie!$I:$I,Saisie!$H:$H,'STATS Manuelles'!$A37,Saisie!$D:$D,'STATS Manuelles'!$B$27,Saisie!$A:$A,'STATS Manuelles'!AS$29)</f>
        <v>0</v>
      </c>
      <c r="AT37" s="48">
        <f>SUMIFS(Saisie!$I:$I,Saisie!$H:$H,'STATS Manuelles'!$A37,Saisie!$D:$D,'STATS Manuelles'!$B$27,Saisie!$A:$A,'STATS Manuelles'!AT$29)</f>
        <v>0</v>
      </c>
      <c r="AU37" s="48">
        <f>SUMIFS(Saisie!$I:$I,Saisie!$H:$H,'STATS Manuelles'!$A37,Saisie!$D:$D,'STATS Manuelles'!$B$27,Saisie!$A:$A,'STATS Manuelles'!AU$29)</f>
        <v>0</v>
      </c>
      <c r="AV37" s="48">
        <f>SUMIFS(Saisie!$I:$I,Saisie!$H:$H,'STATS Manuelles'!$A37,Saisie!$D:$D,'STATS Manuelles'!$B$27,Saisie!$A:$A,'STATS Manuelles'!AV$29)</f>
        <v>0</v>
      </c>
      <c r="AW37" s="48">
        <f>SUMIFS(Saisie!$I:$I,Saisie!$H:$H,'STATS Manuelles'!$A37,Saisie!$D:$D,'STATS Manuelles'!$B$27,Saisie!$A:$A,'STATS Manuelles'!AW$29)</f>
        <v>0</v>
      </c>
      <c r="AX37" s="48">
        <f>SUMIFS(Saisie!$I:$I,Saisie!$H:$H,'STATS Manuelles'!$A37,Saisie!$D:$D,'STATS Manuelles'!$B$27,Saisie!$A:$A,'STATS Manuelles'!AX$29)</f>
        <v>0</v>
      </c>
      <c r="AY37" s="48">
        <f>SUMIFS(Saisie!$I:$I,Saisie!$H:$H,'STATS Manuelles'!$A37,Saisie!$D:$D,'STATS Manuelles'!$B$27,Saisie!$A:$A,'STATS Manuelles'!AY$29)</f>
        <v>0</v>
      </c>
      <c r="AZ37" s="48">
        <f>SUMIFS(Saisie!$I:$I,Saisie!$H:$H,'STATS Manuelles'!$A37,Saisie!$D:$D,'STATS Manuelles'!$B$27,Saisie!$A:$A,'STATS Manuelles'!AZ$29)</f>
        <v>0</v>
      </c>
      <c r="BA37" s="48">
        <f>SUMIFS(Saisie!$I:$I,Saisie!$H:$H,'STATS Manuelles'!$A37,Saisie!$D:$D,'STATS Manuelles'!$B$27,Saisie!$A:$A,'STATS Manuelles'!BA$29)</f>
        <v>0</v>
      </c>
      <c r="BB37" s="48">
        <f>SUMIFS(Saisie!$I:$I,Saisie!$H:$H,'STATS Manuelles'!$A37,Saisie!$D:$D,'STATS Manuelles'!$B$27,Saisie!$A:$A,'STATS Manuelles'!BB$29)</f>
        <v>0</v>
      </c>
    </row>
    <row r="38" spans="1:54" x14ac:dyDescent="0.25">
      <c r="A38" s="39" t="s">
        <v>25</v>
      </c>
      <c r="B38" s="48">
        <f>SUMIFS(Saisie!$I:$I,Saisie!$H:$H,'STATS Manuelles'!$A38,Saisie!$D:$D,'STATS Manuelles'!$B$27,Saisie!$A:$A,'STATS Manuelles'!B$29)</f>
        <v>0</v>
      </c>
      <c r="C38" s="48">
        <f>SUMIFS(Saisie!$I:$I,Saisie!$H:$H,'STATS Manuelles'!$A38,Saisie!$D:$D,'STATS Manuelles'!$B$27,Saisie!$A:$A,'STATS Manuelles'!C$29)</f>
        <v>0</v>
      </c>
      <c r="D38" s="48">
        <f>SUMIFS(Saisie!$I:$I,Saisie!$H:$H,'STATS Manuelles'!$A38,Saisie!$D:$D,'STATS Manuelles'!$B$27,Saisie!$A:$A,'STATS Manuelles'!D$29)</f>
        <v>0</v>
      </c>
      <c r="E38" s="48">
        <f>SUMIFS(Saisie!$I:$I,Saisie!$H:$H,'STATS Manuelles'!$A38,Saisie!$D:$D,'STATS Manuelles'!$B$27,Saisie!$A:$A,'STATS Manuelles'!E$29)</f>
        <v>52</v>
      </c>
      <c r="F38" s="48">
        <f>SUMIFS(Saisie!$I:$I,Saisie!$H:$H,'STATS Manuelles'!$A38,Saisie!$D:$D,'STATS Manuelles'!$B$27,Saisie!$A:$A,'STATS Manuelles'!F$29)</f>
        <v>0</v>
      </c>
      <c r="G38" s="48">
        <f>SUMIFS(Saisie!$I:$I,Saisie!$H:$H,'STATS Manuelles'!$A38,Saisie!$D:$D,'STATS Manuelles'!$B$27,Saisie!$A:$A,'STATS Manuelles'!G$29)</f>
        <v>0</v>
      </c>
      <c r="H38" s="48">
        <f>SUMIFS(Saisie!$I:$I,Saisie!$H:$H,'STATS Manuelles'!$A38,Saisie!$D:$D,'STATS Manuelles'!$B$27,Saisie!$A:$A,'STATS Manuelles'!H$29)</f>
        <v>0</v>
      </c>
      <c r="I38" s="48">
        <f>SUMIFS(Saisie!$I:$I,Saisie!$H:$H,'STATS Manuelles'!$A38,Saisie!$D:$D,'STATS Manuelles'!$B$27,Saisie!$A:$A,'STATS Manuelles'!I$29)</f>
        <v>0</v>
      </c>
      <c r="J38" s="48">
        <f>SUMIFS(Saisie!$I:$I,Saisie!$H:$H,'STATS Manuelles'!$A38,Saisie!$D:$D,'STATS Manuelles'!$B$27,Saisie!$A:$A,'STATS Manuelles'!J$29)</f>
        <v>0</v>
      </c>
      <c r="K38" s="48">
        <f>SUMIFS(Saisie!$I:$I,Saisie!$H:$H,'STATS Manuelles'!$A38,Saisie!$D:$D,'STATS Manuelles'!$B$27,Saisie!$A:$A,'STATS Manuelles'!K$29)</f>
        <v>0</v>
      </c>
      <c r="L38" s="48">
        <f>SUMIFS(Saisie!$I:$I,Saisie!$H:$H,'STATS Manuelles'!$A38,Saisie!$D:$D,'STATS Manuelles'!$B$27,Saisie!$A:$A,'STATS Manuelles'!L$29)</f>
        <v>0</v>
      </c>
      <c r="M38" s="48">
        <f>SUMIFS(Saisie!$I:$I,Saisie!$H:$H,'STATS Manuelles'!$A38,Saisie!$D:$D,'STATS Manuelles'!$B$27,Saisie!$A:$A,'STATS Manuelles'!M$29)</f>
        <v>0</v>
      </c>
      <c r="N38" s="48">
        <f>SUMIFS(Saisie!$I:$I,Saisie!$H:$H,'STATS Manuelles'!$A38,Saisie!$D:$D,'STATS Manuelles'!$B$27,Saisie!$A:$A,'STATS Manuelles'!N$29)</f>
        <v>0</v>
      </c>
      <c r="O38" s="48">
        <f>SUMIFS(Saisie!$I:$I,Saisie!$H:$H,'STATS Manuelles'!$A38,Saisie!$D:$D,'STATS Manuelles'!$B$27,Saisie!$A:$A,'STATS Manuelles'!O$29)</f>
        <v>0</v>
      </c>
      <c r="P38" s="48">
        <f>SUMIFS(Saisie!$I:$I,Saisie!$H:$H,'STATS Manuelles'!$A38,Saisie!$D:$D,'STATS Manuelles'!$B$27,Saisie!$A:$A,'STATS Manuelles'!P$29)</f>
        <v>0</v>
      </c>
      <c r="Q38" s="48">
        <f>SUMIFS(Saisie!$I:$I,Saisie!$H:$H,'STATS Manuelles'!$A38,Saisie!$D:$D,'STATS Manuelles'!$B$27,Saisie!$A:$A,'STATS Manuelles'!Q$29)</f>
        <v>0</v>
      </c>
      <c r="R38" s="48">
        <f>SUMIFS(Saisie!$I:$I,Saisie!$H:$H,'STATS Manuelles'!$A38,Saisie!$D:$D,'STATS Manuelles'!$B$27,Saisie!$A:$A,'STATS Manuelles'!R$29)</f>
        <v>0</v>
      </c>
      <c r="S38" s="48">
        <f>SUMIFS(Saisie!$I:$I,Saisie!$H:$H,'STATS Manuelles'!$A38,Saisie!$D:$D,'STATS Manuelles'!$B$27,Saisie!$A:$A,'STATS Manuelles'!S$29)</f>
        <v>0</v>
      </c>
      <c r="T38" s="48">
        <f>SUMIFS(Saisie!$I:$I,Saisie!$H:$H,'STATS Manuelles'!$A38,Saisie!$D:$D,'STATS Manuelles'!$B$27,Saisie!$A:$A,'STATS Manuelles'!T$29)</f>
        <v>0</v>
      </c>
      <c r="U38" s="48">
        <f>SUMIFS(Saisie!$I:$I,Saisie!$H:$H,'STATS Manuelles'!$A38,Saisie!$D:$D,'STATS Manuelles'!$B$27,Saisie!$A:$A,'STATS Manuelles'!U$29)</f>
        <v>0</v>
      </c>
      <c r="V38" s="48">
        <f>SUMIFS(Saisie!$I:$I,Saisie!$H:$H,'STATS Manuelles'!$A38,Saisie!$D:$D,'STATS Manuelles'!$B$27,Saisie!$A:$A,'STATS Manuelles'!V$29)</f>
        <v>0</v>
      </c>
      <c r="W38" s="48">
        <f>SUMIFS(Saisie!$I:$I,Saisie!$H:$H,'STATS Manuelles'!$A38,Saisie!$D:$D,'STATS Manuelles'!$B$27,Saisie!$A:$A,'STATS Manuelles'!W$29)</f>
        <v>0</v>
      </c>
      <c r="X38" s="48">
        <f>SUMIFS(Saisie!$I:$I,Saisie!$H:$H,'STATS Manuelles'!$A38,Saisie!$D:$D,'STATS Manuelles'!$B$27,Saisie!$A:$A,'STATS Manuelles'!X$29)</f>
        <v>0</v>
      </c>
      <c r="Y38" s="48">
        <f>SUMIFS(Saisie!$I:$I,Saisie!$H:$H,'STATS Manuelles'!$A38,Saisie!$D:$D,'STATS Manuelles'!$B$27,Saisie!$A:$A,'STATS Manuelles'!Y$29)</f>
        <v>0</v>
      </c>
      <c r="Z38" s="48">
        <f>SUMIFS(Saisie!$I:$I,Saisie!$H:$H,'STATS Manuelles'!$A38,Saisie!$D:$D,'STATS Manuelles'!$B$27,Saisie!$A:$A,'STATS Manuelles'!Z$29)</f>
        <v>0</v>
      </c>
      <c r="AA38" s="48">
        <f>SUMIFS(Saisie!$I:$I,Saisie!$H:$H,'STATS Manuelles'!$A38,Saisie!$D:$D,'STATS Manuelles'!$B$27,Saisie!$A:$A,'STATS Manuelles'!AA$29)</f>
        <v>0</v>
      </c>
      <c r="AB38" s="48">
        <f>SUMIFS(Saisie!$I:$I,Saisie!$H:$H,'STATS Manuelles'!$A38,Saisie!$D:$D,'STATS Manuelles'!$B$27,Saisie!$A:$A,'STATS Manuelles'!AB$29)</f>
        <v>0</v>
      </c>
      <c r="AC38" s="48">
        <f>SUMIFS(Saisie!$I:$I,Saisie!$H:$H,'STATS Manuelles'!$A38,Saisie!$D:$D,'STATS Manuelles'!$B$27,Saisie!$A:$A,'STATS Manuelles'!AC$29)</f>
        <v>0</v>
      </c>
      <c r="AD38" s="48">
        <f>SUMIFS(Saisie!$I:$I,Saisie!$H:$H,'STATS Manuelles'!$A38,Saisie!$D:$D,'STATS Manuelles'!$B$27,Saisie!$A:$A,'STATS Manuelles'!AD$29)</f>
        <v>0</v>
      </c>
      <c r="AE38" s="48">
        <f>SUMIFS(Saisie!$I:$I,Saisie!$H:$H,'STATS Manuelles'!$A38,Saisie!$D:$D,'STATS Manuelles'!$B$27,Saisie!$A:$A,'STATS Manuelles'!AE$29)</f>
        <v>0</v>
      </c>
      <c r="AF38" s="48">
        <f>SUMIFS(Saisie!$I:$I,Saisie!$H:$H,'STATS Manuelles'!$A38,Saisie!$D:$D,'STATS Manuelles'!$B$27,Saisie!$A:$A,'STATS Manuelles'!AF$29)</f>
        <v>0</v>
      </c>
      <c r="AG38" s="48">
        <f>SUMIFS(Saisie!$I:$I,Saisie!$H:$H,'STATS Manuelles'!$A38,Saisie!$D:$D,'STATS Manuelles'!$B$27,Saisie!$A:$A,'STATS Manuelles'!AG$29)</f>
        <v>0</v>
      </c>
      <c r="AH38" s="48">
        <f>SUMIFS(Saisie!$I:$I,Saisie!$H:$H,'STATS Manuelles'!$A38,Saisie!$D:$D,'STATS Manuelles'!$B$27,Saisie!$A:$A,'STATS Manuelles'!AH$29)</f>
        <v>0</v>
      </c>
      <c r="AI38" s="48">
        <f>SUMIFS(Saisie!$I:$I,Saisie!$H:$H,'STATS Manuelles'!$A38,Saisie!$D:$D,'STATS Manuelles'!$B$27,Saisie!$A:$A,'STATS Manuelles'!AI$29)</f>
        <v>0</v>
      </c>
      <c r="AJ38" s="48">
        <f>SUMIFS(Saisie!$I:$I,Saisie!$H:$H,'STATS Manuelles'!$A38,Saisie!$D:$D,'STATS Manuelles'!$B$27,Saisie!$A:$A,'STATS Manuelles'!AJ$29)</f>
        <v>0</v>
      </c>
      <c r="AK38" s="48">
        <f>SUMIFS(Saisie!$I:$I,Saisie!$H:$H,'STATS Manuelles'!$A38,Saisie!$D:$D,'STATS Manuelles'!$B$27,Saisie!$A:$A,'STATS Manuelles'!AK$29)</f>
        <v>0</v>
      </c>
      <c r="AL38" s="48">
        <f>SUMIFS(Saisie!$I:$I,Saisie!$H:$H,'STATS Manuelles'!$A38,Saisie!$D:$D,'STATS Manuelles'!$B$27,Saisie!$A:$A,'STATS Manuelles'!AL$29)</f>
        <v>0</v>
      </c>
      <c r="AM38" s="48">
        <f>SUMIFS(Saisie!$I:$I,Saisie!$H:$H,'STATS Manuelles'!$A38,Saisie!$D:$D,'STATS Manuelles'!$B$27,Saisie!$A:$A,'STATS Manuelles'!AM$29)</f>
        <v>0</v>
      </c>
      <c r="AN38" s="48">
        <f>SUMIFS(Saisie!$I:$I,Saisie!$H:$H,'STATS Manuelles'!$A38,Saisie!$D:$D,'STATS Manuelles'!$B$27,Saisie!$A:$A,'STATS Manuelles'!AN$29)</f>
        <v>0</v>
      </c>
      <c r="AO38" s="48">
        <f>SUMIFS(Saisie!$I:$I,Saisie!$H:$H,'STATS Manuelles'!$A38,Saisie!$D:$D,'STATS Manuelles'!$B$27,Saisie!$A:$A,'STATS Manuelles'!AO$29)</f>
        <v>0</v>
      </c>
      <c r="AP38" s="48">
        <f>SUMIFS(Saisie!$I:$I,Saisie!$H:$H,'STATS Manuelles'!$A38,Saisie!$D:$D,'STATS Manuelles'!$B$27,Saisie!$A:$A,'STATS Manuelles'!AP$29)</f>
        <v>0</v>
      </c>
      <c r="AQ38" s="48">
        <f>SUMIFS(Saisie!$I:$I,Saisie!$H:$H,'STATS Manuelles'!$A38,Saisie!$D:$D,'STATS Manuelles'!$B$27,Saisie!$A:$A,'STATS Manuelles'!AQ$29)</f>
        <v>0</v>
      </c>
      <c r="AR38" s="48">
        <f>SUMIFS(Saisie!$I:$I,Saisie!$H:$H,'STATS Manuelles'!$A38,Saisie!$D:$D,'STATS Manuelles'!$B$27,Saisie!$A:$A,'STATS Manuelles'!AR$29)</f>
        <v>0</v>
      </c>
      <c r="AS38" s="48">
        <f>SUMIFS(Saisie!$I:$I,Saisie!$H:$H,'STATS Manuelles'!$A38,Saisie!$D:$D,'STATS Manuelles'!$B$27,Saisie!$A:$A,'STATS Manuelles'!AS$29)</f>
        <v>0</v>
      </c>
      <c r="AT38" s="48">
        <f>SUMIFS(Saisie!$I:$I,Saisie!$H:$H,'STATS Manuelles'!$A38,Saisie!$D:$D,'STATS Manuelles'!$B$27,Saisie!$A:$A,'STATS Manuelles'!AT$29)</f>
        <v>0</v>
      </c>
      <c r="AU38" s="48">
        <f>SUMIFS(Saisie!$I:$I,Saisie!$H:$H,'STATS Manuelles'!$A38,Saisie!$D:$D,'STATS Manuelles'!$B$27,Saisie!$A:$A,'STATS Manuelles'!AU$29)</f>
        <v>0</v>
      </c>
      <c r="AV38" s="48">
        <f>SUMIFS(Saisie!$I:$I,Saisie!$H:$H,'STATS Manuelles'!$A38,Saisie!$D:$D,'STATS Manuelles'!$B$27,Saisie!$A:$A,'STATS Manuelles'!AV$29)</f>
        <v>0</v>
      </c>
      <c r="AW38" s="48">
        <f>SUMIFS(Saisie!$I:$I,Saisie!$H:$H,'STATS Manuelles'!$A38,Saisie!$D:$D,'STATS Manuelles'!$B$27,Saisie!$A:$A,'STATS Manuelles'!AW$29)</f>
        <v>0</v>
      </c>
      <c r="AX38" s="48">
        <f>SUMIFS(Saisie!$I:$I,Saisie!$H:$H,'STATS Manuelles'!$A38,Saisie!$D:$D,'STATS Manuelles'!$B$27,Saisie!$A:$A,'STATS Manuelles'!AX$29)</f>
        <v>0</v>
      </c>
      <c r="AY38" s="48">
        <f>SUMIFS(Saisie!$I:$I,Saisie!$H:$H,'STATS Manuelles'!$A38,Saisie!$D:$D,'STATS Manuelles'!$B$27,Saisie!$A:$A,'STATS Manuelles'!AY$29)</f>
        <v>0</v>
      </c>
      <c r="AZ38" s="48">
        <f>SUMIFS(Saisie!$I:$I,Saisie!$H:$H,'STATS Manuelles'!$A38,Saisie!$D:$D,'STATS Manuelles'!$B$27,Saisie!$A:$A,'STATS Manuelles'!AZ$29)</f>
        <v>0</v>
      </c>
      <c r="BA38" s="48">
        <f>SUMIFS(Saisie!$I:$I,Saisie!$H:$H,'STATS Manuelles'!$A38,Saisie!$D:$D,'STATS Manuelles'!$B$27,Saisie!$A:$A,'STATS Manuelles'!BA$29)</f>
        <v>0</v>
      </c>
      <c r="BB38" s="48">
        <f>SUMIFS(Saisie!$I:$I,Saisie!$H:$H,'STATS Manuelles'!$A38,Saisie!$D:$D,'STATS Manuelles'!$B$27,Saisie!$A:$A,'STATS Manuelles'!BB$29)</f>
        <v>0</v>
      </c>
    </row>
    <row r="39" spans="1:54" x14ac:dyDescent="0.25">
      <c r="A39" s="39" t="s">
        <v>20</v>
      </c>
      <c r="B39" s="48">
        <f>SUMIFS(Saisie!$I:$I,Saisie!$H:$H,'STATS Manuelles'!$A39,Saisie!$D:$D,'STATS Manuelles'!$B$27,Saisie!$A:$A,'STATS Manuelles'!B$29)</f>
        <v>0</v>
      </c>
      <c r="C39" s="48">
        <f>SUMIFS(Saisie!$I:$I,Saisie!$H:$H,'STATS Manuelles'!$A39,Saisie!$D:$D,'STATS Manuelles'!$B$27,Saisie!$A:$A,'STATS Manuelles'!C$29)</f>
        <v>0</v>
      </c>
      <c r="D39" s="48">
        <f>SUMIFS(Saisie!$I:$I,Saisie!$H:$H,'STATS Manuelles'!$A39,Saisie!$D:$D,'STATS Manuelles'!$B$27,Saisie!$A:$A,'STATS Manuelles'!D$29)</f>
        <v>0</v>
      </c>
      <c r="E39" s="48">
        <f>SUMIFS(Saisie!$I:$I,Saisie!$H:$H,'STATS Manuelles'!$A39,Saisie!$D:$D,'STATS Manuelles'!$B$27,Saisie!$A:$A,'STATS Manuelles'!E$29)</f>
        <v>25</v>
      </c>
      <c r="F39" s="48">
        <f>SUMIFS(Saisie!$I:$I,Saisie!$H:$H,'STATS Manuelles'!$A39,Saisie!$D:$D,'STATS Manuelles'!$B$27,Saisie!$A:$A,'STATS Manuelles'!F$29)</f>
        <v>0</v>
      </c>
      <c r="G39" s="48">
        <f>SUMIFS(Saisie!$I:$I,Saisie!$H:$H,'STATS Manuelles'!$A39,Saisie!$D:$D,'STATS Manuelles'!$B$27,Saisie!$A:$A,'STATS Manuelles'!G$29)</f>
        <v>0</v>
      </c>
      <c r="H39" s="48">
        <f>SUMIFS(Saisie!$I:$I,Saisie!$H:$H,'STATS Manuelles'!$A39,Saisie!$D:$D,'STATS Manuelles'!$B$27,Saisie!$A:$A,'STATS Manuelles'!H$29)</f>
        <v>0</v>
      </c>
      <c r="I39" s="48">
        <f>SUMIFS(Saisie!$I:$I,Saisie!$H:$H,'STATS Manuelles'!$A39,Saisie!$D:$D,'STATS Manuelles'!$B$27,Saisie!$A:$A,'STATS Manuelles'!I$29)</f>
        <v>0</v>
      </c>
      <c r="J39" s="48">
        <f>SUMIFS(Saisie!$I:$I,Saisie!$H:$H,'STATS Manuelles'!$A39,Saisie!$D:$D,'STATS Manuelles'!$B$27,Saisie!$A:$A,'STATS Manuelles'!J$29)</f>
        <v>0</v>
      </c>
      <c r="K39" s="48">
        <f>SUMIFS(Saisie!$I:$I,Saisie!$H:$H,'STATS Manuelles'!$A39,Saisie!$D:$D,'STATS Manuelles'!$B$27,Saisie!$A:$A,'STATS Manuelles'!K$29)</f>
        <v>0</v>
      </c>
      <c r="L39" s="48">
        <f>SUMIFS(Saisie!$I:$I,Saisie!$H:$H,'STATS Manuelles'!$A39,Saisie!$D:$D,'STATS Manuelles'!$B$27,Saisie!$A:$A,'STATS Manuelles'!L$29)</f>
        <v>0</v>
      </c>
      <c r="M39" s="48">
        <f>SUMIFS(Saisie!$I:$I,Saisie!$H:$H,'STATS Manuelles'!$A39,Saisie!$D:$D,'STATS Manuelles'!$B$27,Saisie!$A:$A,'STATS Manuelles'!M$29)</f>
        <v>0</v>
      </c>
      <c r="N39" s="48">
        <f>SUMIFS(Saisie!$I:$I,Saisie!$H:$H,'STATS Manuelles'!$A39,Saisie!$D:$D,'STATS Manuelles'!$B$27,Saisie!$A:$A,'STATS Manuelles'!N$29)</f>
        <v>0</v>
      </c>
      <c r="O39" s="48">
        <f>SUMIFS(Saisie!$I:$I,Saisie!$H:$H,'STATS Manuelles'!$A39,Saisie!$D:$D,'STATS Manuelles'!$B$27,Saisie!$A:$A,'STATS Manuelles'!O$29)</f>
        <v>0</v>
      </c>
      <c r="P39" s="48">
        <f>SUMIFS(Saisie!$I:$I,Saisie!$H:$H,'STATS Manuelles'!$A39,Saisie!$D:$D,'STATS Manuelles'!$B$27,Saisie!$A:$A,'STATS Manuelles'!P$29)</f>
        <v>0</v>
      </c>
      <c r="Q39" s="48">
        <f>SUMIFS(Saisie!$I:$I,Saisie!$H:$H,'STATS Manuelles'!$A39,Saisie!$D:$D,'STATS Manuelles'!$B$27,Saisie!$A:$A,'STATS Manuelles'!Q$29)</f>
        <v>0</v>
      </c>
      <c r="R39" s="48">
        <f>SUMIFS(Saisie!$I:$I,Saisie!$H:$H,'STATS Manuelles'!$A39,Saisie!$D:$D,'STATS Manuelles'!$B$27,Saisie!$A:$A,'STATS Manuelles'!R$29)</f>
        <v>0</v>
      </c>
      <c r="S39" s="48">
        <f>SUMIFS(Saisie!$I:$I,Saisie!$H:$H,'STATS Manuelles'!$A39,Saisie!$D:$D,'STATS Manuelles'!$B$27,Saisie!$A:$A,'STATS Manuelles'!S$29)</f>
        <v>0</v>
      </c>
      <c r="T39" s="48">
        <f>SUMIFS(Saisie!$I:$I,Saisie!$H:$H,'STATS Manuelles'!$A39,Saisie!$D:$D,'STATS Manuelles'!$B$27,Saisie!$A:$A,'STATS Manuelles'!T$29)</f>
        <v>0</v>
      </c>
      <c r="U39" s="48">
        <f>SUMIFS(Saisie!$I:$I,Saisie!$H:$H,'STATS Manuelles'!$A39,Saisie!$D:$D,'STATS Manuelles'!$B$27,Saisie!$A:$A,'STATS Manuelles'!U$29)</f>
        <v>0</v>
      </c>
      <c r="V39" s="48">
        <f>SUMIFS(Saisie!$I:$I,Saisie!$H:$H,'STATS Manuelles'!$A39,Saisie!$D:$D,'STATS Manuelles'!$B$27,Saisie!$A:$A,'STATS Manuelles'!V$29)</f>
        <v>0</v>
      </c>
      <c r="W39" s="48">
        <f>SUMIFS(Saisie!$I:$I,Saisie!$H:$H,'STATS Manuelles'!$A39,Saisie!$D:$D,'STATS Manuelles'!$B$27,Saisie!$A:$A,'STATS Manuelles'!W$29)</f>
        <v>0</v>
      </c>
      <c r="X39" s="48">
        <f>SUMIFS(Saisie!$I:$I,Saisie!$H:$H,'STATS Manuelles'!$A39,Saisie!$D:$D,'STATS Manuelles'!$B$27,Saisie!$A:$A,'STATS Manuelles'!X$29)</f>
        <v>0</v>
      </c>
      <c r="Y39" s="48">
        <f>SUMIFS(Saisie!$I:$I,Saisie!$H:$H,'STATS Manuelles'!$A39,Saisie!$D:$D,'STATS Manuelles'!$B$27,Saisie!$A:$A,'STATS Manuelles'!Y$29)</f>
        <v>0</v>
      </c>
      <c r="Z39" s="48">
        <f>SUMIFS(Saisie!$I:$I,Saisie!$H:$H,'STATS Manuelles'!$A39,Saisie!$D:$D,'STATS Manuelles'!$B$27,Saisie!$A:$A,'STATS Manuelles'!Z$29)</f>
        <v>0</v>
      </c>
      <c r="AA39" s="48">
        <f>SUMIFS(Saisie!$I:$I,Saisie!$H:$H,'STATS Manuelles'!$A39,Saisie!$D:$D,'STATS Manuelles'!$B$27,Saisie!$A:$A,'STATS Manuelles'!AA$29)</f>
        <v>0</v>
      </c>
      <c r="AB39" s="48">
        <f>SUMIFS(Saisie!$I:$I,Saisie!$H:$H,'STATS Manuelles'!$A39,Saisie!$D:$D,'STATS Manuelles'!$B$27,Saisie!$A:$A,'STATS Manuelles'!AB$29)</f>
        <v>0</v>
      </c>
      <c r="AC39" s="48">
        <f>SUMIFS(Saisie!$I:$I,Saisie!$H:$H,'STATS Manuelles'!$A39,Saisie!$D:$D,'STATS Manuelles'!$B$27,Saisie!$A:$A,'STATS Manuelles'!AC$29)</f>
        <v>0</v>
      </c>
      <c r="AD39" s="48">
        <f>SUMIFS(Saisie!$I:$I,Saisie!$H:$H,'STATS Manuelles'!$A39,Saisie!$D:$D,'STATS Manuelles'!$B$27,Saisie!$A:$A,'STATS Manuelles'!AD$29)</f>
        <v>0</v>
      </c>
      <c r="AE39" s="48">
        <f>SUMIFS(Saisie!$I:$I,Saisie!$H:$H,'STATS Manuelles'!$A39,Saisie!$D:$D,'STATS Manuelles'!$B$27,Saisie!$A:$A,'STATS Manuelles'!AE$29)</f>
        <v>0</v>
      </c>
      <c r="AF39" s="48">
        <f>SUMIFS(Saisie!$I:$I,Saisie!$H:$H,'STATS Manuelles'!$A39,Saisie!$D:$D,'STATS Manuelles'!$B$27,Saisie!$A:$A,'STATS Manuelles'!AF$29)</f>
        <v>0</v>
      </c>
      <c r="AG39" s="48">
        <f>SUMIFS(Saisie!$I:$I,Saisie!$H:$H,'STATS Manuelles'!$A39,Saisie!$D:$D,'STATS Manuelles'!$B$27,Saisie!$A:$A,'STATS Manuelles'!AG$29)</f>
        <v>0</v>
      </c>
      <c r="AH39" s="48">
        <f>SUMIFS(Saisie!$I:$I,Saisie!$H:$H,'STATS Manuelles'!$A39,Saisie!$D:$D,'STATS Manuelles'!$B$27,Saisie!$A:$A,'STATS Manuelles'!AH$29)</f>
        <v>0</v>
      </c>
      <c r="AI39" s="48">
        <f>SUMIFS(Saisie!$I:$I,Saisie!$H:$H,'STATS Manuelles'!$A39,Saisie!$D:$D,'STATS Manuelles'!$B$27,Saisie!$A:$A,'STATS Manuelles'!AI$29)</f>
        <v>0</v>
      </c>
      <c r="AJ39" s="48">
        <f>SUMIFS(Saisie!$I:$I,Saisie!$H:$H,'STATS Manuelles'!$A39,Saisie!$D:$D,'STATS Manuelles'!$B$27,Saisie!$A:$A,'STATS Manuelles'!AJ$29)</f>
        <v>0</v>
      </c>
      <c r="AK39" s="48">
        <f>SUMIFS(Saisie!$I:$I,Saisie!$H:$H,'STATS Manuelles'!$A39,Saisie!$D:$D,'STATS Manuelles'!$B$27,Saisie!$A:$A,'STATS Manuelles'!AK$29)</f>
        <v>0</v>
      </c>
      <c r="AL39" s="48">
        <f>SUMIFS(Saisie!$I:$I,Saisie!$H:$H,'STATS Manuelles'!$A39,Saisie!$D:$D,'STATS Manuelles'!$B$27,Saisie!$A:$A,'STATS Manuelles'!AL$29)</f>
        <v>0</v>
      </c>
      <c r="AM39" s="48">
        <f>SUMIFS(Saisie!$I:$I,Saisie!$H:$H,'STATS Manuelles'!$A39,Saisie!$D:$D,'STATS Manuelles'!$B$27,Saisie!$A:$A,'STATS Manuelles'!AM$29)</f>
        <v>0</v>
      </c>
      <c r="AN39" s="48">
        <f>SUMIFS(Saisie!$I:$I,Saisie!$H:$H,'STATS Manuelles'!$A39,Saisie!$D:$D,'STATS Manuelles'!$B$27,Saisie!$A:$A,'STATS Manuelles'!AN$29)</f>
        <v>0</v>
      </c>
      <c r="AO39" s="48">
        <f>SUMIFS(Saisie!$I:$I,Saisie!$H:$H,'STATS Manuelles'!$A39,Saisie!$D:$D,'STATS Manuelles'!$B$27,Saisie!$A:$A,'STATS Manuelles'!AO$29)</f>
        <v>0</v>
      </c>
      <c r="AP39" s="48">
        <f>SUMIFS(Saisie!$I:$I,Saisie!$H:$H,'STATS Manuelles'!$A39,Saisie!$D:$D,'STATS Manuelles'!$B$27,Saisie!$A:$A,'STATS Manuelles'!AP$29)</f>
        <v>0</v>
      </c>
      <c r="AQ39" s="48">
        <f>SUMIFS(Saisie!$I:$I,Saisie!$H:$H,'STATS Manuelles'!$A39,Saisie!$D:$D,'STATS Manuelles'!$B$27,Saisie!$A:$A,'STATS Manuelles'!AQ$29)</f>
        <v>0</v>
      </c>
      <c r="AR39" s="48">
        <f>SUMIFS(Saisie!$I:$I,Saisie!$H:$H,'STATS Manuelles'!$A39,Saisie!$D:$D,'STATS Manuelles'!$B$27,Saisie!$A:$A,'STATS Manuelles'!AR$29)</f>
        <v>0</v>
      </c>
      <c r="AS39" s="48">
        <f>SUMIFS(Saisie!$I:$I,Saisie!$H:$H,'STATS Manuelles'!$A39,Saisie!$D:$D,'STATS Manuelles'!$B$27,Saisie!$A:$A,'STATS Manuelles'!AS$29)</f>
        <v>0</v>
      </c>
      <c r="AT39" s="48">
        <f>SUMIFS(Saisie!$I:$I,Saisie!$H:$H,'STATS Manuelles'!$A39,Saisie!$D:$D,'STATS Manuelles'!$B$27,Saisie!$A:$A,'STATS Manuelles'!AT$29)</f>
        <v>0</v>
      </c>
      <c r="AU39" s="48">
        <f>SUMIFS(Saisie!$I:$I,Saisie!$H:$H,'STATS Manuelles'!$A39,Saisie!$D:$D,'STATS Manuelles'!$B$27,Saisie!$A:$A,'STATS Manuelles'!AU$29)</f>
        <v>0</v>
      </c>
      <c r="AV39" s="48">
        <f>SUMIFS(Saisie!$I:$I,Saisie!$H:$H,'STATS Manuelles'!$A39,Saisie!$D:$D,'STATS Manuelles'!$B$27,Saisie!$A:$A,'STATS Manuelles'!AV$29)</f>
        <v>0</v>
      </c>
      <c r="AW39" s="48">
        <f>SUMIFS(Saisie!$I:$I,Saisie!$H:$H,'STATS Manuelles'!$A39,Saisie!$D:$D,'STATS Manuelles'!$B$27,Saisie!$A:$A,'STATS Manuelles'!AW$29)</f>
        <v>0</v>
      </c>
      <c r="AX39" s="48">
        <f>SUMIFS(Saisie!$I:$I,Saisie!$H:$H,'STATS Manuelles'!$A39,Saisie!$D:$D,'STATS Manuelles'!$B$27,Saisie!$A:$A,'STATS Manuelles'!AX$29)</f>
        <v>0</v>
      </c>
      <c r="AY39" s="48">
        <f>SUMIFS(Saisie!$I:$I,Saisie!$H:$H,'STATS Manuelles'!$A39,Saisie!$D:$D,'STATS Manuelles'!$B$27,Saisie!$A:$A,'STATS Manuelles'!AY$29)</f>
        <v>0</v>
      </c>
      <c r="AZ39" s="48">
        <f>SUMIFS(Saisie!$I:$I,Saisie!$H:$H,'STATS Manuelles'!$A39,Saisie!$D:$D,'STATS Manuelles'!$B$27,Saisie!$A:$A,'STATS Manuelles'!AZ$29)</f>
        <v>0</v>
      </c>
      <c r="BA39" s="48">
        <f>SUMIFS(Saisie!$I:$I,Saisie!$H:$H,'STATS Manuelles'!$A39,Saisie!$D:$D,'STATS Manuelles'!$B$27,Saisie!$A:$A,'STATS Manuelles'!BA$29)</f>
        <v>0</v>
      </c>
      <c r="BB39" s="48">
        <f>SUMIFS(Saisie!$I:$I,Saisie!$H:$H,'STATS Manuelles'!$A39,Saisie!$D:$D,'STATS Manuelles'!$B$27,Saisie!$A:$A,'STATS Manuelles'!BB$29)</f>
        <v>0</v>
      </c>
    </row>
    <row r="40" spans="1:54" x14ac:dyDescent="0.25">
      <c r="A40" s="39" t="s">
        <v>32</v>
      </c>
      <c r="B40" s="48">
        <f>SUMIFS(Saisie!$I:$I,Saisie!$H:$H,'STATS Manuelles'!$A40,Saisie!$D:$D,'STATS Manuelles'!$B$27,Saisie!$A:$A,'STATS Manuelles'!B$29)</f>
        <v>0</v>
      </c>
      <c r="C40" s="48">
        <f>SUMIFS(Saisie!$I:$I,Saisie!$H:$H,'STATS Manuelles'!$A40,Saisie!$D:$D,'STATS Manuelles'!$B$27,Saisie!$A:$A,'STATS Manuelles'!C$29)</f>
        <v>0</v>
      </c>
      <c r="D40" s="48">
        <f>SUMIFS(Saisie!$I:$I,Saisie!$H:$H,'STATS Manuelles'!$A40,Saisie!$D:$D,'STATS Manuelles'!$B$27,Saisie!$A:$A,'STATS Manuelles'!D$29)</f>
        <v>0</v>
      </c>
      <c r="E40" s="48">
        <f>SUMIFS(Saisie!$I:$I,Saisie!$H:$H,'STATS Manuelles'!$A40,Saisie!$D:$D,'STATS Manuelles'!$B$27,Saisie!$A:$A,'STATS Manuelles'!E$29)</f>
        <v>20</v>
      </c>
      <c r="F40" s="48">
        <f>SUMIFS(Saisie!$I:$I,Saisie!$H:$H,'STATS Manuelles'!$A40,Saisie!$D:$D,'STATS Manuelles'!$B$27,Saisie!$A:$A,'STATS Manuelles'!F$29)</f>
        <v>0</v>
      </c>
      <c r="G40" s="48">
        <f>SUMIFS(Saisie!$I:$I,Saisie!$H:$H,'STATS Manuelles'!$A40,Saisie!$D:$D,'STATS Manuelles'!$B$27,Saisie!$A:$A,'STATS Manuelles'!G$29)</f>
        <v>0</v>
      </c>
      <c r="H40" s="48">
        <f>SUMIFS(Saisie!$I:$I,Saisie!$H:$H,'STATS Manuelles'!$A40,Saisie!$D:$D,'STATS Manuelles'!$B$27,Saisie!$A:$A,'STATS Manuelles'!H$29)</f>
        <v>0</v>
      </c>
      <c r="I40" s="48">
        <f>SUMIFS(Saisie!$I:$I,Saisie!$H:$H,'STATS Manuelles'!$A40,Saisie!$D:$D,'STATS Manuelles'!$B$27,Saisie!$A:$A,'STATS Manuelles'!I$29)</f>
        <v>0</v>
      </c>
      <c r="J40" s="48">
        <f>SUMIFS(Saisie!$I:$I,Saisie!$H:$H,'STATS Manuelles'!$A40,Saisie!$D:$D,'STATS Manuelles'!$B$27,Saisie!$A:$A,'STATS Manuelles'!J$29)</f>
        <v>0</v>
      </c>
      <c r="K40" s="48">
        <f>SUMIFS(Saisie!$I:$I,Saisie!$H:$H,'STATS Manuelles'!$A40,Saisie!$D:$D,'STATS Manuelles'!$B$27,Saisie!$A:$A,'STATS Manuelles'!K$29)</f>
        <v>0</v>
      </c>
      <c r="L40" s="48">
        <f>SUMIFS(Saisie!$I:$I,Saisie!$H:$H,'STATS Manuelles'!$A40,Saisie!$D:$D,'STATS Manuelles'!$B$27,Saisie!$A:$A,'STATS Manuelles'!L$29)</f>
        <v>0</v>
      </c>
      <c r="M40" s="48">
        <f>SUMIFS(Saisie!$I:$I,Saisie!$H:$H,'STATS Manuelles'!$A40,Saisie!$D:$D,'STATS Manuelles'!$B$27,Saisie!$A:$A,'STATS Manuelles'!M$29)</f>
        <v>0</v>
      </c>
      <c r="N40" s="48">
        <f>SUMIFS(Saisie!$I:$I,Saisie!$H:$H,'STATS Manuelles'!$A40,Saisie!$D:$D,'STATS Manuelles'!$B$27,Saisie!$A:$A,'STATS Manuelles'!N$29)</f>
        <v>0</v>
      </c>
      <c r="O40" s="48">
        <f>SUMIFS(Saisie!$I:$I,Saisie!$H:$H,'STATS Manuelles'!$A40,Saisie!$D:$D,'STATS Manuelles'!$B$27,Saisie!$A:$A,'STATS Manuelles'!O$29)</f>
        <v>0</v>
      </c>
      <c r="P40" s="48">
        <f>SUMIFS(Saisie!$I:$I,Saisie!$H:$H,'STATS Manuelles'!$A40,Saisie!$D:$D,'STATS Manuelles'!$B$27,Saisie!$A:$A,'STATS Manuelles'!P$29)</f>
        <v>0</v>
      </c>
      <c r="Q40" s="48">
        <f>SUMIFS(Saisie!$I:$I,Saisie!$H:$H,'STATS Manuelles'!$A40,Saisie!$D:$D,'STATS Manuelles'!$B$27,Saisie!$A:$A,'STATS Manuelles'!Q$29)</f>
        <v>0</v>
      </c>
      <c r="R40" s="48">
        <f>SUMIFS(Saisie!$I:$I,Saisie!$H:$H,'STATS Manuelles'!$A40,Saisie!$D:$D,'STATS Manuelles'!$B$27,Saisie!$A:$A,'STATS Manuelles'!R$29)</f>
        <v>0</v>
      </c>
      <c r="S40" s="48">
        <f>SUMIFS(Saisie!$I:$I,Saisie!$H:$H,'STATS Manuelles'!$A40,Saisie!$D:$D,'STATS Manuelles'!$B$27,Saisie!$A:$A,'STATS Manuelles'!S$29)</f>
        <v>0</v>
      </c>
      <c r="T40" s="48">
        <f>SUMIFS(Saisie!$I:$I,Saisie!$H:$H,'STATS Manuelles'!$A40,Saisie!$D:$D,'STATS Manuelles'!$B$27,Saisie!$A:$A,'STATS Manuelles'!T$29)</f>
        <v>0</v>
      </c>
      <c r="U40" s="48">
        <f>SUMIFS(Saisie!$I:$I,Saisie!$H:$H,'STATS Manuelles'!$A40,Saisie!$D:$D,'STATS Manuelles'!$B$27,Saisie!$A:$A,'STATS Manuelles'!U$29)</f>
        <v>0</v>
      </c>
      <c r="V40" s="48">
        <f>SUMIFS(Saisie!$I:$I,Saisie!$H:$H,'STATS Manuelles'!$A40,Saisie!$D:$D,'STATS Manuelles'!$B$27,Saisie!$A:$A,'STATS Manuelles'!V$29)</f>
        <v>0</v>
      </c>
      <c r="W40" s="48">
        <f>SUMIFS(Saisie!$I:$I,Saisie!$H:$H,'STATS Manuelles'!$A40,Saisie!$D:$D,'STATS Manuelles'!$B$27,Saisie!$A:$A,'STATS Manuelles'!W$29)</f>
        <v>0</v>
      </c>
      <c r="X40" s="48">
        <f>SUMIFS(Saisie!$I:$I,Saisie!$H:$H,'STATS Manuelles'!$A40,Saisie!$D:$D,'STATS Manuelles'!$B$27,Saisie!$A:$A,'STATS Manuelles'!X$29)</f>
        <v>0</v>
      </c>
      <c r="Y40" s="48">
        <f>SUMIFS(Saisie!$I:$I,Saisie!$H:$H,'STATS Manuelles'!$A40,Saisie!$D:$D,'STATS Manuelles'!$B$27,Saisie!$A:$A,'STATS Manuelles'!Y$29)</f>
        <v>0</v>
      </c>
      <c r="Z40" s="48">
        <f>SUMIFS(Saisie!$I:$I,Saisie!$H:$H,'STATS Manuelles'!$A40,Saisie!$D:$D,'STATS Manuelles'!$B$27,Saisie!$A:$A,'STATS Manuelles'!Z$29)</f>
        <v>0</v>
      </c>
      <c r="AA40" s="48">
        <f>SUMIFS(Saisie!$I:$I,Saisie!$H:$H,'STATS Manuelles'!$A40,Saisie!$D:$D,'STATS Manuelles'!$B$27,Saisie!$A:$A,'STATS Manuelles'!AA$29)</f>
        <v>0</v>
      </c>
      <c r="AB40" s="48">
        <f>SUMIFS(Saisie!$I:$I,Saisie!$H:$H,'STATS Manuelles'!$A40,Saisie!$D:$D,'STATS Manuelles'!$B$27,Saisie!$A:$A,'STATS Manuelles'!AB$29)</f>
        <v>0</v>
      </c>
      <c r="AC40" s="48">
        <f>SUMIFS(Saisie!$I:$I,Saisie!$H:$H,'STATS Manuelles'!$A40,Saisie!$D:$D,'STATS Manuelles'!$B$27,Saisie!$A:$A,'STATS Manuelles'!AC$29)</f>
        <v>0</v>
      </c>
      <c r="AD40" s="48">
        <f>SUMIFS(Saisie!$I:$I,Saisie!$H:$H,'STATS Manuelles'!$A40,Saisie!$D:$D,'STATS Manuelles'!$B$27,Saisie!$A:$A,'STATS Manuelles'!AD$29)</f>
        <v>0</v>
      </c>
      <c r="AE40" s="48">
        <f>SUMIFS(Saisie!$I:$I,Saisie!$H:$H,'STATS Manuelles'!$A40,Saisie!$D:$D,'STATS Manuelles'!$B$27,Saisie!$A:$A,'STATS Manuelles'!AE$29)</f>
        <v>0</v>
      </c>
      <c r="AF40" s="48">
        <f>SUMIFS(Saisie!$I:$I,Saisie!$H:$H,'STATS Manuelles'!$A40,Saisie!$D:$D,'STATS Manuelles'!$B$27,Saisie!$A:$A,'STATS Manuelles'!AF$29)</f>
        <v>0</v>
      </c>
      <c r="AG40" s="48">
        <f>SUMIFS(Saisie!$I:$I,Saisie!$H:$H,'STATS Manuelles'!$A40,Saisie!$D:$D,'STATS Manuelles'!$B$27,Saisie!$A:$A,'STATS Manuelles'!AG$29)</f>
        <v>0</v>
      </c>
      <c r="AH40" s="48">
        <f>SUMIFS(Saisie!$I:$I,Saisie!$H:$H,'STATS Manuelles'!$A40,Saisie!$D:$D,'STATS Manuelles'!$B$27,Saisie!$A:$A,'STATS Manuelles'!AH$29)</f>
        <v>0</v>
      </c>
      <c r="AI40" s="48">
        <f>SUMIFS(Saisie!$I:$I,Saisie!$H:$H,'STATS Manuelles'!$A40,Saisie!$D:$D,'STATS Manuelles'!$B$27,Saisie!$A:$A,'STATS Manuelles'!AI$29)</f>
        <v>0</v>
      </c>
      <c r="AJ40" s="48">
        <f>SUMIFS(Saisie!$I:$I,Saisie!$H:$H,'STATS Manuelles'!$A40,Saisie!$D:$D,'STATS Manuelles'!$B$27,Saisie!$A:$A,'STATS Manuelles'!AJ$29)</f>
        <v>0</v>
      </c>
      <c r="AK40" s="48">
        <f>SUMIFS(Saisie!$I:$I,Saisie!$H:$H,'STATS Manuelles'!$A40,Saisie!$D:$D,'STATS Manuelles'!$B$27,Saisie!$A:$A,'STATS Manuelles'!AK$29)</f>
        <v>0</v>
      </c>
      <c r="AL40" s="48">
        <f>SUMIFS(Saisie!$I:$I,Saisie!$H:$H,'STATS Manuelles'!$A40,Saisie!$D:$D,'STATS Manuelles'!$B$27,Saisie!$A:$A,'STATS Manuelles'!AL$29)</f>
        <v>0</v>
      </c>
      <c r="AM40" s="48">
        <f>SUMIFS(Saisie!$I:$I,Saisie!$H:$H,'STATS Manuelles'!$A40,Saisie!$D:$D,'STATS Manuelles'!$B$27,Saisie!$A:$A,'STATS Manuelles'!AM$29)</f>
        <v>0</v>
      </c>
      <c r="AN40" s="48">
        <f>SUMIFS(Saisie!$I:$I,Saisie!$H:$H,'STATS Manuelles'!$A40,Saisie!$D:$D,'STATS Manuelles'!$B$27,Saisie!$A:$A,'STATS Manuelles'!AN$29)</f>
        <v>0</v>
      </c>
      <c r="AO40" s="48">
        <f>SUMIFS(Saisie!$I:$I,Saisie!$H:$H,'STATS Manuelles'!$A40,Saisie!$D:$D,'STATS Manuelles'!$B$27,Saisie!$A:$A,'STATS Manuelles'!AO$29)</f>
        <v>0</v>
      </c>
      <c r="AP40" s="48">
        <f>SUMIFS(Saisie!$I:$I,Saisie!$H:$H,'STATS Manuelles'!$A40,Saisie!$D:$D,'STATS Manuelles'!$B$27,Saisie!$A:$A,'STATS Manuelles'!AP$29)</f>
        <v>0</v>
      </c>
      <c r="AQ40" s="48">
        <f>SUMIFS(Saisie!$I:$I,Saisie!$H:$H,'STATS Manuelles'!$A40,Saisie!$D:$D,'STATS Manuelles'!$B$27,Saisie!$A:$A,'STATS Manuelles'!AQ$29)</f>
        <v>0</v>
      </c>
      <c r="AR40" s="48">
        <f>SUMIFS(Saisie!$I:$I,Saisie!$H:$H,'STATS Manuelles'!$A40,Saisie!$D:$D,'STATS Manuelles'!$B$27,Saisie!$A:$A,'STATS Manuelles'!AR$29)</f>
        <v>0</v>
      </c>
      <c r="AS40" s="48">
        <f>SUMIFS(Saisie!$I:$I,Saisie!$H:$H,'STATS Manuelles'!$A40,Saisie!$D:$D,'STATS Manuelles'!$B$27,Saisie!$A:$A,'STATS Manuelles'!AS$29)</f>
        <v>0</v>
      </c>
      <c r="AT40" s="48">
        <f>SUMIFS(Saisie!$I:$I,Saisie!$H:$H,'STATS Manuelles'!$A40,Saisie!$D:$D,'STATS Manuelles'!$B$27,Saisie!$A:$A,'STATS Manuelles'!AT$29)</f>
        <v>0</v>
      </c>
      <c r="AU40" s="48">
        <f>SUMIFS(Saisie!$I:$I,Saisie!$H:$H,'STATS Manuelles'!$A40,Saisie!$D:$D,'STATS Manuelles'!$B$27,Saisie!$A:$A,'STATS Manuelles'!AU$29)</f>
        <v>0</v>
      </c>
      <c r="AV40" s="48">
        <f>SUMIFS(Saisie!$I:$I,Saisie!$H:$H,'STATS Manuelles'!$A40,Saisie!$D:$D,'STATS Manuelles'!$B$27,Saisie!$A:$A,'STATS Manuelles'!AV$29)</f>
        <v>0</v>
      </c>
      <c r="AW40" s="48">
        <f>SUMIFS(Saisie!$I:$I,Saisie!$H:$H,'STATS Manuelles'!$A40,Saisie!$D:$D,'STATS Manuelles'!$B$27,Saisie!$A:$A,'STATS Manuelles'!AW$29)</f>
        <v>0</v>
      </c>
      <c r="AX40" s="48">
        <f>SUMIFS(Saisie!$I:$I,Saisie!$H:$H,'STATS Manuelles'!$A40,Saisie!$D:$D,'STATS Manuelles'!$B$27,Saisie!$A:$A,'STATS Manuelles'!AX$29)</f>
        <v>0</v>
      </c>
      <c r="AY40" s="48">
        <f>SUMIFS(Saisie!$I:$I,Saisie!$H:$H,'STATS Manuelles'!$A40,Saisie!$D:$D,'STATS Manuelles'!$B$27,Saisie!$A:$A,'STATS Manuelles'!AY$29)</f>
        <v>0</v>
      </c>
      <c r="AZ40" s="48">
        <f>SUMIFS(Saisie!$I:$I,Saisie!$H:$H,'STATS Manuelles'!$A40,Saisie!$D:$D,'STATS Manuelles'!$B$27,Saisie!$A:$A,'STATS Manuelles'!AZ$29)</f>
        <v>0</v>
      </c>
      <c r="BA40" s="48">
        <f>SUMIFS(Saisie!$I:$I,Saisie!$H:$H,'STATS Manuelles'!$A40,Saisie!$D:$D,'STATS Manuelles'!$B$27,Saisie!$A:$A,'STATS Manuelles'!BA$29)</f>
        <v>0</v>
      </c>
      <c r="BB40" s="48">
        <f>SUMIFS(Saisie!$I:$I,Saisie!$H:$H,'STATS Manuelles'!$A40,Saisie!$D:$D,'STATS Manuelles'!$B$27,Saisie!$A:$A,'STATS Manuelles'!BB$29)</f>
        <v>0</v>
      </c>
    </row>
    <row r="41" spans="1:54" x14ac:dyDescent="0.25">
      <c r="A41" s="39" t="s">
        <v>21</v>
      </c>
      <c r="B41" s="48">
        <f>SUMIFS(Saisie!$I:$I,Saisie!$H:$H,'STATS Manuelles'!$A41,Saisie!$D:$D,'STATS Manuelles'!$B$27,Saisie!$A:$A,'STATS Manuelles'!B$29)</f>
        <v>0</v>
      </c>
      <c r="C41" s="48">
        <f>SUMIFS(Saisie!$I:$I,Saisie!$H:$H,'STATS Manuelles'!$A41,Saisie!$D:$D,'STATS Manuelles'!$B$27,Saisie!$A:$A,'STATS Manuelles'!C$29)</f>
        <v>0</v>
      </c>
      <c r="D41" s="48">
        <f>SUMIFS(Saisie!$I:$I,Saisie!$H:$H,'STATS Manuelles'!$A41,Saisie!$D:$D,'STATS Manuelles'!$B$27,Saisie!$A:$A,'STATS Manuelles'!D$29)</f>
        <v>0</v>
      </c>
      <c r="E41" s="48">
        <f>SUMIFS(Saisie!$I:$I,Saisie!$H:$H,'STATS Manuelles'!$A41,Saisie!$D:$D,'STATS Manuelles'!$B$27,Saisie!$A:$A,'STATS Manuelles'!E$29)</f>
        <v>217</v>
      </c>
      <c r="F41" s="48">
        <f>SUMIFS(Saisie!$I:$I,Saisie!$H:$H,'STATS Manuelles'!$A41,Saisie!$D:$D,'STATS Manuelles'!$B$27,Saisie!$A:$A,'STATS Manuelles'!F$29)</f>
        <v>0</v>
      </c>
      <c r="G41" s="48">
        <f>SUMIFS(Saisie!$I:$I,Saisie!$H:$H,'STATS Manuelles'!$A41,Saisie!$D:$D,'STATS Manuelles'!$B$27,Saisie!$A:$A,'STATS Manuelles'!G$29)</f>
        <v>0</v>
      </c>
      <c r="H41" s="48">
        <f>SUMIFS(Saisie!$I:$I,Saisie!$H:$H,'STATS Manuelles'!$A41,Saisie!$D:$D,'STATS Manuelles'!$B$27,Saisie!$A:$A,'STATS Manuelles'!H$29)</f>
        <v>0</v>
      </c>
      <c r="I41" s="48">
        <f>SUMIFS(Saisie!$I:$I,Saisie!$H:$H,'STATS Manuelles'!$A41,Saisie!$D:$D,'STATS Manuelles'!$B$27,Saisie!$A:$A,'STATS Manuelles'!I$29)</f>
        <v>0</v>
      </c>
      <c r="J41" s="48">
        <f>SUMIFS(Saisie!$I:$I,Saisie!$H:$H,'STATS Manuelles'!$A41,Saisie!$D:$D,'STATS Manuelles'!$B$27,Saisie!$A:$A,'STATS Manuelles'!J$29)</f>
        <v>0</v>
      </c>
      <c r="K41" s="48">
        <f>SUMIFS(Saisie!$I:$I,Saisie!$H:$H,'STATS Manuelles'!$A41,Saisie!$D:$D,'STATS Manuelles'!$B$27,Saisie!$A:$A,'STATS Manuelles'!K$29)</f>
        <v>0</v>
      </c>
      <c r="L41" s="48">
        <f>SUMIFS(Saisie!$I:$I,Saisie!$H:$H,'STATS Manuelles'!$A41,Saisie!$D:$D,'STATS Manuelles'!$B$27,Saisie!$A:$A,'STATS Manuelles'!L$29)</f>
        <v>0</v>
      </c>
      <c r="M41" s="48">
        <f>SUMIFS(Saisie!$I:$I,Saisie!$H:$H,'STATS Manuelles'!$A41,Saisie!$D:$D,'STATS Manuelles'!$B$27,Saisie!$A:$A,'STATS Manuelles'!M$29)</f>
        <v>0</v>
      </c>
      <c r="N41" s="48">
        <f>SUMIFS(Saisie!$I:$I,Saisie!$H:$H,'STATS Manuelles'!$A41,Saisie!$D:$D,'STATS Manuelles'!$B$27,Saisie!$A:$A,'STATS Manuelles'!N$29)</f>
        <v>0</v>
      </c>
      <c r="O41" s="48">
        <f>SUMIFS(Saisie!$I:$I,Saisie!$H:$H,'STATS Manuelles'!$A41,Saisie!$D:$D,'STATS Manuelles'!$B$27,Saisie!$A:$A,'STATS Manuelles'!O$29)</f>
        <v>0</v>
      </c>
      <c r="P41" s="48">
        <f>SUMIFS(Saisie!$I:$I,Saisie!$H:$H,'STATS Manuelles'!$A41,Saisie!$D:$D,'STATS Manuelles'!$B$27,Saisie!$A:$A,'STATS Manuelles'!P$29)</f>
        <v>0</v>
      </c>
      <c r="Q41" s="48">
        <f>SUMIFS(Saisie!$I:$I,Saisie!$H:$H,'STATS Manuelles'!$A41,Saisie!$D:$D,'STATS Manuelles'!$B$27,Saisie!$A:$A,'STATS Manuelles'!Q$29)</f>
        <v>0</v>
      </c>
      <c r="R41" s="48">
        <f>SUMIFS(Saisie!$I:$I,Saisie!$H:$H,'STATS Manuelles'!$A41,Saisie!$D:$D,'STATS Manuelles'!$B$27,Saisie!$A:$A,'STATS Manuelles'!R$29)</f>
        <v>0</v>
      </c>
      <c r="S41" s="48">
        <f>SUMIFS(Saisie!$I:$I,Saisie!$H:$H,'STATS Manuelles'!$A41,Saisie!$D:$D,'STATS Manuelles'!$B$27,Saisie!$A:$A,'STATS Manuelles'!S$29)</f>
        <v>0</v>
      </c>
      <c r="T41" s="48">
        <f>SUMIFS(Saisie!$I:$I,Saisie!$H:$H,'STATS Manuelles'!$A41,Saisie!$D:$D,'STATS Manuelles'!$B$27,Saisie!$A:$A,'STATS Manuelles'!T$29)</f>
        <v>0</v>
      </c>
      <c r="U41" s="48">
        <f>SUMIFS(Saisie!$I:$I,Saisie!$H:$H,'STATS Manuelles'!$A41,Saisie!$D:$D,'STATS Manuelles'!$B$27,Saisie!$A:$A,'STATS Manuelles'!U$29)</f>
        <v>0</v>
      </c>
      <c r="V41" s="48">
        <f>SUMIFS(Saisie!$I:$I,Saisie!$H:$H,'STATS Manuelles'!$A41,Saisie!$D:$D,'STATS Manuelles'!$B$27,Saisie!$A:$A,'STATS Manuelles'!V$29)</f>
        <v>0</v>
      </c>
      <c r="W41" s="48">
        <f>SUMIFS(Saisie!$I:$I,Saisie!$H:$H,'STATS Manuelles'!$A41,Saisie!$D:$D,'STATS Manuelles'!$B$27,Saisie!$A:$A,'STATS Manuelles'!W$29)</f>
        <v>0</v>
      </c>
      <c r="X41" s="48">
        <f>SUMIFS(Saisie!$I:$I,Saisie!$H:$H,'STATS Manuelles'!$A41,Saisie!$D:$D,'STATS Manuelles'!$B$27,Saisie!$A:$A,'STATS Manuelles'!X$29)</f>
        <v>0</v>
      </c>
      <c r="Y41" s="48">
        <f>SUMIFS(Saisie!$I:$I,Saisie!$H:$H,'STATS Manuelles'!$A41,Saisie!$D:$D,'STATS Manuelles'!$B$27,Saisie!$A:$A,'STATS Manuelles'!Y$29)</f>
        <v>0</v>
      </c>
      <c r="Z41" s="48">
        <f>SUMIFS(Saisie!$I:$I,Saisie!$H:$H,'STATS Manuelles'!$A41,Saisie!$D:$D,'STATS Manuelles'!$B$27,Saisie!$A:$A,'STATS Manuelles'!Z$29)</f>
        <v>0</v>
      </c>
      <c r="AA41" s="48">
        <f>SUMIFS(Saisie!$I:$I,Saisie!$H:$H,'STATS Manuelles'!$A41,Saisie!$D:$D,'STATS Manuelles'!$B$27,Saisie!$A:$A,'STATS Manuelles'!AA$29)</f>
        <v>0</v>
      </c>
      <c r="AB41" s="48">
        <f>SUMIFS(Saisie!$I:$I,Saisie!$H:$H,'STATS Manuelles'!$A41,Saisie!$D:$D,'STATS Manuelles'!$B$27,Saisie!$A:$A,'STATS Manuelles'!AB$29)</f>
        <v>0</v>
      </c>
      <c r="AC41" s="48">
        <f>SUMIFS(Saisie!$I:$I,Saisie!$H:$H,'STATS Manuelles'!$A41,Saisie!$D:$D,'STATS Manuelles'!$B$27,Saisie!$A:$A,'STATS Manuelles'!AC$29)</f>
        <v>0</v>
      </c>
      <c r="AD41" s="48">
        <f>SUMIFS(Saisie!$I:$I,Saisie!$H:$H,'STATS Manuelles'!$A41,Saisie!$D:$D,'STATS Manuelles'!$B$27,Saisie!$A:$A,'STATS Manuelles'!AD$29)</f>
        <v>0</v>
      </c>
      <c r="AE41" s="48">
        <f>SUMIFS(Saisie!$I:$I,Saisie!$H:$H,'STATS Manuelles'!$A41,Saisie!$D:$D,'STATS Manuelles'!$B$27,Saisie!$A:$A,'STATS Manuelles'!AE$29)</f>
        <v>0</v>
      </c>
      <c r="AF41" s="48">
        <f>SUMIFS(Saisie!$I:$I,Saisie!$H:$H,'STATS Manuelles'!$A41,Saisie!$D:$D,'STATS Manuelles'!$B$27,Saisie!$A:$A,'STATS Manuelles'!AF$29)</f>
        <v>0</v>
      </c>
      <c r="AG41" s="48">
        <f>SUMIFS(Saisie!$I:$I,Saisie!$H:$H,'STATS Manuelles'!$A41,Saisie!$D:$D,'STATS Manuelles'!$B$27,Saisie!$A:$A,'STATS Manuelles'!AG$29)</f>
        <v>0</v>
      </c>
      <c r="AH41" s="48">
        <f>SUMIFS(Saisie!$I:$I,Saisie!$H:$H,'STATS Manuelles'!$A41,Saisie!$D:$D,'STATS Manuelles'!$B$27,Saisie!$A:$A,'STATS Manuelles'!AH$29)</f>
        <v>0</v>
      </c>
      <c r="AI41" s="48">
        <f>SUMIFS(Saisie!$I:$I,Saisie!$H:$H,'STATS Manuelles'!$A41,Saisie!$D:$D,'STATS Manuelles'!$B$27,Saisie!$A:$A,'STATS Manuelles'!AI$29)</f>
        <v>0</v>
      </c>
      <c r="AJ41" s="48">
        <f>SUMIFS(Saisie!$I:$I,Saisie!$H:$H,'STATS Manuelles'!$A41,Saisie!$D:$D,'STATS Manuelles'!$B$27,Saisie!$A:$A,'STATS Manuelles'!AJ$29)</f>
        <v>0</v>
      </c>
      <c r="AK41" s="48">
        <f>SUMIFS(Saisie!$I:$I,Saisie!$H:$H,'STATS Manuelles'!$A41,Saisie!$D:$D,'STATS Manuelles'!$B$27,Saisie!$A:$A,'STATS Manuelles'!AK$29)</f>
        <v>0</v>
      </c>
      <c r="AL41" s="48">
        <f>SUMIFS(Saisie!$I:$I,Saisie!$H:$H,'STATS Manuelles'!$A41,Saisie!$D:$D,'STATS Manuelles'!$B$27,Saisie!$A:$A,'STATS Manuelles'!AL$29)</f>
        <v>0</v>
      </c>
      <c r="AM41" s="48">
        <f>SUMIFS(Saisie!$I:$I,Saisie!$H:$H,'STATS Manuelles'!$A41,Saisie!$D:$D,'STATS Manuelles'!$B$27,Saisie!$A:$A,'STATS Manuelles'!AM$29)</f>
        <v>0</v>
      </c>
      <c r="AN41" s="48">
        <f>SUMIFS(Saisie!$I:$I,Saisie!$H:$H,'STATS Manuelles'!$A41,Saisie!$D:$D,'STATS Manuelles'!$B$27,Saisie!$A:$A,'STATS Manuelles'!AN$29)</f>
        <v>0</v>
      </c>
      <c r="AO41" s="48">
        <f>SUMIFS(Saisie!$I:$I,Saisie!$H:$H,'STATS Manuelles'!$A41,Saisie!$D:$D,'STATS Manuelles'!$B$27,Saisie!$A:$A,'STATS Manuelles'!AO$29)</f>
        <v>0</v>
      </c>
      <c r="AP41" s="48">
        <f>SUMIFS(Saisie!$I:$I,Saisie!$H:$H,'STATS Manuelles'!$A41,Saisie!$D:$D,'STATS Manuelles'!$B$27,Saisie!$A:$A,'STATS Manuelles'!AP$29)</f>
        <v>0</v>
      </c>
      <c r="AQ41" s="48">
        <f>SUMIFS(Saisie!$I:$I,Saisie!$H:$H,'STATS Manuelles'!$A41,Saisie!$D:$D,'STATS Manuelles'!$B$27,Saisie!$A:$A,'STATS Manuelles'!AQ$29)</f>
        <v>0</v>
      </c>
      <c r="AR41" s="48">
        <f>SUMIFS(Saisie!$I:$I,Saisie!$H:$H,'STATS Manuelles'!$A41,Saisie!$D:$D,'STATS Manuelles'!$B$27,Saisie!$A:$A,'STATS Manuelles'!AR$29)</f>
        <v>0</v>
      </c>
      <c r="AS41" s="48">
        <f>SUMIFS(Saisie!$I:$I,Saisie!$H:$H,'STATS Manuelles'!$A41,Saisie!$D:$D,'STATS Manuelles'!$B$27,Saisie!$A:$A,'STATS Manuelles'!AS$29)</f>
        <v>0</v>
      </c>
      <c r="AT41" s="48">
        <f>SUMIFS(Saisie!$I:$I,Saisie!$H:$H,'STATS Manuelles'!$A41,Saisie!$D:$D,'STATS Manuelles'!$B$27,Saisie!$A:$A,'STATS Manuelles'!AT$29)</f>
        <v>0</v>
      </c>
      <c r="AU41" s="48">
        <f>SUMIFS(Saisie!$I:$I,Saisie!$H:$H,'STATS Manuelles'!$A41,Saisie!$D:$D,'STATS Manuelles'!$B$27,Saisie!$A:$A,'STATS Manuelles'!AU$29)</f>
        <v>0</v>
      </c>
      <c r="AV41" s="48">
        <f>SUMIFS(Saisie!$I:$I,Saisie!$H:$H,'STATS Manuelles'!$A41,Saisie!$D:$D,'STATS Manuelles'!$B$27,Saisie!$A:$A,'STATS Manuelles'!AV$29)</f>
        <v>0</v>
      </c>
      <c r="AW41" s="48">
        <f>SUMIFS(Saisie!$I:$I,Saisie!$H:$H,'STATS Manuelles'!$A41,Saisie!$D:$D,'STATS Manuelles'!$B$27,Saisie!$A:$A,'STATS Manuelles'!AW$29)</f>
        <v>0</v>
      </c>
      <c r="AX41" s="48">
        <f>SUMIFS(Saisie!$I:$I,Saisie!$H:$H,'STATS Manuelles'!$A41,Saisie!$D:$D,'STATS Manuelles'!$B$27,Saisie!$A:$A,'STATS Manuelles'!AX$29)</f>
        <v>0</v>
      </c>
      <c r="AY41" s="48">
        <f>SUMIFS(Saisie!$I:$I,Saisie!$H:$H,'STATS Manuelles'!$A41,Saisie!$D:$D,'STATS Manuelles'!$B$27,Saisie!$A:$A,'STATS Manuelles'!AY$29)</f>
        <v>0</v>
      </c>
      <c r="AZ41" s="48">
        <f>SUMIFS(Saisie!$I:$I,Saisie!$H:$H,'STATS Manuelles'!$A41,Saisie!$D:$D,'STATS Manuelles'!$B$27,Saisie!$A:$A,'STATS Manuelles'!AZ$29)</f>
        <v>0</v>
      </c>
      <c r="BA41" s="48">
        <f>SUMIFS(Saisie!$I:$I,Saisie!$H:$H,'STATS Manuelles'!$A41,Saisie!$D:$D,'STATS Manuelles'!$B$27,Saisie!$A:$A,'STATS Manuelles'!BA$29)</f>
        <v>0</v>
      </c>
      <c r="BB41" s="48">
        <f>SUMIFS(Saisie!$I:$I,Saisie!$H:$H,'STATS Manuelles'!$A41,Saisie!$D:$D,'STATS Manuelles'!$B$27,Saisie!$A:$A,'STATS Manuelles'!BB$29)</f>
        <v>0</v>
      </c>
    </row>
    <row r="42" spans="1:54" x14ac:dyDescent="0.25">
      <c r="A42" s="39" t="s">
        <v>31</v>
      </c>
      <c r="B42" s="48">
        <f>SUMIFS(Saisie!$I:$I,Saisie!$H:$H,'STATS Manuelles'!$A42,Saisie!$D:$D,'STATS Manuelles'!$B$27,Saisie!$A:$A,'STATS Manuelles'!B$29)</f>
        <v>0</v>
      </c>
      <c r="C42" s="48">
        <f>SUMIFS(Saisie!$I:$I,Saisie!$H:$H,'STATS Manuelles'!$A42,Saisie!$D:$D,'STATS Manuelles'!$B$27,Saisie!$A:$A,'STATS Manuelles'!C$29)</f>
        <v>0</v>
      </c>
      <c r="D42" s="48">
        <f>SUMIFS(Saisie!$I:$I,Saisie!$H:$H,'STATS Manuelles'!$A42,Saisie!$D:$D,'STATS Manuelles'!$B$27,Saisie!$A:$A,'STATS Manuelles'!D$29)</f>
        <v>0</v>
      </c>
      <c r="E42" s="48">
        <f>SUMIFS(Saisie!$I:$I,Saisie!$H:$H,'STATS Manuelles'!$A42,Saisie!$D:$D,'STATS Manuelles'!$B$27,Saisie!$A:$A,'STATS Manuelles'!E$29)</f>
        <v>15</v>
      </c>
      <c r="F42" s="48">
        <f>SUMIFS(Saisie!$I:$I,Saisie!$H:$H,'STATS Manuelles'!$A42,Saisie!$D:$D,'STATS Manuelles'!$B$27,Saisie!$A:$A,'STATS Manuelles'!F$29)</f>
        <v>0</v>
      </c>
      <c r="G42" s="48">
        <f>SUMIFS(Saisie!$I:$I,Saisie!$H:$H,'STATS Manuelles'!$A42,Saisie!$D:$D,'STATS Manuelles'!$B$27,Saisie!$A:$A,'STATS Manuelles'!G$29)</f>
        <v>0</v>
      </c>
      <c r="H42" s="48">
        <f>SUMIFS(Saisie!$I:$I,Saisie!$H:$H,'STATS Manuelles'!$A42,Saisie!$D:$D,'STATS Manuelles'!$B$27,Saisie!$A:$A,'STATS Manuelles'!H$29)</f>
        <v>0</v>
      </c>
      <c r="I42" s="48">
        <f>SUMIFS(Saisie!$I:$I,Saisie!$H:$H,'STATS Manuelles'!$A42,Saisie!$D:$D,'STATS Manuelles'!$B$27,Saisie!$A:$A,'STATS Manuelles'!I$29)</f>
        <v>0</v>
      </c>
      <c r="J42" s="48">
        <f>SUMIFS(Saisie!$I:$I,Saisie!$H:$H,'STATS Manuelles'!$A42,Saisie!$D:$D,'STATS Manuelles'!$B$27,Saisie!$A:$A,'STATS Manuelles'!J$29)</f>
        <v>0</v>
      </c>
      <c r="K42" s="48">
        <f>SUMIFS(Saisie!$I:$I,Saisie!$H:$H,'STATS Manuelles'!$A42,Saisie!$D:$D,'STATS Manuelles'!$B$27,Saisie!$A:$A,'STATS Manuelles'!K$29)</f>
        <v>0</v>
      </c>
      <c r="L42" s="48">
        <f>SUMIFS(Saisie!$I:$I,Saisie!$H:$H,'STATS Manuelles'!$A42,Saisie!$D:$D,'STATS Manuelles'!$B$27,Saisie!$A:$A,'STATS Manuelles'!L$29)</f>
        <v>0</v>
      </c>
      <c r="M42" s="48">
        <f>SUMIFS(Saisie!$I:$I,Saisie!$H:$H,'STATS Manuelles'!$A42,Saisie!$D:$D,'STATS Manuelles'!$B$27,Saisie!$A:$A,'STATS Manuelles'!M$29)</f>
        <v>0</v>
      </c>
      <c r="N42" s="48">
        <f>SUMIFS(Saisie!$I:$I,Saisie!$H:$H,'STATS Manuelles'!$A42,Saisie!$D:$D,'STATS Manuelles'!$B$27,Saisie!$A:$A,'STATS Manuelles'!N$29)</f>
        <v>0</v>
      </c>
      <c r="O42" s="48">
        <f>SUMIFS(Saisie!$I:$I,Saisie!$H:$H,'STATS Manuelles'!$A42,Saisie!$D:$D,'STATS Manuelles'!$B$27,Saisie!$A:$A,'STATS Manuelles'!O$29)</f>
        <v>0</v>
      </c>
      <c r="P42" s="48">
        <f>SUMIFS(Saisie!$I:$I,Saisie!$H:$H,'STATS Manuelles'!$A42,Saisie!$D:$D,'STATS Manuelles'!$B$27,Saisie!$A:$A,'STATS Manuelles'!P$29)</f>
        <v>0</v>
      </c>
      <c r="Q42" s="48">
        <f>SUMIFS(Saisie!$I:$I,Saisie!$H:$H,'STATS Manuelles'!$A42,Saisie!$D:$D,'STATS Manuelles'!$B$27,Saisie!$A:$A,'STATS Manuelles'!Q$29)</f>
        <v>0</v>
      </c>
      <c r="R42" s="48">
        <f>SUMIFS(Saisie!$I:$I,Saisie!$H:$H,'STATS Manuelles'!$A42,Saisie!$D:$D,'STATS Manuelles'!$B$27,Saisie!$A:$A,'STATS Manuelles'!R$29)</f>
        <v>0</v>
      </c>
      <c r="S42" s="48">
        <f>SUMIFS(Saisie!$I:$I,Saisie!$H:$H,'STATS Manuelles'!$A42,Saisie!$D:$D,'STATS Manuelles'!$B$27,Saisie!$A:$A,'STATS Manuelles'!S$29)</f>
        <v>0</v>
      </c>
      <c r="T42" s="48">
        <f>SUMIFS(Saisie!$I:$I,Saisie!$H:$H,'STATS Manuelles'!$A42,Saisie!$D:$D,'STATS Manuelles'!$B$27,Saisie!$A:$A,'STATS Manuelles'!T$29)</f>
        <v>0</v>
      </c>
      <c r="U42" s="48">
        <f>SUMIFS(Saisie!$I:$I,Saisie!$H:$H,'STATS Manuelles'!$A42,Saisie!$D:$D,'STATS Manuelles'!$B$27,Saisie!$A:$A,'STATS Manuelles'!U$29)</f>
        <v>0</v>
      </c>
      <c r="V42" s="48">
        <f>SUMIFS(Saisie!$I:$I,Saisie!$H:$H,'STATS Manuelles'!$A42,Saisie!$D:$D,'STATS Manuelles'!$B$27,Saisie!$A:$A,'STATS Manuelles'!V$29)</f>
        <v>0</v>
      </c>
      <c r="W42" s="48">
        <f>SUMIFS(Saisie!$I:$I,Saisie!$H:$H,'STATS Manuelles'!$A42,Saisie!$D:$D,'STATS Manuelles'!$B$27,Saisie!$A:$A,'STATS Manuelles'!W$29)</f>
        <v>0</v>
      </c>
      <c r="X42" s="48">
        <f>SUMIFS(Saisie!$I:$I,Saisie!$H:$H,'STATS Manuelles'!$A42,Saisie!$D:$D,'STATS Manuelles'!$B$27,Saisie!$A:$A,'STATS Manuelles'!X$29)</f>
        <v>0</v>
      </c>
      <c r="Y42" s="48">
        <f>SUMIFS(Saisie!$I:$I,Saisie!$H:$H,'STATS Manuelles'!$A42,Saisie!$D:$D,'STATS Manuelles'!$B$27,Saisie!$A:$A,'STATS Manuelles'!Y$29)</f>
        <v>0</v>
      </c>
      <c r="Z42" s="48">
        <f>SUMIFS(Saisie!$I:$I,Saisie!$H:$H,'STATS Manuelles'!$A42,Saisie!$D:$D,'STATS Manuelles'!$B$27,Saisie!$A:$A,'STATS Manuelles'!Z$29)</f>
        <v>0</v>
      </c>
      <c r="AA42" s="48">
        <f>SUMIFS(Saisie!$I:$I,Saisie!$H:$H,'STATS Manuelles'!$A42,Saisie!$D:$D,'STATS Manuelles'!$B$27,Saisie!$A:$A,'STATS Manuelles'!AA$29)</f>
        <v>0</v>
      </c>
      <c r="AB42" s="48">
        <f>SUMIFS(Saisie!$I:$I,Saisie!$H:$H,'STATS Manuelles'!$A42,Saisie!$D:$D,'STATS Manuelles'!$B$27,Saisie!$A:$A,'STATS Manuelles'!AB$29)</f>
        <v>0</v>
      </c>
      <c r="AC42" s="48">
        <f>SUMIFS(Saisie!$I:$I,Saisie!$H:$H,'STATS Manuelles'!$A42,Saisie!$D:$D,'STATS Manuelles'!$B$27,Saisie!$A:$A,'STATS Manuelles'!AC$29)</f>
        <v>0</v>
      </c>
      <c r="AD42" s="48">
        <f>SUMIFS(Saisie!$I:$I,Saisie!$H:$H,'STATS Manuelles'!$A42,Saisie!$D:$D,'STATS Manuelles'!$B$27,Saisie!$A:$A,'STATS Manuelles'!AD$29)</f>
        <v>0</v>
      </c>
      <c r="AE42" s="48">
        <f>SUMIFS(Saisie!$I:$I,Saisie!$H:$H,'STATS Manuelles'!$A42,Saisie!$D:$D,'STATS Manuelles'!$B$27,Saisie!$A:$A,'STATS Manuelles'!AE$29)</f>
        <v>0</v>
      </c>
      <c r="AF42" s="48">
        <f>SUMIFS(Saisie!$I:$I,Saisie!$H:$H,'STATS Manuelles'!$A42,Saisie!$D:$D,'STATS Manuelles'!$B$27,Saisie!$A:$A,'STATS Manuelles'!AF$29)</f>
        <v>0</v>
      </c>
      <c r="AG42" s="48">
        <f>SUMIFS(Saisie!$I:$I,Saisie!$H:$H,'STATS Manuelles'!$A42,Saisie!$D:$D,'STATS Manuelles'!$B$27,Saisie!$A:$A,'STATS Manuelles'!AG$29)</f>
        <v>0</v>
      </c>
      <c r="AH42" s="48">
        <f>SUMIFS(Saisie!$I:$I,Saisie!$H:$H,'STATS Manuelles'!$A42,Saisie!$D:$D,'STATS Manuelles'!$B$27,Saisie!$A:$A,'STATS Manuelles'!AH$29)</f>
        <v>0</v>
      </c>
      <c r="AI42" s="48">
        <f>SUMIFS(Saisie!$I:$I,Saisie!$H:$H,'STATS Manuelles'!$A42,Saisie!$D:$D,'STATS Manuelles'!$B$27,Saisie!$A:$A,'STATS Manuelles'!AI$29)</f>
        <v>0</v>
      </c>
      <c r="AJ42" s="48">
        <f>SUMIFS(Saisie!$I:$I,Saisie!$H:$H,'STATS Manuelles'!$A42,Saisie!$D:$D,'STATS Manuelles'!$B$27,Saisie!$A:$A,'STATS Manuelles'!AJ$29)</f>
        <v>0</v>
      </c>
      <c r="AK42" s="48">
        <f>SUMIFS(Saisie!$I:$I,Saisie!$H:$H,'STATS Manuelles'!$A42,Saisie!$D:$D,'STATS Manuelles'!$B$27,Saisie!$A:$A,'STATS Manuelles'!AK$29)</f>
        <v>0</v>
      </c>
      <c r="AL42" s="48">
        <f>SUMIFS(Saisie!$I:$I,Saisie!$H:$H,'STATS Manuelles'!$A42,Saisie!$D:$D,'STATS Manuelles'!$B$27,Saisie!$A:$A,'STATS Manuelles'!AL$29)</f>
        <v>0</v>
      </c>
      <c r="AM42" s="48">
        <f>SUMIFS(Saisie!$I:$I,Saisie!$H:$H,'STATS Manuelles'!$A42,Saisie!$D:$D,'STATS Manuelles'!$B$27,Saisie!$A:$A,'STATS Manuelles'!AM$29)</f>
        <v>0</v>
      </c>
      <c r="AN42" s="48">
        <f>SUMIFS(Saisie!$I:$I,Saisie!$H:$H,'STATS Manuelles'!$A42,Saisie!$D:$D,'STATS Manuelles'!$B$27,Saisie!$A:$A,'STATS Manuelles'!AN$29)</f>
        <v>0</v>
      </c>
      <c r="AO42" s="48">
        <f>SUMIFS(Saisie!$I:$I,Saisie!$H:$H,'STATS Manuelles'!$A42,Saisie!$D:$D,'STATS Manuelles'!$B$27,Saisie!$A:$A,'STATS Manuelles'!AO$29)</f>
        <v>0</v>
      </c>
      <c r="AP42" s="48">
        <f>SUMIFS(Saisie!$I:$I,Saisie!$H:$H,'STATS Manuelles'!$A42,Saisie!$D:$D,'STATS Manuelles'!$B$27,Saisie!$A:$A,'STATS Manuelles'!AP$29)</f>
        <v>0</v>
      </c>
      <c r="AQ42" s="48">
        <f>SUMIFS(Saisie!$I:$I,Saisie!$H:$H,'STATS Manuelles'!$A42,Saisie!$D:$D,'STATS Manuelles'!$B$27,Saisie!$A:$A,'STATS Manuelles'!AQ$29)</f>
        <v>0</v>
      </c>
      <c r="AR42" s="48">
        <f>SUMIFS(Saisie!$I:$I,Saisie!$H:$H,'STATS Manuelles'!$A42,Saisie!$D:$D,'STATS Manuelles'!$B$27,Saisie!$A:$A,'STATS Manuelles'!AR$29)</f>
        <v>0</v>
      </c>
      <c r="AS42" s="48">
        <f>SUMIFS(Saisie!$I:$I,Saisie!$H:$H,'STATS Manuelles'!$A42,Saisie!$D:$D,'STATS Manuelles'!$B$27,Saisie!$A:$A,'STATS Manuelles'!AS$29)</f>
        <v>0</v>
      </c>
      <c r="AT42" s="48">
        <f>SUMIFS(Saisie!$I:$I,Saisie!$H:$H,'STATS Manuelles'!$A42,Saisie!$D:$D,'STATS Manuelles'!$B$27,Saisie!$A:$A,'STATS Manuelles'!AT$29)</f>
        <v>0</v>
      </c>
      <c r="AU42" s="48">
        <f>SUMIFS(Saisie!$I:$I,Saisie!$H:$H,'STATS Manuelles'!$A42,Saisie!$D:$D,'STATS Manuelles'!$B$27,Saisie!$A:$A,'STATS Manuelles'!AU$29)</f>
        <v>0</v>
      </c>
      <c r="AV42" s="48">
        <f>SUMIFS(Saisie!$I:$I,Saisie!$H:$H,'STATS Manuelles'!$A42,Saisie!$D:$D,'STATS Manuelles'!$B$27,Saisie!$A:$A,'STATS Manuelles'!AV$29)</f>
        <v>0</v>
      </c>
      <c r="AW42" s="48">
        <f>SUMIFS(Saisie!$I:$I,Saisie!$H:$H,'STATS Manuelles'!$A42,Saisie!$D:$D,'STATS Manuelles'!$B$27,Saisie!$A:$A,'STATS Manuelles'!AW$29)</f>
        <v>0</v>
      </c>
      <c r="AX42" s="48">
        <f>SUMIFS(Saisie!$I:$I,Saisie!$H:$H,'STATS Manuelles'!$A42,Saisie!$D:$D,'STATS Manuelles'!$B$27,Saisie!$A:$A,'STATS Manuelles'!AX$29)</f>
        <v>0</v>
      </c>
      <c r="AY42" s="48">
        <f>SUMIFS(Saisie!$I:$I,Saisie!$H:$H,'STATS Manuelles'!$A42,Saisie!$D:$D,'STATS Manuelles'!$B$27,Saisie!$A:$A,'STATS Manuelles'!AY$29)</f>
        <v>0</v>
      </c>
      <c r="AZ42" s="48">
        <f>SUMIFS(Saisie!$I:$I,Saisie!$H:$H,'STATS Manuelles'!$A42,Saisie!$D:$D,'STATS Manuelles'!$B$27,Saisie!$A:$A,'STATS Manuelles'!AZ$29)</f>
        <v>0</v>
      </c>
      <c r="BA42" s="48">
        <f>SUMIFS(Saisie!$I:$I,Saisie!$H:$H,'STATS Manuelles'!$A42,Saisie!$D:$D,'STATS Manuelles'!$B$27,Saisie!$A:$A,'STATS Manuelles'!BA$29)</f>
        <v>0</v>
      </c>
      <c r="BB42" s="48">
        <f>SUMIFS(Saisie!$I:$I,Saisie!$H:$H,'STATS Manuelles'!$A42,Saisie!$D:$D,'STATS Manuelles'!$B$27,Saisie!$A:$A,'STATS Manuelles'!BB$29)</f>
        <v>0</v>
      </c>
    </row>
    <row r="43" spans="1:54" x14ac:dyDescent="0.25">
      <c r="A43" s="39" t="s">
        <v>18</v>
      </c>
      <c r="B43" s="48">
        <f>SUMIFS(Saisie!$I:$I,Saisie!$H:$H,'STATS Manuelles'!$A43,Saisie!$D:$D,'STATS Manuelles'!$B$27,Saisie!$A:$A,'STATS Manuelles'!B$29)</f>
        <v>0</v>
      </c>
      <c r="C43" s="48">
        <f>SUMIFS(Saisie!$I:$I,Saisie!$H:$H,'STATS Manuelles'!$A43,Saisie!$D:$D,'STATS Manuelles'!$B$27,Saisie!$A:$A,'STATS Manuelles'!C$29)</f>
        <v>0</v>
      </c>
      <c r="D43" s="48">
        <f>SUMIFS(Saisie!$I:$I,Saisie!$H:$H,'STATS Manuelles'!$A43,Saisie!$D:$D,'STATS Manuelles'!$B$27,Saisie!$A:$A,'STATS Manuelles'!D$29)</f>
        <v>0</v>
      </c>
      <c r="E43" s="48">
        <f>SUMIFS(Saisie!$I:$I,Saisie!$H:$H,'STATS Manuelles'!$A43,Saisie!$D:$D,'STATS Manuelles'!$B$27,Saisie!$A:$A,'STATS Manuelles'!E$29)</f>
        <v>12</v>
      </c>
      <c r="F43" s="48">
        <f>SUMIFS(Saisie!$I:$I,Saisie!$H:$H,'STATS Manuelles'!$A43,Saisie!$D:$D,'STATS Manuelles'!$B$27,Saisie!$A:$A,'STATS Manuelles'!F$29)</f>
        <v>0</v>
      </c>
      <c r="G43" s="48">
        <f>SUMIFS(Saisie!$I:$I,Saisie!$H:$H,'STATS Manuelles'!$A43,Saisie!$D:$D,'STATS Manuelles'!$B$27,Saisie!$A:$A,'STATS Manuelles'!G$29)</f>
        <v>0</v>
      </c>
      <c r="H43" s="48">
        <f>SUMIFS(Saisie!$I:$I,Saisie!$H:$H,'STATS Manuelles'!$A43,Saisie!$D:$D,'STATS Manuelles'!$B$27,Saisie!$A:$A,'STATS Manuelles'!H$29)</f>
        <v>0</v>
      </c>
      <c r="I43" s="48">
        <f>SUMIFS(Saisie!$I:$I,Saisie!$H:$H,'STATS Manuelles'!$A43,Saisie!$D:$D,'STATS Manuelles'!$B$27,Saisie!$A:$A,'STATS Manuelles'!I$29)</f>
        <v>0</v>
      </c>
      <c r="J43" s="48">
        <f>SUMIFS(Saisie!$I:$I,Saisie!$H:$H,'STATS Manuelles'!$A43,Saisie!$D:$D,'STATS Manuelles'!$B$27,Saisie!$A:$A,'STATS Manuelles'!J$29)</f>
        <v>0</v>
      </c>
      <c r="K43" s="48">
        <f>SUMIFS(Saisie!$I:$I,Saisie!$H:$H,'STATS Manuelles'!$A43,Saisie!$D:$D,'STATS Manuelles'!$B$27,Saisie!$A:$A,'STATS Manuelles'!K$29)</f>
        <v>0</v>
      </c>
      <c r="L43" s="48">
        <f>SUMIFS(Saisie!$I:$I,Saisie!$H:$H,'STATS Manuelles'!$A43,Saisie!$D:$D,'STATS Manuelles'!$B$27,Saisie!$A:$A,'STATS Manuelles'!L$29)</f>
        <v>0</v>
      </c>
      <c r="M43" s="48">
        <f>SUMIFS(Saisie!$I:$I,Saisie!$H:$H,'STATS Manuelles'!$A43,Saisie!$D:$D,'STATS Manuelles'!$B$27,Saisie!$A:$A,'STATS Manuelles'!M$29)</f>
        <v>0</v>
      </c>
      <c r="N43" s="48">
        <f>SUMIFS(Saisie!$I:$I,Saisie!$H:$H,'STATS Manuelles'!$A43,Saisie!$D:$D,'STATS Manuelles'!$B$27,Saisie!$A:$A,'STATS Manuelles'!N$29)</f>
        <v>0</v>
      </c>
      <c r="O43" s="48">
        <f>SUMIFS(Saisie!$I:$I,Saisie!$H:$H,'STATS Manuelles'!$A43,Saisie!$D:$D,'STATS Manuelles'!$B$27,Saisie!$A:$A,'STATS Manuelles'!O$29)</f>
        <v>0</v>
      </c>
      <c r="P43" s="48">
        <f>SUMIFS(Saisie!$I:$I,Saisie!$H:$H,'STATS Manuelles'!$A43,Saisie!$D:$D,'STATS Manuelles'!$B$27,Saisie!$A:$A,'STATS Manuelles'!P$29)</f>
        <v>0</v>
      </c>
      <c r="Q43" s="48">
        <f>SUMIFS(Saisie!$I:$I,Saisie!$H:$H,'STATS Manuelles'!$A43,Saisie!$D:$D,'STATS Manuelles'!$B$27,Saisie!$A:$A,'STATS Manuelles'!Q$29)</f>
        <v>0</v>
      </c>
      <c r="R43" s="48">
        <f>SUMIFS(Saisie!$I:$I,Saisie!$H:$H,'STATS Manuelles'!$A43,Saisie!$D:$D,'STATS Manuelles'!$B$27,Saisie!$A:$A,'STATS Manuelles'!R$29)</f>
        <v>0</v>
      </c>
      <c r="S43" s="48">
        <f>SUMIFS(Saisie!$I:$I,Saisie!$H:$H,'STATS Manuelles'!$A43,Saisie!$D:$D,'STATS Manuelles'!$B$27,Saisie!$A:$A,'STATS Manuelles'!S$29)</f>
        <v>0</v>
      </c>
      <c r="T43" s="48">
        <f>SUMIFS(Saisie!$I:$I,Saisie!$H:$H,'STATS Manuelles'!$A43,Saisie!$D:$D,'STATS Manuelles'!$B$27,Saisie!$A:$A,'STATS Manuelles'!T$29)</f>
        <v>0</v>
      </c>
      <c r="U43" s="48">
        <f>SUMIFS(Saisie!$I:$I,Saisie!$H:$H,'STATS Manuelles'!$A43,Saisie!$D:$D,'STATS Manuelles'!$B$27,Saisie!$A:$A,'STATS Manuelles'!U$29)</f>
        <v>0</v>
      </c>
      <c r="V43" s="48">
        <f>SUMIFS(Saisie!$I:$I,Saisie!$H:$H,'STATS Manuelles'!$A43,Saisie!$D:$D,'STATS Manuelles'!$B$27,Saisie!$A:$A,'STATS Manuelles'!V$29)</f>
        <v>0</v>
      </c>
      <c r="W43" s="48">
        <f>SUMIFS(Saisie!$I:$I,Saisie!$H:$H,'STATS Manuelles'!$A43,Saisie!$D:$D,'STATS Manuelles'!$B$27,Saisie!$A:$A,'STATS Manuelles'!W$29)</f>
        <v>0</v>
      </c>
      <c r="X43" s="48">
        <f>SUMIFS(Saisie!$I:$I,Saisie!$H:$H,'STATS Manuelles'!$A43,Saisie!$D:$D,'STATS Manuelles'!$B$27,Saisie!$A:$A,'STATS Manuelles'!X$29)</f>
        <v>0</v>
      </c>
      <c r="Y43" s="48">
        <f>SUMIFS(Saisie!$I:$I,Saisie!$H:$H,'STATS Manuelles'!$A43,Saisie!$D:$D,'STATS Manuelles'!$B$27,Saisie!$A:$A,'STATS Manuelles'!Y$29)</f>
        <v>0</v>
      </c>
      <c r="Z43" s="48">
        <f>SUMIFS(Saisie!$I:$I,Saisie!$H:$H,'STATS Manuelles'!$A43,Saisie!$D:$D,'STATS Manuelles'!$B$27,Saisie!$A:$A,'STATS Manuelles'!Z$29)</f>
        <v>0</v>
      </c>
      <c r="AA43" s="48">
        <f>SUMIFS(Saisie!$I:$I,Saisie!$H:$H,'STATS Manuelles'!$A43,Saisie!$D:$D,'STATS Manuelles'!$B$27,Saisie!$A:$A,'STATS Manuelles'!AA$29)</f>
        <v>0</v>
      </c>
      <c r="AB43" s="48">
        <f>SUMIFS(Saisie!$I:$I,Saisie!$H:$H,'STATS Manuelles'!$A43,Saisie!$D:$D,'STATS Manuelles'!$B$27,Saisie!$A:$A,'STATS Manuelles'!AB$29)</f>
        <v>0</v>
      </c>
      <c r="AC43" s="48">
        <f>SUMIFS(Saisie!$I:$I,Saisie!$H:$H,'STATS Manuelles'!$A43,Saisie!$D:$D,'STATS Manuelles'!$B$27,Saisie!$A:$A,'STATS Manuelles'!AC$29)</f>
        <v>0</v>
      </c>
      <c r="AD43" s="48">
        <f>SUMIFS(Saisie!$I:$I,Saisie!$H:$H,'STATS Manuelles'!$A43,Saisie!$D:$D,'STATS Manuelles'!$B$27,Saisie!$A:$A,'STATS Manuelles'!AD$29)</f>
        <v>0</v>
      </c>
      <c r="AE43" s="48">
        <f>SUMIFS(Saisie!$I:$I,Saisie!$H:$H,'STATS Manuelles'!$A43,Saisie!$D:$D,'STATS Manuelles'!$B$27,Saisie!$A:$A,'STATS Manuelles'!AE$29)</f>
        <v>0</v>
      </c>
      <c r="AF43" s="48">
        <f>SUMIFS(Saisie!$I:$I,Saisie!$H:$H,'STATS Manuelles'!$A43,Saisie!$D:$D,'STATS Manuelles'!$B$27,Saisie!$A:$A,'STATS Manuelles'!AF$29)</f>
        <v>0</v>
      </c>
      <c r="AG43" s="48">
        <f>SUMIFS(Saisie!$I:$I,Saisie!$H:$H,'STATS Manuelles'!$A43,Saisie!$D:$D,'STATS Manuelles'!$B$27,Saisie!$A:$A,'STATS Manuelles'!AG$29)</f>
        <v>0</v>
      </c>
      <c r="AH43" s="48">
        <f>SUMIFS(Saisie!$I:$I,Saisie!$H:$H,'STATS Manuelles'!$A43,Saisie!$D:$D,'STATS Manuelles'!$B$27,Saisie!$A:$A,'STATS Manuelles'!AH$29)</f>
        <v>0</v>
      </c>
      <c r="AI43" s="48">
        <f>SUMIFS(Saisie!$I:$I,Saisie!$H:$H,'STATS Manuelles'!$A43,Saisie!$D:$D,'STATS Manuelles'!$B$27,Saisie!$A:$A,'STATS Manuelles'!AI$29)</f>
        <v>0</v>
      </c>
      <c r="AJ43" s="48">
        <f>SUMIFS(Saisie!$I:$I,Saisie!$H:$H,'STATS Manuelles'!$A43,Saisie!$D:$D,'STATS Manuelles'!$B$27,Saisie!$A:$A,'STATS Manuelles'!AJ$29)</f>
        <v>0</v>
      </c>
      <c r="AK43" s="48">
        <f>SUMIFS(Saisie!$I:$I,Saisie!$H:$H,'STATS Manuelles'!$A43,Saisie!$D:$D,'STATS Manuelles'!$B$27,Saisie!$A:$A,'STATS Manuelles'!AK$29)</f>
        <v>0</v>
      </c>
      <c r="AL43" s="48">
        <f>SUMIFS(Saisie!$I:$I,Saisie!$H:$H,'STATS Manuelles'!$A43,Saisie!$D:$D,'STATS Manuelles'!$B$27,Saisie!$A:$A,'STATS Manuelles'!AL$29)</f>
        <v>0</v>
      </c>
      <c r="AM43" s="48">
        <f>SUMIFS(Saisie!$I:$I,Saisie!$H:$H,'STATS Manuelles'!$A43,Saisie!$D:$D,'STATS Manuelles'!$B$27,Saisie!$A:$A,'STATS Manuelles'!AM$29)</f>
        <v>0</v>
      </c>
      <c r="AN43" s="48">
        <f>SUMIFS(Saisie!$I:$I,Saisie!$H:$H,'STATS Manuelles'!$A43,Saisie!$D:$D,'STATS Manuelles'!$B$27,Saisie!$A:$A,'STATS Manuelles'!AN$29)</f>
        <v>0</v>
      </c>
      <c r="AO43" s="48">
        <f>SUMIFS(Saisie!$I:$I,Saisie!$H:$H,'STATS Manuelles'!$A43,Saisie!$D:$D,'STATS Manuelles'!$B$27,Saisie!$A:$A,'STATS Manuelles'!AO$29)</f>
        <v>0</v>
      </c>
      <c r="AP43" s="48">
        <f>SUMIFS(Saisie!$I:$I,Saisie!$H:$H,'STATS Manuelles'!$A43,Saisie!$D:$D,'STATS Manuelles'!$B$27,Saisie!$A:$A,'STATS Manuelles'!AP$29)</f>
        <v>0</v>
      </c>
      <c r="AQ43" s="48">
        <f>SUMIFS(Saisie!$I:$I,Saisie!$H:$H,'STATS Manuelles'!$A43,Saisie!$D:$D,'STATS Manuelles'!$B$27,Saisie!$A:$A,'STATS Manuelles'!AQ$29)</f>
        <v>0</v>
      </c>
      <c r="AR43" s="48">
        <f>SUMIFS(Saisie!$I:$I,Saisie!$H:$H,'STATS Manuelles'!$A43,Saisie!$D:$D,'STATS Manuelles'!$B$27,Saisie!$A:$A,'STATS Manuelles'!AR$29)</f>
        <v>0</v>
      </c>
      <c r="AS43" s="48">
        <f>SUMIFS(Saisie!$I:$I,Saisie!$H:$H,'STATS Manuelles'!$A43,Saisie!$D:$D,'STATS Manuelles'!$B$27,Saisie!$A:$A,'STATS Manuelles'!AS$29)</f>
        <v>0</v>
      </c>
      <c r="AT43" s="48">
        <f>SUMIFS(Saisie!$I:$I,Saisie!$H:$H,'STATS Manuelles'!$A43,Saisie!$D:$D,'STATS Manuelles'!$B$27,Saisie!$A:$A,'STATS Manuelles'!AT$29)</f>
        <v>0</v>
      </c>
      <c r="AU43" s="48">
        <f>SUMIFS(Saisie!$I:$I,Saisie!$H:$H,'STATS Manuelles'!$A43,Saisie!$D:$D,'STATS Manuelles'!$B$27,Saisie!$A:$A,'STATS Manuelles'!AU$29)</f>
        <v>0</v>
      </c>
      <c r="AV43" s="48">
        <f>SUMIFS(Saisie!$I:$I,Saisie!$H:$H,'STATS Manuelles'!$A43,Saisie!$D:$D,'STATS Manuelles'!$B$27,Saisie!$A:$A,'STATS Manuelles'!AV$29)</f>
        <v>0</v>
      </c>
      <c r="AW43" s="48">
        <f>SUMIFS(Saisie!$I:$I,Saisie!$H:$H,'STATS Manuelles'!$A43,Saisie!$D:$D,'STATS Manuelles'!$B$27,Saisie!$A:$A,'STATS Manuelles'!AW$29)</f>
        <v>0</v>
      </c>
      <c r="AX43" s="48">
        <f>SUMIFS(Saisie!$I:$I,Saisie!$H:$H,'STATS Manuelles'!$A43,Saisie!$D:$D,'STATS Manuelles'!$B$27,Saisie!$A:$A,'STATS Manuelles'!AX$29)</f>
        <v>0</v>
      </c>
      <c r="AY43" s="48">
        <f>SUMIFS(Saisie!$I:$I,Saisie!$H:$H,'STATS Manuelles'!$A43,Saisie!$D:$D,'STATS Manuelles'!$B$27,Saisie!$A:$A,'STATS Manuelles'!AY$29)</f>
        <v>0</v>
      </c>
      <c r="AZ43" s="48">
        <f>SUMIFS(Saisie!$I:$I,Saisie!$H:$H,'STATS Manuelles'!$A43,Saisie!$D:$D,'STATS Manuelles'!$B$27,Saisie!$A:$A,'STATS Manuelles'!AZ$29)</f>
        <v>0</v>
      </c>
      <c r="BA43" s="48">
        <f>SUMIFS(Saisie!$I:$I,Saisie!$H:$H,'STATS Manuelles'!$A43,Saisie!$D:$D,'STATS Manuelles'!$B$27,Saisie!$A:$A,'STATS Manuelles'!BA$29)</f>
        <v>0</v>
      </c>
      <c r="BB43" s="48">
        <f>SUMIFS(Saisie!$I:$I,Saisie!$H:$H,'STATS Manuelles'!$A43,Saisie!$D:$D,'STATS Manuelles'!$B$27,Saisie!$A:$A,'STATS Manuelles'!BB$29)</f>
        <v>0</v>
      </c>
    </row>
    <row r="44" spans="1:54" x14ac:dyDescent="0.25">
      <c r="A44" s="39" t="s">
        <v>29</v>
      </c>
      <c r="B44" s="48">
        <f>SUMIFS(Saisie!$I:$I,Saisie!$H:$H,'STATS Manuelles'!$A44,Saisie!$D:$D,'STATS Manuelles'!$B$27,Saisie!$A:$A,'STATS Manuelles'!B$29)</f>
        <v>0</v>
      </c>
      <c r="C44" s="48">
        <f>SUMIFS(Saisie!$I:$I,Saisie!$H:$H,'STATS Manuelles'!$A44,Saisie!$D:$D,'STATS Manuelles'!$B$27,Saisie!$A:$A,'STATS Manuelles'!C$29)</f>
        <v>0</v>
      </c>
      <c r="D44" s="48">
        <f>SUMIFS(Saisie!$I:$I,Saisie!$H:$H,'STATS Manuelles'!$A44,Saisie!$D:$D,'STATS Manuelles'!$B$27,Saisie!$A:$A,'STATS Manuelles'!D$29)</f>
        <v>0</v>
      </c>
      <c r="E44" s="48">
        <f>SUMIFS(Saisie!$I:$I,Saisie!$H:$H,'STATS Manuelles'!$A44,Saisie!$D:$D,'STATS Manuelles'!$B$27,Saisie!$A:$A,'STATS Manuelles'!E$29)</f>
        <v>27</v>
      </c>
      <c r="F44" s="48">
        <f>SUMIFS(Saisie!$I:$I,Saisie!$H:$H,'STATS Manuelles'!$A44,Saisie!$D:$D,'STATS Manuelles'!$B$27,Saisie!$A:$A,'STATS Manuelles'!F$29)</f>
        <v>0</v>
      </c>
      <c r="G44" s="48">
        <f>SUMIFS(Saisie!$I:$I,Saisie!$H:$H,'STATS Manuelles'!$A44,Saisie!$D:$D,'STATS Manuelles'!$B$27,Saisie!$A:$A,'STATS Manuelles'!G$29)</f>
        <v>0</v>
      </c>
      <c r="H44" s="48">
        <f>SUMIFS(Saisie!$I:$I,Saisie!$H:$H,'STATS Manuelles'!$A44,Saisie!$D:$D,'STATS Manuelles'!$B$27,Saisie!$A:$A,'STATS Manuelles'!H$29)</f>
        <v>0</v>
      </c>
      <c r="I44" s="48">
        <f>SUMIFS(Saisie!$I:$I,Saisie!$H:$H,'STATS Manuelles'!$A44,Saisie!$D:$D,'STATS Manuelles'!$B$27,Saisie!$A:$A,'STATS Manuelles'!I$29)</f>
        <v>0</v>
      </c>
      <c r="J44" s="48">
        <f>SUMIFS(Saisie!$I:$I,Saisie!$H:$H,'STATS Manuelles'!$A44,Saisie!$D:$D,'STATS Manuelles'!$B$27,Saisie!$A:$A,'STATS Manuelles'!J$29)</f>
        <v>0</v>
      </c>
      <c r="K44" s="48">
        <f>SUMIFS(Saisie!$I:$I,Saisie!$H:$H,'STATS Manuelles'!$A44,Saisie!$D:$D,'STATS Manuelles'!$B$27,Saisie!$A:$A,'STATS Manuelles'!K$29)</f>
        <v>0</v>
      </c>
      <c r="L44" s="48">
        <f>SUMIFS(Saisie!$I:$I,Saisie!$H:$H,'STATS Manuelles'!$A44,Saisie!$D:$D,'STATS Manuelles'!$B$27,Saisie!$A:$A,'STATS Manuelles'!L$29)</f>
        <v>0</v>
      </c>
      <c r="M44" s="48">
        <f>SUMIFS(Saisie!$I:$I,Saisie!$H:$H,'STATS Manuelles'!$A44,Saisie!$D:$D,'STATS Manuelles'!$B$27,Saisie!$A:$A,'STATS Manuelles'!M$29)</f>
        <v>0</v>
      </c>
      <c r="N44" s="48">
        <f>SUMIFS(Saisie!$I:$I,Saisie!$H:$H,'STATS Manuelles'!$A44,Saisie!$D:$D,'STATS Manuelles'!$B$27,Saisie!$A:$A,'STATS Manuelles'!N$29)</f>
        <v>0</v>
      </c>
      <c r="O44" s="48">
        <f>SUMIFS(Saisie!$I:$I,Saisie!$H:$H,'STATS Manuelles'!$A44,Saisie!$D:$D,'STATS Manuelles'!$B$27,Saisie!$A:$A,'STATS Manuelles'!O$29)</f>
        <v>0</v>
      </c>
      <c r="P44" s="48">
        <f>SUMIFS(Saisie!$I:$I,Saisie!$H:$H,'STATS Manuelles'!$A44,Saisie!$D:$D,'STATS Manuelles'!$B$27,Saisie!$A:$A,'STATS Manuelles'!P$29)</f>
        <v>0</v>
      </c>
      <c r="Q44" s="48">
        <f>SUMIFS(Saisie!$I:$I,Saisie!$H:$H,'STATS Manuelles'!$A44,Saisie!$D:$D,'STATS Manuelles'!$B$27,Saisie!$A:$A,'STATS Manuelles'!Q$29)</f>
        <v>0</v>
      </c>
      <c r="R44" s="48">
        <f>SUMIFS(Saisie!$I:$I,Saisie!$H:$H,'STATS Manuelles'!$A44,Saisie!$D:$D,'STATS Manuelles'!$B$27,Saisie!$A:$A,'STATS Manuelles'!R$29)</f>
        <v>0</v>
      </c>
      <c r="S44" s="48">
        <f>SUMIFS(Saisie!$I:$I,Saisie!$H:$H,'STATS Manuelles'!$A44,Saisie!$D:$D,'STATS Manuelles'!$B$27,Saisie!$A:$A,'STATS Manuelles'!S$29)</f>
        <v>0</v>
      </c>
      <c r="T44" s="48">
        <f>SUMIFS(Saisie!$I:$I,Saisie!$H:$H,'STATS Manuelles'!$A44,Saisie!$D:$D,'STATS Manuelles'!$B$27,Saisie!$A:$A,'STATS Manuelles'!T$29)</f>
        <v>0</v>
      </c>
      <c r="U44" s="48">
        <f>SUMIFS(Saisie!$I:$I,Saisie!$H:$H,'STATS Manuelles'!$A44,Saisie!$D:$D,'STATS Manuelles'!$B$27,Saisie!$A:$A,'STATS Manuelles'!U$29)</f>
        <v>0</v>
      </c>
      <c r="V44" s="48">
        <f>SUMIFS(Saisie!$I:$I,Saisie!$H:$H,'STATS Manuelles'!$A44,Saisie!$D:$D,'STATS Manuelles'!$B$27,Saisie!$A:$A,'STATS Manuelles'!V$29)</f>
        <v>0</v>
      </c>
      <c r="W44" s="48">
        <f>SUMIFS(Saisie!$I:$I,Saisie!$H:$H,'STATS Manuelles'!$A44,Saisie!$D:$D,'STATS Manuelles'!$B$27,Saisie!$A:$A,'STATS Manuelles'!W$29)</f>
        <v>0</v>
      </c>
      <c r="X44" s="48">
        <f>SUMIFS(Saisie!$I:$I,Saisie!$H:$H,'STATS Manuelles'!$A44,Saisie!$D:$D,'STATS Manuelles'!$B$27,Saisie!$A:$A,'STATS Manuelles'!X$29)</f>
        <v>0</v>
      </c>
      <c r="Y44" s="48">
        <f>SUMIFS(Saisie!$I:$I,Saisie!$H:$H,'STATS Manuelles'!$A44,Saisie!$D:$D,'STATS Manuelles'!$B$27,Saisie!$A:$A,'STATS Manuelles'!Y$29)</f>
        <v>0</v>
      </c>
      <c r="Z44" s="48">
        <f>SUMIFS(Saisie!$I:$I,Saisie!$H:$H,'STATS Manuelles'!$A44,Saisie!$D:$D,'STATS Manuelles'!$B$27,Saisie!$A:$A,'STATS Manuelles'!Z$29)</f>
        <v>0</v>
      </c>
      <c r="AA44" s="48">
        <f>SUMIFS(Saisie!$I:$I,Saisie!$H:$H,'STATS Manuelles'!$A44,Saisie!$D:$D,'STATS Manuelles'!$B$27,Saisie!$A:$A,'STATS Manuelles'!AA$29)</f>
        <v>0</v>
      </c>
      <c r="AB44" s="48">
        <f>SUMIFS(Saisie!$I:$I,Saisie!$H:$H,'STATS Manuelles'!$A44,Saisie!$D:$D,'STATS Manuelles'!$B$27,Saisie!$A:$A,'STATS Manuelles'!AB$29)</f>
        <v>0</v>
      </c>
      <c r="AC44" s="48">
        <f>SUMIFS(Saisie!$I:$I,Saisie!$H:$H,'STATS Manuelles'!$A44,Saisie!$D:$D,'STATS Manuelles'!$B$27,Saisie!$A:$A,'STATS Manuelles'!AC$29)</f>
        <v>0</v>
      </c>
      <c r="AD44" s="48">
        <f>SUMIFS(Saisie!$I:$I,Saisie!$H:$H,'STATS Manuelles'!$A44,Saisie!$D:$D,'STATS Manuelles'!$B$27,Saisie!$A:$A,'STATS Manuelles'!AD$29)</f>
        <v>0</v>
      </c>
      <c r="AE44" s="48">
        <f>SUMIFS(Saisie!$I:$I,Saisie!$H:$H,'STATS Manuelles'!$A44,Saisie!$D:$D,'STATS Manuelles'!$B$27,Saisie!$A:$A,'STATS Manuelles'!AE$29)</f>
        <v>0</v>
      </c>
      <c r="AF44" s="48">
        <f>SUMIFS(Saisie!$I:$I,Saisie!$H:$H,'STATS Manuelles'!$A44,Saisie!$D:$D,'STATS Manuelles'!$B$27,Saisie!$A:$A,'STATS Manuelles'!AF$29)</f>
        <v>0</v>
      </c>
      <c r="AG44" s="48">
        <f>SUMIFS(Saisie!$I:$I,Saisie!$H:$H,'STATS Manuelles'!$A44,Saisie!$D:$D,'STATS Manuelles'!$B$27,Saisie!$A:$A,'STATS Manuelles'!AG$29)</f>
        <v>0</v>
      </c>
      <c r="AH44" s="48">
        <f>SUMIFS(Saisie!$I:$I,Saisie!$H:$H,'STATS Manuelles'!$A44,Saisie!$D:$D,'STATS Manuelles'!$B$27,Saisie!$A:$A,'STATS Manuelles'!AH$29)</f>
        <v>0</v>
      </c>
      <c r="AI44" s="48">
        <f>SUMIFS(Saisie!$I:$I,Saisie!$H:$H,'STATS Manuelles'!$A44,Saisie!$D:$D,'STATS Manuelles'!$B$27,Saisie!$A:$A,'STATS Manuelles'!AI$29)</f>
        <v>0</v>
      </c>
      <c r="AJ44" s="48">
        <f>SUMIFS(Saisie!$I:$I,Saisie!$H:$H,'STATS Manuelles'!$A44,Saisie!$D:$D,'STATS Manuelles'!$B$27,Saisie!$A:$A,'STATS Manuelles'!AJ$29)</f>
        <v>0</v>
      </c>
      <c r="AK44" s="48">
        <f>SUMIFS(Saisie!$I:$I,Saisie!$H:$H,'STATS Manuelles'!$A44,Saisie!$D:$D,'STATS Manuelles'!$B$27,Saisie!$A:$A,'STATS Manuelles'!AK$29)</f>
        <v>0</v>
      </c>
      <c r="AL44" s="48">
        <f>SUMIFS(Saisie!$I:$I,Saisie!$H:$H,'STATS Manuelles'!$A44,Saisie!$D:$D,'STATS Manuelles'!$B$27,Saisie!$A:$A,'STATS Manuelles'!AL$29)</f>
        <v>0</v>
      </c>
      <c r="AM44" s="48">
        <f>SUMIFS(Saisie!$I:$I,Saisie!$H:$H,'STATS Manuelles'!$A44,Saisie!$D:$D,'STATS Manuelles'!$B$27,Saisie!$A:$A,'STATS Manuelles'!AM$29)</f>
        <v>0</v>
      </c>
      <c r="AN44" s="48">
        <f>SUMIFS(Saisie!$I:$I,Saisie!$H:$H,'STATS Manuelles'!$A44,Saisie!$D:$D,'STATS Manuelles'!$B$27,Saisie!$A:$A,'STATS Manuelles'!AN$29)</f>
        <v>0</v>
      </c>
      <c r="AO44" s="48">
        <f>SUMIFS(Saisie!$I:$I,Saisie!$H:$H,'STATS Manuelles'!$A44,Saisie!$D:$D,'STATS Manuelles'!$B$27,Saisie!$A:$A,'STATS Manuelles'!AO$29)</f>
        <v>0</v>
      </c>
      <c r="AP44" s="48">
        <f>SUMIFS(Saisie!$I:$I,Saisie!$H:$H,'STATS Manuelles'!$A44,Saisie!$D:$D,'STATS Manuelles'!$B$27,Saisie!$A:$A,'STATS Manuelles'!AP$29)</f>
        <v>0</v>
      </c>
      <c r="AQ44" s="48">
        <f>SUMIFS(Saisie!$I:$I,Saisie!$H:$H,'STATS Manuelles'!$A44,Saisie!$D:$D,'STATS Manuelles'!$B$27,Saisie!$A:$A,'STATS Manuelles'!AQ$29)</f>
        <v>0</v>
      </c>
      <c r="AR44" s="48">
        <f>SUMIFS(Saisie!$I:$I,Saisie!$H:$H,'STATS Manuelles'!$A44,Saisie!$D:$D,'STATS Manuelles'!$B$27,Saisie!$A:$A,'STATS Manuelles'!AR$29)</f>
        <v>0</v>
      </c>
      <c r="AS44" s="48">
        <f>SUMIFS(Saisie!$I:$I,Saisie!$H:$H,'STATS Manuelles'!$A44,Saisie!$D:$D,'STATS Manuelles'!$B$27,Saisie!$A:$A,'STATS Manuelles'!AS$29)</f>
        <v>0</v>
      </c>
      <c r="AT44" s="48">
        <f>SUMIFS(Saisie!$I:$I,Saisie!$H:$H,'STATS Manuelles'!$A44,Saisie!$D:$D,'STATS Manuelles'!$B$27,Saisie!$A:$A,'STATS Manuelles'!AT$29)</f>
        <v>0</v>
      </c>
      <c r="AU44" s="48">
        <f>SUMIFS(Saisie!$I:$I,Saisie!$H:$H,'STATS Manuelles'!$A44,Saisie!$D:$D,'STATS Manuelles'!$B$27,Saisie!$A:$A,'STATS Manuelles'!AU$29)</f>
        <v>0</v>
      </c>
      <c r="AV44" s="48">
        <f>SUMIFS(Saisie!$I:$I,Saisie!$H:$H,'STATS Manuelles'!$A44,Saisie!$D:$D,'STATS Manuelles'!$B$27,Saisie!$A:$A,'STATS Manuelles'!AV$29)</f>
        <v>0</v>
      </c>
      <c r="AW44" s="48">
        <f>SUMIFS(Saisie!$I:$I,Saisie!$H:$H,'STATS Manuelles'!$A44,Saisie!$D:$D,'STATS Manuelles'!$B$27,Saisie!$A:$A,'STATS Manuelles'!AW$29)</f>
        <v>0</v>
      </c>
      <c r="AX44" s="48">
        <f>SUMIFS(Saisie!$I:$I,Saisie!$H:$H,'STATS Manuelles'!$A44,Saisie!$D:$D,'STATS Manuelles'!$B$27,Saisie!$A:$A,'STATS Manuelles'!AX$29)</f>
        <v>0</v>
      </c>
      <c r="AY44" s="48">
        <f>SUMIFS(Saisie!$I:$I,Saisie!$H:$H,'STATS Manuelles'!$A44,Saisie!$D:$D,'STATS Manuelles'!$B$27,Saisie!$A:$A,'STATS Manuelles'!AY$29)</f>
        <v>0</v>
      </c>
      <c r="AZ44" s="48">
        <f>SUMIFS(Saisie!$I:$I,Saisie!$H:$H,'STATS Manuelles'!$A44,Saisie!$D:$D,'STATS Manuelles'!$B$27,Saisie!$A:$A,'STATS Manuelles'!AZ$29)</f>
        <v>0</v>
      </c>
      <c r="BA44" s="48">
        <f>SUMIFS(Saisie!$I:$I,Saisie!$H:$H,'STATS Manuelles'!$A44,Saisie!$D:$D,'STATS Manuelles'!$B$27,Saisie!$A:$A,'STATS Manuelles'!BA$29)</f>
        <v>0</v>
      </c>
      <c r="BB44" s="48">
        <f>SUMIFS(Saisie!$I:$I,Saisie!$H:$H,'STATS Manuelles'!$A44,Saisie!$D:$D,'STATS Manuelles'!$B$27,Saisie!$A:$A,'STATS Manuelles'!BB$29)</f>
        <v>0</v>
      </c>
    </row>
    <row r="45" spans="1:54" x14ac:dyDescent="0.25">
      <c r="A45" s="39" t="s">
        <v>30</v>
      </c>
      <c r="B45" s="48">
        <f>SUMIFS(Saisie!$I:$I,Saisie!$H:$H,'STATS Manuelles'!$A45,Saisie!$D:$D,'STATS Manuelles'!$B$27,Saisie!$A:$A,'STATS Manuelles'!B$29)</f>
        <v>0</v>
      </c>
      <c r="C45" s="48">
        <f>SUMIFS(Saisie!$I:$I,Saisie!$H:$H,'STATS Manuelles'!$A45,Saisie!$D:$D,'STATS Manuelles'!$B$27,Saisie!$A:$A,'STATS Manuelles'!C$29)</f>
        <v>0</v>
      </c>
      <c r="D45" s="48">
        <f>SUMIFS(Saisie!$I:$I,Saisie!$H:$H,'STATS Manuelles'!$A45,Saisie!$D:$D,'STATS Manuelles'!$B$27,Saisie!$A:$A,'STATS Manuelles'!D$29)</f>
        <v>0</v>
      </c>
      <c r="E45" s="48">
        <f>SUMIFS(Saisie!$I:$I,Saisie!$H:$H,'STATS Manuelles'!$A45,Saisie!$D:$D,'STATS Manuelles'!$B$27,Saisie!$A:$A,'STATS Manuelles'!E$29)</f>
        <v>15</v>
      </c>
      <c r="F45" s="48">
        <f>SUMIFS(Saisie!$I:$I,Saisie!$H:$H,'STATS Manuelles'!$A45,Saisie!$D:$D,'STATS Manuelles'!$B$27,Saisie!$A:$A,'STATS Manuelles'!F$29)</f>
        <v>0</v>
      </c>
      <c r="G45" s="48">
        <f>SUMIFS(Saisie!$I:$I,Saisie!$H:$H,'STATS Manuelles'!$A45,Saisie!$D:$D,'STATS Manuelles'!$B$27,Saisie!$A:$A,'STATS Manuelles'!G$29)</f>
        <v>0</v>
      </c>
      <c r="H45" s="48">
        <f>SUMIFS(Saisie!$I:$I,Saisie!$H:$H,'STATS Manuelles'!$A45,Saisie!$D:$D,'STATS Manuelles'!$B$27,Saisie!$A:$A,'STATS Manuelles'!H$29)</f>
        <v>0</v>
      </c>
      <c r="I45" s="48">
        <f>SUMIFS(Saisie!$I:$I,Saisie!$H:$H,'STATS Manuelles'!$A45,Saisie!$D:$D,'STATS Manuelles'!$B$27,Saisie!$A:$A,'STATS Manuelles'!I$29)</f>
        <v>0</v>
      </c>
      <c r="J45" s="48">
        <f>SUMIFS(Saisie!$I:$I,Saisie!$H:$H,'STATS Manuelles'!$A45,Saisie!$D:$D,'STATS Manuelles'!$B$27,Saisie!$A:$A,'STATS Manuelles'!J$29)</f>
        <v>0</v>
      </c>
      <c r="K45" s="48">
        <f>SUMIFS(Saisie!$I:$I,Saisie!$H:$H,'STATS Manuelles'!$A45,Saisie!$D:$D,'STATS Manuelles'!$B$27,Saisie!$A:$A,'STATS Manuelles'!K$29)</f>
        <v>0</v>
      </c>
      <c r="L45" s="48">
        <f>SUMIFS(Saisie!$I:$I,Saisie!$H:$H,'STATS Manuelles'!$A45,Saisie!$D:$D,'STATS Manuelles'!$B$27,Saisie!$A:$A,'STATS Manuelles'!L$29)</f>
        <v>0</v>
      </c>
      <c r="M45" s="48">
        <f>SUMIFS(Saisie!$I:$I,Saisie!$H:$H,'STATS Manuelles'!$A45,Saisie!$D:$D,'STATS Manuelles'!$B$27,Saisie!$A:$A,'STATS Manuelles'!M$29)</f>
        <v>0</v>
      </c>
      <c r="N45" s="48">
        <f>SUMIFS(Saisie!$I:$I,Saisie!$H:$H,'STATS Manuelles'!$A45,Saisie!$D:$D,'STATS Manuelles'!$B$27,Saisie!$A:$A,'STATS Manuelles'!N$29)</f>
        <v>0</v>
      </c>
      <c r="O45" s="48">
        <f>SUMIFS(Saisie!$I:$I,Saisie!$H:$H,'STATS Manuelles'!$A45,Saisie!$D:$D,'STATS Manuelles'!$B$27,Saisie!$A:$A,'STATS Manuelles'!O$29)</f>
        <v>0</v>
      </c>
      <c r="P45" s="48">
        <f>SUMIFS(Saisie!$I:$I,Saisie!$H:$H,'STATS Manuelles'!$A45,Saisie!$D:$D,'STATS Manuelles'!$B$27,Saisie!$A:$A,'STATS Manuelles'!P$29)</f>
        <v>0</v>
      </c>
      <c r="Q45" s="48">
        <f>SUMIFS(Saisie!$I:$I,Saisie!$H:$H,'STATS Manuelles'!$A45,Saisie!$D:$D,'STATS Manuelles'!$B$27,Saisie!$A:$A,'STATS Manuelles'!Q$29)</f>
        <v>0</v>
      </c>
      <c r="R45" s="48">
        <f>SUMIFS(Saisie!$I:$I,Saisie!$H:$H,'STATS Manuelles'!$A45,Saisie!$D:$D,'STATS Manuelles'!$B$27,Saisie!$A:$A,'STATS Manuelles'!R$29)</f>
        <v>0</v>
      </c>
      <c r="S45" s="48">
        <f>SUMIFS(Saisie!$I:$I,Saisie!$H:$H,'STATS Manuelles'!$A45,Saisie!$D:$D,'STATS Manuelles'!$B$27,Saisie!$A:$A,'STATS Manuelles'!S$29)</f>
        <v>0</v>
      </c>
      <c r="T45" s="48">
        <f>SUMIFS(Saisie!$I:$I,Saisie!$H:$H,'STATS Manuelles'!$A45,Saisie!$D:$D,'STATS Manuelles'!$B$27,Saisie!$A:$A,'STATS Manuelles'!T$29)</f>
        <v>0</v>
      </c>
      <c r="U45" s="48">
        <f>SUMIFS(Saisie!$I:$I,Saisie!$H:$H,'STATS Manuelles'!$A45,Saisie!$D:$D,'STATS Manuelles'!$B$27,Saisie!$A:$A,'STATS Manuelles'!U$29)</f>
        <v>0</v>
      </c>
      <c r="V45" s="48">
        <f>SUMIFS(Saisie!$I:$I,Saisie!$H:$H,'STATS Manuelles'!$A45,Saisie!$D:$D,'STATS Manuelles'!$B$27,Saisie!$A:$A,'STATS Manuelles'!V$29)</f>
        <v>0</v>
      </c>
      <c r="W45" s="48">
        <f>SUMIFS(Saisie!$I:$I,Saisie!$H:$H,'STATS Manuelles'!$A45,Saisie!$D:$D,'STATS Manuelles'!$B$27,Saisie!$A:$A,'STATS Manuelles'!W$29)</f>
        <v>0</v>
      </c>
      <c r="X45" s="48">
        <f>SUMIFS(Saisie!$I:$I,Saisie!$H:$H,'STATS Manuelles'!$A45,Saisie!$D:$D,'STATS Manuelles'!$B$27,Saisie!$A:$A,'STATS Manuelles'!X$29)</f>
        <v>0</v>
      </c>
      <c r="Y45" s="48">
        <f>SUMIFS(Saisie!$I:$I,Saisie!$H:$H,'STATS Manuelles'!$A45,Saisie!$D:$D,'STATS Manuelles'!$B$27,Saisie!$A:$A,'STATS Manuelles'!Y$29)</f>
        <v>0</v>
      </c>
      <c r="Z45" s="48">
        <f>SUMIFS(Saisie!$I:$I,Saisie!$H:$H,'STATS Manuelles'!$A45,Saisie!$D:$D,'STATS Manuelles'!$B$27,Saisie!$A:$A,'STATS Manuelles'!Z$29)</f>
        <v>0</v>
      </c>
      <c r="AA45" s="48">
        <f>SUMIFS(Saisie!$I:$I,Saisie!$H:$H,'STATS Manuelles'!$A45,Saisie!$D:$D,'STATS Manuelles'!$B$27,Saisie!$A:$A,'STATS Manuelles'!AA$29)</f>
        <v>0</v>
      </c>
      <c r="AB45" s="48">
        <f>SUMIFS(Saisie!$I:$I,Saisie!$H:$H,'STATS Manuelles'!$A45,Saisie!$D:$D,'STATS Manuelles'!$B$27,Saisie!$A:$A,'STATS Manuelles'!AB$29)</f>
        <v>0</v>
      </c>
      <c r="AC45" s="48">
        <f>SUMIFS(Saisie!$I:$I,Saisie!$H:$H,'STATS Manuelles'!$A45,Saisie!$D:$D,'STATS Manuelles'!$B$27,Saisie!$A:$A,'STATS Manuelles'!AC$29)</f>
        <v>0</v>
      </c>
      <c r="AD45" s="48">
        <f>SUMIFS(Saisie!$I:$I,Saisie!$H:$H,'STATS Manuelles'!$A45,Saisie!$D:$D,'STATS Manuelles'!$B$27,Saisie!$A:$A,'STATS Manuelles'!AD$29)</f>
        <v>0</v>
      </c>
      <c r="AE45" s="48">
        <f>SUMIFS(Saisie!$I:$I,Saisie!$H:$H,'STATS Manuelles'!$A45,Saisie!$D:$D,'STATS Manuelles'!$B$27,Saisie!$A:$A,'STATS Manuelles'!AE$29)</f>
        <v>0</v>
      </c>
      <c r="AF45" s="48">
        <f>SUMIFS(Saisie!$I:$I,Saisie!$H:$H,'STATS Manuelles'!$A45,Saisie!$D:$D,'STATS Manuelles'!$B$27,Saisie!$A:$A,'STATS Manuelles'!AF$29)</f>
        <v>0</v>
      </c>
      <c r="AG45" s="48">
        <f>SUMIFS(Saisie!$I:$I,Saisie!$H:$H,'STATS Manuelles'!$A45,Saisie!$D:$D,'STATS Manuelles'!$B$27,Saisie!$A:$A,'STATS Manuelles'!AG$29)</f>
        <v>0</v>
      </c>
      <c r="AH45" s="48">
        <f>SUMIFS(Saisie!$I:$I,Saisie!$H:$H,'STATS Manuelles'!$A45,Saisie!$D:$D,'STATS Manuelles'!$B$27,Saisie!$A:$A,'STATS Manuelles'!AH$29)</f>
        <v>0</v>
      </c>
      <c r="AI45" s="48">
        <f>SUMIFS(Saisie!$I:$I,Saisie!$H:$H,'STATS Manuelles'!$A45,Saisie!$D:$D,'STATS Manuelles'!$B$27,Saisie!$A:$A,'STATS Manuelles'!AI$29)</f>
        <v>0</v>
      </c>
      <c r="AJ45" s="48">
        <f>SUMIFS(Saisie!$I:$I,Saisie!$H:$H,'STATS Manuelles'!$A45,Saisie!$D:$D,'STATS Manuelles'!$B$27,Saisie!$A:$A,'STATS Manuelles'!AJ$29)</f>
        <v>0</v>
      </c>
      <c r="AK45" s="48">
        <f>SUMIFS(Saisie!$I:$I,Saisie!$H:$H,'STATS Manuelles'!$A45,Saisie!$D:$D,'STATS Manuelles'!$B$27,Saisie!$A:$A,'STATS Manuelles'!AK$29)</f>
        <v>0</v>
      </c>
      <c r="AL45" s="48">
        <f>SUMIFS(Saisie!$I:$I,Saisie!$H:$H,'STATS Manuelles'!$A45,Saisie!$D:$D,'STATS Manuelles'!$B$27,Saisie!$A:$A,'STATS Manuelles'!AL$29)</f>
        <v>0</v>
      </c>
      <c r="AM45" s="48">
        <f>SUMIFS(Saisie!$I:$I,Saisie!$H:$H,'STATS Manuelles'!$A45,Saisie!$D:$D,'STATS Manuelles'!$B$27,Saisie!$A:$A,'STATS Manuelles'!AM$29)</f>
        <v>0</v>
      </c>
      <c r="AN45" s="48">
        <f>SUMIFS(Saisie!$I:$I,Saisie!$H:$H,'STATS Manuelles'!$A45,Saisie!$D:$D,'STATS Manuelles'!$B$27,Saisie!$A:$A,'STATS Manuelles'!AN$29)</f>
        <v>0</v>
      </c>
      <c r="AO45" s="48">
        <f>SUMIFS(Saisie!$I:$I,Saisie!$H:$H,'STATS Manuelles'!$A45,Saisie!$D:$D,'STATS Manuelles'!$B$27,Saisie!$A:$A,'STATS Manuelles'!AO$29)</f>
        <v>0</v>
      </c>
      <c r="AP45" s="48">
        <f>SUMIFS(Saisie!$I:$I,Saisie!$H:$H,'STATS Manuelles'!$A45,Saisie!$D:$D,'STATS Manuelles'!$B$27,Saisie!$A:$A,'STATS Manuelles'!AP$29)</f>
        <v>0</v>
      </c>
      <c r="AQ45" s="48">
        <f>SUMIFS(Saisie!$I:$I,Saisie!$H:$H,'STATS Manuelles'!$A45,Saisie!$D:$D,'STATS Manuelles'!$B$27,Saisie!$A:$A,'STATS Manuelles'!AQ$29)</f>
        <v>0</v>
      </c>
      <c r="AR45" s="48">
        <f>SUMIFS(Saisie!$I:$I,Saisie!$H:$H,'STATS Manuelles'!$A45,Saisie!$D:$D,'STATS Manuelles'!$B$27,Saisie!$A:$A,'STATS Manuelles'!AR$29)</f>
        <v>0</v>
      </c>
      <c r="AS45" s="48">
        <f>SUMIFS(Saisie!$I:$I,Saisie!$H:$H,'STATS Manuelles'!$A45,Saisie!$D:$D,'STATS Manuelles'!$B$27,Saisie!$A:$A,'STATS Manuelles'!AS$29)</f>
        <v>0</v>
      </c>
      <c r="AT45" s="48">
        <f>SUMIFS(Saisie!$I:$I,Saisie!$H:$H,'STATS Manuelles'!$A45,Saisie!$D:$D,'STATS Manuelles'!$B$27,Saisie!$A:$A,'STATS Manuelles'!AT$29)</f>
        <v>0</v>
      </c>
      <c r="AU45" s="48">
        <f>SUMIFS(Saisie!$I:$I,Saisie!$H:$H,'STATS Manuelles'!$A45,Saisie!$D:$D,'STATS Manuelles'!$B$27,Saisie!$A:$A,'STATS Manuelles'!AU$29)</f>
        <v>0</v>
      </c>
      <c r="AV45" s="48">
        <f>SUMIFS(Saisie!$I:$I,Saisie!$H:$H,'STATS Manuelles'!$A45,Saisie!$D:$D,'STATS Manuelles'!$B$27,Saisie!$A:$A,'STATS Manuelles'!AV$29)</f>
        <v>0</v>
      </c>
      <c r="AW45" s="48">
        <f>SUMIFS(Saisie!$I:$I,Saisie!$H:$H,'STATS Manuelles'!$A45,Saisie!$D:$D,'STATS Manuelles'!$B$27,Saisie!$A:$A,'STATS Manuelles'!AW$29)</f>
        <v>0</v>
      </c>
      <c r="AX45" s="48">
        <f>SUMIFS(Saisie!$I:$I,Saisie!$H:$H,'STATS Manuelles'!$A45,Saisie!$D:$D,'STATS Manuelles'!$B$27,Saisie!$A:$A,'STATS Manuelles'!AX$29)</f>
        <v>0</v>
      </c>
      <c r="AY45" s="48">
        <f>SUMIFS(Saisie!$I:$I,Saisie!$H:$H,'STATS Manuelles'!$A45,Saisie!$D:$D,'STATS Manuelles'!$B$27,Saisie!$A:$A,'STATS Manuelles'!AY$29)</f>
        <v>0</v>
      </c>
      <c r="AZ45" s="48">
        <f>SUMIFS(Saisie!$I:$I,Saisie!$H:$H,'STATS Manuelles'!$A45,Saisie!$D:$D,'STATS Manuelles'!$B$27,Saisie!$A:$A,'STATS Manuelles'!AZ$29)</f>
        <v>0</v>
      </c>
      <c r="BA45" s="48">
        <f>SUMIFS(Saisie!$I:$I,Saisie!$H:$H,'STATS Manuelles'!$A45,Saisie!$D:$D,'STATS Manuelles'!$B$27,Saisie!$A:$A,'STATS Manuelles'!BA$29)</f>
        <v>0</v>
      </c>
      <c r="BB45" s="48">
        <f>SUMIFS(Saisie!$I:$I,Saisie!$H:$H,'STATS Manuelles'!$A45,Saisie!$D:$D,'STATS Manuelles'!$B$27,Saisie!$A:$A,'STATS Manuelles'!BB$29)</f>
        <v>0</v>
      </c>
    </row>
    <row r="46" spans="1:54" x14ac:dyDescent="0.25"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  <c r="AM46" s="49"/>
      <c r="AN46" s="49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49"/>
      <c r="AZ46" s="49"/>
      <c r="BA46" s="49"/>
      <c r="BB46" s="49"/>
    </row>
    <row r="47" spans="1:54" x14ac:dyDescent="0.25">
      <c r="A47" s="39" t="s">
        <v>7</v>
      </c>
      <c r="B47" s="50">
        <f>SUM(B30:B45)</f>
        <v>0</v>
      </c>
      <c r="C47" s="50">
        <f t="shared" ref="C47:BB47" si="4">SUM(C30:C45)</f>
        <v>0</v>
      </c>
      <c r="D47" s="50">
        <f t="shared" si="4"/>
        <v>0</v>
      </c>
      <c r="E47" s="50">
        <f t="shared" si="4"/>
        <v>1194</v>
      </c>
      <c r="F47" s="50">
        <f t="shared" si="4"/>
        <v>0</v>
      </c>
      <c r="G47" s="50">
        <f t="shared" si="4"/>
        <v>0</v>
      </c>
      <c r="H47" s="50">
        <f t="shared" si="4"/>
        <v>0</v>
      </c>
      <c r="I47" s="50">
        <f t="shared" si="4"/>
        <v>0</v>
      </c>
      <c r="J47" s="50">
        <f t="shared" si="4"/>
        <v>0</v>
      </c>
      <c r="K47" s="50">
        <f t="shared" si="4"/>
        <v>0</v>
      </c>
      <c r="L47" s="50">
        <f t="shared" si="4"/>
        <v>0</v>
      </c>
      <c r="M47" s="50">
        <f t="shared" si="4"/>
        <v>0</v>
      </c>
      <c r="N47" s="50">
        <f t="shared" si="4"/>
        <v>0</v>
      </c>
      <c r="O47" s="50">
        <f t="shared" si="4"/>
        <v>0</v>
      </c>
      <c r="P47" s="50">
        <f t="shared" si="4"/>
        <v>0</v>
      </c>
      <c r="Q47" s="50">
        <f t="shared" si="4"/>
        <v>0</v>
      </c>
      <c r="R47" s="50">
        <f t="shared" si="4"/>
        <v>0</v>
      </c>
      <c r="S47" s="50">
        <f t="shared" si="4"/>
        <v>0</v>
      </c>
      <c r="T47" s="50">
        <f t="shared" si="4"/>
        <v>0</v>
      </c>
      <c r="U47" s="50">
        <f t="shared" si="4"/>
        <v>0</v>
      </c>
      <c r="V47" s="50">
        <f t="shared" si="4"/>
        <v>0</v>
      </c>
      <c r="W47" s="50">
        <f t="shared" si="4"/>
        <v>0</v>
      </c>
      <c r="X47" s="50">
        <f t="shared" si="4"/>
        <v>0</v>
      </c>
      <c r="Y47" s="50">
        <f t="shared" si="4"/>
        <v>0</v>
      </c>
      <c r="Z47" s="50">
        <f t="shared" si="4"/>
        <v>0</v>
      </c>
      <c r="AA47" s="50">
        <f t="shared" si="4"/>
        <v>0</v>
      </c>
      <c r="AB47" s="50">
        <f t="shared" si="4"/>
        <v>0</v>
      </c>
      <c r="AC47" s="50">
        <f t="shared" si="4"/>
        <v>0</v>
      </c>
      <c r="AD47" s="50">
        <f t="shared" si="4"/>
        <v>0</v>
      </c>
      <c r="AE47" s="50">
        <f t="shared" si="4"/>
        <v>0</v>
      </c>
      <c r="AF47" s="50">
        <f t="shared" si="4"/>
        <v>0</v>
      </c>
      <c r="AG47" s="50">
        <f t="shared" si="4"/>
        <v>0</v>
      </c>
      <c r="AH47" s="50">
        <f t="shared" si="4"/>
        <v>0</v>
      </c>
      <c r="AI47" s="50">
        <f t="shared" si="4"/>
        <v>0</v>
      </c>
      <c r="AJ47" s="50">
        <f t="shared" si="4"/>
        <v>0</v>
      </c>
      <c r="AK47" s="50">
        <f t="shared" si="4"/>
        <v>0</v>
      </c>
      <c r="AL47" s="50">
        <f t="shared" si="4"/>
        <v>0</v>
      </c>
      <c r="AM47" s="50">
        <f t="shared" si="4"/>
        <v>0</v>
      </c>
      <c r="AN47" s="50">
        <f t="shared" si="4"/>
        <v>0</v>
      </c>
      <c r="AO47" s="50">
        <f t="shared" si="4"/>
        <v>0</v>
      </c>
      <c r="AP47" s="50">
        <f t="shared" si="4"/>
        <v>0</v>
      </c>
      <c r="AQ47" s="50">
        <f t="shared" si="4"/>
        <v>0</v>
      </c>
      <c r="AR47" s="50">
        <f t="shared" si="4"/>
        <v>0</v>
      </c>
      <c r="AS47" s="50">
        <f t="shared" si="4"/>
        <v>0</v>
      </c>
      <c r="AT47" s="50">
        <f t="shared" si="4"/>
        <v>0</v>
      </c>
      <c r="AU47" s="50">
        <f t="shared" si="4"/>
        <v>0</v>
      </c>
      <c r="AV47" s="50">
        <f t="shared" si="4"/>
        <v>0</v>
      </c>
      <c r="AW47" s="50">
        <f t="shared" si="4"/>
        <v>0</v>
      </c>
      <c r="AX47" s="50">
        <f t="shared" si="4"/>
        <v>0</v>
      </c>
      <c r="AY47" s="50">
        <f t="shared" si="4"/>
        <v>0</v>
      </c>
      <c r="AZ47" s="50">
        <f t="shared" si="4"/>
        <v>0</v>
      </c>
      <c r="BA47" s="50">
        <f t="shared" si="4"/>
        <v>0</v>
      </c>
      <c r="BB47" s="50">
        <f t="shared" si="4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317"/>
  <sheetViews>
    <sheetView workbookViewId="0">
      <selection activeCell="A2" sqref="A2:A18"/>
    </sheetView>
    <sheetView workbookViewId="1">
      <selection activeCell="A2" sqref="A2:XFD2"/>
    </sheetView>
  </sheetViews>
  <sheetFormatPr baseColWidth="10" defaultRowHeight="15" x14ac:dyDescent="0.25"/>
  <cols>
    <col min="1" max="1" width="22.85546875" bestFit="1" customWidth="1"/>
    <col min="4" max="4" width="22.85546875" bestFit="1" customWidth="1"/>
    <col min="6" max="6" width="22.85546875" bestFit="1" customWidth="1"/>
  </cols>
  <sheetData>
    <row r="1" spans="1:1" x14ac:dyDescent="0.25">
      <c r="A1" t="s">
        <v>39</v>
      </c>
    </row>
    <row r="2" spans="1:1" x14ac:dyDescent="0.25">
      <c r="A2" t="s">
        <v>17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19</v>
      </c>
    </row>
    <row r="6" spans="1:1" x14ac:dyDescent="0.25">
      <c r="A6" t="s">
        <v>26</v>
      </c>
    </row>
    <row r="7" spans="1:1" x14ac:dyDescent="0.25">
      <c r="A7" t="s">
        <v>28</v>
      </c>
    </row>
    <row r="8" spans="1:1" x14ac:dyDescent="0.25">
      <c r="A8" t="s">
        <v>14</v>
      </c>
    </row>
    <row r="9" spans="1:1" x14ac:dyDescent="0.25">
      <c r="A9" t="s">
        <v>25</v>
      </c>
    </row>
    <row r="10" spans="1:1" x14ac:dyDescent="0.25">
      <c r="A10" t="s">
        <v>13</v>
      </c>
    </row>
    <row r="11" spans="1:1" x14ac:dyDescent="0.25">
      <c r="A11" t="s">
        <v>20</v>
      </c>
    </row>
    <row r="12" spans="1:1" x14ac:dyDescent="0.25">
      <c r="A12" t="s">
        <v>32</v>
      </c>
    </row>
    <row r="13" spans="1:1" x14ac:dyDescent="0.25">
      <c r="A13" t="s">
        <v>21</v>
      </c>
    </row>
    <row r="14" spans="1:1" x14ac:dyDescent="0.25">
      <c r="A14" t="s">
        <v>31</v>
      </c>
    </row>
    <row r="15" spans="1:1" x14ac:dyDescent="0.25">
      <c r="A15" t="s">
        <v>18</v>
      </c>
    </row>
    <row r="16" spans="1:1" x14ac:dyDescent="0.25">
      <c r="A16" t="s">
        <v>29</v>
      </c>
    </row>
    <row r="17" spans="1:1" x14ac:dyDescent="0.25">
      <c r="A17" t="s">
        <v>30</v>
      </c>
    </row>
    <row r="40" spans="4:4" x14ac:dyDescent="0.25">
      <c r="D40" s="1"/>
    </row>
    <row r="41" spans="4:4" x14ac:dyDescent="0.25">
      <c r="D41" s="1"/>
    </row>
    <row r="42" spans="4:4" x14ac:dyDescent="0.25">
      <c r="D42" s="1"/>
    </row>
    <row r="43" spans="4:4" x14ac:dyDescent="0.25">
      <c r="D43" s="1"/>
    </row>
    <row r="44" spans="4:4" x14ac:dyDescent="0.25">
      <c r="D44" s="1"/>
    </row>
    <row r="45" spans="4:4" x14ac:dyDescent="0.25">
      <c r="D45" s="1"/>
    </row>
    <row r="46" spans="4:4" x14ac:dyDescent="0.25">
      <c r="D46" s="1"/>
    </row>
    <row r="47" spans="4:4" x14ac:dyDescent="0.25">
      <c r="D47" s="1"/>
    </row>
    <row r="48" spans="4:4" x14ac:dyDescent="0.25">
      <c r="D48" s="1"/>
    </row>
    <row r="49" spans="4:4" x14ac:dyDescent="0.25">
      <c r="D49" s="1"/>
    </row>
    <row r="50" spans="4:4" x14ac:dyDescent="0.25">
      <c r="D50" s="1"/>
    </row>
    <row r="51" spans="4:4" x14ac:dyDescent="0.25">
      <c r="D51" s="1"/>
    </row>
    <row r="52" spans="4:4" x14ac:dyDescent="0.25">
      <c r="D52" s="1"/>
    </row>
    <row r="53" spans="4:4" x14ac:dyDescent="0.25">
      <c r="D53" s="1"/>
    </row>
    <row r="54" spans="4:4" x14ac:dyDescent="0.25">
      <c r="D54" s="1"/>
    </row>
    <row r="55" spans="4:4" x14ac:dyDescent="0.25">
      <c r="D55" s="1"/>
    </row>
    <row r="56" spans="4:4" x14ac:dyDescent="0.25">
      <c r="D56" s="1"/>
    </row>
    <row r="57" spans="4:4" x14ac:dyDescent="0.25">
      <c r="D57" s="1"/>
    </row>
    <row r="58" spans="4:4" x14ac:dyDescent="0.25">
      <c r="D58" s="1"/>
    </row>
    <row r="59" spans="4:4" x14ac:dyDescent="0.25">
      <c r="D59" s="1"/>
    </row>
    <row r="60" spans="4:4" x14ac:dyDescent="0.25">
      <c r="D60" s="1"/>
    </row>
    <row r="61" spans="4:4" x14ac:dyDescent="0.25">
      <c r="D61" s="1"/>
    </row>
    <row r="62" spans="4:4" x14ac:dyDescent="0.25">
      <c r="D62" s="1"/>
    </row>
    <row r="63" spans="4:4" x14ac:dyDescent="0.25">
      <c r="D63" s="1"/>
    </row>
    <row r="64" spans="4:4" x14ac:dyDescent="0.25">
      <c r="D64" s="1"/>
    </row>
    <row r="65" spans="4:4" x14ac:dyDescent="0.25">
      <c r="D65" s="1"/>
    </row>
    <row r="66" spans="4:4" x14ac:dyDescent="0.25">
      <c r="D66" s="1"/>
    </row>
    <row r="67" spans="4:4" x14ac:dyDescent="0.25">
      <c r="D67" s="1"/>
    </row>
    <row r="68" spans="4:4" x14ac:dyDescent="0.25">
      <c r="D68" s="1"/>
    </row>
    <row r="69" spans="4:4" x14ac:dyDescent="0.25">
      <c r="D69" s="1"/>
    </row>
    <row r="70" spans="4:4" x14ac:dyDescent="0.25">
      <c r="D70" s="1"/>
    </row>
    <row r="71" spans="4:4" x14ac:dyDescent="0.25">
      <c r="D71" s="1"/>
    </row>
    <row r="72" spans="4:4" x14ac:dyDescent="0.25">
      <c r="D72" s="1"/>
    </row>
    <row r="73" spans="4:4" x14ac:dyDescent="0.25">
      <c r="D73" s="1"/>
    </row>
    <row r="74" spans="4:4" x14ac:dyDescent="0.25">
      <c r="D74" s="1"/>
    </row>
    <row r="75" spans="4:4" x14ac:dyDescent="0.25">
      <c r="D75" s="1"/>
    </row>
    <row r="76" spans="4:4" x14ac:dyDescent="0.25">
      <c r="D76" s="1"/>
    </row>
    <row r="77" spans="4:4" x14ac:dyDescent="0.25">
      <c r="D77" s="1"/>
    </row>
    <row r="78" spans="4:4" x14ac:dyDescent="0.25">
      <c r="D78" s="1"/>
    </row>
    <row r="79" spans="4:4" x14ac:dyDescent="0.25">
      <c r="D79" s="1"/>
    </row>
    <row r="80" spans="4:4" x14ac:dyDescent="0.25">
      <c r="D80" s="1"/>
    </row>
    <row r="81" spans="4:4" x14ac:dyDescent="0.25">
      <c r="D81" s="1"/>
    </row>
    <row r="82" spans="4:4" x14ac:dyDescent="0.25">
      <c r="D82" s="1"/>
    </row>
    <row r="83" spans="4:4" x14ac:dyDescent="0.25">
      <c r="D83" s="1"/>
    </row>
    <row r="84" spans="4:4" x14ac:dyDescent="0.25">
      <c r="D84" s="1"/>
    </row>
    <row r="85" spans="4:4" x14ac:dyDescent="0.25">
      <c r="D85" s="1"/>
    </row>
    <row r="86" spans="4:4" x14ac:dyDescent="0.25">
      <c r="D86" s="1"/>
    </row>
    <row r="87" spans="4:4" x14ac:dyDescent="0.25">
      <c r="D87" s="1"/>
    </row>
    <row r="88" spans="4:4" x14ac:dyDescent="0.25">
      <c r="D88" s="1"/>
    </row>
    <row r="89" spans="4:4" x14ac:dyDescent="0.25">
      <c r="D89" s="1"/>
    </row>
    <row r="90" spans="4:4" x14ac:dyDescent="0.25">
      <c r="D90" s="1"/>
    </row>
    <row r="91" spans="4:4" x14ac:dyDescent="0.25">
      <c r="D91" s="1"/>
    </row>
    <row r="92" spans="4:4" x14ac:dyDescent="0.25">
      <c r="D92" s="1"/>
    </row>
    <row r="93" spans="4:4" x14ac:dyDescent="0.25">
      <c r="D93" s="1"/>
    </row>
    <row r="94" spans="4:4" x14ac:dyDescent="0.25">
      <c r="D94" s="1"/>
    </row>
    <row r="95" spans="4:4" x14ac:dyDescent="0.25">
      <c r="D95" s="1"/>
    </row>
    <row r="96" spans="4:4" x14ac:dyDescent="0.25">
      <c r="D96" s="1"/>
    </row>
    <row r="97" spans="4:4" x14ac:dyDescent="0.25">
      <c r="D97" s="1"/>
    </row>
    <row r="98" spans="4:4" x14ac:dyDescent="0.25">
      <c r="D98" s="1"/>
    </row>
    <row r="99" spans="4:4" x14ac:dyDescent="0.25">
      <c r="D99" s="1"/>
    </row>
    <row r="100" spans="4:4" x14ac:dyDescent="0.25">
      <c r="D100" s="1"/>
    </row>
    <row r="101" spans="4:4" x14ac:dyDescent="0.25">
      <c r="D101" s="1"/>
    </row>
    <row r="102" spans="4:4" x14ac:dyDescent="0.25">
      <c r="D102" s="1"/>
    </row>
    <row r="103" spans="4:4" x14ac:dyDescent="0.25">
      <c r="D103" s="1"/>
    </row>
    <row r="104" spans="4:4" x14ac:dyDescent="0.25">
      <c r="D104" s="1"/>
    </row>
    <row r="105" spans="4:4" x14ac:dyDescent="0.25">
      <c r="D105" s="1"/>
    </row>
    <row r="106" spans="4:4" x14ac:dyDescent="0.25">
      <c r="D106" s="1"/>
    </row>
    <row r="107" spans="4:4" x14ac:dyDescent="0.25">
      <c r="D107" s="1"/>
    </row>
    <row r="108" spans="4:4" x14ac:dyDescent="0.25">
      <c r="D108" s="1"/>
    </row>
    <row r="109" spans="4:4" x14ac:dyDescent="0.25">
      <c r="D109" s="1"/>
    </row>
    <row r="110" spans="4:4" x14ac:dyDescent="0.25">
      <c r="D110" s="1"/>
    </row>
    <row r="111" spans="4:4" x14ac:dyDescent="0.25">
      <c r="D111" s="1"/>
    </row>
    <row r="112" spans="4:4" x14ac:dyDescent="0.25">
      <c r="D112" s="1"/>
    </row>
    <row r="113" spans="4:4" x14ac:dyDescent="0.25">
      <c r="D113" s="1"/>
    </row>
    <row r="114" spans="4:4" x14ac:dyDescent="0.25">
      <c r="D114" s="1"/>
    </row>
    <row r="115" spans="4:4" x14ac:dyDescent="0.25">
      <c r="D115" s="1"/>
    </row>
    <row r="116" spans="4:4" x14ac:dyDescent="0.25">
      <c r="D116" s="1"/>
    </row>
    <row r="117" spans="4:4" x14ac:dyDescent="0.25">
      <c r="D117" s="1"/>
    </row>
    <row r="118" spans="4:4" x14ac:dyDescent="0.25">
      <c r="D118" s="1"/>
    </row>
    <row r="119" spans="4:4" x14ac:dyDescent="0.25">
      <c r="D119" s="1"/>
    </row>
    <row r="120" spans="4:4" x14ac:dyDescent="0.25">
      <c r="D120" s="1"/>
    </row>
    <row r="121" spans="4:4" x14ac:dyDescent="0.25">
      <c r="D121" s="1"/>
    </row>
    <row r="122" spans="4:4" x14ac:dyDescent="0.25">
      <c r="D122" s="1"/>
    </row>
    <row r="123" spans="4:4" x14ac:dyDescent="0.25">
      <c r="D123" s="1"/>
    </row>
    <row r="124" spans="4:4" x14ac:dyDescent="0.25">
      <c r="D124" s="1"/>
    </row>
    <row r="125" spans="4:4" x14ac:dyDescent="0.25">
      <c r="D125" s="1"/>
    </row>
    <row r="126" spans="4:4" x14ac:dyDescent="0.25">
      <c r="D126" s="1"/>
    </row>
    <row r="127" spans="4:4" x14ac:dyDescent="0.25">
      <c r="D127" s="1"/>
    </row>
    <row r="128" spans="4:4" x14ac:dyDescent="0.25">
      <c r="D128" s="1"/>
    </row>
    <row r="129" spans="4:4" x14ac:dyDescent="0.25">
      <c r="D129" s="1"/>
    </row>
    <row r="130" spans="4:4" x14ac:dyDescent="0.25">
      <c r="D130" s="1"/>
    </row>
    <row r="131" spans="4:4" x14ac:dyDescent="0.25">
      <c r="D131" s="1"/>
    </row>
    <row r="132" spans="4:4" x14ac:dyDescent="0.25">
      <c r="D132" s="1"/>
    </row>
    <row r="133" spans="4:4" x14ac:dyDescent="0.25">
      <c r="D133" s="1"/>
    </row>
    <row r="134" spans="4:4" x14ac:dyDescent="0.25">
      <c r="D134" s="1"/>
    </row>
    <row r="135" spans="4:4" x14ac:dyDescent="0.25">
      <c r="D135" s="1"/>
    </row>
    <row r="136" spans="4:4" x14ac:dyDescent="0.25">
      <c r="D136" s="1"/>
    </row>
    <row r="137" spans="4:4" x14ac:dyDescent="0.25">
      <c r="D137" s="1"/>
    </row>
    <row r="138" spans="4:4" x14ac:dyDescent="0.25">
      <c r="D138" s="1"/>
    </row>
    <row r="139" spans="4:4" x14ac:dyDescent="0.25">
      <c r="D139" s="1"/>
    </row>
    <row r="140" spans="4:4" x14ac:dyDescent="0.25">
      <c r="D140" s="1"/>
    </row>
    <row r="141" spans="4:4" x14ac:dyDescent="0.25">
      <c r="D141" s="1"/>
    </row>
    <row r="142" spans="4:4" x14ac:dyDescent="0.25">
      <c r="D142" s="1"/>
    </row>
    <row r="143" spans="4:4" x14ac:dyDescent="0.25">
      <c r="D143" s="1"/>
    </row>
    <row r="144" spans="4:4" x14ac:dyDescent="0.25">
      <c r="D144" s="1"/>
    </row>
    <row r="145" spans="4:4" x14ac:dyDescent="0.25">
      <c r="D145" s="1"/>
    </row>
    <row r="146" spans="4:4" x14ac:dyDescent="0.25">
      <c r="D146" s="1"/>
    </row>
    <row r="147" spans="4:4" x14ac:dyDescent="0.25">
      <c r="D147" s="1"/>
    </row>
    <row r="148" spans="4:4" x14ac:dyDescent="0.25">
      <c r="D148" s="1"/>
    </row>
    <row r="149" spans="4:4" x14ac:dyDescent="0.25">
      <c r="D149" s="1"/>
    </row>
    <row r="150" spans="4:4" x14ac:dyDescent="0.25">
      <c r="D150" s="1"/>
    </row>
    <row r="151" spans="4:4" x14ac:dyDescent="0.25">
      <c r="D151" s="1"/>
    </row>
    <row r="152" spans="4:4" x14ac:dyDescent="0.25">
      <c r="D152" s="1"/>
    </row>
    <row r="153" spans="4:4" x14ac:dyDescent="0.25">
      <c r="D153" s="1"/>
    </row>
    <row r="154" spans="4:4" x14ac:dyDescent="0.25">
      <c r="D154" s="1"/>
    </row>
    <row r="155" spans="4:4" x14ac:dyDescent="0.25">
      <c r="D155" s="1"/>
    </row>
    <row r="156" spans="4:4" x14ac:dyDescent="0.25">
      <c r="D156" s="1"/>
    </row>
    <row r="157" spans="4:4" x14ac:dyDescent="0.25">
      <c r="D157" s="1"/>
    </row>
    <row r="158" spans="4:4" x14ac:dyDescent="0.25">
      <c r="D158" s="1"/>
    </row>
    <row r="159" spans="4:4" x14ac:dyDescent="0.25">
      <c r="D159" s="1"/>
    </row>
    <row r="160" spans="4:4" x14ac:dyDescent="0.25">
      <c r="D160" s="1"/>
    </row>
    <row r="161" spans="4:4" x14ac:dyDescent="0.25">
      <c r="D161" s="1"/>
    </row>
    <row r="162" spans="4:4" x14ac:dyDescent="0.25">
      <c r="D162" s="1"/>
    </row>
    <row r="163" spans="4:4" x14ac:dyDescent="0.25">
      <c r="D163" s="1"/>
    </row>
    <row r="164" spans="4:4" x14ac:dyDescent="0.25">
      <c r="D164" s="1"/>
    </row>
    <row r="165" spans="4:4" x14ac:dyDescent="0.25">
      <c r="D165" s="1"/>
    </row>
    <row r="166" spans="4:4" x14ac:dyDescent="0.25">
      <c r="D166" s="1"/>
    </row>
    <row r="167" spans="4:4" x14ac:dyDescent="0.25">
      <c r="D167" s="1"/>
    </row>
    <row r="168" spans="4:4" x14ac:dyDescent="0.25">
      <c r="D168" s="1"/>
    </row>
    <row r="169" spans="4:4" x14ac:dyDescent="0.25">
      <c r="D169" s="1"/>
    </row>
    <row r="170" spans="4:4" x14ac:dyDescent="0.25">
      <c r="D170" s="1"/>
    </row>
    <row r="171" spans="4:4" x14ac:dyDescent="0.25">
      <c r="D171" s="1"/>
    </row>
    <row r="172" spans="4:4" x14ac:dyDescent="0.25">
      <c r="D172" s="1"/>
    </row>
    <row r="173" spans="4:4" x14ac:dyDescent="0.25">
      <c r="D173" s="1"/>
    </row>
    <row r="174" spans="4:4" x14ac:dyDescent="0.25">
      <c r="D174" s="1"/>
    </row>
    <row r="175" spans="4:4" x14ac:dyDescent="0.25">
      <c r="D175" s="1"/>
    </row>
    <row r="176" spans="4:4" x14ac:dyDescent="0.25">
      <c r="D176" s="1"/>
    </row>
    <row r="177" spans="4:4" x14ac:dyDescent="0.25">
      <c r="D177" s="1"/>
    </row>
    <row r="178" spans="4:4" x14ac:dyDescent="0.25">
      <c r="D178" s="1"/>
    </row>
    <row r="179" spans="4:4" x14ac:dyDescent="0.25">
      <c r="D179" s="1"/>
    </row>
    <row r="180" spans="4:4" x14ac:dyDescent="0.25">
      <c r="D180" s="1"/>
    </row>
    <row r="181" spans="4:4" x14ac:dyDescent="0.25">
      <c r="D181" s="1"/>
    </row>
    <row r="182" spans="4:4" x14ac:dyDescent="0.25">
      <c r="D182" s="1"/>
    </row>
    <row r="183" spans="4:4" x14ac:dyDescent="0.25">
      <c r="D183" s="1"/>
    </row>
    <row r="184" spans="4:4" x14ac:dyDescent="0.25">
      <c r="D184" s="1"/>
    </row>
    <row r="185" spans="4:4" x14ac:dyDescent="0.25">
      <c r="D185" s="1"/>
    </row>
    <row r="186" spans="4:4" x14ac:dyDescent="0.25">
      <c r="D186" s="1"/>
    </row>
    <row r="187" spans="4:4" x14ac:dyDescent="0.25">
      <c r="D187" s="1"/>
    </row>
    <row r="188" spans="4:4" x14ac:dyDescent="0.25">
      <c r="D188" s="1"/>
    </row>
    <row r="189" spans="4:4" x14ac:dyDescent="0.25">
      <c r="D189" s="1"/>
    </row>
    <row r="190" spans="4:4" x14ac:dyDescent="0.25">
      <c r="D190" s="1"/>
    </row>
    <row r="191" spans="4:4" x14ac:dyDescent="0.25">
      <c r="D191" s="1"/>
    </row>
    <row r="192" spans="4:4" x14ac:dyDescent="0.25">
      <c r="D192" s="1"/>
    </row>
    <row r="193" spans="4:4" x14ac:dyDescent="0.25">
      <c r="D193" s="1"/>
    </row>
    <row r="194" spans="4:4" x14ac:dyDescent="0.25">
      <c r="D194" s="1"/>
    </row>
    <row r="195" spans="4:4" x14ac:dyDescent="0.25">
      <c r="D195" s="1"/>
    </row>
    <row r="196" spans="4:4" x14ac:dyDescent="0.25">
      <c r="D196" s="1"/>
    </row>
    <row r="197" spans="4:4" x14ac:dyDescent="0.25">
      <c r="D197" s="1"/>
    </row>
    <row r="198" spans="4:4" x14ac:dyDescent="0.25">
      <c r="D198" s="1"/>
    </row>
    <row r="199" spans="4:4" x14ac:dyDescent="0.25">
      <c r="D199" s="1"/>
    </row>
    <row r="200" spans="4:4" x14ac:dyDescent="0.25">
      <c r="D200" s="1"/>
    </row>
    <row r="201" spans="4:4" x14ac:dyDescent="0.25">
      <c r="D201" s="1"/>
    </row>
    <row r="202" spans="4:4" x14ac:dyDescent="0.25">
      <c r="D202" s="1"/>
    </row>
    <row r="203" spans="4:4" x14ac:dyDescent="0.25">
      <c r="D203" s="1"/>
    </row>
    <row r="204" spans="4:4" x14ac:dyDescent="0.25">
      <c r="D204" s="1"/>
    </row>
    <row r="205" spans="4:4" x14ac:dyDescent="0.25">
      <c r="D205" s="1"/>
    </row>
    <row r="206" spans="4:4" x14ac:dyDescent="0.25">
      <c r="D206" s="1"/>
    </row>
    <row r="207" spans="4:4" x14ac:dyDescent="0.25">
      <c r="D207" s="1"/>
    </row>
    <row r="208" spans="4:4" x14ac:dyDescent="0.25">
      <c r="D208" s="1"/>
    </row>
    <row r="209" spans="4:4" x14ac:dyDescent="0.25">
      <c r="D209" s="1"/>
    </row>
    <row r="210" spans="4:4" x14ac:dyDescent="0.25">
      <c r="D210" s="1"/>
    </row>
    <row r="211" spans="4:4" x14ac:dyDescent="0.25">
      <c r="D211" s="1"/>
    </row>
    <row r="212" spans="4:4" x14ac:dyDescent="0.25">
      <c r="D212" s="1"/>
    </row>
    <row r="213" spans="4:4" x14ac:dyDescent="0.25">
      <c r="D213" s="1"/>
    </row>
    <row r="214" spans="4:4" x14ac:dyDescent="0.25">
      <c r="D214" s="1"/>
    </row>
    <row r="215" spans="4:4" x14ac:dyDescent="0.25">
      <c r="D215" s="1"/>
    </row>
    <row r="216" spans="4:4" x14ac:dyDescent="0.25">
      <c r="D216" s="1"/>
    </row>
    <row r="217" spans="4:4" x14ac:dyDescent="0.25">
      <c r="D217" s="1"/>
    </row>
    <row r="218" spans="4:4" x14ac:dyDescent="0.25">
      <c r="D218" s="1"/>
    </row>
    <row r="219" spans="4:4" x14ac:dyDescent="0.25">
      <c r="D219" s="1"/>
    </row>
    <row r="220" spans="4:4" x14ac:dyDescent="0.25">
      <c r="D220" s="1"/>
    </row>
    <row r="221" spans="4:4" x14ac:dyDescent="0.25">
      <c r="D221" s="1"/>
    </row>
    <row r="222" spans="4:4" x14ac:dyDescent="0.25">
      <c r="D222" s="1"/>
    </row>
    <row r="223" spans="4:4" x14ac:dyDescent="0.25">
      <c r="D223" s="1"/>
    </row>
    <row r="224" spans="4:4" x14ac:dyDescent="0.25">
      <c r="D224" s="1"/>
    </row>
    <row r="225" spans="4:4" x14ac:dyDescent="0.25">
      <c r="D225" s="1"/>
    </row>
    <row r="226" spans="4:4" x14ac:dyDescent="0.25">
      <c r="D226" s="1"/>
    </row>
    <row r="227" spans="4:4" x14ac:dyDescent="0.25">
      <c r="D227" s="1"/>
    </row>
    <row r="228" spans="4:4" x14ac:dyDescent="0.25">
      <c r="D228" s="1"/>
    </row>
    <row r="229" spans="4:4" x14ac:dyDescent="0.25">
      <c r="D229" s="1"/>
    </row>
    <row r="230" spans="4:4" x14ac:dyDescent="0.25">
      <c r="D230" s="1"/>
    </row>
    <row r="231" spans="4:4" x14ac:dyDescent="0.25">
      <c r="D231" s="1"/>
    </row>
    <row r="232" spans="4:4" x14ac:dyDescent="0.25">
      <c r="D232" s="1"/>
    </row>
    <row r="233" spans="4:4" x14ac:dyDescent="0.25">
      <c r="D233" s="1"/>
    </row>
    <row r="234" spans="4:4" x14ac:dyDescent="0.25">
      <c r="D234" s="1"/>
    </row>
    <row r="235" spans="4:4" x14ac:dyDescent="0.25">
      <c r="D235" s="1"/>
    </row>
    <row r="236" spans="4:4" x14ac:dyDescent="0.25">
      <c r="D236" s="1"/>
    </row>
    <row r="237" spans="4:4" x14ac:dyDescent="0.25">
      <c r="D237" s="1"/>
    </row>
    <row r="238" spans="4:4" x14ac:dyDescent="0.25">
      <c r="D238" s="1"/>
    </row>
    <row r="239" spans="4:4" x14ac:dyDescent="0.25">
      <c r="D239" s="1"/>
    </row>
    <row r="240" spans="4:4" x14ac:dyDescent="0.25">
      <c r="D240" s="1"/>
    </row>
    <row r="241" spans="4:4" x14ac:dyDescent="0.25">
      <c r="D241" s="1"/>
    </row>
    <row r="242" spans="4:4" x14ac:dyDescent="0.25">
      <c r="D242" s="1"/>
    </row>
    <row r="243" spans="4:4" x14ac:dyDescent="0.25">
      <c r="D243" s="1"/>
    </row>
    <row r="244" spans="4:4" x14ac:dyDescent="0.25">
      <c r="D244" s="1"/>
    </row>
    <row r="245" spans="4:4" x14ac:dyDescent="0.25">
      <c r="D245" s="1"/>
    </row>
    <row r="246" spans="4:4" x14ac:dyDescent="0.25">
      <c r="D246" s="1"/>
    </row>
    <row r="247" spans="4:4" x14ac:dyDescent="0.25">
      <c r="D247" s="1"/>
    </row>
    <row r="248" spans="4:4" x14ac:dyDescent="0.25">
      <c r="D248" s="1"/>
    </row>
    <row r="249" spans="4:4" x14ac:dyDescent="0.25">
      <c r="D249" s="1"/>
    </row>
    <row r="250" spans="4:4" x14ac:dyDescent="0.25">
      <c r="D250" s="1"/>
    </row>
    <row r="251" spans="4:4" x14ac:dyDescent="0.25">
      <c r="D251" s="1"/>
    </row>
    <row r="252" spans="4:4" x14ac:dyDescent="0.25">
      <c r="D252" s="1"/>
    </row>
    <row r="253" spans="4:4" x14ac:dyDescent="0.25">
      <c r="D253" s="1"/>
    </row>
    <row r="254" spans="4:4" x14ac:dyDescent="0.25">
      <c r="D254" s="1"/>
    </row>
    <row r="255" spans="4:4" x14ac:dyDescent="0.25">
      <c r="D255" s="1"/>
    </row>
    <row r="256" spans="4:4" x14ac:dyDescent="0.25">
      <c r="D256" s="1"/>
    </row>
    <row r="257" spans="4:4" x14ac:dyDescent="0.25">
      <c r="D257" s="1"/>
    </row>
    <row r="258" spans="4:4" x14ac:dyDescent="0.25">
      <c r="D258" s="1"/>
    </row>
    <row r="259" spans="4:4" x14ac:dyDescent="0.25">
      <c r="D259" s="1"/>
    </row>
    <row r="260" spans="4:4" x14ac:dyDescent="0.25">
      <c r="D260" s="1"/>
    </row>
    <row r="261" spans="4:4" x14ac:dyDescent="0.25">
      <c r="D261" s="1"/>
    </row>
    <row r="262" spans="4:4" x14ac:dyDescent="0.25">
      <c r="D262" s="1"/>
    </row>
    <row r="263" spans="4:4" x14ac:dyDescent="0.25">
      <c r="D263" s="1"/>
    </row>
    <row r="264" spans="4:4" x14ac:dyDescent="0.25">
      <c r="D264" s="1"/>
    </row>
    <row r="265" spans="4:4" x14ac:dyDescent="0.25">
      <c r="D265" s="1"/>
    </row>
    <row r="266" spans="4:4" x14ac:dyDescent="0.25">
      <c r="D266" s="1"/>
    </row>
    <row r="267" spans="4:4" x14ac:dyDescent="0.25">
      <c r="D267" s="1"/>
    </row>
    <row r="268" spans="4:4" x14ac:dyDescent="0.25">
      <c r="D268" s="1"/>
    </row>
    <row r="269" spans="4:4" x14ac:dyDescent="0.25">
      <c r="D269" s="1"/>
    </row>
    <row r="270" spans="4:4" x14ac:dyDescent="0.25">
      <c r="D270" s="1"/>
    </row>
    <row r="271" spans="4:4" x14ac:dyDescent="0.25">
      <c r="D271" s="1"/>
    </row>
    <row r="272" spans="4:4" x14ac:dyDescent="0.25">
      <c r="D272" s="1"/>
    </row>
    <row r="273" spans="4:4" x14ac:dyDescent="0.25">
      <c r="D273" s="1"/>
    </row>
    <row r="274" spans="4:4" x14ac:dyDescent="0.25">
      <c r="D274" s="1"/>
    </row>
    <row r="275" spans="4:4" x14ac:dyDescent="0.25">
      <c r="D275" s="1"/>
    </row>
    <row r="276" spans="4:4" x14ac:dyDescent="0.25">
      <c r="D276" s="1"/>
    </row>
    <row r="277" spans="4:4" x14ac:dyDescent="0.25">
      <c r="D277" s="1"/>
    </row>
    <row r="278" spans="4:4" x14ac:dyDescent="0.25">
      <c r="D278" s="1"/>
    </row>
    <row r="279" spans="4:4" x14ac:dyDescent="0.25">
      <c r="D279" s="1"/>
    </row>
    <row r="280" spans="4:4" x14ac:dyDescent="0.25">
      <c r="D280" s="1"/>
    </row>
    <row r="281" spans="4:4" x14ac:dyDescent="0.25">
      <c r="D281" s="1"/>
    </row>
    <row r="282" spans="4:4" x14ac:dyDescent="0.25">
      <c r="D282" s="1"/>
    </row>
    <row r="283" spans="4:4" x14ac:dyDescent="0.25">
      <c r="D283" s="1"/>
    </row>
    <row r="284" spans="4:4" x14ac:dyDescent="0.25">
      <c r="D284" s="1"/>
    </row>
    <row r="285" spans="4:4" x14ac:dyDescent="0.25">
      <c r="D285" s="1"/>
    </row>
    <row r="286" spans="4:4" x14ac:dyDescent="0.25">
      <c r="D286" s="1"/>
    </row>
    <row r="287" spans="4:4" x14ac:dyDescent="0.25">
      <c r="D287" s="1"/>
    </row>
    <row r="288" spans="4:4" x14ac:dyDescent="0.25">
      <c r="D288" s="1"/>
    </row>
    <row r="289" spans="4:4" x14ac:dyDescent="0.25">
      <c r="D289" s="1"/>
    </row>
    <row r="290" spans="4:4" x14ac:dyDescent="0.25">
      <c r="D290" s="1"/>
    </row>
    <row r="291" spans="4:4" x14ac:dyDescent="0.25">
      <c r="D291" s="1"/>
    </row>
    <row r="292" spans="4:4" x14ac:dyDescent="0.25">
      <c r="D292" s="1"/>
    </row>
    <row r="293" spans="4:4" x14ac:dyDescent="0.25">
      <c r="D293" s="1"/>
    </row>
    <row r="294" spans="4:4" x14ac:dyDescent="0.25">
      <c r="D294" s="1"/>
    </row>
    <row r="295" spans="4:4" x14ac:dyDescent="0.25">
      <c r="D295" s="1"/>
    </row>
    <row r="296" spans="4:4" x14ac:dyDescent="0.25">
      <c r="D296" s="1"/>
    </row>
    <row r="297" spans="4:4" x14ac:dyDescent="0.25">
      <c r="D297" s="1"/>
    </row>
    <row r="298" spans="4:4" x14ac:dyDescent="0.25">
      <c r="D298" s="1"/>
    </row>
    <row r="299" spans="4:4" x14ac:dyDescent="0.25">
      <c r="D299" s="1"/>
    </row>
    <row r="300" spans="4:4" x14ac:dyDescent="0.25">
      <c r="D300" s="1"/>
    </row>
    <row r="301" spans="4:4" x14ac:dyDescent="0.25">
      <c r="D301" s="1"/>
    </row>
    <row r="302" spans="4:4" x14ac:dyDescent="0.25">
      <c r="D302" s="1"/>
    </row>
    <row r="303" spans="4:4" x14ac:dyDescent="0.25">
      <c r="D303" s="1"/>
    </row>
    <row r="304" spans="4:4" x14ac:dyDescent="0.25">
      <c r="D304" s="1"/>
    </row>
    <row r="305" spans="4:4" x14ac:dyDescent="0.25">
      <c r="D305" s="1"/>
    </row>
    <row r="306" spans="4:4" x14ac:dyDescent="0.25">
      <c r="D306" s="1"/>
    </row>
    <row r="307" spans="4:4" x14ac:dyDescent="0.25">
      <c r="D307" s="1"/>
    </row>
    <row r="308" spans="4:4" x14ac:dyDescent="0.25">
      <c r="D308" s="1"/>
    </row>
    <row r="309" spans="4:4" x14ac:dyDescent="0.25">
      <c r="D309" s="1"/>
    </row>
    <row r="310" spans="4:4" x14ac:dyDescent="0.25">
      <c r="D310" s="1"/>
    </row>
    <row r="311" spans="4:4" x14ac:dyDescent="0.25">
      <c r="D311" s="1"/>
    </row>
    <row r="312" spans="4:4" x14ac:dyDescent="0.25">
      <c r="D312" s="1"/>
    </row>
    <row r="313" spans="4:4" x14ac:dyDescent="0.25">
      <c r="D313" s="1"/>
    </row>
    <row r="314" spans="4:4" x14ac:dyDescent="0.25">
      <c r="D314" s="1"/>
    </row>
    <row r="315" spans="4:4" x14ac:dyDescent="0.25">
      <c r="D315" s="1"/>
    </row>
    <row r="316" spans="4:4" x14ac:dyDescent="0.25">
      <c r="D316" s="1"/>
    </row>
    <row r="317" spans="4:4" x14ac:dyDescent="0.25">
      <c r="D317" s="1"/>
    </row>
    <row r="318" spans="4:4" x14ac:dyDescent="0.25">
      <c r="D318" s="1"/>
    </row>
    <row r="319" spans="4:4" x14ac:dyDescent="0.25">
      <c r="D319" s="1"/>
    </row>
    <row r="320" spans="4:4" x14ac:dyDescent="0.25">
      <c r="D320" s="1"/>
    </row>
    <row r="321" spans="4:4" x14ac:dyDescent="0.25">
      <c r="D321" s="1"/>
    </row>
    <row r="322" spans="4:4" x14ac:dyDescent="0.25">
      <c r="D322" s="1"/>
    </row>
    <row r="323" spans="4:4" x14ac:dyDescent="0.25">
      <c r="D323" s="1"/>
    </row>
    <row r="324" spans="4:4" x14ac:dyDescent="0.25">
      <c r="D324" s="1"/>
    </row>
    <row r="325" spans="4:4" x14ac:dyDescent="0.25">
      <c r="D325" s="1"/>
    </row>
    <row r="326" spans="4:4" x14ac:dyDescent="0.25">
      <c r="D326" s="1"/>
    </row>
    <row r="327" spans="4:4" x14ac:dyDescent="0.25">
      <c r="D327" s="1"/>
    </row>
    <row r="328" spans="4:4" x14ac:dyDescent="0.25">
      <c r="D328" s="1"/>
    </row>
    <row r="329" spans="4:4" x14ac:dyDescent="0.25">
      <c r="D329" s="1"/>
    </row>
    <row r="330" spans="4:4" x14ac:dyDescent="0.25">
      <c r="D330" s="1"/>
    </row>
    <row r="331" spans="4:4" x14ac:dyDescent="0.25">
      <c r="D331" s="1"/>
    </row>
    <row r="332" spans="4:4" x14ac:dyDescent="0.25">
      <c r="D332" s="1"/>
    </row>
    <row r="333" spans="4:4" x14ac:dyDescent="0.25">
      <c r="D333" s="1"/>
    </row>
    <row r="334" spans="4:4" x14ac:dyDescent="0.25">
      <c r="D334" s="1"/>
    </row>
    <row r="335" spans="4:4" x14ac:dyDescent="0.25">
      <c r="D335" s="1"/>
    </row>
    <row r="336" spans="4:4" x14ac:dyDescent="0.25">
      <c r="D336" s="1"/>
    </row>
    <row r="337" spans="4:4" x14ac:dyDescent="0.25">
      <c r="D337" s="1"/>
    </row>
    <row r="338" spans="4:4" x14ac:dyDescent="0.25">
      <c r="D338" s="1"/>
    </row>
    <row r="339" spans="4:4" x14ac:dyDescent="0.25">
      <c r="D339" s="1"/>
    </row>
    <row r="340" spans="4:4" x14ac:dyDescent="0.25">
      <c r="D340" s="1"/>
    </row>
    <row r="341" spans="4:4" x14ac:dyDescent="0.25">
      <c r="D341" s="1"/>
    </row>
    <row r="342" spans="4:4" x14ac:dyDescent="0.25">
      <c r="D342" s="1"/>
    </row>
    <row r="343" spans="4:4" x14ac:dyDescent="0.25">
      <c r="D343" s="1"/>
    </row>
    <row r="344" spans="4:4" x14ac:dyDescent="0.25">
      <c r="D344" s="1"/>
    </row>
    <row r="345" spans="4:4" x14ac:dyDescent="0.25">
      <c r="D345" s="1"/>
    </row>
    <row r="346" spans="4:4" x14ac:dyDescent="0.25">
      <c r="D346" s="1"/>
    </row>
    <row r="347" spans="4:4" x14ac:dyDescent="0.25">
      <c r="D347" s="1"/>
    </row>
    <row r="348" spans="4:4" x14ac:dyDescent="0.25">
      <c r="D348" s="1"/>
    </row>
    <row r="349" spans="4:4" x14ac:dyDescent="0.25">
      <c r="D349" s="1"/>
    </row>
    <row r="350" spans="4:4" x14ac:dyDescent="0.25">
      <c r="D350" s="1"/>
    </row>
    <row r="351" spans="4:4" x14ac:dyDescent="0.25">
      <c r="D351" s="1"/>
    </row>
    <row r="352" spans="4:4" x14ac:dyDescent="0.25">
      <c r="D352" s="1"/>
    </row>
    <row r="353" spans="4:4" x14ac:dyDescent="0.25">
      <c r="D353" s="1"/>
    </row>
    <row r="354" spans="4:4" x14ac:dyDescent="0.25">
      <c r="D354" s="1"/>
    </row>
    <row r="355" spans="4:4" x14ac:dyDescent="0.25">
      <c r="D355" s="1"/>
    </row>
    <row r="356" spans="4:4" x14ac:dyDescent="0.25">
      <c r="D356" s="1"/>
    </row>
    <row r="357" spans="4:4" x14ac:dyDescent="0.25">
      <c r="D357" s="1"/>
    </row>
    <row r="358" spans="4:4" x14ac:dyDescent="0.25">
      <c r="D358" s="1"/>
    </row>
    <row r="359" spans="4:4" x14ac:dyDescent="0.25">
      <c r="D359" s="1"/>
    </row>
    <row r="360" spans="4:4" x14ac:dyDescent="0.25">
      <c r="D360" s="1"/>
    </row>
    <row r="361" spans="4:4" x14ac:dyDescent="0.25">
      <c r="D361" s="1"/>
    </row>
    <row r="362" spans="4:4" x14ac:dyDescent="0.25">
      <c r="D362" s="1"/>
    </row>
    <row r="363" spans="4:4" x14ac:dyDescent="0.25">
      <c r="D363" s="1"/>
    </row>
    <row r="364" spans="4:4" x14ac:dyDescent="0.25">
      <c r="D364" s="1"/>
    </row>
    <row r="365" spans="4:4" x14ac:dyDescent="0.25">
      <c r="D365" s="1"/>
    </row>
    <row r="366" spans="4:4" x14ac:dyDescent="0.25">
      <c r="D366" s="1"/>
    </row>
    <row r="367" spans="4:4" x14ac:dyDescent="0.25">
      <c r="D367" s="1"/>
    </row>
    <row r="368" spans="4:4" x14ac:dyDescent="0.25">
      <c r="D368" s="1"/>
    </row>
    <row r="369" spans="4:4" x14ac:dyDescent="0.25">
      <c r="D369" s="1"/>
    </row>
    <row r="370" spans="4:4" x14ac:dyDescent="0.25">
      <c r="D370" s="1"/>
    </row>
    <row r="371" spans="4:4" x14ac:dyDescent="0.25">
      <c r="D371" s="1"/>
    </row>
    <row r="372" spans="4:4" x14ac:dyDescent="0.25">
      <c r="D372" s="1"/>
    </row>
    <row r="373" spans="4:4" x14ac:dyDescent="0.25">
      <c r="D373" s="1"/>
    </row>
    <row r="374" spans="4:4" x14ac:dyDescent="0.25">
      <c r="D374" s="1"/>
    </row>
    <row r="375" spans="4:4" x14ac:dyDescent="0.25">
      <c r="D375" s="1"/>
    </row>
    <row r="376" spans="4:4" x14ac:dyDescent="0.25">
      <c r="D376" s="1"/>
    </row>
    <row r="377" spans="4:4" x14ac:dyDescent="0.25">
      <c r="D377" s="1"/>
    </row>
    <row r="378" spans="4:4" x14ac:dyDescent="0.25">
      <c r="D378" s="1"/>
    </row>
    <row r="379" spans="4:4" x14ac:dyDescent="0.25">
      <c r="D379" s="1"/>
    </row>
    <row r="380" spans="4:4" x14ac:dyDescent="0.25">
      <c r="D380" s="1"/>
    </row>
    <row r="381" spans="4:4" x14ac:dyDescent="0.25">
      <c r="D381" s="1"/>
    </row>
    <row r="382" spans="4:4" x14ac:dyDescent="0.25">
      <c r="D382" s="1"/>
    </row>
    <row r="383" spans="4:4" x14ac:dyDescent="0.25">
      <c r="D383" s="1"/>
    </row>
    <row r="384" spans="4:4" x14ac:dyDescent="0.25">
      <c r="D384" s="1"/>
    </row>
    <row r="385" spans="4:4" x14ac:dyDescent="0.25">
      <c r="D385" s="1"/>
    </row>
    <row r="386" spans="4:4" x14ac:dyDescent="0.25">
      <c r="D386" s="1"/>
    </row>
    <row r="387" spans="4:4" x14ac:dyDescent="0.25">
      <c r="D387" s="1"/>
    </row>
    <row r="388" spans="4:4" x14ac:dyDescent="0.25">
      <c r="D388" s="1"/>
    </row>
    <row r="389" spans="4:4" x14ac:dyDescent="0.25">
      <c r="D389" s="1"/>
    </row>
    <row r="390" spans="4:4" x14ac:dyDescent="0.25">
      <c r="D390" s="1"/>
    </row>
    <row r="391" spans="4:4" x14ac:dyDescent="0.25">
      <c r="D391" s="1"/>
    </row>
    <row r="392" spans="4:4" x14ac:dyDescent="0.25">
      <c r="D392" s="1"/>
    </row>
    <row r="393" spans="4:4" x14ac:dyDescent="0.25">
      <c r="D393" s="1"/>
    </row>
    <row r="394" spans="4:4" x14ac:dyDescent="0.25">
      <c r="D394" s="1"/>
    </row>
    <row r="395" spans="4:4" x14ac:dyDescent="0.25">
      <c r="D395" s="1"/>
    </row>
    <row r="396" spans="4:4" x14ac:dyDescent="0.25">
      <c r="D396" s="1"/>
    </row>
    <row r="397" spans="4:4" x14ac:dyDescent="0.25">
      <c r="D397" s="1"/>
    </row>
    <row r="398" spans="4:4" x14ac:dyDescent="0.25">
      <c r="D398" s="1"/>
    </row>
    <row r="399" spans="4:4" x14ac:dyDescent="0.25">
      <c r="D399" s="1"/>
    </row>
    <row r="400" spans="4:4" x14ac:dyDescent="0.25">
      <c r="D400" s="1"/>
    </row>
    <row r="401" spans="4:4" x14ac:dyDescent="0.25">
      <c r="D401" s="1"/>
    </row>
    <row r="402" spans="4:4" x14ac:dyDescent="0.25">
      <c r="D402" s="1"/>
    </row>
    <row r="403" spans="4:4" x14ac:dyDescent="0.25">
      <c r="D403" s="1"/>
    </row>
    <row r="404" spans="4:4" x14ac:dyDescent="0.25">
      <c r="D404" s="1"/>
    </row>
    <row r="405" spans="4:4" x14ac:dyDescent="0.25">
      <c r="D405" s="1"/>
    </row>
    <row r="406" spans="4:4" x14ac:dyDescent="0.25">
      <c r="D406" s="1"/>
    </row>
    <row r="407" spans="4:4" x14ac:dyDescent="0.25">
      <c r="D407" s="1"/>
    </row>
    <row r="408" spans="4:4" x14ac:dyDescent="0.25">
      <c r="D408" s="1"/>
    </row>
    <row r="409" spans="4:4" x14ac:dyDescent="0.25">
      <c r="D409" s="1"/>
    </row>
    <row r="410" spans="4:4" x14ac:dyDescent="0.25">
      <c r="D410" s="1"/>
    </row>
    <row r="411" spans="4:4" x14ac:dyDescent="0.25">
      <c r="D411" s="1"/>
    </row>
    <row r="412" spans="4:4" x14ac:dyDescent="0.25">
      <c r="D412" s="1"/>
    </row>
    <row r="413" spans="4:4" x14ac:dyDescent="0.25">
      <c r="D413" s="1"/>
    </row>
    <row r="414" spans="4:4" x14ac:dyDescent="0.25">
      <c r="D414" s="1"/>
    </row>
    <row r="415" spans="4:4" x14ac:dyDescent="0.25">
      <c r="D415" s="1"/>
    </row>
    <row r="416" spans="4:4" x14ac:dyDescent="0.25">
      <c r="D416" s="1"/>
    </row>
    <row r="417" spans="4:4" x14ac:dyDescent="0.25">
      <c r="D417" s="1"/>
    </row>
    <row r="418" spans="4:4" x14ac:dyDescent="0.25">
      <c r="D418" s="1"/>
    </row>
    <row r="419" spans="4:4" x14ac:dyDescent="0.25">
      <c r="D419" s="1"/>
    </row>
    <row r="420" spans="4:4" x14ac:dyDescent="0.25">
      <c r="D420" s="1"/>
    </row>
    <row r="421" spans="4:4" x14ac:dyDescent="0.25">
      <c r="D421" s="1"/>
    </row>
    <row r="422" spans="4:4" x14ac:dyDescent="0.25">
      <c r="D422" s="1"/>
    </row>
    <row r="423" spans="4:4" x14ac:dyDescent="0.25">
      <c r="D423" s="1"/>
    </row>
    <row r="424" spans="4:4" x14ac:dyDescent="0.25">
      <c r="D424" s="1"/>
    </row>
    <row r="425" spans="4:4" x14ac:dyDescent="0.25">
      <c r="D425" s="1"/>
    </row>
    <row r="426" spans="4:4" x14ac:dyDescent="0.25">
      <c r="D426" s="1"/>
    </row>
    <row r="427" spans="4:4" x14ac:dyDescent="0.25">
      <c r="D427" s="1"/>
    </row>
    <row r="428" spans="4:4" x14ac:dyDescent="0.25">
      <c r="D428" s="1"/>
    </row>
    <row r="429" spans="4:4" x14ac:dyDescent="0.25">
      <c r="D429" s="1"/>
    </row>
    <row r="430" spans="4:4" x14ac:dyDescent="0.25">
      <c r="D430" s="1"/>
    </row>
    <row r="431" spans="4:4" x14ac:dyDescent="0.25">
      <c r="D431" s="1"/>
    </row>
    <row r="432" spans="4:4" x14ac:dyDescent="0.25">
      <c r="D432" s="1"/>
    </row>
    <row r="433" spans="4:4" x14ac:dyDescent="0.25">
      <c r="D433" s="1"/>
    </row>
    <row r="434" spans="4:4" x14ac:dyDescent="0.25">
      <c r="D434" s="1"/>
    </row>
    <row r="435" spans="4:4" x14ac:dyDescent="0.25">
      <c r="D435" s="1"/>
    </row>
    <row r="436" spans="4:4" x14ac:dyDescent="0.25">
      <c r="D436" s="1"/>
    </row>
    <row r="437" spans="4:4" x14ac:dyDescent="0.25">
      <c r="D437" s="1"/>
    </row>
    <row r="438" spans="4:4" x14ac:dyDescent="0.25">
      <c r="D438" s="1"/>
    </row>
    <row r="439" spans="4:4" x14ac:dyDescent="0.25">
      <c r="D439" s="1"/>
    </row>
    <row r="440" spans="4:4" x14ac:dyDescent="0.25">
      <c r="D440" s="1"/>
    </row>
    <row r="441" spans="4:4" x14ac:dyDescent="0.25">
      <c r="D441" s="1"/>
    </row>
    <row r="442" spans="4:4" x14ac:dyDescent="0.25">
      <c r="D442" s="1"/>
    </row>
    <row r="443" spans="4:4" x14ac:dyDescent="0.25">
      <c r="D443" s="1"/>
    </row>
    <row r="444" spans="4:4" x14ac:dyDescent="0.25">
      <c r="D444" s="1"/>
    </row>
    <row r="445" spans="4:4" x14ac:dyDescent="0.25">
      <c r="D445" s="1"/>
    </row>
    <row r="446" spans="4:4" x14ac:dyDescent="0.25">
      <c r="D446" s="1"/>
    </row>
    <row r="447" spans="4:4" x14ac:dyDescent="0.25">
      <c r="D447" s="1"/>
    </row>
    <row r="448" spans="4:4" x14ac:dyDescent="0.25">
      <c r="D448" s="1"/>
    </row>
    <row r="449" spans="4:4" x14ac:dyDescent="0.25">
      <c r="D449" s="1"/>
    </row>
    <row r="450" spans="4:4" x14ac:dyDescent="0.25">
      <c r="D450" s="1"/>
    </row>
    <row r="451" spans="4:4" x14ac:dyDescent="0.25">
      <c r="D451" s="1"/>
    </row>
    <row r="452" spans="4:4" x14ac:dyDescent="0.25">
      <c r="D452" s="1"/>
    </row>
    <row r="453" spans="4:4" x14ac:dyDescent="0.25">
      <c r="D453" s="1"/>
    </row>
    <row r="454" spans="4:4" x14ac:dyDescent="0.25">
      <c r="D454" s="1"/>
    </row>
    <row r="455" spans="4:4" x14ac:dyDescent="0.25">
      <c r="D455" s="1"/>
    </row>
    <row r="456" spans="4:4" x14ac:dyDescent="0.25">
      <c r="D456" s="1"/>
    </row>
    <row r="457" spans="4:4" x14ac:dyDescent="0.25">
      <c r="D457" s="1"/>
    </row>
    <row r="458" spans="4:4" x14ac:dyDescent="0.25">
      <c r="D458" s="1"/>
    </row>
    <row r="459" spans="4:4" x14ac:dyDescent="0.25">
      <c r="D459" s="1"/>
    </row>
    <row r="460" spans="4:4" x14ac:dyDescent="0.25">
      <c r="D460" s="1"/>
    </row>
    <row r="461" spans="4:4" x14ac:dyDescent="0.25">
      <c r="D461" s="1"/>
    </row>
    <row r="462" spans="4:4" x14ac:dyDescent="0.25">
      <c r="D462" s="1"/>
    </row>
    <row r="463" spans="4:4" x14ac:dyDescent="0.25">
      <c r="D463" s="1"/>
    </row>
    <row r="464" spans="4:4" x14ac:dyDescent="0.25">
      <c r="D464" s="1"/>
    </row>
    <row r="465" spans="4:4" x14ac:dyDescent="0.25">
      <c r="D465" s="1"/>
    </row>
    <row r="466" spans="4:4" x14ac:dyDescent="0.25">
      <c r="D466" s="1"/>
    </row>
    <row r="467" spans="4:4" x14ac:dyDescent="0.25">
      <c r="D467" s="1"/>
    </row>
    <row r="468" spans="4:4" x14ac:dyDescent="0.25">
      <c r="D468" s="1"/>
    </row>
    <row r="469" spans="4:4" x14ac:dyDescent="0.25">
      <c r="D469" s="1"/>
    </row>
    <row r="470" spans="4:4" x14ac:dyDescent="0.25">
      <c r="D470" s="1"/>
    </row>
    <row r="471" spans="4:4" x14ac:dyDescent="0.25">
      <c r="D471" s="1"/>
    </row>
    <row r="472" spans="4:4" x14ac:dyDescent="0.25">
      <c r="D472" s="1"/>
    </row>
    <row r="473" spans="4:4" x14ac:dyDescent="0.25">
      <c r="D473" s="1"/>
    </row>
    <row r="474" spans="4:4" x14ac:dyDescent="0.25">
      <c r="D474" s="1"/>
    </row>
    <row r="475" spans="4:4" x14ac:dyDescent="0.25">
      <c r="D475" s="1"/>
    </row>
    <row r="476" spans="4:4" x14ac:dyDescent="0.25">
      <c r="D476" s="1"/>
    </row>
    <row r="477" spans="4:4" x14ac:dyDescent="0.25">
      <c r="D477" s="1"/>
    </row>
    <row r="478" spans="4:4" x14ac:dyDescent="0.25">
      <c r="D478" s="1"/>
    </row>
    <row r="479" spans="4:4" x14ac:dyDescent="0.25">
      <c r="D479" s="1"/>
    </row>
    <row r="480" spans="4:4" x14ac:dyDescent="0.25">
      <c r="D480" s="1"/>
    </row>
    <row r="481" spans="4:4" x14ac:dyDescent="0.25">
      <c r="D481" s="1"/>
    </row>
    <row r="482" spans="4:4" x14ac:dyDescent="0.25">
      <c r="D482" s="1"/>
    </row>
    <row r="483" spans="4:4" x14ac:dyDescent="0.25">
      <c r="D483" s="1"/>
    </row>
    <row r="484" spans="4:4" x14ac:dyDescent="0.25">
      <c r="D484" s="1"/>
    </row>
    <row r="485" spans="4:4" x14ac:dyDescent="0.25">
      <c r="D485" s="1"/>
    </row>
    <row r="486" spans="4:4" x14ac:dyDescent="0.25">
      <c r="D486" s="1"/>
    </row>
    <row r="487" spans="4:4" x14ac:dyDescent="0.25">
      <c r="D487" s="1"/>
    </row>
    <row r="488" spans="4:4" x14ac:dyDescent="0.25">
      <c r="D488" s="1"/>
    </row>
    <row r="489" spans="4:4" x14ac:dyDescent="0.25">
      <c r="D489" s="1"/>
    </row>
    <row r="490" spans="4:4" x14ac:dyDescent="0.25">
      <c r="D490" s="1"/>
    </row>
    <row r="491" spans="4:4" x14ac:dyDescent="0.25">
      <c r="D491" s="1"/>
    </row>
    <row r="492" spans="4:4" x14ac:dyDescent="0.25">
      <c r="D492" s="1"/>
    </row>
    <row r="493" spans="4:4" x14ac:dyDescent="0.25">
      <c r="D493" s="1"/>
    </row>
    <row r="494" spans="4:4" x14ac:dyDescent="0.25">
      <c r="D494" s="1"/>
    </row>
    <row r="495" spans="4:4" x14ac:dyDescent="0.25">
      <c r="D495" s="1"/>
    </row>
    <row r="496" spans="4:4" x14ac:dyDescent="0.25">
      <c r="D496" s="1"/>
    </row>
    <row r="497" spans="4:4" x14ac:dyDescent="0.25">
      <c r="D497" s="1"/>
    </row>
    <row r="498" spans="4:4" x14ac:dyDescent="0.25">
      <c r="D498" s="1"/>
    </row>
    <row r="499" spans="4:4" x14ac:dyDescent="0.25">
      <c r="D499" s="1"/>
    </row>
    <row r="500" spans="4:4" x14ac:dyDescent="0.25">
      <c r="D500" s="1"/>
    </row>
    <row r="501" spans="4:4" x14ac:dyDescent="0.25">
      <c r="D501" s="1"/>
    </row>
    <row r="502" spans="4:4" x14ac:dyDescent="0.25">
      <c r="D502" s="1"/>
    </row>
    <row r="503" spans="4:4" x14ac:dyDescent="0.25">
      <c r="D503" s="1"/>
    </row>
    <row r="504" spans="4:4" x14ac:dyDescent="0.25">
      <c r="D504" s="1"/>
    </row>
    <row r="505" spans="4:4" x14ac:dyDescent="0.25">
      <c r="D505" s="1"/>
    </row>
    <row r="506" spans="4:4" x14ac:dyDescent="0.25">
      <c r="D506" s="1"/>
    </row>
    <row r="507" spans="4:4" x14ac:dyDescent="0.25">
      <c r="D507" s="1"/>
    </row>
    <row r="508" spans="4:4" x14ac:dyDescent="0.25">
      <c r="D508" s="1"/>
    </row>
    <row r="509" spans="4:4" x14ac:dyDescent="0.25">
      <c r="D509" s="1"/>
    </row>
    <row r="510" spans="4:4" x14ac:dyDescent="0.25">
      <c r="D510" s="1"/>
    </row>
    <row r="511" spans="4:4" x14ac:dyDescent="0.25">
      <c r="D511" s="1"/>
    </row>
    <row r="512" spans="4:4" x14ac:dyDescent="0.25">
      <c r="D512" s="1"/>
    </row>
    <row r="513" spans="4:4" x14ac:dyDescent="0.25">
      <c r="D513" s="1"/>
    </row>
    <row r="514" spans="4:4" x14ac:dyDescent="0.25">
      <c r="D514" s="1"/>
    </row>
    <row r="515" spans="4:4" x14ac:dyDescent="0.25">
      <c r="D515" s="1"/>
    </row>
    <row r="516" spans="4:4" x14ac:dyDescent="0.25">
      <c r="D516" s="1"/>
    </row>
    <row r="517" spans="4:4" x14ac:dyDescent="0.25">
      <c r="D517" s="1"/>
    </row>
    <row r="518" spans="4:4" x14ac:dyDescent="0.25">
      <c r="D518" s="1"/>
    </row>
    <row r="519" spans="4:4" x14ac:dyDescent="0.25">
      <c r="D519" s="1"/>
    </row>
    <row r="520" spans="4:4" x14ac:dyDescent="0.25">
      <c r="D520" s="1"/>
    </row>
    <row r="521" spans="4:4" x14ac:dyDescent="0.25">
      <c r="D521" s="1"/>
    </row>
    <row r="522" spans="4:4" x14ac:dyDescent="0.25">
      <c r="D522" s="1"/>
    </row>
    <row r="523" spans="4:4" x14ac:dyDescent="0.25">
      <c r="D523" s="1"/>
    </row>
    <row r="524" spans="4:4" x14ac:dyDescent="0.25">
      <c r="D524" s="1"/>
    </row>
    <row r="525" spans="4:4" x14ac:dyDescent="0.25">
      <c r="D525" s="1"/>
    </row>
    <row r="526" spans="4:4" x14ac:dyDescent="0.25">
      <c r="D526" s="1"/>
    </row>
    <row r="527" spans="4:4" x14ac:dyDescent="0.25">
      <c r="D527" s="1"/>
    </row>
    <row r="528" spans="4:4" x14ac:dyDescent="0.25">
      <c r="D528" s="1"/>
    </row>
    <row r="529" spans="4:4" x14ac:dyDescent="0.25">
      <c r="D529" s="1"/>
    </row>
    <row r="530" spans="4:4" x14ac:dyDescent="0.25">
      <c r="D530" s="1"/>
    </row>
    <row r="531" spans="4:4" x14ac:dyDescent="0.25">
      <c r="D531" s="1"/>
    </row>
    <row r="532" spans="4:4" x14ac:dyDescent="0.25">
      <c r="D532" s="1"/>
    </row>
    <row r="533" spans="4:4" x14ac:dyDescent="0.25">
      <c r="D533" s="1"/>
    </row>
    <row r="534" spans="4:4" x14ac:dyDescent="0.25">
      <c r="D534" s="1"/>
    </row>
    <row r="535" spans="4:4" x14ac:dyDescent="0.25">
      <c r="D535" s="1"/>
    </row>
    <row r="536" spans="4:4" x14ac:dyDescent="0.25">
      <c r="D536" s="1"/>
    </row>
    <row r="537" spans="4:4" x14ac:dyDescent="0.25">
      <c r="D537" s="1"/>
    </row>
    <row r="538" spans="4:4" x14ac:dyDescent="0.25">
      <c r="D538" s="1"/>
    </row>
    <row r="539" spans="4:4" x14ac:dyDescent="0.25">
      <c r="D539" s="1"/>
    </row>
    <row r="540" spans="4:4" x14ac:dyDescent="0.25">
      <c r="D540" s="1"/>
    </row>
    <row r="541" spans="4:4" x14ac:dyDescent="0.25">
      <c r="D541" s="1"/>
    </row>
    <row r="542" spans="4:4" x14ac:dyDescent="0.25">
      <c r="D542" s="1"/>
    </row>
    <row r="543" spans="4:4" x14ac:dyDescent="0.25">
      <c r="D543" s="1"/>
    </row>
    <row r="544" spans="4:4" x14ac:dyDescent="0.25">
      <c r="D544" s="1"/>
    </row>
    <row r="545" spans="4:4" x14ac:dyDescent="0.25">
      <c r="D545" s="1"/>
    </row>
    <row r="546" spans="4:4" x14ac:dyDescent="0.25">
      <c r="D546" s="1"/>
    </row>
    <row r="547" spans="4:4" x14ac:dyDescent="0.25">
      <c r="D547" s="1"/>
    </row>
    <row r="548" spans="4:4" x14ac:dyDescent="0.25">
      <c r="D548" s="1"/>
    </row>
    <row r="549" spans="4:4" x14ac:dyDescent="0.25">
      <c r="D549" s="1"/>
    </row>
    <row r="550" spans="4:4" x14ac:dyDescent="0.25">
      <c r="D550" s="1"/>
    </row>
    <row r="551" spans="4:4" x14ac:dyDescent="0.25">
      <c r="D551" s="1"/>
    </row>
    <row r="552" spans="4:4" x14ac:dyDescent="0.25">
      <c r="D552" s="1"/>
    </row>
    <row r="553" spans="4:4" x14ac:dyDescent="0.25">
      <c r="D553" s="1"/>
    </row>
    <row r="554" spans="4:4" x14ac:dyDescent="0.25">
      <c r="D554" s="1"/>
    </row>
    <row r="555" spans="4:4" x14ac:dyDescent="0.25">
      <c r="D555" s="1"/>
    </row>
    <row r="556" spans="4:4" x14ac:dyDescent="0.25">
      <c r="D556" s="1"/>
    </row>
    <row r="557" spans="4:4" x14ac:dyDescent="0.25">
      <c r="D557" s="1"/>
    </row>
    <row r="558" spans="4:4" x14ac:dyDescent="0.25">
      <c r="D558" s="1"/>
    </row>
    <row r="559" spans="4:4" x14ac:dyDescent="0.25">
      <c r="D559" s="1"/>
    </row>
    <row r="560" spans="4:4" x14ac:dyDescent="0.25">
      <c r="D560" s="1"/>
    </row>
    <row r="561" spans="4:4" x14ac:dyDescent="0.25">
      <c r="D561" s="1"/>
    </row>
    <row r="562" spans="4:4" x14ac:dyDescent="0.25">
      <c r="D562" s="1"/>
    </row>
    <row r="563" spans="4:4" x14ac:dyDescent="0.25">
      <c r="D563" s="1"/>
    </row>
    <row r="564" spans="4:4" x14ac:dyDescent="0.25">
      <c r="D564" s="1"/>
    </row>
    <row r="565" spans="4:4" x14ac:dyDescent="0.25">
      <c r="D565" s="1"/>
    </row>
    <row r="566" spans="4:4" x14ac:dyDescent="0.25">
      <c r="D566" s="1"/>
    </row>
    <row r="567" spans="4:4" x14ac:dyDescent="0.25">
      <c r="D567" s="1"/>
    </row>
    <row r="568" spans="4:4" x14ac:dyDescent="0.25">
      <c r="D568" s="1"/>
    </row>
    <row r="569" spans="4:4" x14ac:dyDescent="0.25">
      <c r="D569" s="1"/>
    </row>
    <row r="570" spans="4:4" x14ac:dyDescent="0.25">
      <c r="D570" s="1"/>
    </row>
    <row r="571" spans="4:4" x14ac:dyDescent="0.25">
      <c r="D571" s="1"/>
    </row>
    <row r="572" spans="4:4" x14ac:dyDescent="0.25">
      <c r="D572" s="1"/>
    </row>
    <row r="573" spans="4:4" x14ac:dyDescent="0.25">
      <c r="D573" s="1"/>
    </row>
    <row r="574" spans="4:4" x14ac:dyDescent="0.25">
      <c r="D574" s="1"/>
    </row>
    <row r="575" spans="4:4" x14ac:dyDescent="0.25">
      <c r="D575" s="1"/>
    </row>
    <row r="576" spans="4:4" x14ac:dyDescent="0.25">
      <c r="D576" s="1"/>
    </row>
    <row r="577" spans="4:4" x14ac:dyDescent="0.25">
      <c r="D577" s="1"/>
    </row>
    <row r="578" spans="4:4" x14ac:dyDescent="0.25">
      <c r="D578" s="1"/>
    </row>
    <row r="579" spans="4:4" x14ac:dyDescent="0.25">
      <c r="D579" s="1"/>
    </row>
    <row r="580" spans="4:4" x14ac:dyDescent="0.25">
      <c r="D580" s="1"/>
    </row>
    <row r="581" spans="4:4" x14ac:dyDescent="0.25">
      <c r="D581" s="1"/>
    </row>
    <row r="582" spans="4:4" x14ac:dyDescent="0.25">
      <c r="D582" s="1"/>
    </row>
    <row r="583" spans="4:4" x14ac:dyDescent="0.25">
      <c r="D583" s="1"/>
    </row>
    <row r="584" spans="4:4" x14ac:dyDescent="0.25">
      <c r="D584" s="1"/>
    </row>
    <row r="585" spans="4:4" x14ac:dyDescent="0.25">
      <c r="D585" s="1"/>
    </row>
    <row r="586" spans="4:4" x14ac:dyDescent="0.25">
      <c r="D586" s="1"/>
    </row>
    <row r="587" spans="4:4" x14ac:dyDescent="0.25">
      <c r="D587" s="1"/>
    </row>
    <row r="588" spans="4:4" x14ac:dyDescent="0.25">
      <c r="D588" s="1"/>
    </row>
    <row r="589" spans="4:4" x14ac:dyDescent="0.25">
      <c r="D589" s="1"/>
    </row>
    <row r="590" spans="4:4" x14ac:dyDescent="0.25">
      <c r="D590" s="1"/>
    </row>
    <row r="591" spans="4:4" x14ac:dyDescent="0.25">
      <c r="D591" s="1"/>
    </row>
    <row r="592" spans="4:4" x14ac:dyDescent="0.25">
      <c r="D592" s="1"/>
    </row>
    <row r="593" spans="4:4" x14ac:dyDescent="0.25">
      <c r="D593" s="1"/>
    </row>
    <row r="594" spans="4:4" x14ac:dyDescent="0.25">
      <c r="D594" s="1"/>
    </row>
    <row r="595" spans="4:4" x14ac:dyDescent="0.25">
      <c r="D595" s="1"/>
    </row>
    <row r="596" spans="4:4" x14ac:dyDescent="0.25">
      <c r="D596" s="1"/>
    </row>
    <row r="597" spans="4:4" x14ac:dyDescent="0.25">
      <c r="D597" s="1"/>
    </row>
    <row r="598" spans="4:4" x14ac:dyDescent="0.25">
      <c r="D598" s="1"/>
    </row>
    <row r="599" spans="4:4" x14ac:dyDescent="0.25">
      <c r="D599" s="1"/>
    </row>
    <row r="600" spans="4:4" x14ac:dyDescent="0.25">
      <c r="D600" s="1"/>
    </row>
    <row r="601" spans="4:4" x14ac:dyDescent="0.25">
      <c r="D601" s="1"/>
    </row>
    <row r="602" spans="4:4" x14ac:dyDescent="0.25">
      <c r="D602" s="1"/>
    </row>
    <row r="603" spans="4:4" x14ac:dyDescent="0.25">
      <c r="D603" s="1"/>
    </row>
    <row r="604" spans="4:4" x14ac:dyDescent="0.25">
      <c r="D604" s="1"/>
    </row>
    <row r="605" spans="4:4" x14ac:dyDescent="0.25">
      <c r="D605" s="1"/>
    </row>
    <row r="606" spans="4:4" x14ac:dyDescent="0.25">
      <c r="D606" s="1"/>
    </row>
    <row r="607" spans="4:4" x14ac:dyDescent="0.25">
      <c r="D607" s="1"/>
    </row>
    <row r="608" spans="4:4" x14ac:dyDescent="0.25">
      <c r="D608" s="1"/>
    </row>
    <row r="609" spans="4:4" x14ac:dyDescent="0.25">
      <c r="D609" s="1"/>
    </row>
    <row r="610" spans="4:4" x14ac:dyDescent="0.25">
      <c r="D610" s="1"/>
    </row>
    <row r="611" spans="4:4" x14ac:dyDescent="0.25">
      <c r="D611" s="1"/>
    </row>
    <row r="612" spans="4:4" x14ac:dyDescent="0.25">
      <c r="D612" s="1"/>
    </row>
    <row r="613" spans="4:4" x14ac:dyDescent="0.25">
      <c r="D613" s="1"/>
    </row>
    <row r="614" spans="4:4" x14ac:dyDescent="0.25">
      <c r="D614" s="1"/>
    </row>
    <row r="615" spans="4:4" x14ac:dyDescent="0.25">
      <c r="D615" s="1"/>
    </row>
    <row r="616" spans="4:4" x14ac:dyDescent="0.25">
      <c r="D616" s="1"/>
    </row>
    <row r="617" spans="4:4" x14ac:dyDescent="0.25">
      <c r="D617" s="1"/>
    </row>
    <row r="618" spans="4:4" x14ac:dyDescent="0.25">
      <c r="D618" s="1"/>
    </row>
    <row r="619" spans="4:4" x14ac:dyDescent="0.25">
      <c r="D619" s="1"/>
    </row>
    <row r="620" spans="4:4" x14ac:dyDescent="0.25">
      <c r="D620" s="1"/>
    </row>
    <row r="621" spans="4:4" x14ac:dyDescent="0.25">
      <c r="D621" s="1"/>
    </row>
    <row r="622" spans="4:4" x14ac:dyDescent="0.25">
      <c r="D622" s="1"/>
    </row>
    <row r="623" spans="4:4" x14ac:dyDescent="0.25">
      <c r="D623" s="1"/>
    </row>
    <row r="624" spans="4:4" x14ac:dyDescent="0.25">
      <c r="D624" s="1"/>
    </row>
    <row r="625" spans="4:4" x14ac:dyDescent="0.25">
      <c r="D625" s="1"/>
    </row>
    <row r="626" spans="4:4" x14ac:dyDescent="0.25">
      <c r="D626" s="1"/>
    </row>
    <row r="627" spans="4:4" x14ac:dyDescent="0.25">
      <c r="D627" s="1"/>
    </row>
    <row r="628" spans="4:4" x14ac:dyDescent="0.25">
      <c r="D628" s="1"/>
    </row>
    <row r="629" spans="4:4" x14ac:dyDescent="0.25">
      <c r="D629" s="1"/>
    </row>
    <row r="630" spans="4:4" x14ac:dyDescent="0.25">
      <c r="D630" s="1"/>
    </row>
    <row r="631" spans="4:4" x14ac:dyDescent="0.25">
      <c r="D631" s="1"/>
    </row>
    <row r="632" spans="4:4" x14ac:dyDescent="0.25">
      <c r="D632" s="1"/>
    </row>
    <row r="633" spans="4:4" x14ac:dyDescent="0.25">
      <c r="D633" s="1"/>
    </row>
    <row r="634" spans="4:4" x14ac:dyDescent="0.25">
      <c r="D634" s="1"/>
    </row>
    <row r="635" spans="4:4" x14ac:dyDescent="0.25">
      <c r="D635" s="1"/>
    </row>
    <row r="636" spans="4:4" x14ac:dyDescent="0.25">
      <c r="D636" s="1"/>
    </row>
    <row r="637" spans="4:4" x14ac:dyDescent="0.25">
      <c r="D637" s="1"/>
    </row>
    <row r="638" spans="4:4" x14ac:dyDescent="0.25">
      <c r="D638" s="1"/>
    </row>
    <row r="639" spans="4:4" x14ac:dyDescent="0.25">
      <c r="D639" s="1"/>
    </row>
    <row r="640" spans="4:4" x14ac:dyDescent="0.25">
      <c r="D640" s="1"/>
    </row>
    <row r="641" spans="4:4" x14ac:dyDescent="0.25">
      <c r="D641" s="1"/>
    </row>
    <row r="642" spans="4:4" x14ac:dyDescent="0.25">
      <c r="D642" s="1"/>
    </row>
    <row r="643" spans="4:4" x14ac:dyDescent="0.25">
      <c r="D643" s="1"/>
    </row>
    <row r="644" spans="4:4" x14ac:dyDescent="0.25">
      <c r="D644" s="1"/>
    </row>
    <row r="645" spans="4:4" x14ac:dyDescent="0.25">
      <c r="D645" s="1"/>
    </row>
    <row r="646" spans="4:4" x14ac:dyDescent="0.25">
      <c r="D646" s="1"/>
    </row>
    <row r="647" spans="4:4" x14ac:dyDescent="0.25">
      <c r="D647" s="1"/>
    </row>
    <row r="648" spans="4:4" x14ac:dyDescent="0.25">
      <c r="D648" s="1"/>
    </row>
    <row r="649" spans="4:4" x14ac:dyDescent="0.25">
      <c r="D649" s="1"/>
    </row>
    <row r="650" spans="4:4" x14ac:dyDescent="0.25">
      <c r="D650" s="1"/>
    </row>
    <row r="651" spans="4:4" x14ac:dyDescent="0.25">
      <c r="D651" s="1"/>
    </row>
    <row r="652" spans="4:4" x14ac:dyDescent="0.25">
      <c r="D652" s="1"/>
    </row>
    <row r="653" spans="4:4" x14ac:dyDescent="0.25">
      <c r="D653" s="1"/>
    </row>
    <row r="654" spans="4:4" x14ac:dyDescent="0.25">
      <c r="D654" s="1"/>
    </row>
    <row r="655" spans="4:4" x14ac:dyDescent="0.25">
      <c r="D655" s="1"/>
    </row>
    <row r="656" spans="4:4" x14ac:dyDescent="0.25">
      <c r="D656" s="1"/>
    </row>
    <row r="657" spans="4:4" x14ac:dyDescent="0.25">
      <c r="D657" s="1"/>
    </row>
    <row r="658" spans="4:4" x14ac:dyDescent="0.25">
      <c r="D658" s="1"/>
    </row>
    <row r="659" spans="4:4" x14ac:dyDescent="0.25">
      <c r="D659" s="1"/>
    </row>
    <row r="660" spans="4:4" x14ac:dyDescent="0.25">
      <c r="D660" s="1"/>
    </row>
    <row r="661" spans="4:4" x14ac:dyDescent="0.25">
      <c r="D661" s="1"/>
    </row>
    <row r="662" spans="4:4" x14ac:dyDescent="0.25">
      <c r="D662" s="1"/>
    </row>
    <row r="663" spans="4:4" x14ac:dyDescent="0.25">
      <c r="D663" s="1"/>
    </row>
    <row r="664" spans="4:4" x14ac:dyDescent="0.25">
      <c r="D664" s="1"/>
    </row>
    <row r="665" spans="4:4" x14ac:dyDescent="0.25">
      <c r="D665" s="1"/>
    </row>
    <row r="666" spans="4:4" x14ac:dyDescent="0.25">
      <c r="D666" s="1"/>
    </row>
    <row r="667" spans="4:4" x14ac:dyDescent="0.25">
      <c r="D667" s="1"/>
    </row>
    <row r="668" spans="4:4" x14ac:dyDescent="0.25">
      <c r="D668" s="1"/>
    </row>
    <row r="669" spans="4:4" x14ac:dyDescent="0.25">
      <c r="D669" s="1"/>
    </row>
    <row r="670" spans="4:4" x14ac:dyDescent="0.25">
      <c r="D670" s="1"/>
    </row>
    <row r="671" spans="4:4" x14ac:dyDescent="0.25">
      <c r="D671" s="1"/>
    </row>
    <row r="672" spans="4:4" x14ac:dyDescent="0.25">
      <c r="D672" s="1"/>
    </row>
    <row r="673" spans="4:4" x14ac:dyDescent="0.25">
      <c r="D673" s="1"/>
    </row>
    <row r="674" spans="4:4" x14ac:dyDescent="0.25">
      <c r="D674" s="1"/>
    </row>
    <row r="675" spans="4:4" x14ac:dyDescent="0.25">
      <c r="D675" s="1"/>
    </row>
    <row r="676" spans="4:4" x14ac:dyDescent="0.25">
      <c r="D676" s="1"/>
    </row>
    <row r="677" spans="4:4" x14ac:dyDescent="0.25">
      <c r="D677" s="1"/>
    </row>
    <row r="678" spans="4:4" x14ac:dyDescent="0.25">
      <c r="D678" s="1"/>
    </row>
    <row r="679" spans="4:4" x14ac:dyDescent="0.25">
      <c r="D679" s="1"/>
    </row>
    <row r="680" spans="4:4" x14ac:dyDescent="0.25">
      <c r="D680" s="1"/>
    </row>
    <row r="681" spans="4:4" x14ac:dyDescent="0.25">
      <c r="D681" s="1"/>
    </row>
    <row r="682" spans="4:4" x14ac:dyDescent="0.25">
      <c r="D682" s="1"/>
    </row>
    <row r="683" spans="4:4" x14ac:dyDescent="0.25">
      <c r="D683" s="1"/>
    </row>
    <row r="684" spans="4:4" x14ac:dyDescent="0.25">
      <c r="D684" s="1"/>
    </row>
    <row r="685" spans="4:4" x14ac:dyDescent="0.25">
      <c r="D685" s="1"/>
    </row>
    <row r="686" spans="4:4" x14ac:dyDescent="0.25">
      <c r="D686" s="1"/>
    </row>
    <row r="687" spans="4:4" x14ac:dyDescent="0.25">
      <c r="D687" s="1"/>
    </row>
    <row r="688" spans="4:4" x14ac:dyDescent="0.25">
      <c r="D688" s="1"/>
    </row>
    <row r="689" spans="4:4" x14ac:dyDescent="0.25">
      <c r="D689" s="1"/>
    </row>
    <row r="690" spans="4:4" x14ac:dyDescent="0.25">
      <c r="D690" s="1"/>
    </row>
    <row r="691" spans="4:4" x14ac:dyDescent="0.25">
      <c r="D691" s="1"/>
    </row>
    <row r="692" spans="4:4" x14ac:dyDescent="0.25">
      <c r="D692" s="1"/>
    </row>
    <row r="693" spans="4:4" x14ac:dyDescent="0.25">
      <c r="D693" s="1"/>
    </row>
    <row r="694" spans="4:4" x14ac:dyDescent="0.25">
      <c r="D694" s="1"/>
    </row>
    <row r="695" spans="4:4" x14ac:dyDescent="0.25">
      <c r="D695" s="1"/>
    </row>
    <row r="696" spans="4:4" x14ac:dyDescent="0.25">
      <c r="D696" s="1"/>
    </row>
    <row r="697" spans="4:4" x14ac:dyDescent="0.25">
      <c r="D697" s="1"/>
    </row>
    <row r="698" spans="4:4" x14ac:dyDescent="0.25">
      <c r="D698" s="1"/>
    </row>
    <row r="699" spans="4:4" x14ac:dyDescent="0.25">
      <c r="D699" s="1"/>
    </row>
    <row r="700" spans="4:4" x14ac:dyDescent="0.25">
      <c r="D700" s="1"/>
    </row>
    <row r="701" spans="4:4" x14ac:dyDescent="0.25">
      <c r="D701" s="1"/>
    </row>
    <row r="702" spans="4:4" x14ac:dyDescent="0.25">
      <c r="D702" s="1"/>
    </row>
    <row r="703" spans="4:4" x14ac:dyDescent="0.25">
      <c r="D703" s="1"/>
    </row>
    <row r="704" spans="4:4" x14ac:dyDescent="0.25">
      <c r="D704" s="1"/>
    </row>
    <row r="705" spans="4:4" x14ac:dyDescent="0.25">
      <c r="D705" s="1"/>
    </row>
    <row r="706" spans="4:4" x14ac:dyDescent="0.25">
      <c r="D706" s="1"/>
    </row>
    <row r="707" spans="4:4" x14ac:dyDescent="0.25">
      <c r="D707" s="1"/>
    </row>
    <row r="708" spans="4:4" x14ac:dyDescent="0.25">
      <c r="D708" s="1"/>
    </row>
    <row r="709" spans="4:4" x14ac:dyDescent="0.25">
      <c r="D709" s="1"/>
    </row>
    <row r="710" spans="4:4" x14ac:dyDescent="0.25">
      <c r="D710" s="1"/>
    </row>
    <row r="711" spans="4:4" x14ac:dyDescent="0.25">
      <c r="D711" s="1"/>
    </row>
    <row r="712" spans="4:4" x14ac:dyDescent="0.25">
      <c r="D712" s="1"/>
    </row>
    <row r="713" spans="4:4" x14ac:dyDescent="0.25">
      <c r="D713" s="1"/>
    </row>
    <row r="714" spans="4:4" x14ac:dyDescent="0.25">
      <c r="D714" s="1"/>
    </row>
    <row r="715" spans="4:4" x14ac:dyDescent="0.25">
      <c r="D715" s="1"/>
    </row>
    <row r="716" spans="4:4" x14ac:dyDescent="0.25">
      <c r="D716" s="1"/>
    </row>
    <row r="717" spans="4:4" x14ac:dyDescent="0.25">
      <c r="D717" s="1"/>
    </row>
    <row r="718" spans="4:4" x14ac:dyDescent="0.25">
      <c r="D718" s="1"/>
    </row>
    <row r="719" spans="4:4" x14ac:dyDescent="0.25">
      <c r="D719" s="1"/>
    </row>
    <row r="720" spans="4:4" x14ac:dyDescent="0.25">
      <c r="D720" s="1"/>
    </row>
    <row r="721" spans="4:4" x14ac:dyDescent="0.25">
      <c r="D721" s="1"/>
    </row>
    <row r="722" spans="4:4" x14ac:dyDescent="0.25">
      <c r="D722" s="1"/>
    </row>
    <row r="723" spans="4:4" x14ac:dyDescent="0.25">
      <c r="D723" s="1"/>
    </row>
    <row r="724" spans="4:4" x14ac:dyDescent="0.25">
      <c r="D724" s="1"/>
    </row>
    <row r="725" spans="4:4" x14ac:dyDescent="0.25">
      <c r="D725" s="1"/>
    </row>
    <row r="726" spans="4:4" x14ac:dyDescent="0.25">
      <c r="D726" s="1"/>
    </row>
    <row r="727" spans="4:4" x14ac:dyDescent="0.25">
      <c r="D727" s="1"/>
    </row>
    <row r="728" spans="4:4" x14ac:dyDescent="0.25">
      <c r="D728" s="1"/>
    </row>
    <row r="729" spans="4:4" x14ac:dyDescent="0.25">
      <c r="D729" s="1"/>
    </row>
    <row r="730" spans="4:4" x14ac:dyDescent="0.25">
      <c r="D730" s="1"/>
    </row>
    <row r="731" spans="4:4" x14ac:dyDescent="0.25">
      <c r="D731" s="1"/>
    </row>
    <row r="732" spans="4:4" x14ac:dyDescent="0.25">
      <c r="D732" s="1"/>
    </row>
    <row r="733" spans="4:4" x14ac:dyDescent="0.25">
      <c r="D733" s="1"/>
    </row>
    <row r="734" spans="4:4" x14ac:dyDescent="0.25">
      <c r="D734" s="1"/>
    </row>
    <row r="735" spans="4:4" x14ac:dyDescent="0.25">
      <c r="D735" s="1"/>
    </row>
    <row r="736" spans="4:4" x14ac:dyDescent="0.25">
      <c r="D736" s="1"/>
    </row>
    <row r="737" spans="4:4" x14ac:dyDescent="0.25">
      <c r="D737" s="1"/>
    </row>
    <row r="738" spans="4:4" x14ac:dyDescent="0.25">
      <c r="D738" s="1"/>
    </row>
    <row r="739" spans="4:4" x14ac:dyDescent="0.25">
      <c r="D739" s="1"/>
    </row>
    <row r="740" spans="4:4" x14ac:dyDescent="0.25">
      <c r="D740" s="1"/>
    </row>
    <row r="741" spans="4:4" x14ac:dyDescent="0.25">
      <c r="D741" s="1"/>
    </row>
    <row r="742" spans="4:4" x14ac:dyDescent="0.25">
      <c r="D742" s="1"/>
    </row>
    <row r="743" spans="4:4" x14ac:dyDescent="0.25">
      <c r="D743" s="1"/>
    </row>
    <row r="744" spans="4:4" x14ac:dyDescent="0.25">
      <c r="D744" s="1"/>
    </row>
    <row r="745" spans="4:4" x14ac:dyDescent="0.25">
      <c r="D745" s="1"/>
    </row>
    <row r="746" spans="4:4" x14ac:dyDescent="0.25">
      <c r="D746" s="1"/>
    </row>
    <row r="747" spans="4:4" x14ac:dyDescent="0.25">
      <c r="D747" s="1"/>
    </row>
    <row r="748" spans="4:4" x14ac:dyDescent="0.25">
      <c r="D748" s="1"/>
    </row>
    <row r="749" spans="4:4" x14ac:dyDescent="0.25">
      <c r="D749" s="1"/>
    </row>
    <row r="750" spans="4:4" x14ac:dyDescent="0.25">
      <c r="D750" s="1"/>
    </row>
    <row r="751" spans="4:4" x14ac:dyDescent="0.25">
      <c r="D751" s="1"/>
    </row>
    <row r="752" spans="4:4" x14ac:dyDescent="0.25">
      <c r="D752" s="1"/>
    </row>
    <row r="753" spans="4:4" x14ac:dyDescent="0.25">
      <c r="D753" s="1"/>
    </row>
    <row r="754" spans="4:4" x14ac:dyDescent="0.25">
      <c r="D754" s="1"/>
    </row>
    <row r="755" spans="4:4" x14ac:dyDescent="0.25">
      <c r="D755" s="1"/>
    </row>
    <row r="756" spans="4:4" x14ac:dyDescent="0.25">
      <c r="D756" s="1"/>
    </row>
    <row r="757" spans="4:4" x14ac:dyDescent="0.25">
      <c r="D757" s="1"/>
    </row>
    <row r="758" spans="4:4" x14ac:dyDescent="0.25">
      <c r="D758" s="1"/>
    </row>
    <row r="759" spans="4:4" x14ac:dyDescent="0.25">
      <c r="D759" s="1"/>
    </row>
    <row r="760" spans="4:4" x14ac:dyDescent="0.25">
      <c r="D760" s="1"/>
    </row>
    <row r="761" spans="4:4" x14ac:dyDescent="0.25">
      <c r="D761" s="1"/>
    </row>
    <row r="762" spans="4:4" x14ac:dyDescent="0.25">
      <c r="D762" s="1"/>
    </row>
    <row r="763" spans="4:4" x14ac:dyDescent="0.25">
      <c r="D763" s="1"/>
    </row>
    <row r="764" spans="4:4" x14ac:dyDescent="0.25">
      <c r="D764" s="1"/>
    </row>
    <row r="765" spans="4:4" x14ac:dyDescent="0.25">
      <c r="D765" s="1"/>
    </row>
    <row r="766" spans="4:4" x14ac:dyDescent="0.25">
      <c r="D766" s="1"/>
    </row>
    <row r="767" spans="4:4" x14ac:dyDescent="0.25">
      <c r="D767" s="1"/>
    </row>
    <row r="768" spans="4:4" x14ac:dyDescent="0.25">
      <c r="D768" s="1"/>
    </row>
    <row r="769" spans="4:4" x14ac:dyDescent="0.25">
      <c r="D769" s="1"/>
    </row>
    <row r="770" spans="4:4" x14ac:dyDescent="0.25">
      <c r="D770" s="1"/>
    </row>
    <row r="771" spans="4:4" x14ac:dyDescent="0.25">
      <c r="D771" s="1"/>
    </row>
    <row r="772" spans="4:4" x14ac:dyDescent="0.25">
      <c r="D772" s="1"/>
    </row>
    <row r="773" spans="4:4" x14ac:dyDescent="0.25">
      <c r="D773" s="1"/>
    </row>
    <row r="774" spans="4:4" x14ac:dyDescent="0.25">
      <c r="D774" s="1"/>
    </row>
    <row r="775" spans="4:4" x14ac:dyDescent="0.25">
      <c r="D775" s="1"/>
    </row>
    <row r="776" spans="4:4" x14ac:dyDescent="0.25">
      <c r="D776" s="1"/>
    </row>
    <row r="777" spans="4:4" x14ac:dyDescent="0.25">
      <c r="D777" s="1"/>
    </row>
    <row r="778" spans="4:4" x14ac:dyDescent="0.25">
      <c r="D778" s="1"/>
    </row>
    <row r="779" spans="4:4" x14ac:dyDescent="0.25">
      <c r="D779" s="1"/>
    </row>
    <row r="780" spans="4:4" x14ac:dyDescent="0.25">
      <c r="D780" s="1"/>
    </row>
    <row r="781" spans="4:4" x14ac:dyDescent="0.25">
      <c r="D781" s="1"/>
    </row>
    <row r="782" spans="4:4" x14ac:dyDescent="0.25">
      <c r="D782" s="1"/>
    </row>
    <row r="783" spans="4:4" x14ac:dyDescent="0.25">
      <c r="D783" s="1"/>
    </row>
    <row r="784" spans="4:4" x14ac:dyDescent="0.25">
      <c r="D784" s="1"/>
    </row>
    <row r="785" spans="4:4" x14ac:dyDescent="0.25">
      <c r="D785" s="1"/>
    </row>
    <row r="786" spans="4:4" x14ac:dyDescent="0.25">
      <c r="D786" s="1"/>
    </row>
    <row r="787" spans="4:4" x14ac:dyDescent="0.25">
      <c r="D787" s="1"/>
    </row>
    <row r="788" spans="4:4" x14ac:dyDescent="0.25">
      <c r="D788" s="1"/>
    </row>
    <row r="789" spans="4:4" x14ac:dyDescent="0.25">
      <c r="D789" s="1"/>
    </row>
    <row r="790" spans="4:4" x14ac:dyDescent="0.25">
      <c r="D790" s="1"/>
    </row>
    <row r="791" spans="4:4" x14ac:dyDescent="0.25">
      <c r="D791" s="1"/>
    </row>
    <row r="792" spans="4:4" x14ac:dyDescent="0.25">
      <c r="D792" s="1"/>
    </row>
    <row r="793" spans="4:4" x14ac:dyDescent="0.25">
      <c r="D793" s="1"/>
    </row>
    <row r="794" spans="4:4" x14ac:dyDescent="0.25">
      <c r="D794" s="1"/>
    </row>
    <row r="795" spans="4:4" x14ac:dyDescent="0.25">
      <c r="D795" s="1"/>
    </row>
    <row r="796" spans="4:4" x14ac:dyDescent="0.25">
      <c r="D796" s="1"/>
    </row>
    <row r="797" spans="4:4" x14ac:dyDescent="0.25">
      <c r="D797" s="1"/>
    </row>
    <row r="798" spans="4:4" x14ac:dyDescent="0.25">
      <c r="D798" s="1"/>
    </row>
    <row r="799" spans="4:4" x14ac:dyDescent="0.25">
      <c r="D799" s="1"/>
    </row>
    <row r="800" spans="4:4" x14ac:dyDescent="0.25">
      <c r="D800" s="1"/>
    </row>
    <row r="801" spans="4:4" x14ac:dyDescent="0.25">
      <c r="D801" s="1"/>
    </row>
    <row r="802" spans="4:4" x14ac:dyDescent="0.25">
      <c r="D802" s="1"/>
    </row>
    <row r="803" spans="4:4" x14ac:dyDescent="0.25">
      <c r="D803" s="1"/>
    </row>
    <row r="804" spans="4:4" x14ac:dyDescent="0.25">
      <c r="D804" s="1"/>
    </row>
    <row r="805" spans="4:4" x14ac:dyDescent="0.25">
      <c r="D805" s="1"/>
    </row>
    <row r="806" spans="4:4" x14ac:dyDescent="0.25">
      <c r="D806" s="1"/>
    </row>
    <row r="807" spans="4:4" x14ac:dyDescent="0.25">
      <c r="D807" s="1"/>
    </row>
    <row r="808" spans="4:4" x14ac:dyDescent="0.25">
      <c r="D808" s="1"/>
    </row>
    <row r="809" spans="4:4" x14ac:dyDescent="0.25">
      <c r="D809" s="1"/>
    </row>
    <row r="810" spans="4:4" x14ac:dyDescent="0.25">
      <c r="D810" s="1"/>
    </row>
    <row r="811" spans="4:4" x14ac:dyDescent="0.25">
      <c r="D811" s="1"/>
    </row>
    <row r="812" spans="4:4" x14ac:dyDescent="0.25">
      <c r="D812" s="1"/>
    </row>
    <row r="813" spans="4:4" x14ac:dyDescent="0.25">
      <c r="D813" s="1"/>
    </row>
    <row r="814" spans="4:4" x14ac:dyDescent="0.25">
      <c r="D814" s="1"/>
    </row>
    <row r="815" spans="4:4" x14ac:dyDescent="0.25">
      <c r="D815" s="1"/>
    </row>
    <row r="816" spans="4:4" x14ac:dyDescent="0.25">
      <c r="D816" s="1"/>
    </row>
    <row r="817" spans="4:4" x14ac:dyDescent="0.25">
      <c r="D817" s="1"/>
    </row>
    <row r="818" spans="4:4" x14ac:dyDescent="0.25">
      <c r="D818" s="1"/>
    </row>
    <row r="819" spans="4:4" x14ac:dyDescent="0.25">
      <c r="D819" s="1"/>
    </row>
    <row r="820" spans="4:4" x14ac:dyDescent="0.25">
      <c r="D820" s="1"/>
    </row>
    <row r="821" spans="4:4" x14ac:dyDescent="0.25">
      <c r="D821" s="1"/>
    </row>
    <row r="822" spans="4:4" x14ac:dyDescent="0.25">
      <c r="D822" s="1"/>
    </row>
    <row r="823" spans="4:4" x14ac:dyDescent="0.25">
      <c r="D823" s="1"/>
    </row>
    <row r="824" spans="4:4" x14ac:dyDescent="0.25">
      <c r="D824" s="1"/>
    </row>
    <row r="825" spans="4:4" x14ac:dyDescent="0.25">
      <c r="D825" s="1"/>
    </row>
    <row r="826" spans="4:4" x14ac:dyDescent="0.25">
      <c r="D826" s="1"/>
    </row>
    <row r="827" spans="4:4" x14ac:dyDescent="0.25">
      <c r="D827" s="1"/>
    </row>
    <row r="828" spans="4:4" x14ac:dyDescent="0.25">
      <c r="D828" s="1"/>
    </row>
    <row r="829" spans="4:4" x14ac:dyDescent="0.25">
      <c r="D829" s="1"/>
    </row>
    <row r="830" spans="4:4" x14ac:dyDescent="0.25">
      <c r="D830" s="1"/>
    </row>
    <row r="831" spans="4:4" x14ac:dyDescent="0.25">
      <c r="D831" s="1"/>
    </row>
    <row r="832" spans="4:4" x14ac:dyDescent="0.25">
      <c r="D832" s="1"/>
    </row>
    <row r="833" spans="4:4" x14ac:dyDescent="0.25">
      <c r="D833" s="1"/>
    </row>
    <row r="834" spans="4:4" x14ac:dyDescent="0.25">
      <c r="D834" s="1"/>
    </row>
    <row r="835" spans="4:4" x14ac:dyDescent="0.25">
      <c r="D835" s="1"/>
    </row>
    <row r="836" spans="4:4" x14ac:dyDescent="0.25">
      <c r="D836" s="1"/>
    </row>
    <row r="837" spans="4:4" x14ac:dyDescent="0.25">
      <c r="D837" s="1"/>
    </row>
    <row r="838" spans="4:4" x14ac:dyDescent="0.25">
      <c r="D838" s="1"/>
    </row>
    <row r="839" spans="4:4" x14ac:dyDescent="0.25">
      <c r="D839" s="1"/>
    </row>
    <row r="840" spans="4:4" x14ac:dyDescent="0.25">
      <c r="D840" s="1"/>
    </row>
    <row r="841" spans="4:4" x14ac:dyDescent="0.25">
      <c r="D841" s="1"/>
    </row>
    <row r="842" spans="4:4" x14ac:dyDescent="0.25">
      <c r="D842" s="1"/>
    </row>
    <row r="843" spans="4:4" x14ac:dyDescent="0.25">
      <c r="D843" s="1"/>
    </row>
    <row r="844" spans="4:4" x14ac:dyDescent="0.25">
      <c r="D844" s="1"/>
    </row>
    <row r="845" spans="4:4" x14ac:dyDescent="0.25">
      <c r="D845" s="1"/>
    </row>
    <row r="846" spans="4:4" x14ac:dyDescent="0.25">
      <c r="D846" s="1"/>
    </row>
    <row r="847" spans="4:4" x14ac:dyDescent="0.25">
      <c r="D847" s="1"/>
    </row>
    <row r="848" spans="4:4" x14ac:dyDescent="0.25">
      <c r="D848" s="1"/>
    </row>
    <row r="849" spans="4:4" x14ac:dyDescent="0.25">
      <c r="D849" s="1"/>
    </row>
    <row r="850" spans="4:4" x14ac:dyDescent="0.25">
      <c r="D850" s="1"/>
    </row>
    <row r="851" spans="4:4" x14ac:dyDescent="0.25">
      <c r="D851" s="1"/>
    </row>
    <row r="852" spans="4:4" x14ac:dyDescent="0.25">
      <c r="D852" s="1"/>
    </row>
    <row r="853" spans="4:4" x14ac:dyDescent="0.25">
      <c r="D853" s="1"/>
    </row>
    <row r="854" spans="4:4" x14ac:dyDescent="0.25">
      <c r="D854" s="1"/>
    </row>
    <row r="855" spans="4:4" x14ac:dyDescent="0.25">
      <c r="D855" s="1"/>
    </row>
    <row r="856" spans="4:4" x14ac:dyDescent="0.25">
      <c r="D856" s="1"/>
    </row>
    <row r="857" spans="4:4" x14ac:dyDescent="0.25">
      <c r="D857" s="1"/>
    </row>
    <row r="858" spans="4:4" x14ac:dyDescent="0.25">
      <c r="D858" s="1"/>
    </row>
    <row r="859" spans="4:4" x14ac:dyDescent="0.25">
      <c r="D859" s="1"/>
    </row>
    <row r="860" spans="4:4" x14ac:dyDescent="0.25">
      <c r="D860" s="1"/>
    </row>
    <row r="861" spans="4:4" x14ac:dyDescent="0.25">
      <c r="D861" s="1"/>
    </row>
    <row r="862" spans="4:4" x14ac:dyDescent="0.25">
      <c r="D862" s="1"/>
    </row>
    <row r="863" spans="4:4" x14ac:dyDescent="0.25">
      <c r="D863" s="1"/>
    </row>
    <row r="864" spans="4:4" x14ac:dyDescent="0.25">
      <c r="D864" s="1"/>
    </row>
    <row r="865" spans="4:4" x14ac:dyDescent="0.25">
      <c r="D865" s="1"/>
    </row>
    <row r="866" spans="4:4" x14ac:dyDescent="0.25">
      <c r="D866" s="1"/>
    </row>
    <row r="867" spans="4:4" x14ac:dyDescent="0.25">
      <c r="D867" s="1"/>
    </row>
    <row r="868" spans="4:4" x14ac:dyDescent="0.25">
      <c r="D868" s="1"/>
    </row>
    <row r="869" spans="4:4" x14ac:dyDescent="0.25">
      <c r="D869" s="1"/>
    </row>
    <row r="870" spans="4:4" x14ac:dyDescent="0.25">
      <c r="D870" s="1"/>
    </row>
    <row r="871" spans="4:4" x14ac:dyDescent="0.25">
      <c r="D871" s="1"/>
    </row>
    <row r="872" spans="4:4" x14ac:dyDescent="0.25">
      <c r="D872" s="1"/>
    </row>
    <row r="873" spans="4:4" x14ac:dyDescent="0.25">
      <c r="D873" s="1"/>
    </row>
    <row r="874" spans="4:4" x14ac:dyDescent="0.25">
      <c r="D874" s="1"/>
    </row>
    <row r="875" spans="4:4" x14ac:dyDescent="0.25">
      <c r="D875" s="1"/>
    </row>
    <row r="876" spans="4:4" x14ac:dyDescent="0.25">
      <c r="D876" s="1"/>
    </row>
    <row r="877" spans="4:4" x14ac:dyDescent="0.25">
      <c r="D877" s="1"/>
    </row>
    <row r="878" spans="4:4" x14ac:dyDescent="0.25">
      <c r="D878" s="1"/>
    </row>
    <row r="879" spans="4:4" x14ac:dyDescent="0.25">
      <c r="D879" s="1"/>
    </row>
    <row r="880" spans="4:4" x14ac:dyDescent="0.25">
      <c r="D880" s="1"/>
    </row>
    <row r="881" spans="4:4" x14ac:dyDescent="0.25">
      <c r="D881" s="1"/>
    </row>
    <row r="882" spans="4:4" x14ac:dyDescent="0.25">
      <c r="D882" s="1"/>
    </row>
    <row r="883" spans="4:4" x14ac:dyDescent="0.25">
      <c r="D883" s="1"/>
    </row>
    <row r="884" spans="4:4" x14ac:dyDescent="0.25">
      <c r="D884" s="1"/>
    </row>
    <row r="885" spans="4:4" x14ac:dyDescent="0.25">
      <c r="D885" s="1"/>
    </row>
    <row r="886" spans="4:4" x14ac:dyDescent="0.25">
      <c r="D886" s="1"/>
    </row>
    <row r="887" spans="4:4" x14ac:dyDescent="0.25">
      <c r="D887" s="1"/>
    </row>
    <row r="888" spans="4:4" x14ac:dyDescent="0.25">
      <c r="D888" s="1"/>
    </row>
    <row r="889" spans="4:4" x14ac:dyDescent="0.25">
      <c r="D889" s="1"/>
    </row>
    <row r="890" spans="4:4" x14ac:dyDescent="0.25">
      <c r="D890" s="1"/>
    </row>
    <row r="891" spans="4:4" x14ac:dyDescent="0.25">
      <c r="D891" s="1"/>
    </row>
    <row r="892" spans="4:4" x14ac:dyDescent="0.25">
      <c r="D892" s="1"/>
    </row>
    <row r="893" spans="4:4" x14ac:dyDescent="0.25">
      <c r="D893" s="1"/>
    </row>
    <row r="894" spans="4:4" x14ac:dyDescent="0.25">
      <c r="D894" s="1"/>
    </row>
    <row r="895" spans="4:4" x14ac:dyDescent="0.25">
      <c r="D895" s="1"/>
    </row>
    <row r="896" spans="4:4" x14ac:dyDescent="0.25">
      <c r="D896" s="1"/>
    </row>
    <row r="897" spans="4:4" x14ac:dyDescent="0.25">
      <c r="D897" s="1"/>
    </row>
    <row r="898" spans="4:4" x14ac:dyDescent="0.25">
      <c r="D898" s="1"/>
    </row>
    <row r="899" spans="4:4" x14ac:dyDescent="0.25">
      <c r="D899" s="1"/>
    </row>
    <row r="900" spans="4:4" x14ac:dyDescent="0.25">
      <c r="D900" s="1"/>
    </row>
    <row r="901" spans="4:4" x14ac:dyDescent="0.25">
      <c r="D901" s="1"/>
    </row>
    <row r="902" spans="4:4" x14ac:dyDescent="0.25">
      <c r="D902" s="1"/>
    </row>
    <row r="903" spans="4:4" x14ac:dyDescent="0.25">
      <c r="D903" s="1"/>
    </row>
    <row r="904" spans="4:4" x14ac:dyDescent="0.25">
      <c r="D904" s="1"/>
    </row>
    <row r="905" spans="4:4" x14ac:dyDescent="0.25">
      <c r="D905" s="1"/>
    </row>
    <row r="906" spans="4:4" x14ac:dyDescent="0.25">
      <c r="D906" s="1"/>
    </row>
    <row r="907" spans="4:4" x14ac:dyDescent="0.25">
      <c r="D907" s="1"/>
    </row>
    <row r="908" spans="4:4" x14ac:dyDescent="0.25">
      <c r="D908" s="1"/>
    </row>
    <row r="909" spans="4:4" x14ac:dyDescent="0.25">
      <c r="D909" s="1"/>
    </row>
    <row r="910" spans="4:4" x14ac:dyDescent="0.25">
      <c r="D910" s="1"/>
    </row>
    <row r="911" spans="4:4" x14ac:dyDescent="0.25">
      <c r="D911" s="1"/>
    </row>
    <row r="912" spans="4:4" x14ac:dyDescent="0.25">
      <c r="D912" s="1"/>
    </row>
    <row r="913" spans="4:4" x14ac:dyDescent="0.25">
      <c r="D913" s="1"/>
    </row>
    <row r="914" spans="4:4" x14ac:dyDescent="0.25">
      <c r="D914" s="1"/>
    </row>
    <row r="915" spans="4:4" x14ac:dyDescent="0.25">
      <c r="D915" s="1"/>
    </row>
    <row r="916" spans="4:4" x14ac:dyDescent="0.25">
      <c r="D916" s="1"/>
    </row>
    <row r="917" spans="4:4" x14ac:dyDescent="0.25">
      <c r="D917" s="1"/>
    </row>
    <row r="918" spans="4:4" x14ac:dyDescent="0.25">
      <c r="D918" s="1"/>
    </row>
    <row r="919" spans="4:4" x14ac:dyDescent="0.25">
      <c r="D919" s="1"/>
    </row>
    <row r="920" spans="4:4" x14ac:dyDescent="0.25">
      <c r="D920" s="1"/>
    </row>
    <row r="921" spans="4:4" x14ac:dyDescent="0.25">
      <c r="D921" s="1"/>
    </row>
    <row r="922" spans="4:4" x14ac:dyDescent="0.25">
      <c r="D922" s="1"/>
    </row>
    <row r="923" spans="4:4" x14ac:dyDescent="0.25">
      <c r="D923" s="1"/>
    </row>
    <row r="924" spans="4:4" x14ac:dyDescent="0.25">
      <c r="D924" s="1"/>
    </row>
    <row r="925" spans="4:4" x14ac:dyDescent="0.25">
      <c r="D925" s="1"/>
    </row>
    <row r="926" spans="4:4" x14ac:dyDescent="0.25">
      <c r="D926" s="1"/>
    </row>
    <row r="927" spans="4:4" x14ac:dyDescent="0.25">
      <c r="D927" s="1"/>
    </row>
    <row r="928" spans="4:4" x14ac:dyDescent="0.25">
      <c r="D928" s="1"/>
    </row>
    <row r="929" spans="4:4" x14ac:dyDescent="0.25">
      <c r="D929" s="1"/>
    </row>
    <row r="930" spans="4:4" x14ac:dyDescent="0.25">
      <c r="D930" s="1"/>
    </row>
    <row r="931" spans="4:4" x14ac:dyDescent="0.25">
      <c r="D931" s="1"/>
    </row>
    <row r="932" spans="4:4" x14ac:dyDescent="0.25">
      <c r="D932" s="1"/>
    </row>
    <row r="933" spans="4:4" x14ac:dyDescent="0.25">
      <c r="D933" s="1"/>
    </row>
    <row r="934" spans="4:4" x14ac:dyDescent="0.25">
      <c r="D934" s="1"/>
    </row>
    <row r="935" spans="4:4" x14ac:dyDescent="0.25">
      <c r="D935" s="1"/>
    </row>
    <row r="936" spans="4:4" x14ac:dyDescent="0.25">
      <c r="D936" s="1"/>
    </row>
    <row r="937" spans="4:4" x14ac:dyDescent="0.25">
      <c r="D937" s="1"/>
    </row>
    <row r="938" spans="4:4" x14ac:dyDescent="0.25">
      <c r="D938" s="1"/>
    </row>
    <row r="939" spans="4:4" x14ac:dyDescent="0.25">
      <c r="D939" s="1"/>
    </row>
    <row r="940" spans="4:4" x14ac:dyDescent="0.25">
      <c r="D940" s="1"/>
    </row>
    <row r="941" spans="4:4" x14ac:dyDescent="0.25">
      <c r="D941" s="1"/>
    </row>
    <row r="942" spans="4:4" x14ac:dyDescent="0.25">
      <c r="D942" s="1"/>
    </row>
    <row r="943" spans="4:4" x14ac:dyDescent="0.25">
      <c r="D943" s="1"/>
    </row>
    <row r="944" spans="4:4" x14ac:dyDescent="0.25">
      <c r="D944" s="1"/>
    </row>
    <row r="945" spans="4:4" x14ac:dyDescent="0.25">
      <c r="D945" s="1"/>
    </row>
    <row r="946" spans="4:4" x14ac:dyDescent="0.25">
      <c r="D946" s="1"/>
    </row>
    <row r="947" spans="4:4" x14ac:dyDescent="0.25">
      <c r="D947" s="1"/>
    </row>
    <row r="948" spans="4:4" x14ac:dyDescent="0.25">
      <c r="D948" s="1"/>
    </row>
    <row r="949" spans="4:4" x14ac:dyDescent="0.25">
      <c r="D949" s="1"/>
    </row>
    <row r="950" spans="4:4" x14ac:dyDescent="0.25">
      <c r="D950" s="1"/>
    </row>
    <row r="951" spans="4:4" x14ac:dyDescent="0.25">
      <c r="D951" s="1"/>
    </row>
    <row r="952" spans="4:4" x14ac:dyDescent="0.25">
      <c r="D952" s="1"/>
    </row>
    <row r="953" spans="4:4" x14ac:dyDescent="0.25">
      <c r="D953" s="1"/>
    </row>
    <row r="954" spans="4:4" x14ac:dyDescent="0.25">
      <c r="D954" s="1"/>
    </row>
    <row r="955" spans="4:4" x14ac:dyDescent="0.25">
      <c r="D955" s="1"/>
    </row>
    <row r="956" spans="4:4" x14ac:dyDescent="0.25">
      <c r="D956" s="1"/>
    </row>
    <row r="957" spans="4:4" x14ac:dyDescent="0.25">
      <c r="D957" s="1"/>
    </row>
    <row r="958" spans="4:4" x14ac:dyDescent="0.25">
      <c r="D958" s="1"/>
    </row>
    <row r="959" spans="4:4" x14ac:dyDescent="0.25">
      <c r="D959" s="1"/>
    </row>
    <row r="960" spans="4:4" x14ac:dyDescent="0.25">
      <c r="D960" s="1"/>
    </row>
    <row r="961" spans="4:4" x14ac:dyDescent="0.25">
      <c r="D961" s="1"/>
    </row>
    <row r="962" spans="4:4" x14ac:dyDescent="0.25">
      <c r="D962" s="1"/>
    </row>
    <row r="963" spans="4:4" x14ac:dyDescent="0.25">
      <c r="D963" s="1"/>
    </row>
    <row r="964" spans="4:4" x14ac:dyDescent="0.25">
      <c r="D964" s="1"/>
    </row>
    <row r="965" spans="4:4" x14ac:dyDescent="0.25">
      <c r="D965" s="1"/>
    </row>
    <row r="966" spans="4:4" x14ac:dyDescent="0.25">
      <c r="D966" s="1"/>
    </row>
    <row r="967" spans="4:4" x14ac:dyDescent="0.25">
      <c r="D967" s="1"/>
    </row>
    <row r="968" spans="4:4" x14ac:dyDescent="0.25">
      <c r="D968" s="1"/>
    </row>
    <row r="969" spans="4:4" x14ac:dyDescent="0.25">
      <c r="D969" s="1"/>
    </row>
    <row r="970" spans="4:4" x14ac:dyDescent="0.25">
      <c r="D970" s="1"/>
    </row>
    <row r="971" spans="4:4" x14ac:dyDescent="0.25">
      <c r="D971" s="1"/>
    </row>
    <row r="972" spans="4:4" x14ac:dyDescent="0.25">
      <c r="D972" s="1"/>
    </row>
    <row r="973" spans="4:4" x14ac:dyDescent="0.25">
      <c r="D973" s="1"/>
    </row>
    <row r="974" spans="4:4" x14ac:dyDescent="0.25">
      <c r="D974" s="1"/>
    </row>
    <row r="975" spans="4:4" x14ac:dyDescent="0.25">
      <c r="D975" s="1"/>
    </row>
    <row r="976" spans="4:4" x14ac:dyDescent="0.25">
      <c r="D976" s="1"/>
    </row>
    <row r="977" spans="4:4" x14ac:dyDescent="0.25">
      <c r="D977" s="1"/>
    </row>
    <row r="978" spans="4:4" x14ac:dyDescent="0.25">
      <c r="D978" s="1"/>
    </row>
    <row r="979" spans="4:4" x14ac:dyDescent="0.25">
      <c r="D979" s="1"/>
    </row>
    <row r="980" spans="4:4" x14ac:dyDescent="0.25">
      <c r="D980" s="1"/>
    </row>
    <row r="981" spans="4:4" x14ac:dyDescent="0.25">
      <c r="D981" s="1"/>
    </row>
    <row r="982" spans="4:4" x14ac:dyDescent="0.25">
      <c r="D982" s="1"/>
    </row>
    <row r="983" spans="4:4" x14ac:dyDescent="0.25">
      <c r="D983" s="1"/>
    </row>
    <row r="984" spans="4:4" x14ac:dyDescent="0.25">
      <c r="D984" s="1"/>
    </row>
    <row r="985" spans="4:4" x14ac:dyDescent="0.25">
      <c r="D985" s="1"/>
    </row>
    <row r="986" spans="4:4" x14ac:dyDescent="0.25">
      <c r="D986" s="1"/>
    </row>
    <row r="987" spans="4:4" x14ac:dyDescent="0.25">
      <c r="D987" s="1"/>
    </row>
    <row r="988" spans="4:4" x14ac:dyDescent="0.25">
      <c r="D988" s="1"/>
    </row>
    <row r="989" spans="4:4" x14ac:dyDescent="0.25">
      <c r="D989" s="1"/>
    </row>
    <row r="990" spans="4:4" x14ac:dyDescent="0.25">
      <c r="D990" s="1"/>
    </row>
    <row r="991" spans="4:4" x14ac:dyDescent="0.25">
      <c r="D991" s="1"/>
    </row>
    <row r="992" spans="4:4" x14ac:dyDescent="0.25">
      <c r="D992" s="1"/>
    </row>
    <row r="993" spans="4:4" x14ac:dyDescent="0.25">
      <c r="D993" s="1"/>
    </row>
    <row r="994" spans="4:4" x14ac:dyDescent="0.25">
      <c r="D994" s="1"/>
    </row>
    <row r="995" spans="4:4" x14ac:dyDescent="0.25">
      <c r="D995" s="1"/>
    </row>
    <row r="996" spans="4:4" x14ac:dyDescent="0.25">
      <c r="D996" s="1"/>
    </row>
    <row r="997" spans="4:4" x14ac:dyDescent="0.25">
      <c r="D997" s="1"/>
    </row>
    <row r="998" spans="4:4" x14ac:dyDescent="0.25">
      <c r="D998" s="1"/>
    </row>
    <row r="999" spans="4:4" x14ac:dyDescent="0.25">
      <c r="D999" s="1"/>
    </row>
    <row r="1000" spans="4:4" x14ac:dyDescent="0.25">
      <c r="D1000" s="1"/>
    </row>
    <row r="1001" spans="4:4" x14ac:dyDescent="0.25">
      <c r="D1001" s="1"/>
    </row>
    <row r="1002" spans="4:4" x14ac:dyDescent="0.25">
      <c r="D1002" s="1"/>
    </row>
    <row r="1003" spans="4:4" x14ac:dyDescent="0.25">
      <c r="D1003" s="1"/>
    </row>
    <row r="1004" spans="4:4" x14ac:dyDescent="0.25">
      <c r="D1004" s="1"/>
    </row>
    <row r="1005" spans="4:4" x14ac:dyDescent="0.25">
      <c r="D1005" s="1"/>
    </row>
    <row r="1006" spans="4:4" x14ac:dyDescent="0.25">
      <c r="D1006" s="1"/>
    </row>
    <row r="1007" spans="4:4" x14ac:dyDescent="0.25">
      <c r="D1007" s="1"/>
    </row>
    <row r="1008" spans="4:4" x14ac:dyDescent="0.25">
      <c r="D1008" s="1"/>
    </row>
    <row r="1009" spans="4:4" x14ac:dyDescent="0.25">
      <c r="D1009" s="1"/>
    </row>
    <row r="1010" spans="4:4" x14ac:dyDescent="0.25">
      <c r="D1010" s="1"/>
    </row>
    <row r="1011" spans="4:4" x14ac:dyDescent="0.25">
      <c r="D1011" s="1"/>
    </row>
    <row r="1012" spans="4:4" x14ac:dyDescent="0.25">
      <c r="D1012" s="1"/>
    </row>
    <row r="1013" spans="4:4" x14ac:dyDescent="0.25">
      <c r="D1013" s="1"/>
    </row>
    <row r="1014" spans="4:4" x14ac:dyDescent="0.25">
      <c r="D1014" s="1"/>
    </row>
    <row r="1015" spans="4:4" x14ac:dyDescent="0.25">
      <c r="D1015" s="1"/>
    </row>
    <row r="1016" spans="4:4" x14ac:dyDescent="0.25">
      <c r="D1016" s="1"/>
    </row>
    <row r="1017" spans="4:4" x14ac:dyDescent="0.25">
      <c r="D1017" s="1"/>
    </row>
    <row r="1018" spans="4:4" x14ac:dyDescent="0.25">
      <c r="D1018" s="1"/>
    </row>
    <row r="1019" spans="4:4" x14ac:dyDescent="0.25">
      <c r="D1019" s="1"/>
    </row>
    <row r="1020" spans="4:4" x14ac:dyDescent="0.25">
      <c r="D1020" s="1"/>
    </row>
    <row r="1021" spans="4:4" x14ac:dyDescent="0.25">
      <c r="D1021" s="1"/>
    </row>
    <row r="1022" spans="4:4" x14ac:dyDescent="0.25">
      <c r="D1022" s="1"/>
    </row>
    <row r="1023" spans="4:4" x14ac:dyDescent="0.25">
      <c r="D1023" s="1"/>
    </row>
    <row r="1024" spans="4:4" x14ac:dyDescent="0.25">
      <c r="D1024" s="1"/>
    </row>
    <row r="1025" spans="4:4" x14ac:dyDescent="0.25">
      <c r="D1025" s="1"/>
    </row>
    <row r="1026" spans="4:4" x14ac:dyDescent="0.25">
      <c r="D1026" s="1"/>
    </row>
    <row r="1027" spans="4:4" x14ac:dyDescent="0.25">
      <c r="D1027" s="1"/>
    </row>
    <row r="1028" spans="4:4" x14ac:dyDescent="0.25">
      <c r="D1028" s="1"/>
    </row>
    <row r="1029" spans="4:4" x14ac:dyDescent="0.25">
      <c r="D1029" s="1"/>
    </row>
    <row r="1030" spans="4:4" x14ac:dyDescent="0.25">
      <c r="D1030" s="1"/>
    </row>
    <row r="1031" spans="4:4" x14ac:dyDescent="0.25">
      <c r="D1031" s="1"/>
    </row>
    <row r="1032" spans="4:4" x14ac:dyDescent="0.25">
      <c r="D1032" s="1"/>
    </row>
    <row r="1033" spans="4:4" x14ac:dyDescent="0.25">
      <c r="D1033" s="1"/>
    </row>
    <row r="1034" spans="4:4" x14ac:dyDescent="0.25">
      <c r="D1034" s="1"/>
    </row>
    <row r="1035" spans="4:4" x14ac:dyDescent="0.25">
      <c r="D1035" s="1"/>
    </row>
    <row r="1036" spans="4:4" x14ac:dyDescent="0.25">
      <c r="D1036" s="1"/>
    </row>
    <row r="1037" spans="4:4" x14ac:dyDescent="0.25">
      <c r="D1037" s="1"/>
    </row>
    <row r="1038" spans="4:4" x14ac:dyDescent="0.25">
      <c r="D1038" s="1"/>
    </row>
    <row r="1039" spans="4:4" x14ac:dyDescent="0.25">
      <c r="D1039" s="1"/>
    </row>
    <row r="1040" spans="4:4" x14ac:dyDescent="0.25">
      <c r="D1040" s="1"/>
    </row>
    <row r="1041" spans="4:4" x14ac:dyDescent="0.25">
      <c r="D1041" s="1"/>
    </row>
    <row r="1042" spans="4:4" x14ac:dyDescent="0.25">
      <c r="D1042" s="1"/>
    </row>
    <row r="1043" spans="4:4" x14ac:dyDescent="0.25">
      <c r="D1043" s="1"/>
    </row>
    <row r="1044" spans="4:4" x14ac:dyDescent="0.25">
      <c r="D1044" s="1"/>
    </row>
    <row r="1045" spans="4:4" x14ac:dyDescent="0.25">
      <c r="D1045" s="1"/>
    </row>
    <row r="1046" spans="4:4" x14ac:dyDescent="0.25">
      <c r="D1046" s="1"/>
    </row>
    <row r="1047" spans="4:4" x14ac:dyDescent="0.25">
      <c r="D1047" s="1"/>
    </row>
    <row r="1048" spans="4:4" x14ac:dyDescent="0.25">
      <c r="D1048" s="1"/>
    </row>
    <row r="1049" spans="4:4" x14ac:dyDescent="0.25">
      <c r="D1049" s="1"/>
    </row>
    <row r="1050" spans="4:4" x14ac:dyDescent="0.25">
      <c r="D1050" s="1"/>
    </row>
    <row r="1051" spans="4:4" x14ac:dyDescent="0.25">
      <c r="D1051" s="1"/>
    </row>
    <row r="1052" spans="4:4" x14ac:dyDescent="0.25">
      <c r="D1052" s="1"/>
    </row>
    <row r="1053" spans="4:4" x14ac:dyDescent="0.25">
      <c r="D1053" s="1"/>
    </row>
    <row r="1054" spans="4:4" x14ac:dyDescent="0.25">
      <c r="D1054" s="1"/>
    </row>
    <row r="1055" spans="4:4" x14ac:dyDescent="0.25">
      <c r="D1055" s="1"/>
    </row>
    <row r="1056" spans="4:4" x14ac:dyDescent="0.25">
      <c r="D1056" s="1"/>
    </row>
    <row r="1057" spans="4:4" x14ac:dyDescent="0.25">
      <c r="D1057" s="1"/>
    </row>
    <row r="1058" spans="4:4" x14ac:dyDescent="0.25">
      <c r="D1058" s="1"/>
    </row>
    <row r="1059" spans="4:4" x14ac:dyDescent="0.25">
      <c r="D1059" s="1"/>
    </row>
    <row r="1060" spans="4:4" x14ac:dyDescent="0.25">
      <c r="D1060" s="1"/>
    </row>
    <row r="1061" spans="4:4" x14ac:dyDescent="0.25">
      <c r="D1061" s="1"/>
    </row>
    <row r="1062" spans="4:4" x14ac:dyDescent="0.25">
      <c r="D1062" s="1"/>
    </row>
    <row r="1063" spans="4:4" x14ac:dyDescent="0.25">
      <c r="D1063" s="1"/>
    </row>
    <row r="1064" spans="4:4" x14ac:dyDescent="0.25">
      <c r="D1064" s="1"/>
    </row>
    <row r="1065" spans="4:4" x14ac:dyDescent="0.25">
      <c r="D1065" s="1"/>
    </row>
    <row r="1066" spans="4:4" x14ac:dyDescent="0.25">
      <c r="D1066" s="1"/>
    </row>
    <row r="1067" spans="4:4" x14ac:dyDescent="0.25">
      <c r="D1067" s="1"/>
    </row>
    <row r="1068" spans="4:4" x14ac:dyDescent="0.25">
      <c r="D1068" s="1"/>
    </row>
    <row r="1069" spans="4:4" x14ac:dyDescent="0.25">
      <c r="D1069" s="1"/>
    </row>
    <row r="1070" spans="4:4" x14ac:dyDescent="0.25">
      <c r="D1070" s="1"/>
    </row>
    <row r="1071" spans="4:4" x14ac:dyDescent="0.25">
      <c r="D1071" s="1"/>
    </row>
    <row r="1072" spans="4:4" x14ac:dyDescent="0.25">
      <c r="D1072" s="1"/>
    </row>
    <row r="1073" spans="4:4" x14ac:dyDescent="0.25">
      <c r="D1073" s="1"/>
    </row>
    <row r="1074" spans="4:4" x14ac:dyDescent="0.25">
      <c r="D1074" s="1"/>
    </row>
    <row r="1075" spans="4:4" x14ac:dyDescent="0.25">
      <c r="D1075" s="1"/>
    </row>
    <row r="1076" spans="4:4" x14ac:dyDescent="0.25">
      <c r="D1076" s="1"/>
    </row>
    <row r="1077" spans="4:4" x14ac:dyDescent="0.25">
      <c r="D1077" s="1"/>
    </row>
    <row r="1078" spans="4:4" x14ac:dyDescent="0.25">
      <c r="D1078" s="1"/>
    </row>
    <row r="1079" spans="4:4" x14ac:dyDescent="0.25">
      <c r="D1079" s="1"/>
    </row>
    <row r="1080" spans="4:4" x14ac:dyDescent="0.25">
      <c r="D1080" s="1"/>
    </row>
    <row r="1081" spans="4:4" x14ac:dyDescent="0.25">
      <c r="D1081" s="1"/>
    </row>
    <row r="1082" spans="4:4" x14ac:dyDescent="0.25">
      <c r="D1082" s="1"/>
    </row>
    <row r="1083" spans="4:4" x14ac:dyDescent="0.25">
      <c r="D1083" s="1"/>
    </row>
    <row r="1084" spans="4:4" x14ac:dyDescent="0.25">
      <c r="D1084" s="1"/>
    </row>
    <row r="1085" spans="4:4" x14ac:dyDescent="0.25">
      <c r="D1085" s="1"/>
    </row>
    <row r="1086" spans="4:4" x14ac:dyDescent="0.25">
      <c r="D1086" s="1"/>
    </row>
    <row r="1087" spans="4:4" x14ac:dyDescent="0.25">
      <c r="D1087" s="1"/>
    </row>
    <row r="1088" spans="4:4" x14ac:dyDescent="0.25">
      <c r="D1088" s="1"/>
    </row>
    <row r="1089" spans="4:4" x14ac:dyDescent="0.25">
      <c r="D1089" s="1"/>
    </row>
    <row r="1090" spans="4:4" x14ac:dyDescent="0.25">
      <c r="D1090" s="1"/>
    </row>
    <row r="1091" spans="4:4" x14ac:dyDescent="0.25">
      <c r="D1091" s="1"/>
    </row>
    <row r="1092" spans="4:4" x14ac:dyDescent="0.25">
      <c r="D1092" s="1"/>
    </row>
    <row r="1093" spans="4:4" x14ac:dyDescent="0.25">
      <c r="D1093" s="1"/>
    </row>
    <row r="1094" spans="4:4" x14ac:dyDescent="0.25">
      <c r="D1094" s="1"/>
    </row>
    <row r="1095" spans="4:4" x14ac:dyDescent="0.25">
      <c r="D1095" s="1"/>
    </row>
    <row r="1096" spans="4:4" x14ac:dyDescent="0.25">
      <c r="D1096" s="1"/>
    </row>
    <row r="1097" spans="4:4" x14ac:dyDescent="0.25">
      <c r="D1097" s="1"/>
    </row>
    <row r="1098" spans="4:4" x14ac:dyDescent="0.25">
      <c r="D1098" s="1"/>
    </row>
    <row r="1099" spans="4:4" x14ac:dyDescent="0.25">
      <c r="D1099" s="1"/>
    </row>
    <row r="1100" spans="4:4" x14ac:dyDescent="0.25">
      <c r="D1100" s="1"/>
    </row>
    <row r="1101" spans="4:4" x14ac:dyDescent="0.25">
      <c r="D1101" s="1"/>
    </row>
    <row r="1102" spans="4:4" x14ac:dyDescent="0.25">
      <c r="D1102" s="1"/>
    </row>
    <row r="1103" spans="4:4" x14ac:dyDescent="0.25">
      <c r="D1103" s="1"/>
    </row>
    <row r="1104" spans="4:4" x14ac:dyDescent="0.25">
      <c r="D1104" s="1"/>
    </row>
    <row r="1105" spans="4:4" x14ac:dyDescent="0.25">
      <c r="D1105" s="1"/>
    </row>
    <row r="1106" spans="4:4" x14ac:dyDescent="0.25">
      <c r="D1106" s="1"/>
    </row>
    <row r="1107" spans="4:4" x14ac:dyDescent="0.25">
      <c r="D1107" s="1"/>
    </row>
    <row r="1108" spans="4:4" x14ac:dyDescent="0.25">
      <c r="D1108" s="1"/>
    </row>
    <row r="1109" spans="4:4" x14ac:dyDescent="0.25">
      <c r="D1109" s="1"/>
    </row>
    <row r="1110" spans="4:4" x14ac:dyDescent="0.25">
      <c r="D1110" s="1"/>
    </row>
    <row r="1111" spans="4:4" x14ac:dyDescent="0.25">
      <c r="D1111" s="1"/>
    </row>
    <row r="1112" spans="4:4" x14ac:dyDescent="0.25">
      <c r="D1112" s="1"/>
    </row>
    <row r="1113" spans="4:4" x14ac:dyDescent="0.25">
      <c r="D1113" s="1"/>
    </row>
    <row r="1114" spans="4:4" x14ac:dyDescent="0.25">
      <c r="D1114" s="1"/>
    </row>
    <row r="1115" spans="4:4" x14ac:dyDescent="0.25">
      <c r="D1115" s="1"/>
    </row>
    <row r="1116" spans="4:4" x14ac:dyDescent="0.25">
      <c r="D1116" s="1"/>
    </row>
    <row r="1117" spans="4:4" x14ac:dyDescent="0.25">
      <c r="D1117" s="1"/>
    </row>
    <row r="1118" spans="4:4" x14ac:dyDescent="0.25">
      <c r="D1118" s="1"/>
    </row>
    <row r="1119" spans="4:4" x14ac:dyDescent="0.25">
      <c r="D1119" s="1"/>
    </row>
    <row r="1120" spans="4:4" x14ac:dyDescent="0.25">
      <c r="D1120" s="1"/>
    </row>
    <row r="1121" spans="4:4" x14ac:dyDescent="0.25">
      <c r="D1121" s="1"/>
    </row>
    <row r="1122" spans="4:4" x14ac:dyDescent="0.25">
      <c r="D1122" s="1"/>
    </row>
    <row r="1123" spans="4:4" x14ac:dyDescent="0.25">
      <c r="D1123" s="1"/>
    </row>
    <row r="1124" spans="4:4" x14ac:dyDescent="0.25">
      <c r="D1124" s="1"/>
    </row>
    <row r="1125" spans="4:4" x14ac:dyDescent="0.25">
      <c r="D1125" s="1"/>
    </row>
    <row r="1126" spans="4:4" x14ac:dyDescent="0.25">
      <c r="D1126" s="1"/>
    </row>
    <row r="1127" spans="4:4" x14ac:dyDescent="0.25">
      <c r="D1127" s="1"/>
    </row>
    <row r="1128" spans="4:4" x14ac:dyDescent="0.25">
      <c r="D1128" s="1"/>
    </row>
    <row r="1129" spans="4:4" x14ac:dyDescent="0.25">
      <c r="D1129" s="1"/>
    </row>
    <row r="1130" spans="4:4" x14ac:dyDescent="0.25">
      <c r="D1130" s="1"/>
    </row>
    <row r="1131" spans="4:4" x14ac:dyDescent="0.25">
      <c r="D1131" s="1"/>
    </row>
    <row r="1132" spans="4:4" x14ac:dyDescent="0.25">
      <c r="D1132" s="1"/>
    </row>
    <row r="1133" spans="4:4" x14ac:dyDescent="0.25">
      <c r="D1133" s="1"/>
    </row>
    <row r="1134" spans="4:4" x14ac:dyDescent="0.25">
      <c r="D1134" s="1"/>
    </row>
    <row r="1135" spans="4:4" x14ac:dyDescent="0.25">
      <c r="D1135" s="1"/>
    </row>
    <row r="1136" spans="4:4" x14ac:dyDescent="0.25">
      <c r="D1136" s="1"/>
    </row>
    <row r="1137" spans="4:4" x14ac:dyDescent="0.25">
      <c r="D1137" s="1"/>
    </row>
    <row r="1138" spans="4:4" x14ac:dyDescent="0.25">
      <c r="D1138" s="1"/>
    </row>
    <row r="1139" spans="4:4" x14ac:dyDescent="0.25">
      <c r="D1139" s="1"/>
    </row>
    <row r="1140" spans="4:4" x14ac:dyDescent="0.25">
      <c r="D1140" s="1"/>
    </row>
    <row r="1141" spans="4:4" x14ac:dyDescent="0.25">
      <c r="D1141" s="1"/>
    </row>
    <row r="1142" spans="4:4" x14ac:dyDescent="0.25">
      <c r="D1142" s="1"/>
    </row>
    <row r="1143" spans="4:4" x14ac:dyDescent="0.25">
      <c r="D1143" s="1"/>
    </row>
    <row r="1144" spans="4:4" x14ac:dyDescent="0.25">
      <c r="D1144" s="1"/>
    </row>
    <row r="1145" spans="4:4" x14ac:dyDescent="0.25">
      <c r="D1145" s="1"/>
    </row>
    <row r="1146" spans="4:4" x14ac:dyDescent="0.25">
      <c r="D1146" s="1"/>
    </row>
    <row r="1147" spans="4:4" x14ac:dyDescent="0.25">
      <c r="D1147" s="1"/>
    </row>
    <row r="1148" spans="4:4" x14ac:dyDescent="0.25">
      <c r="D1148" s="1"/>
    </row>
    <row r="1149" spans="4:4" x14ac:dyDescent="0.25">
      <c r="D1149" s="1"/>
    </row>
    <row r="1150" spans="4:4" x14ac:dyDescent="0.25">
      <c r="D1150" s="1"/>
    </row>
    <row r="1151" spans="4:4" x14ac:dyDescent="0.25">
      <c r="D1151" s="1"/>
    </row>
    <row r="1152" spans="4:4" x14ac:dyDescent="0.25">
      <c r="D1152" s="1"/>
    </row>
    <row r="1153" spans="4:4" x14ac:dyDescent="0.25">
      <c r="D1153" s="1"/>
    </row>
    <row r="1154" spans="4:4" x14ac:dyDescent="0.25">
      <c r="D1154" s="1"/>
    </row>
    <row r="1155" spans="4:4" x14ac:dyDescent="0.25">
      <c r="D1155" s="1"/>
    </row>
    <row r="1156" spans="4:4" x14ac:dyDescent="0.25">
      <c r="D1156" s="1"/>
    </row>
    <row r="1157" spans="4:4" x14ac:dyDescent="0.25">
      <c r="D1157" s="1"/>
    </row>
    <row r="1158" spans="4:4" x14ac:dyDescent="0.25">
      <c r="D1158" s="1"/>
    </row>
    <row r="1159" spans="4:4" x14ac:dyDescent="0.25">
      <c r="D1159" s="1"/>
    </row>
    <row r="1160" spans="4:4" x14ac:dyDescent="0.25">
      <c r="D1160" s="1"/>
    </row>
    <row r="1161" spans="4:4" x14ac:dyDescent="0.25">
      <c r="D1161" s="1"/>
    </row>
    <row r="1162" spans="4:4" x14ac:dyDescent="0.25">
      <c r="D1162" s="1"/>
    </row>
    <row r="1163" spans="4:4" x14ac:dyDescent="0.25">
      <c r="D1163" s="1"/>
    </row>
    <row r="1164" spans="4:4" x14ac:dyDescent="0.25">
      <c r="D1164" s="1"/>
    </row>
    <row r="1165" spans="4:4" x14ac:dyDescent="0.25">
      <c r="D1165" s="1"/>
    </row>
    <row r="1166" spans="4:4" x14ac:dyDescent="0.25">
      <c r="D1166" s="1"/>
    </row>
    <row r="1167" spans="4:4" x14ac:dyDescent="0.25">
      <c r="D1167" s="1"/>
    </row>
    <row r="1168" spans="4:4" x14ac:dyDescent="0.25">
      <c r="D1168" s="1"/>
    </row>
    <row r="1169" spans="4:4" x14ac:dyDescent="0.25">
      <c r="D1169" s="1"/>
    </row>
    <row r="1170" spans="4:4" x14ac:dyDescent="0.25">
      <c r="D1170" s="1"/>
    </row>
    <row r="1171" spans="4:4" x14ac:dyDescent="0.25">
      <c r="D1171" s="1"/>
    </row>
    <row r="1172" spans="4:4" x14ac:dyDescent="0.25">
      <c r="D1172" s="1"/>
    </row>
    <row r="1173" spans="4:4" x14ac:dyDescent="0.25">
      <c r="D1173" s="1"/>
    </row>
    <row r="1174" spans="4:4" x14ac:dyDescent="0.25">
      <c r="D1174" s="1"/>
    </row>
    <row r="1175" spans="4:4" x14ac:dyDescent="0.25">
      <c r="D1175" s="1"/>
    </row>
    <row r="1176" spans="4:4" x14ac:dyDescent="0.25">
      <c r="D1176" s="1"/>
    </row>
    <row r="1177" spans="4:4" x14ac:dyDescent="0.25">
      <c r="D1177" s="1"/>
    </row>
    <row r="1178" spans="4:4" x14ac:dyDescent="0.25">
      <c r="D1178" s="1"/>
    </row>
    <row r="1179" spans="4:4" x14ac:dyDescent="0.25">
      <c r="D1179" s="1"/>
    </row>
    <row r="1180" spans="4:4" x14ac:dyDescent="0.25">
      <c r="D1180" s="1"/>
    </row>
    <row r="1181" spans="4:4" x14ac:dyDescent="0.25">
      <c r="D1181" s="1"/>
    </row>
    <row r="1182" spans="4:4" x14ac:dyDescent="0.25">
      <c r="D1182" s="1"/>
    </row>
    <row r="1183" spans="4:4" x14ac:dyDescent="0.25">
      <c r="D1183" s="1"/>
    </row>
    <row r="1184" spans="4:4" x14ac:dyDescent="0.25">
      <c r="D1184" s="1"/>
    </row>
    <row r="1185" spans="4:4" x14ac:dyDescent="0.25">
      <c r="D1185" s="1"/>
    </row>
    <row r="1186" spans="4:4" x14ac:dyDescent="0.25">
      <c r="D1186" s="1"/>
    </row>
    <row r="1187" spans="4:4" x14ac:dyDescent="0.25">
      <c r="D1187" s="1"/>
    </row>
    <row r="1188" spans="4:4" x14ac:dyDescent="0.25">
      <c r="D1188" s="1"/>
    </row>
    <row r="1189" spans="4:4" x14ac:dyDescent="0.25">
      <c r="D1189" s="1"/>
    </row>
    <row r="1190" spans="4:4" x14ac:dyDescent="0.25">
      <c r="D1190" s="1"/>
    </row>
    <row r="1191" spans="4:4" x14ac:dyDescent="0.25">
      <c r="D1191" s="1"/>
    </row>
    <row r="1192" spans="4:4" x14ac:dyDescent="0.25">
      <c r="D1192" s="1"/>
    </row>
    <row r="1193" spans="4:4" x14ac:dyDescent="0.25">
      <c r="D1193" s="1"/>
    </row>
    <row r="1194" spans="4:4" x14ac:dyDescent="0.25">
      <c r="D1194" s="1"/>
    </row>
    <row r="1195" spans="4:4" x14ac:dyDescent="0.25">
      <c r="D1195" s="1"/>
    </row>
    <row r="1196" spans="4:4" x14ac:dyDescent="0.25">
      <c r="D1196" s="1"/>
    </row>
    <row r="1197" spans="4:4" x14ac:dyDescent="0.25">
      <c r="D1197" s="1"/>
    </row>
    <row r="1198" spans="4:4" x14ac:dyDescent="0.25">
      <c r="D1198" s="1"/>
    </row>
    <row r="1199" spans="4:4" x14ac:dyDescent="0.25">
      <c r="D1199" s="1"/>
    </row>
    <row r="1200" spans="4:4" x14ac:dyDescent="0.25">
      <c r="D1200" s="1"/>
    </row>
    <row r="1201" spans="4:4" x14ac:dyDescent="0.25">
      <c r="D1201" s="1"/>
    </row>
    <row r="1202" spans="4:4" x14ac:dyDescent="0.25">
      <c r="D1202" s="1"/>
    </row>
    <row r="1203" spans="4:4" x14ac:dyDescent="0.25">
      <c r="D1203" s="1"/>
    </row>
    <row r="1204" spans="4:4" x14ac:dyDescent="0.25">
      <c r="D1204" s="1"/>
    </row>
    <row r="1205" spans="4:4" x14ac:dyDescent="0.25">
      <c r="D1205" s="1"/>
    </row>
    <row r="1206" spans="4:4" x14ac:dyDescent="0.25">
      <c r="D1206" s="1"/>
    </row>
    <row r="1207" spans="4:4" x14ac:dyDescent="0.25">
      <c r="D1207" s="1"/>
    </row>
    <row r="1208" spans="4:4" x14ac:dyDescent="0.25">
      <c r="D1208" s="1"/>
    </row>
    <row r="1209" spans="4:4" x14ac:dyDescent="0.25">
      <c r="D1209" s="1"/>
    </row>
    <row r="1210" spans="4:4" x14ac:dyDescent="0.25">
      <c r="D1210" s="1"/>
    </row>
    <row r="1211" spans="4:4" x14ac:dyDescent="0.25">
      <c r="D1211" s="1"/>
    </row>
    <row r="1212" spans="4:4" x14ac:dyDescent="0.25">
      <c r="D1212" s="1"/>
    </row>
    <row r="1213" spans="4:4" x14ac:dyDescent="0.25">
      <c r="D1213" s="1"/>
    </row>
    <row r="1214" spans="4:4" x14ac:dyDescent="0.25">
      <c r="D1214" s="1"/>
    </row>
    <row r="1215" spans="4:4" x14ac:dyDescent="0.25">
      <c r="D1215" s="1"/>
    </row>
    <row r="1216" spans="4:4" x14ac:dyDescent="0.25">
      <c r="D1216" s="1"/>
    </row>
    <row r="1217" spans="4:4" x14ac:dyDescent="0.25">
      <c r="D1217" s="1"/>
    </row>
    <row r="1218" spans="4:4" x14ac:dyDescent="0.25">
      <c r="D1218" s="1"/>
    </row>
    <row r="1219" spans="4:4" x14ac:dyDescent="0.25">
      <c r="D1219" s="1"/>
    </row>
    <row r="1220" spans="4:4" x14ac:dyDescent="0.25">
      <c r="D1220" s="1"/>
    </row>
    <row r="1221" spans="4:4" x14ac:dyDescent="0.25">
      <c r="D1221" s="1"/>
    </row>
    <row r="1222" spans="4:4" x14ac:dyDescent="0.25">
      <c r="D1222" s="1"/>
    </row>
    <row r="1223" spans="4:4" x14ac:dyDescent="0.25">
      <c r="D1223" s="1"/>
    </row>
    <row r="1224" spans="4:4" x14ac:dyDescent="0.25">
      <c r="D1224" s="1"/>
    </row>
    <row r="1225" spans="4:4" x14ac:dyDescent="0.25">
      <c r="D1225" s="1"/>
    </row>
    <row r="1226" spans="4:4" x14ac:dyDescent="0.25">
      <c r="D1226" s="1"/>
    </row>
    <row r="1227" spans="4:4" x14ac:dyDescent="0.25">
      <c r="D1227" s="1"/>
    </row>
    <row r="1228" spans="4:4" x14ac:dyDescent="0.25">
      <c r="D1228" s="1"/>
    </row>
    <row r="1229" spans="4:4" x14ac:dyDescent="0.25">
      <c r="D1229" s="1"/>
    </row>
    <row r="1230" spans="4:4" x14ac:dyDescent="0.25">
      <c r="D1230" s="1"/>
    </row>
    <row r="1231" spans="4:4" x14ac:dyDescent="0.25">
      <c r="D1231" s="1"/>
    </row>
    <row r="1232" spans="4:4" x14ac:dyDescent="0.25">
      <c r="D1232" s="1"/>
    </row>
    <row r="1233" spans="4:4" x14ac:dyDescent="0.25">
      <c r="D1233" s="1"/>
    </row>
    <row r="1234" spans="4:4" x14ac:dyDescent="0.25">
      <c r="D1234" s="1"/>
    </row>
    <row r="1235" spans="4:4" x14ac:dyDescent="0.25">
      <c r="D1235" s="1"/>
    </row>
    <row r="1236" spans="4:4" x14ac:dyDescent="0.25">
      <c r="D1236" s="1"/>
    </row>
    <row r="1237" spans="4:4" x14ac:dyDescent="0.25">
      <c r="D1237" s="1"/>
    </row>
    <row r="1238" spans="4:4" x14ac:dyDescent="0.25">
      <c r="D1238" s="1"/>
    </row>
    <row r="1239" spans="4:4" x14ac:dyDescent="0.25">
      <c r="D1239" s="1"/>
    </row>
    <row r="1240" spans="4:4" x14ac:dyDescent="0.25">
      <c r="D1240" s="1"/>
    </row>
    <row r="1241" spans="4:4" x14ac:dyDescent="0.25">
      <c r="D1241" s="1"/>
    </row>
    <row r="1242" spans="4:4" x14ac:dyDescent="0.25">
      <c r="D1242" s="1"/>
    </row>
    <row r="1243" spans="4:4" x14ac:dyDescent="0.25">
      <c r="D1243" s="1"/>
    </row>
    <row r="1244" spans="4:4" x14ac:dyDescent="0.25">
      <c r="D1244" s="1"/>
    </row>
    <row r="1245" spans="4:4" x14ac:dyDescent="0.25">
      <c r="D1245" s="1"/>
    </row>
    <row r="1246" spans="4:4" x14ac:dyDescent="0.25">
      <c r="D1246" s="1"/>
    </row>
    <row r="1247" spans="4:4" x14ac:dyDescent="0.25">
      <c r="D1247" s="1"/>
    </row>
    <row r="1248" spans="4:4" x14ac:dyDescent="0.25">
      <c r="D1248" s="1"/>
    </row>
    <row r="1249" spans="4:4" x14ac:dyDescent="0.25">
      <c r="D1249" s="1"/>
    </row>
    <row r="1250" spans="4:4" x14ac:dyDescent="0.25">
      <c r="D1250" s="1"/>
    </row>
    <row r="1251" spans="4:4" x14ac:dyDescent="0.25">
      <c r="D1251" s="1"/>
    </row>
    <row r="1252" spans="4:4" x14ac:dyDescent="0.25">
      <c r="D1252" s="1"/>
    </row>
    <row r="1253" spans="4:4" x14ac:dyDescent="0.25">
      <c r="D1253" s="1"/>
    </row>
    <row r="1254" spans="4:4" x14ac:dyDescent="0.25">
      <c r="D1254" s="1"/>
    </row>
    <row r="1255" spans="4:4" x14ac:dyDescent="0.25">
      <c r="D1255" s="1"/>
    </row>
    <row r="1256" spans="4:4" x14ac:dyDescent="0.25">
      <c r="D1256" s="1"/>
    </row>
    <row r="1257" spans="4:4" x14ac:dyDescent="0.25">
      <c r="D1257" s="1"/>
    </row>
    <row r="1258" spans="4:4" x14ac:dyDescent="0.25">
      <c r="D1258" s="1"/>
    </row>
    <row r="1259" spans="4:4" x14ac:dyDescent="0.25">
      <c r="D1259" s="1"/>
    </row>
    <row r="1260" spans="4:4" x14ac:dyDescent="0.25">
      <c r="D1260" s="1"/>
    </row>
    <row r="1261" spans="4:4" x14ac:dyDescent="0.25">
      <c r="D1261" s="1"/>
    </row>
    <row r="1262" spans="4:4" x14ac:dyDescent="0.25">
      <c r="D1262" s="1"/>
    </row>
    <row r="1263" spans="4:4" x14ac:dyDescent="0.25">
      <c r="D1263" s="1"/>
    </row>
    <row r="1264" spans="4:4" x14ac:dyDescent="0.25">
      <c r="D1264" s="1"/>
    </row>
    <row r="1265" spans="4:4" x14ac:dyDescent="0.25">
      <c r="D1265" s="1"/>
    </row>
    <row r="1266" spans="4:4" x14ac:dyDescent="0.25">
      <c r="D1266" s="1"/>
    </row>
    <row r="1267" spans="4:4" x14ac:dyDescent="0.25">
      <c r="D1267" s="1"/>
    </row>
    <row r="1268" spans="4:4" x14ac:dyDescent="0.25">
      <c r="D1268" s="1"/>
    </row>
    <row r="1269" spans="4:4" x14ac:dyDescent="0.25">
      <c r="D1269" s="1"/>
    </row>
    <row r="1270" spans="4:4" x14ac:dyDescent="0.25">
      <c r="D1270" s="1"/>
    </row>
    <row r="1271" spans="4:4" x14ac:dyDescent="0.25">
      <c r="D1271" s="1"/>
    </row>
    <row r="1272" spans="4:4" x14ac:dyDescent="0.25">
      <c r="D1272" s="1"/>
    </row>
    <row r="1273" spans="4:4" x14ac:dyDescent="0.25">
      <c r="D1273" s="1"/>
    </row>
    <row r="1274" spans="4:4" x14ac:dyDescent="0.25">
      <c r="D1274" s="1"/>
    </row>
    <row r="1275" spans="4:4" x14ac:dyDescent="0.25">
      <c r="D1275" s="1"/>
    </row>
    <row r="1276" spans="4:4" x14ac:dyDescent="0.25">
      <c r="D1276" s="1"/>
    </row>
    <row r="1277" spans="4:4" x14ac:dyDescent="0.25">
      <c r="D1277" s="1"/>
    </row>
    <row r="1278" spans="4:4" x14ac:dyDescent="0.25">
      <c r="D1278" s="1"/>
    </row>
    <row r="1279" spans="4:4" x14ac:dyDescent="0.25">
      <c r="D1279" s="1"/>
    </row>
    <row r="1280" spans="4:4" x14ac:dyDescent="0.25">
      <c r="D1280" s="1"/>
    </row>
    <row r="1281" spans="4:4" x14ac:dyDescent="0.25">
      <c r="D1281" s="1"/>
    </row>
    <row r="1282" spans="4:4" x14ac:dyDescent="0.25">
      <c r="D1282" s="1"/>
    </row>
    <row r="1283" spans="4:4" x14ac:dyDescent="0.25">
      <c r="D1283" s="1"/>
    </row>
    <row r="1284" spans="4:4" x14ac:dyDescent="0.25">
      <c r="D1284" s="1"/>
    </row>
    <row r="1285" spans="4:4" x14ac:dyDescent="0.25">
      <c r="D1285" s="1"/>
    </row>
    <row r="1286" spans="4:4" x14ac:dyDescent="0.25">
      <c r="D1286" s="1"/>
    </row>
    <row r="1287" spans="4:4" x14ac:dyDescent="0.25">
      <c r="D1287" s="1"/>
    </row>
    <row r="1288" spans="4:4" x14ac:dyDescent="0.25">
      <c r="D1288" s="1"/>
    </row>
    <row r="1289" spans="4:4" x14ac:dyDescent="0.25">
      <c r="D1289" s="1"/>
    </row>
    <row r="1290" spans="4:4" x14ac:dyDescent="0.25">
      <c r="D1290" s="1"/>
    </row>
    <row r="1291" spans="4:4" x14ac:dyDescent="0.25">
      <c r="D1291" s="1"/>
    </row>
    <row r="1292" spans="4:4" x14ac:dyDescent="0.25">
      <c r="D1292" s="1"/>
    </row>
    <row r="1293" spans="4:4" x14ac:dyDescent="0.25">
      <c r="D1293" s="1"/>
    </row>
    <row r="1294" spans="4:4" x14ac:dyDescent="0.25">
      <c r="D1294" s="1"/>
    </row>
    <row r="1295" spans="4:4" x14ac:dyDescent="0.25">
      <c r="D1295" s="1"/>
    </row>
    <row r="1296" spans="4:4" x14ac:dyDescent="0.25">
      <c r="D1296" s="1"/>
    </row>
    <row r="1297" spans="4:4" x14ac:dyDescent="0.25">
      <c r="D1297" s="1"/>
    </row>
    <row r="1298" spans="4:4" x14ac:dyDescent="0.25">
      <c r="D1298" s="1"/>
    </row>
    <row r="1299" spans="4:4" x14ac:dyDescent="0.25">
      <c r="D1299" s="1"/>
    </row>
    <row r="1300" spans="4:4" x14ac:dyDescent="0.25">
      <c r="D1300" s="1"/>
    </row>
    <row r="1301" spans="4:4" x14ac:dyDescent="0.25">
      <c r="D1301" s="1"/>
    </row>
    <row r="1302" spans="4:4" x14ac:dyDescent="0.25">
      <c r="D1302" s="1"/>
    </row>
    <row r="1303" spans="4:4" x14ac:dyDescent="0.25">
      <c r="D1303" s="1"/>
    </row>
    <row r="1304" spans="4:4" x14ac:dyDescent="0.25">
      <c r="D1304" s="1"/>
    </row>
    <row r="1305" spans="4:4" x14ac:dyDescent="0.25">
      <c r="D1305" s="1"/>
    </row>
    <row r="1306" spans="4:4" x14ac:dyDescent="0.25">
      <c r="D1306" s="1"/>
    </row>
    <row r="1307" spans="4:4" x14ac:dyDescent="0.25">
      <c r="D1307" s="1"/>
    </row>
    <row r="1308" spans="4:4" x14ac:dyDescent="0.25">
      <c r="D1308" s="1"/>
    </row>
    <row r="1309" spans="4:4" x14ac:dyDescent="0.25">
      <c r="D1309" s="1"/>
    </row>
    <row r="1310" spans="4:4" x14ac:dyDescent="0.25">
      <c r="D1310" s="1"/>
    </row>
    <row r="1311" spans="4:4" x14ac:dyDescent="0.25">
      <c r="D1311" s="1"/>
    </row>
    <row r="1312" spans="4:4" x14ac:dyDescent="0.25">
      <c r="D1312" s="1"/>
    </row>
    <row r="1313" spans="4:4" x14ac:dyDescent="0.25">
      <c r="D1313" s="1"/>
    </row>
    <row r="1314" spans="4:4" x14ac:dyDescent="0.25">
      <c r="D1314" s="1"/>
    </row>
    <row r="1315" spans="4:4" x14ac:dyDescent="0.25">
      <c r="D1315" s="1"/>
    </row>
    <row r="1316" spans="4:4" x14ac:dyDescent="0.25">
      <c r="D1316" s="1"/>
    </row>
    <row r="1317" spans="4:4" x14ac:dyDescent="0.25">
      <c r="D1317" s="1"/>
    </row>
  </sheetData>
  <sortState ref="A3:A18">
    <sortCondition ref="A4:A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Saisie</vt:lpstr>
      <vt:lpstr>Planning</vt:lpstr>
      <vt:lpstr>STATS Manuelles</vt:lpstr>
      <vt:lpstr>Stat TCD</vt:lpstr>
      <vt:lpstr>Tables</vt:lpstr>
      <vt:lpstr>Organisme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bernard esnault</cp:lastModifiedBy>
  <dcterms:created xsi:type="dcterms:W3CDTF">2018-01-25T07:56:51Z</dcterms:created>
  <dcterms:modified xsi:type="dcterms:W3CDTF">2018-01-26T16:07:49Z</dcterms:modified>
</cp:coreProperties>
</file>