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Sosoos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9" i="1"/>
  <c r="G20" i="1"/>
  <c r="G21" i="1"/>
  <c r="G22" i="1"/>
  <c r="G23" i="1"/>
  <c r="G24" i="1"/>
  <c r="G7" i="1"/>
  <c r="G5" i="1"/>
  <c r="F24" i="1"/>
  <c r="F23" i="1"/>
  <c r="F22" i="1"/>
  <c r="F21" i="1"/>
  <c r="F20" i="1"/>
  <c r="F19" i="1"/>
  <c r="F12" i="1"/>
  <c r="F11" i="1"/>
  <c r="F10" i="1"/>
  <c r="F9" i="1"/>
  <c r="F8" i="1"/>
  <c r="F7" i="1"/>
  <c r="F13" i="1"/>
  <c r="G27" i="1" l="1"/>
  <c r="G28" i="1" s="1"/>
  <c r="H21" i="1" s="1"/>
  <c r="J21" i="1" s="1"/>
  <c r="E7" i="1"/>
  <c r="H11" i="1" l="1"/>
  <c r="J11" i="1" s="1"/>
  <c r="H22" i="1"/>
  <c r="J22" i="1" s="1"/>
  <c r="H23" i="1"/>
  <c r="J23" i="1" s="1"/>
  <c r="H12" i="1"/>
  <c r="J12" i="1" s="1"/>
  <c r="H8" i="1"/>
  <c r="J8" i="1" s="1"/>
  <c r="H13" i="1"/>
  <c r="J13" i="1" s="1"/>
  <c r="H24" i="1"/>
  <c r="J24" i="1" s="1"/>
  <c r="H19" i="1"/>
  <c r="J19" i="1" s="1"/>
  <c r="H9" i="1"/>
  <c r="J9" i="1" s="1"/>
  <c r="H20" i="1"/>
  <c r="J20" i="1" s="1"/>
  <c r="H10" i="1"/>
  <c r="J10" i="1" s="1"/>
  <c r="H7" i="1"/>
  <c r="E24" i="1"/>
  <c r="E23" i="1"/>
  <c r="E22" i="1"/>
  <c r="E21" i="1"/>
  <c r="E20" i="1"/>
  <c r="E19" i="1"/>
  <c r="E13" i="1"/>
  <c r="E12" i="1"/>
  <c r="E11" i="1"/>
  <c r="E10" i="1"/>
  <c r="E9" i="1"/>
  <c r="E8" i="1"/>
  <c r="C25" i="1"/>
  <c r="C14" i="1"/>
  <c r="J7" i="1" l="1"/>
  <c r="H27" i="1"/>
  <c r="E14" i="1"/>
  <c r="E25" i="1"/>
  <c r="D23" i="1"/>
  <c r="D20" i="1"/>
  <c r="D22" i="1"/>
  <c r="D12" i="1"/>
  <c r="D7" i="1"/>
  <c r="C26" i="1"/>
  <c r="D25" i="1" s="1"/>
  <c r="D24" i="1"/>
  <c r="D9" i="1"/>
  <c r="D11" i="1"/>
  <c r="D13" i="1"/>
  <c r="D8" i="1"/>
  <c r="D10" i="1"/>
  <c r="D19" i="1"/>
  <c r="D21" i="1"/>
  <c r="E27" i="1" l="1"/>
  <c r="D26" i="1" s="1"/>
  <c r="D14" i="1"/>
  <c r="D15" i="1" l="1"/>
</calcChain>
</file>

<file path=xl/sharedStrings.xml><?xml version="1.0" encoding="utf-8"?>
<sst xmlns="http://schemas.openxmlformats.org/spreadsheetml/2006/main" count="31" uniqueCount="27">
  <si>
    <t>Stock actuel</t>
  </si>
  <si>
    <t>Bouteille 1</t>
  </si>
  <si>
    <t>Bouteille 2</t>
  </si>
  <si>
    <t>Bouteille 3</t>
  </si>
  <si>
    <t>Bouteille 4</t>
  </si>
  <si>
    <t>Bouteille 5</t>
  </si>
  <si>
    <t>Bouteille 6</t>
  </si>
  <si>
    <t>Bouteille 7</t>
  </si>
  <si>
    <t>Bouteille A</t>
  </si>
  <si>
    <t>Bouteille B</t>
  </si>
  <si>
    <t>Bouteille C</t>
  </si>
  <si>
    <t>Bouteille D</t>
  </si>
  <si>
    <t>Bouteille E</t>
  </si>
  <si>
    <t>Bouteille F</t>
  </si>
  <si>
    <t>%</t>
  </si>
  <si>
    <t>Vente au verre
 période précédente</t>
  </si>
  <si>
    <t>Quantité de commande fixe :</t>
  </si>
  <si>
    <t>bouteilles</t>
  </si>
  <si>
    <t>Bt vendu
période précédente</t>
  </si>
  <si>
    <t>Nombre de verre / bouteille :</t>
  </si>
  <si>
    <t>Stock bt actuel</t>
  </si>
  <si>
    <t>Commande</t>
  </si>
  <si>
    <t>Bt vendu
x périodes précédentes</t>
  </si>
  <si>
    <t>Vérif</t>
  </si>
  <si>
    <t>PériodesStock</t>
  </si>
  <si>
    <t>PériodeMaxi</t>
  </si>
  <si>
    <t>NbPériodesStock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</si>
</sst>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2" fontId="0" fillId="0" borderId="3" xfId="0" applyNumberFormat="1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2" fontId="0" fillId="0" borderId="8" xfId="0" applyNumberFormat="1" applyBorder="1"/>
    <xf numFmtId="0" fontId="0" fillId="2" borderId="1" xfId="0" applyFill="1" applyBorder="1"/>
    <xf numFmtId="0" fontId="0" fillId="2" borderId="6" xfId="0" applyFill="1" applyBorder="1"/>
    <xf numFmtId="0" fontId="0" fillId="2" borderId="3" xfId="0" applyFill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1" fontId="0" fillId="0" borderId="0" xfId="0" applyNumberFormat="1"/>
    <xf numFmtId="164" fontId="0" fillId="0" borderId="0" xfId="0" applyNumberFormat="1"/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10.85546875" bestFit="1" customWidth="1"/>
    <col min="2" max="2" width="13.85546875" bestFit="1" customWidth="1"/>
    <col min="3" max="3" width="19.28515625" bestFit="1" customWidth="1"/>
    <col min="4" max="4" width="10" bestFit="1" customWidth="1"/>
    <col min="5" max="5" width="18.85546875" bestFit="1" customWidth="1"/>
    <col min="6" max="6" width="13.5703125" bestFit="1" customWidth="1"/>
    <col min="7" max="7" width="13" bestFit="1" customWidth="1"/>
    <col min="9" max="9" width="11.140625" bestFit="1" customWidth="1"/>
    <col min="10" max="10" width="16.28515625" bestFit="1" customWidth="1"/>
  </cols>
  <sheetData>
    <row r="2" spans="1:10" x14ac:dyDescent="0.25">
      <c r="A2" s="25" t="s">
        <v>16</v>
      </c>
      <c r="B2" s="25"/>
      <c r="C2" s="24">
        <v>125</v>
      </c>
      <c r="D2" t="s">
        <v>17</v>
      </c>
    </row>
    <row r="5" spans="1:10" ht="15.75" thickBot="1" x14ac:dyDescent="0.3">
      <c r="A5" s="25" t="s">
        <v>19</v>
      </c>
      <c r="B5" s="25"/>
      <c r="C5">
        <v>50</v>
      </c>
      <c r="F5" t="s">
        <v>25</v>
      </c>
      <c r="G5">
        <f>MAX(F7:F24)</f>
        <v>3.6697247706422016</v>
      </c>
      <c r="J5" t="s">
        <v>23</v>
      </c>
    </row>
    <row r="6" spans="1:10" ht="65.25" customHeight="1" x14ac:dyDescent="0.25">
      <c r="A6" s="2"/>
      <c r="B6" s="3" t="s">
        <v>0</v>
      </c>
      <c r="C6" s="4" t="s">
        <v>15</v>
      </c>
      <c r="D6" s="5" t="s">
        <v>14</v>
      </c>
      <c r="E6" s="13" t="s">
        <v>18</v>
      </c>
      <c r="F6" t="s">
        <v>24</v>
      </c>
      <c r="G6" s="13" t="s">
        <v>22</v>
      </c>
      <c r="H6" s="28" t="s">
        <v>21</v>
      </c>
      <c r="J6" t="s">
        <v>26</v>
      </c>
    </row>
    <row r="7" spans="1:10" x14ac:dyDescent="0.25">
      <c r="A7" s="6" t="s">
        <v>1</v>
      </c>
      <c r="B7" s="18">
        <v>1</v>
      </c>
      <c r="C7" s="18">
        <v>367</v>
      </c>
      <c r="D7" s="1">
        <f>C7*100/C14</f>
        <v>29.620661824051655</v>
      </c>
      <c r="E7" s="21">
        <f>C7/C5</f>
        <v>7.34</v>
      </c>
      <c r="F7">
        <f t="shared" ref="F7:F12" si="0">B7/E7</f>
        <v>0.13623978201634879</v>
      </c>
      <c r="G7" s="26">
        <f>(E7*$G$5)-B7</f>
        <v>25.935779816513758</v>
      </c>
      <c r="H7" s="29">
        <f>ROUND(G7/$G$28,0)</f>
        <v>20</v>
      </c>
      <c r="J7">
        <f>(H7+B7)*$C$5/C7</f>
        <v>2.8610354223433241</v>
      </c>
    </row>
    <row r="8" spans="1:10" x14ac:dyDescent="0.25">
      <c r="A8" s="6" t="s">
        <v>2</v>
      </c>
      <c r="B8" s="18">
        <v>6</v>
      </c>
      <c r="C8" s="18">
        <v>188</v>
      </c>
      <c r="D8" s="1">
        <f>C8*100/C14</f>
        <v>15.173527037933818</v>
      </c>
      <c r="E8" s="21">
        <f>C8/C5</f>
        <v>3.76</v>
      </c>
      <c r="F8">
        <f t="shared" si="0"/>
        <v>1.595744680851064</v>
      </c>
      <c r="G8" s="26">
        <f t="shared" ref="G8:G13" si="1">ROUND(E8*$G$5,0)-B8</f>
        <v>8</v>
      </c>
      <c r="H8" s="29">
        <f t="shared" ref="H8:H13" si="2">ROUND(G8/$G$28,0)</f>
        <v>6</v>
      </c>
      <c r="J8">
        <f t="shared" ref="J8:J13" si="3">(H8+B8)*$C$5/C8</f>
        <v>3.1914893617021276</v>
      </c>
    </row>
    <row r="9" spans="1:10" x14ac:dyDescent="0.25">
      <c r="A9" s="6" t="s">
        <v>3</v>
      </c>
      <c r="B9" s="18">
        <v>5</v>
      </c>
      <c r="C9" s="18">
        <v>175</v>
      </c>
      <c r="D9" s="1">
        <f>C9*100/C14</f>
        <v>14.124293785310735</v>
      </c>
      <c r="E9" s="21">
        <f>C9/C5</f>
        <v>3.5</v>
      </c>
      <c r="F9">
        <f t="shared" si="0"/>
        <v>1.4285714285714286</v>
      </c>
      <c r="G9" s="26">
        <f t="shared" si="1"/>
        <v>8</v>
      </c>
      <c r="H9" s="29">
        <f t="shared" si="2"/>
        <v>6</v>
      </c>
      <c r="J9">
        <f t="shared" si="3"/>
        <v>3.1428571428571428</v>
      </c>
    </row>
    <row r="10" spans="1:10" x14ac:dyDescent="0.25">
      <c r="A10" s="6" t="s">
        <v>4</v>
      </c>
      <c r="B10" s="18">
        <v>4</v>
      </c>
      <c r="C10" s="18">
        <v>147</v>
      </c>
      <c r="D10" s="1">
        <f>C10*100/C14</f>
        <v>11.864406779661017</v>
      </c>
      <c r="E10" s="21">
        <f>C10/C5</f>
        <v>2.94</v>
      </c>
      <c r="F10">
        <f t="shared" si="0"/>
        <v>1.3605442176870748</v>
      </c>
      <c r="G10" s="26">
        <f t="shared" si="1"/>
        <v>7</v>
      </c>
      <c r="H10" s="29">
        <f t="shared" si="2"/>
        <v>5</v>
      </c>
      <c r="J10">
        <f t="shared" si="3"/>
        <v>3.0612244897959182</v>
      </c>
    </row>
    <row r="11" spans="1:10" x14ac:dyDescent="0.25">
      <c r="A11" s="6" t="s">
        <v>5</v>
      </c>
      <c r="B11" s="18">
        <v>7</v>
      </c>
      <c r="C11" s="18">
        <v>135</v>
      </c>
      <c r="D11" s="1">
        <f>C11*100/C14</f>
        <v>10.895883777239709</v>
      </c>
      <c r="E11" s="21">
        <f>C11/C5</f>
        <v>2.7</v>
      </c>
      <c r="F11">
        <f t="shared" si="0"/>
        <v>2.5925925925925926</v>
      </c>
      <c r="G11" s="26">
        <f t="shared" si="1"/>
        <v>3</v>
      </c>
      <c r="H11" s="29">
        <f t="shared" si="2"/>
        <v>2</v>
      </c>
      <c r="J11">
        <f t="shared" si="3"/>
        <v>3.3333333333333335</v>
      </c>
    </row>
    <row r="12" spans="1:10" x14ac:dyDescent="0.25">
      <c r="A12" s="6" t="s">
        <v>6</v>
      </c>
      <c r="B12" s="18">
        <v>7</v>
      </c>
      <c r="C12" s="18">
        <v>118</v>
      </c>
      <c r="D12" s="1">
        <f>C12*100/C14</f>
        <v>9.5238095238095237</v>
      </c>
      <c r="E12" s="21">
        <f>C12/C5</f>
        <v>2.36</v>
      </c>
      <c r="F12">
        <f t="shared" si="0"/>
        <v>2.9661016949152543</v>
      </c>
      <c r="G12" s="26">
        <f t="shared" si="1"/>
        <v>2</v>
      </c>
      <c r="H12" s="29">
        <f t="shared" si="2"/>
        <v>2</v>
      </c>
      <c r="J12">
        <f t="shared" si="3"/>
        <v>3.8135593220338984</v>
      </c>
    </row>
    <row r="13" spans="1:10" ht="15.75" thickBot="1" x14ac:dyDescent="0.3">
      <c r="A13" s="7" t="s">
        <v>7</v>
      </c>
      <c r="B13" s="19">
        <v>8</v>
      </c>
      <c r="C13" s="19">
        <v>109</v>
      </c>
      <c r="D13" s="8">
        <f>C13*100/C14</f>
        <v>8.7974172719935435</v>
      </c>
      <c r="E13" s="22">
        <f>C13/C5</f>
        <v>2.1800000000000002</v>
      </c>
      <c r="F13">
        <f>B13/E13</f>
        <v>3.6697247706422016</v>
      </c>
      <c r="G13" s="26">
        <f t="shared" si="1"/>
        <v>0</v>
      </c>
      <c r="H13" s="29">
        <f t="shared" si="2"/>
        <v>0</v>
      </c>
      <c r="J13">
        <f t="shared" si="3"/>
        <v>3.669724770642202</v>
      </c>
    </row>
    <row r="14" spans="1:10" ht="15.75" thickBot="1" x14ac:dyDescent="0.3">
      <c r="A14" s="9"/>
      <c r="B14" s="10"/>
      <c r="C14" s="10">
        <f>SUM(C7:C13)</f>
        <v>1239</v>
      </c>
      <c r="D14" s="17">
        <f>C14*100/C26</f>
        <v>57.65472312703583</v>
      </c>
      <c r="E14" s="17">
        <f>SUM(E7:E13)</f>
        <v>24.779999999999998</v>
      </c>
      <c r="G14" s="26"/>
      <c r="H14" s="29"/>
    </row>
    <row r="15" spans="1:10" x14ac:dyDescent="0.25">
      <c r="D15" s="23">
        <f>E14*100/E27</f>
        <v>40.503432494279167</v>
      </c>
      <c r="G15" s="26"/>
      <c r="H15" s="29"/>
    </row>
    <row r="16" spans="1:10" x14ac:dyDescent="0.25">
      <c r="G16" s="26"/>
      <c r="H16" s="29"/>
    </row>
    <row r="17" spans="1:10" ht="15.75" thickBot="1" x14ac:dyDescent="0.3">
      <c r="A17" s="25" t="s">
        <v>19</v>
      </c>
      <c r="B17" s="25"/>
      <c r="C17">
        <v>25</v>
      </c>
      <c r="G17" s="26"/>
      <c r="H17" s="29"/>
    </row>
    <row r="18" spans="1:10" ht="30.75" customHeight="1" thickBot="1" x14ac:dyDescent="0.3">
      <c r="A18" s="2"/>
      <c r="B18" s="3" t="s">
        <v>20</v>
      </c>
      <c r="C18" s="4" t="s">
        <v>15</v>
      </c>
      <c r="D18" s="5" t="s">
        <v>14</v>
      </c>
      <c r="E18" s="13" t="s">
        <v>18</v>
      </c>
      <c r="G18" s="26"/>
      <c r="H18" s="29"/>
    </row>
    <row r="19" spans="1:10" x14ac:dyDescent="0.25">
      <c r="A19" s="11" t="s">
        <v>8</v>
      </c>
      <c r="B19" s="20">
        <v>2</v>
      </c>
      <c r="C19" s="20">
        <v>194</v>
      </c>
      <c r="D19" s="12">
        <f>C19*100/C25</f>
        <v>21.318681318681318</v>
      </c>
      <c r="E19" s="16">
        <f>C19/C17</f>
        <v>7.76</v>
      </c>
      <c r="F19">
        <f t="shared" ref="F19:F24" si="4">B19/E19</f>
        <v>0.25773195876288663</v>
      </c>
      <c r="G19" s="26">
        <f t="shared" ref="G19:G24" si="5">ROUND(E19*$G$5,0)-B19</f>
        <v>26</v>
      </c>
      <c r="H19" s="29">
        <f t="shared" ref="H19:H24" si="6">ROUND(G19/$G$28,0)</f>
        <v>20</v>
      </c>
      <c r="J19">
        <f>(H19+B19)*$C$17/C19</f>
        <v>2.8350515463917527</v>
      </c>
    </row>
    <row r="20" spans="1:10" x14ac:dyDescent="0.25">
      <c r="A20" s="6" t="s">
        <v>9</v>
      </c>
      <c r="B20" s="18">
        <v>3</v>
      </c>
      <c r="C20" s="18">
        <v>184</v>
      </c>
      <c r="D20" s="1">
        <f>C20*100/C25</f>
        <v>20.219780219780219</v>
      </c>
      <c r="E20" s="14">
        <f>C20/C17</f>
        <v>7.36</v>
      </c>
      <c r="F20">
        <f t="shared" si="4"/>
        <v>0.40760869565217389</v>
      </c>
      <c r="G20" s="26">
        <f t="shared" si="5"/>
        <v>24</v>
      </c>
      <c r="H20" s="29">
        <f t="shared" si="6"/>
        <v>18</v>
      </c>
      <c r="J20">
        <f t="shared" ref="J20:J24" si="7">(H20+B20)*$C$17/C20</f>
        <v>2.8532608695652173</v>
      </c>
    </row>
    <row r="21" spans="1:10" x14ac:dyDescent="0.25">
      <c r="A21" s="6" t="s">
        <v>10</v>
      </c>
      <c r="B21" s="18">
        <v>2</v>
      </c>
      <c r="C21" s="18">
        <v>166</v>
      </c>
      <c r="D21" s="1">
        <f>C21*100/C25</f>
        <v>18.241758241758241</v>
      </c>
      <c r="E21" s="14">
        <f>C21/C17</f>
        <v>6.64</v>
      </c>
      <c r="F21">
        <f t="shared" si="4"/>
        <v>0.30120481927710846</v>
      </c>
      <c r="G21" s="26">
        <f t="shared" si="5"/>
        <v>22</v>
      </c>
      <c r="H21" s="29">
        <f t="shared" si="6"/>
        <v>17</v>
      </c>
      <c r="J21">
        <f t="shared" si="7"/>
        <v>2.8614457831325302</v>
      </c>
    </row>
    <row r="22" spans="1:10" x14ac:dyDescent="0.25">
      <c r="A22" s="6" t="s">
        <v>11</v>
      </c>
      <c r="B22" s="18">
        <v>3</v>
      </c>
      <c r="C22" s="18">
        <v>136</v>
      </c>
      <c r="D22" s="1">
        <f>C22*100/C25</f>
        <v>14.945054945054945</v>
      </c>
      <c r="E22" s="14">
        <f>C22/C17</f>
        <v>5.44</v>
      </c>
      <c r="F22">
        <f t="shared" si="4"/>
        <v>0.55147058823529405</v>
      </c>
      <c r="G22" s="26">
        <f t="shared" si="5"/>
        <v>17</v>
      </c>
      <c r="H22" s="29">
        <f t="shared" si="6"/>
        <v>13</v>
      </c>
      <c r="J22">
        <f t="shared" si="7"/>
        <v>2.9411764705882355</v>
      </c>
    </row>
    <row r="23" spans="1:10" x14ac:dyDescent="0.25">
      <c r="A23" s="6" t="s">
        <v>12</v>
      </c>
      <c r="B23" s="18">
        <v>6</v>
      </c>
      <c r="C23" s="18">
        <v>118</v>
      </c>
      <c r="D23" s="1">
        <f>C23*100/C25</f>
        <v>12.967032967032967</v>
      </c>
      <c r="E23" s="14">
        <f>C23/C17</f>
        <v>4.72</v>
      </c>
      <c r="F23">
        <f t="shared" si="4"/>
        <v>1.2711864406779663</v>
      </c>
      <c r="G23" s="26">
        <f t="shared" si="5"/>
        <v>11</v>
      </c>
      <c r="H23" s="29">
        <f t="shared" si="6"/>
        <v>8</v>
      </c>
      <c r="J23">
        <f t="shared" si="7"/>
        <v>2.9661016949152543</v>
      </c>
    </row>
    <row r="24" spans="1:10" ht="15.75" thickBot="1" x14ac:dyDescent="0.3">
      <c r="A24" s="7" t="s">
        <v>13</v>
      </c>
      <c r="B24" s="19">
        <v>5</v>
      </c>
      <c r="C24" s="19">
        <v>112</v>
      </c>
      <c r="D24" s="8">
        <f>C24*100/C25</f>
        <v>12.307692307692308</v>
      </c>
      <c r="E24" s="15">
        <f>C24/C17</f>
        <v>4.4800000000000004</v>
      </c>
      <c r="F24">
        <f t="shared" si="4"/>
        <v>1.1160714285714284</v>
      </c>
      <c r="G24" s="26">
        <f t="shared" si="5"/>
        <v>11</v>
      </c>
      <c r="H24" s="29">
        <f t="shared" si="6"/>
        <v>8</v>
      </c>
      <c r="J24">
        <f t="shared" si="7"/>
        <v>2.9017857142857144</v>
      </c>
    </row>
    <row r="25" spans="1:10" ht="15.75" thickBot="1" x14ac:dyDescent="0.3">
      <c r="A25" s="9"/>
      <c r="B25" s="10"/>
      <c r="C25" s="10">
        <f>SUM(C19:C24)</f>
        <v>910</v>
      </c>
      <c r="D25" s="17">
        <f>C25*100/C26</f>
        <v>42.34527687296417</v>
      </c>
      <c r="E25" s="17">
        <f>SUM(E19:E24)</f>
        <v>36.400000000000006</v>
      </c>
      <c r="G25" s="26"/>
      <c r="H25" s="29"/>
    </row>
    <row r="26" spans="1:10" x14ac:dyDescent="0.25">
      <c r="C26">
        <f>C14+C25</f>
        <v>2149</v>
      </c>
      <c r="D26" s="23">
        <f>E25*100/E27</f>
        <v>59.496567505720826</v>
      </c>
      <c r="G26" s="26"/>
      <c r="H26" s="29"/>
    </row>
    <row r="27" spans="1:10" x14ac:dyDescent="0.25">
      <c r="D27" s="23"/>
      <c r="E27" s="23">
        <f>E14+E25</f>
        <v>61.180000000000007</v>
      </c>
      <c r="G27" s="27">
        <f>SUM(G7:G24)</f>
        <v>164.93577981651376</v>
      </c>
      <c r="H27" s="29">
        <f>SUM(H7:H24)</f>
        <v>125</v>
      </c>
    </row>
    <row r="28" spans="1:10" x14ac:dyDescent="0.25">
      <c r="D28" s="23"/>
      <c r="E28" s="23"/>
      <c r="G28">
        <f>G27/$C$2</f>
        <v>1.31948623853211</v>
      </c>
    </row>
  </sheetData>
  <mergeCells count="3">
    <mergeCell ref="A2:B2"/>
    <mergeCell ref="A5:B5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Yixu</dc:creator>
  <cp:lastModifiedBy>bernard esnault</cp:lastModifiedBy>
  <dcterms:created xsi:type="dcterms:W3CDTF">2016-06-13T20:10:50Z</dcterms:created>
  <dcterms:modified xsi:type="dcterms:W3CDTF">2016-06-14T11:22:00Z</dcterms:modified>
</cp:coreProperties>
</file>