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fb44\"/>
    </mc:Choice>
  </mc:AlternateContent>
  <bookViews>
    <workbookView xWindow="0" yWindow="0" windowWidth="28800" windowHeight="12435"/>
    <workbookView xWindow="0" yWindow="0" windowWidth="19170" windowHeight="11805" activeTab="2"/>
  </bookViews>
  <sheets>
    <sheet name="Feuil1" sheetId="1" r:id="rId1"/>
    <sheet name="antennes" sheetId="2" r:id="rId2"/>
    <sheet name="BddGenerale" sheetId="3" r:id="rId3"/>
    <sheet name="Rendezvous" sheetId="4" r:id="rId4"/>
  </sheets>
  <definedNames>
    <definedName name="Bddgenerale">BddGenerale!$A$1:$S$8</definedName>
    <definedName name="listeantennes">antennes!$A$2:$A$25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B13" i="1"/>
  <c r="B14" i="1"/>
  <c r="E12" i="1"/>
  <c r="E11" i="1"/>
  <c r="E10" i="1"/>
  <c r="E9" i="1"/>
  <c r="E8" i="1"/>
  <c r="A12" i="1"/>
  <c r="A11" i="1"/>
  <c r="A10" i="1"/>
  <c r="A9" i="1"/>
  <c r="C9" i="1"/>
  <c r="E1" i="1"/>
  <c r="B7" i="1"/>
  <c r="F6" i="1"/>
  <c r="B6" i="1"/>
  <c r="B1" i="1" l="1"/>
</calcChain>
</file>

<file path=xl/sharedStrings.xml><?xml version="1.0" encoding="utf-8"?>
<sst xmlns="http://schemas.openxmlformats.org/spreadsheetml/2006/main" count="73" uniqueCount="68">
  <si>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</si>
  <si>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</si>
  <si>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</si>
  <si>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</si>
  <si>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</si>
  <si>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</si>
  <si>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</si>
  <si>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</si>
  <si>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</si>
  <si>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</si>
  <si>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</si>
  <si>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</si>
  <si>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</si>
  <si>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</si>
  <si>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</si>
  <si>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</si>
  <si>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</si>
  <si>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</si>
  <si>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</si>
  <si>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</si>
  <si>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</si>
  <si>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</si>
  <si>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</si>
  <si>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</si>
  <si>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</si>
  <si>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</si>
  <si>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</si>
  <si>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</si>
  <si>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</si>
  <si>
    <t>Antenne</t>
  </si>
  <si>
    <t>Avec</t>
  </si>
  <si>
    <t>Ado Nom</t>
  </si>
  <si>
    <t>Ado Prénom</t>
  </si>
  <si>
    <t>Ado Date Naissance</t>
  </si>
  <si>
    <t>Parents/FamilleAccueil</t>
  </si>
  <si>
    <t>NomREsp</t>
  </si>
  <si>
    <t>Tel1Parents</t>
  </si>
  <si>
    <t>Tel2Parents</t>
  </si>
  <si>
    <t>TélAdo</t>
  </si>
  <si>
    <t>Email</t>
  </si>
  <si>
    <t>EnvoyéePar</t>
  </si>
  <si>
    <t>Scolarité</t>
  </si>
  <si>
    <t>MédTraitant</t>
  </si>
  <si>
    <t>Numero</t>
  </si>
  <si>
    <t>DateDemande</t>
  </si>
  <si>
    <t>DateRDV</t>
  </si>
  <si>
    <t>AppelDemandeD</t>
  </si>
  <si>
    <t>Objet</t>
  </si>
  <si>
    <t>Dupond</t>
  </si>
  <si>
    <t>Paul</t>
  </si>
  <si>
    <t>P</t>
  </si>
  <si>
    <t>RueResp</t>
  </si>
  <si>
    <t>Compl1Adresse</t>
  </si>
  <si>
    <t>Compl2Adresse</t>
  </si>
  <si>
    <t>CodeAdresse</t>
  </si>
  <si>
    <t>VilleAdresse</t>
  </si>
  <si>
    <t>2 rue Jules Verne</t>
  </si>
  <si>
    <t>Bat 27</t>
  </si>
  <si>
    <t>BP305</t>
  </si>
  <si>
    <t>Autun</t>
  </si>
  <si>
    <t>M Richeux Damien</t>
  </si>
  <si>
    <t>+33 2 98 37 42 28 54</t>
  </si>
  <si>
    <t xml:space="preserve">+33 6 45 78 89 78 </t>
  </si>
  <si>
    <t>+33 7 45 88 45 12</t>
  </si>
  <si>
    <t>Rich@free.fr</t>
  </si>
  <si>
    <t xml:space="preserve">6eme </t>
  </si>
  <si>
    <t>Dr Frazncois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</si>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</sst>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@*."/>
    <numFmt numFmtId="167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36"/>
      <color rgb="FF000000"/>
      <name val="Calibri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4" xfId="0" applyFont="1" applyBorder="1"/>
    <xf numFmtId="0" fontId="0" fillId="0" borderId="4" xfId="0" applyBorder="1"/>
    <xf numFmtId="0" fontId="1" fillId="0" borderId="1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/>
    </xf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0" fontId="1" fillId="0" borderId="10" xfId="0" applyFont="1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14" fontId="2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6" xfId="0" applyFont="1" applyBorder="1" applyAlignment="1">
      <alignment horizontal="left"/>
    </xf>
    <xf numFmtId="164" fontId="1" fillId="0" borderId="5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4" fontId="0" fillId="0" borderId="0" xfId="0" applyNumberFormat="1" applyBorder="1"/>
    <xf numFmtId="0" fontId="0" fillId="0" borderId="0" xfId="0" quotePrefix="1"/>
    <xf numFmtId="0" fontId="5" fillId="0" borderId="0" xfId="1"/>
    <xf numFmtId="0" fontId="1" fillId="0" borderId="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19050</xdr:rowOff>
        </xdr:from>
        <xdr:to>
          <xdr:col>2</xdr:col>
          <xdr:colOff>76200</xdr:colOff>
          <xdr:row>7</xdr:row>
          <xdr:rowOff>257175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9525</xdr:rowOff>
        </xdr:from>
        <xdr:to>
          <xdr:col>2</xdr:col>
          <xdr:colOff>609600</xdr:colOff>
          <xdr:row>8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419100</xdr:colOff>
      <xdr:row>5</xdr:row>
      <xdr:rowOff>133350</xdr:rowOff>
    </xdr:from>
    <xdr:ext cx="184731" cy="264560"/>
    <xdr:sp macro="" textlink="">
      <xdr:nvSpPr>
        <xdr:cNvPr id="3" name="ZoneTexte 2"/>
        <xdr:cNvSpPr txBox="1"/>
      </xdr:nvSpPr>
      <xdr:spPr>
        <a:xfrm>
          <a:off x="41910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18</xdr:row>
          <xdr:rowOff>47625</xdr:rowOff>
        </xdr:from>
        <xdr:to>
          <xdr:col>6</xdr:col>
          <xdr:colOff>390525</xdr:colOff>
          <xdr:row>23</xdr:row>
          <xdr:rowOff>180975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Rich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tabSelected="1" view="pageBreakPreview" topLeftCell="A6" zoomScale="90" zoomScaleNormal="100" zoomScaleSheetLayoutView="90" workbookViewId="0">
      <selection activeCell="B15" sqref="B15"/>
    </sheetView>
    <sheetView workbookViewId="1"/>
  </sheetViews>
  <sheetFormatPr baseColWidth="10" defaultRowHeight="15" x14ac:dyDescent="0.25"/>
  <cols>
    <col min="1" max="1" width="21.7109375" bestFit="1" customWidth="1"/>
    <col min="2" max="2" width="13.5703125" customWidth="1"/>
    <col min="3" max="3" width="10.5703125" customWidth="1"/>
    <col min="4" max="4" width="14.42578125" bestFit="1" customWidth="1"/>
    <col min="5" max="7" width="10.5703125" customWidth="1"/>
  </cols>
  <sheetData>
    <row r="1" spans="1:7" ht="21" customHeight="1" x14ac:dyDescent="0.25">
      <c r="A1" s="43" t="s">
        <v>0</v>
      </c>
      <c r="B1" s="14">
        <f ca="1">TODAY()</f>
        <v>42759</v>
      </c>
      <c r="C1" s="3"/>
      <c r="D1" s="44" t="s">
        <v>2</v>
      </c>
      <c r="E1" s="25" t="str">
        <f>VLOOKUP(B5,Bddgenerale,2,0)</f>
        <v>Le Mans</v>
      </c>
      <c r="F1" s="25"/>
      <c r="G1" s="26"/>
    </row>
    <row r="2" spans="1:7" ht="21" customHeight="1" x14ac:dyDescent="0.25">
      <c r="A2" s="5"/>
      <c r="B2" s="6"/>
      <c r="C2" s="6"/>
      <c r="D2" s="41" t="s">
        <v>13</v>
      </c>
      <c r="E2" s="27" t="s">
        <v>15</v>
      </c>
      <c r="F2" s="27"/>
      <c r="G2" s="28"/>
    </row>
    <row r="3" spans="1:7" ht="21" customHeight="1" thickBot="1" x14ac:dyDescent="0.3">
      <c r="A3" s="42" t="s">
        <v>1</v>
      </c>
      <c r="B3" s="15" t="s">
        <v>15</v>
      </c>
      <c r="C3" s="9"/>
      <c r="D3" s="45" t="s">
        <v>14</v>
      </c>
      <c r="E3" s="18" t="s">
        <v>15</v>
      </c>
      <c r="F3" s="18"/>
      <c r="G3" s="19"/>
    </row>
    <row r="4" spans="1:7" ht="21" customHeight="1" thickBot="1" x14ac:dyDescent="0.3">
      <c r="A4" s="1"/>
      <c r="B4" s="1"/>
      <c r="C4" s="1"/>
      <c r="D4" s="1"/>
      <c r="E4" s="1"/>
      <c r="F4" s="1"/>
      <c r="G4" s="1"/>
    </row>
    <row r="5" spans="1:7" ht="21" customHeight="1" x14ac:dyDescent="0.25">
      <c r="A5" s="17" t="s">
        <v>16</v>
      </c>
      <c r="B5" s="3">
        <v>1</v>
      </c>
      <c r="C5" s="3"/>
      <c r="D5" s="3"/>
      <c r="E5" s="4"/>
      <c r="F5" s="23"/>
      <c r="G5" s="24"/>
    </row>
    <row r="6" spans="1:7" ht="32.25" customHeight="1" x14ac:dyDescent="0.25">
      <c r="A6" s="40" t="s">
        <v>17</v>
      </c>
      <c r="B6" s="33" t="str">
        <f>VLOOKUP($B$5,Bddgenerale,3,0)</f>
        <v>Dupond</v>
      </c>
      <c r="C6" s="33"/>
      <c r="D6" s="33"/>
      <c r="E6" s="41" t="s">
        <v>18</v>
      </c>
      <c r="F6" s="33" t="str">
        <f>VLOOKUP(B5,Bddgenerale,4,0)</f>
        <v>Paul</v>
      </c>
      <c r="G6" s="34"/>
    </row>
    <row r="7" spans="1:7" ht="32.25" customHeight="1" x14ac:dyDescent="0.25">
      <c r="A7" s="40" t="s">
        <v>19</v>
      </c>
      <c r="B7" s="35">
        <f>VLOOKUP(B5,Bddgenerale,5,0)</f>
        <v>37553</v>
      </c>
      <c r="C7" s="35"/>
      <c r="D7" s="12"/>
      <c r="E7" s="27"/>
      <c r="F7" s="27"/>
      <c r="G7" s="28"/>
    </row>
    <row r="8" spans="1:7" ht="21" customHeight="1" x14ac:dyDescent="0.25">
      <c r="A8" s="11" t="s">
        <v>20</v>
      </c>
      <c r="B8" s="6"/>
      <c r="C8" s="6"/>
      <c r="D8" s="7" t="s">
        <v>21</v>
      </c>
      <c r="E8" s="33" t="str">
        <f>VLOOKUP($B$5,Bddgenerale,12,0)</f>
        <v>M Richeux Damien</v>
      </c>
      <c r="F8" s="33"/>
      <c r="G8" s="34"/>
    </row>
    <row r="9" spans="1:7" ht="21" customHeight="1" x14ac:dyDescent="0.25">
      <c r="A9" s="39" t="str">
        <f>VLOOKUP($B$5,Bddgenerale,7,0)</f>
        <v>2 rue Jules Verne</v>
      </c>
      <c r="B9" s="36"/>
      <c r="C9" s="6" t="str">
        <f>VLOOKUP(B5,Bddgenerale,6,0)</f>
        <v>P</v>
      </c>
      <c r="D9" s="8" t="s">
        <v>22</v>
      </c>
      <c r="E9" s="33" t="str">
        <f>VLOOKUP($B$5,Bddgenerale,13,0)</f>
        <v>+33 2 98 37 42 28 54</v>
      </c>
      <c r="F9" s="33"/>
      <c r="G9" s="34"/>
    </row>
    <row r="10" spans="1:7" ht="21" customHeight="1" x14ac:dyDescent="0.25">
      <c r="A10" s="39" t="str">
        <f>VLOOKUP($B$5,Bddgenerale,8,0)</f>
        <v>Bat 27</v>
      </c>
      <c r="B10" s="36"/>
      <c r="C10" s="6"/>
      <c r="D10" s="8" t="s">
        <v>22</v>
      </c>
      <c r="E10" s="33" t="str">
        <f>VLOOKUP($B$5,Bddgenerale,14,0)</f>
        <v xml:space="preserve">+33 6 45 78 89 78 </v>
      </c>
      <c r="F10" s="33"/>
      <c r="G10" s="34"/>
    </row>
    <row r="11" spans="1:7" ht="21" customHeight="1" x14ac:dyDescent="0.25">
      <c r="A11" s="39" t="str">
        <f>VLOOKUP($B$5,Bddgenerale,9,0)</f>
        <v>BP305</v>
      </c>
      <c r="B11" s="36"/>
      <c r="C11" s="6"/>
      <c r="D11" s="8" t="s">
        <v>24</v>
      </c>
      <c r="E11" s="33" t="str">
        <f>VLOOKUP($B$5,Bddgenerale,15,0)</f>
        <v>+33 7 45 88 45 12</v>
      </c>
      <c r="F11" s="33"/>
      <c r="G11" s="34"/>
    </row>
    <row r="12" spans="1:7" ht="21" customHeight="1" thickBot="1" x14ac:dyDescent="0.3">
      <c r="A12" s="39" t="str">
        <f>VLOOKUP($B$5,Bddgenerale,10,0)&amp;" "&amp;VLOOKUP($B$5,Bddgenerale,11,0)</f>
        <v>78370 Autun</v>
      </c>
      <c r="B12" s="36"/>
      <c r="C12" s="9"/>
      <c r="D12" s="10" t="s">
        <v>23</v>
      </c>
      <c r="E12" s="33" t="str">
        <f>VLOOKUP($B$5,Bddgenerale,16,0)</f>
        <v>Rich@free.fr</v>
      </c>
      <c r="F12" s="33"/>
      <c r="G12" s="34"/>
    </row>
    <row r="13" spans="1:7" ht="36" customHeight="1" thickBot="1" x14ac:dyDescent="0.3">
      <c r="A13" s="16" t="s">
        <v>25</v>
      </c>
      <c r="B13" s="37" t="str">
        <f>VLOOKUP($B$5,Bddgenerale,17,0)</f>
        <v>Essai</v>
      </c>
      <c r="C13" s="37"/>
      <c r="D13" s="37"/>
      <c r="E13" s="37"/>
      <c r="F13" s="37"/>
      <c r="G13" s="38"/>
    </row>
    <row r="14" spans="1:7" ht="32.25" customHeight="1" thickBot="1" x14ac:dyDescent="0.3">
      <c r="A14" s="16" t="s">
        <v>26</v>
      </c>
      <c r="B14" s="39" t="str">
        <f>VLOOKUP($B$5,Bddgenerale,18,0)</f>
        <v xml:space="preserve">6eme </v>
      </c>
      <c r="C14" s="36"/>
      <c r="D14" s="16" t="s">
        <v>27</v>
      </c>
      <c r="E14" s="37" t="str">
        <f>VLOOKUP($B$5,Bddgenerale,19,0)</f>
        <v>Dr Frazncois</v>
      </c>
      <c r="F14" s="37"/>
      <c r="G14" s="38"/>
    </row>
    <row r="15" spans="1:7" ht="21" customHeight="1" thickBot="1" x14ac:dyDescent="0.3">
      <c r="A15" s="6"/>
      <c r="B15" s="13"/>
      <c r="C15" s="13"/>
      <c r="D15" s="6"/>
      <c r="E15" s="13"/>
      <c r="F15" s="13"/>
      <c r="G15" s="13"/>
    </row>
    <row r="16" spans="1:7" ht="21" customHeight="1" x14ac:dyDescent="0.25">
      <c r="A16" s="2" t="s">
        <v>28</v>
      </c>
      <c r="B16" s="3"/>
      <c r="C16" s="23"/>
      <c r="D16" s="23"/>
      <c r="E16" s="23"/>
      <c r="F16" s="23"/>
      <c r="G16" s="24"/>
    </row>
    <row r="17" spans="1:7" ht="162" customHeight="1" thickBot="1" x14ac:dyDescent="0.3">
      <c r="A17" s="20"/>
      <c r="B17" s="21"/>
      <c r="C17" s="21"/>
      <c r="D17" s="21"/>
      <c r="E17" s="21"/>
      <c r="F17" s="21"/>
      <c r="G17" s="22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</sheetData>
  <mergeCells count="22">
    <mergeCell ref="E1:G1"/>
    <mergeCell ref="E8:G8"/>
    <mergeCell ref="A9:B9"/>
    <mergeCell ref="A10:B10"/>
    <mergeCell ref="A11:B11"/>
    <mergeCell ref="F5:G5"/>
    <mergeCell ref="B6:D6"/>
    <mergeCell ref="F6:G6"/>
    <mergeCell ref="E7:G7"/>
    <mergeCell ref="B7:C7"/>
    <mergeCell ref="E9:G9"/>
    <mergeCell ref="E2:G2"/>
    <mergeCell ref="E3:G3"/>
    <mergeCell ref="B13:G13"/>
    <mergeCell ref="B14:C14"/>
    <mergeCell ref="E14:G14"/>
    <mergeCell ref="A17:G17"/>
    <mergeCell ref="C16:G16"/>
    <mergeCell ref="A12:B12"/>
    <mergeCell ref="E10:G10"/>
    <mergeCell ref="E11:G11"/>
    <mergeCell ref="E12:G12"/>
  </mergeCells>
  <dataValidations count="1">
    <dataValidation errorStyle="information" allowBlank="1" showInputMessage="1" showErrorMessage="1" error="Merci de renseigner ANTENNE" sqref="E1:G1"/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headerFooter>
    <oddHeader>&amp;L&amp;G&amp;RMaison Départementale de la Sarthe
14 Avenue du Général de Gaulle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9" r:id="rId5" name="Parents">
          <controlPr defaultSize="0" autoLine="0" r:id="rId6">
            <anchor moveWithCells="1">
              <from>
                <xdr:col>1</xdr:col>
                <xdr:colOff>9525</xdr:colOff>
                <xdr:row>7</xdr:row>
                <xdr:rowOff>19050</xdr:rowOff>
              </from>
              <to>
                <xdr:col>2</xdr:col>
                <xdr:colOff>76200</xdr:colOff>
                <xdr:row>7</xdr:row>
                <xdr:rowOff>257175</xdr:rowOff>
              </to>
            </anchor>
          </controlPr>
        </control>
      </mc:Choice>
      <mc:Fallback>
        <control shapeId="1029" r:id="rId5" name="Parents"/>
      </mc:Fallback>
    </mc:AlternateContent>
    <mc:AlternateContent xmlns:mc="http://schemas.openxmlformats.org/markup-compatibility/2006">
      <mc:Choice Requires="x14">
        <control shapeId="1030" r:id="rId7" name="FA">
          <controlPr defaultSize="0" autoLine="0" autoPict="0" r:id="rId8">
            <anchor moveWithCells="1"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7" name="FA"/>
      </mc:Fallback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Enregistre">
            <anchor moveWithCells="1" sizeWithCells="1">
              <from>
                <xdr:col>0</xdr:col>
                <xdr:colOff>95250</xdr:colOff>
                <xdr:row>18</xdr:row>
                <xdr:rowOff>47625</xdr:rowOff>
              </from>
              <to>
                <xdr:col>6</xdr:col>
                <xdr:colOff>390525</xdr:colOff>
                <xdr:row>23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  <sheetView workbookViewId="1"/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11</v>
      </c>
    </row>
    <row r="3" spans="1:1" x14ac:dyDescent="0.25">
      <c r="A3" t="s">
        <v>4</v>
      </c>
    </row>
    <row r="4" spans="1:1" x14ac:dyDescent="0.25">
      <c r="A4" t="s">
        <v>12</v>
      </c>
    </row>
    <row r="5" spans="1:1" x14ac:dyDescent="0.25">
      <c r="A5" t="s">
        <v>9</v>
      </c>
    </row>
    <row r="6" spans="1:1" x14ac:dyDescent="0.25">
      <c r="A6" t="s">
        <v>5</v>
      </c>
    </row>
    <row r="7" spans="1:1" x14ac:dyDescent="0.25">
      <c r="A7" t="s">
        <v>8</v>
      </c>
    </row>
    <row r="8" spans="1:1" x14ac:dyDescent="0.25">
      <c r="A8" t="s">
        <v>6</v>
      </c>
    </row>
    <row r="9" spans="1:1" x14ac:dyDescent="0.25">
      <c r="A9" t="s">
        <v>10</v>
      </c>
    </row>
    <row r="10" spans="1:1" x14ac:dyDescent="0.25">
      <c r="A10" t="s">
        <v>7</v>
      </c>
    </row>
  </sheetData>
  <sortState ref="A1:A1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workbookViewId="0"/>
    <sheetView tabSelected="1" workbookViewId="1">
      <selection activeCell="Q2" sqref="Q2"/>
    </sheetView>
  </sheetViews>
  <sheetFormatPr baseColWidth="10" defaultRowHeight="15" x14ac:dyDescent="0.25"/>
  <cols>
    <col min="2" max="2" width="10.42578125" bestFit="1" customWidth="1"/>
    <col min="7" max="11" width="12.42578125" customWidth="1"/>
    <col min="13" max="13" width="17.7109375" bestFit="1" customWidth="1"/>
    <col min="14" max="14" width="15.5703125" bestFit="1" customWidth="1"/>
  </cols>
  <sheetData>
    <row r="1" spans="1:19" x14ac:dyDescent="0.25">
      <c r="A1" t="s">
        <v>43</v>
      </c>
      <c r="B1" t="s">
        <v>29</v>
      </c>
      <c r="C1" t="s">
        <v>31</v>
      </c>
      <c r="D1" t="s">
        <v>32</v>
      </c>
      <c r="E1" t="s">
        <v>33</v>
      </c>
      <c r="F1" t="s">
        <v>34</v>
      </c>
      <c r="G1" t="s">
        <v>51</v>
      </c>
      <c r="H1" t="s">
        <v>52</v>
      </c>
      <c r="I1" t="s">
        <v>53</v>
      </c>
      <c r="J1" t="s">
        <v>54</v>
      </c>
      <c r="K1" t="s">
        <v>55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</row>
    <row r="2" spans="1:19" x14ac:dyDescent="0.25">
      <c r="A2">
        <v>1</v>
      </c>
      <c r="B2" s="29" t="s">
        <v>3</v>
      </c>
      <c r="C2" t="s">
        <v>48</v>
      </c>
      <c r="D2" t="s">
        <v>49</v>
      </c>
      <c r="E2" s="30">
        <v>37553</v>
      </c>
      <c r="F2" t="s">
        <v>50</v>
      </c>
      <c r="G2" t="s">
        <v>56</v>
      </c>
      <c r="H2" t="s">
        <v>57</v>
      </c>
      <c r="I2" t="s">
        <v>58</v>
      </c>
      <c r="J2">
        <v>78370</v>
      </c>
      <c r="K2" t="s">
        <v>59</v>
      </c>
      <c r="L2" t="s">
        <v>60</v>
      </c>
      <c r="M2" s="31" t="s">
        <v>61</v>
      </c>
      <c r="N2" s="31" t="s">
        <v>62</v>
      </c>
      <c r="O2" s="31" t="s">
        <v>63</v>
      </c>
      <c r="P2" s="32" t="s">
        <v>64</v>
      </c>
      <c r="Q2" s="46" t="s">
        <v>67</v>
      </c>
      <c r="R2" t="s">
        <v>65</v>
      </c>
      <c r="S2" t="s">
        <v>66</v>
      </c>
    </row>
    <row r="3" spans="1:19" x14ac:dyDescent="0.25">
      <c r="A3">
        <v>2</v>
      </c>
    </row>
  </sheetData>
  <hyperlinks>
    <hyperlink ref="P2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/>
    <sheetView workbookViewId="1">
      <selection activeCell="F2" sqref="F2"/>
    </sheetView>
  </sheetViews>
  <sheetFormatPr baseColWidth="10" defaultRowHeight="15" x14ac:dyDescent="0.25"/>
  <sheetData>
    <row r="1" spans="1:6" x14ac:dyDescent="0.25">
      <c r="A1" t="s">
        <v>43</v>
      </c>
      <c r="B1" t="s">
        <v>44</v>
      </c>
      <c r="C1" t="s">
        <v>45</v>
      </c>
      <c r="D1" t="s">
        <v>46</v>
      </c>
      <c r="E1" t="s">
        <v>30</v>
      </c>
      <c r="F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antennes</vt:lpstr>
      <vt:lpstr>BddGenerale</vt:lpstr>
      <vt:lpstr>Rendezvous</vt:lpstr>
      <vt:lpstr>Bddgenerale</vt:lpstr>
      <vt:lpstr>listeantennes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bernard esnault</cp:lastModifiedBy>
  <cp:lastPrinted>2017-01-21T17:53:39Z</cp:lastPrinted>
  <dcterms:created xsi:type="dcterms:W3CDTF">2017-01-20T21:25:24Z</dcterms:created>
  <dcterms:modified xsi:type="dcterms:W3CDTF">2017-01-24T20:13:49Z</dcterms:modified>
</cp:coreProperties>
</file>