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rnard\Dropbox\ExcelPratique\poliosellig\"/>
    </mc:Choice>
  </mc:AlternateContent>
  <bookViews>
    <workbookView xWindow="0" yWindow="0" windowWidth="11250" windowHeight="9045" activeTab="4"/>
  </bookViews>
  <sheets>
    <sheet name="Saisie" sheetId="2" r:id="rId1"/>
    <sheet name="Planning" sheetId="4" r:id="rId2"/>
    <sheet name="STATS Manuelles" sheetId="3" r:id="rId3"/>
    <sheet name="Stat TCD" sheetId="7" r:id="rId4"/>
    <sheet name="Tables" sheetId="5" r:id="rId5"/>
  </sheets>
  <definedNames>
    <definedName name="_xlnm._FilterDatabase" localSheetId="0" hidden="1">Saisie!$A$1:$D$1318</definedName>
    <definedName name="_xlnm._FilterDatabase" localSheetId="4" hidden="1">Tables!#REF!</definedName>
    <definedName name="be_Couleur">GET.CELL(Tables!#REF!,Tables!$B1)</definedName>
    <definedName name="be_CouleurArrièrePlan">GET.CELL(63,Tables!$B1)</definedName>
    <definedName name="be_FondOmbre">GET.CELL(39,Tables!$B1)</definedName>
    <definedName name="be_PremierPlanOmbré">GET.CELL(38,Tables!$B1)</definedName>
    <definedName name="_xlnm.Extract" localSheetId="4">Tables!#REF!</definedName>
    <definedName name="Mois">Tables!#REF!</definedName>
    <definedName name="Organisme">OFFSET(Tables!$A$3,,,COUNTA(Tables!$A:$A)-1)</definedName>
  </definedNames>
  <calcPr calcId="152511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2" l="1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D1" i="4"/>
  <c r="B3" i="4" l="1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B1139" i="2"/>
  <c r="C1139" i="2"/>
  <c r="D1139" i="2"/>
  <c r="B1140" i="2"/>
  <c r="C1140" i="2"/>
  <c r="D1140" i="2"/>
  <c r="B1141" i="2"/>
  <c r="C1141" i="2"/>
  <c r="D1141" i="2"/>
  <c r="B1142" i="2"/>
  <c r="C1142" i="2"/>
  <c r="D1142" i="2"/>
  <c r="B1143" i="2"/>
  <c r="C1143" i="2"/>
  <c r="D1143" i="2"/>
  <c r="B1144" i="2"/>
  <c r="C1144" i="2"/>
  <c r="D1144" i="2"/>
  <c r="B1145" i="2"/>
  <c r="C1145" i="2"/>
  <c r="D1145" i="2"/>
  <c r="B1146" i="2"/>
  <c r="C1146" i="2"/>
  <c r="D1146" i="2"/>
  <c r="B1147" i="2"/>
  <c r="C1147" i="2"/>
  <c r="D1147" i="2"/>
  <c r="B1148" i="2"/>
  <c r="C1148" i="2"/>
  <c r="D1148" i="2"/>
  <c r="B1149" i="2"/>
  <c r="C1149" i="2"/>
  <c r="D1149" i="2"/>
  <c r="B1150" i="2"/>
  <c r="C1150" i="2"/>
  <c r="D1150" i="2"/>
  <c r="B1151" i="2"/>
  <c r="C1151" i="2"/>
  <c r="D1151" i="2"/>
  <c r="B1152" i="2"/>
  <c r="C1152" i="2"/>
  <c r="D1152" i="2"/>
  <c r="B1153" i="2"/>
  <c r="C1153" i="2"/>
  <c r="D1153" i="2"/>
  <c r="B1154" i="2"/>
  <c r="C1154" i="2"/>
  <c r="D1154" i="2"/>
  <c r="B1155" i="2"/>
  <c r="C1155" i="2"/>
  <c r="D1155" i="2"/>
  <c r="B1156" i="2"/>
  <c r="C1156" i="2"/>
  <c r="D1156" i="2"/>
  <c r="B1157" i="2"/>
  <c r="C1157" i="2"/>
  <c r="D1157" i="2"/>
  <c r="B1158" i="2"/>
  <c r="C1158" i="2"/>
  <c r="D1158" i="2"/>
  <c r="B1159" i="2"/>
  <c r="C1159" i="2"/>
  <c r="D1159" i="2"/>
  <c r="B1160" i="2"/>
  <c r="C1160" i="2"/>
  <c r="D1160" i="2"/>
  <c r="B1161" i="2"/>
  <c r="C1161" i="2"/>
  <c r="D1161" i="2"/>
  <c r="B1162" i="2"/>
  <c r="C1162" i="2"/>
  <c r="D1162" i="2"/>
  <c r="B1163" i="2"/>
  <c r="C1163" i="2"/>
  <c r="D1163" i="2"/>
  <c r="B1164" i="2"/>
  <c r="C1164" i="2"/>
  <c r="D1164" i="2"/>
  <c r="B1165" i="2"/>
  <c r="C1165" i="2"/>
  <c r="D1165" i="2"/>
  <c r="B1166" i="2"/>
  <c r="C1166" i="2"/>
  <c r="D1166" i="2"/>
  <c r="B1167" i="2"/>
  <c r="C1167" i="2"/>
  <c r="D1167" i="2"/>
  <c r="B1168" i="2"/>
  <c r="C1168" i="2"/>
  <c r="D1168" i="2"/>
  <c r="B1169" i="2"/>
  <c r="C1169" i="2"/>
  <c r="D1169" i="2"/>
  <c r="B1170" i="2"/>
  <c r="C1170" i="2"/>
  <c r="D1170" i="2"/>
  <c r="B1171" i="2"/>
  <c r="C1171" i="2"/>
  <c r="D1171" i="2"/>
  <c r="B1172" i="2"/>
  <c r="C1172" i="2"/>
  <c r="D1172" i="2"/>
  <c r="B1173" i="2"/>
  <c r="C1173" i="2"/>
  <c r="D1173" i="2"/>
  <c r="B1174" i="2"/>
  <c r="C1174" i="2"/>
  <c r="D1174" i="2"/>
  <c r="B1175" i="2"/>
  <c r="C1175" i="2"/>
  <c r="D1175" i="2"/>
  <c r="B1176" i="2"/>
  <c r="C1176" i="2"/>
  <c r="D1176" i="2"/>
  <c r="B1177" i="2"/>
  <c r="C1177" i="2"/>
  <c r="D1177" i="2"/>
  <c r="B1178" i="2"/>
  <c r="C1178" i="2"/>
  <c r="D1178" i="2"/>
  <c r="B1179" i="2"/>
  <c r="C1179" i="2"/>
  <c r="D1179" i="2"/>
  <c r="B1180" i="2"/>
  <c r="C1180" i="2"/>
  <c r="D1180" i="2"/>
  <c r="B1181" i="2"/>
  <c r="C1181" i="2"/>
  <c r="D1181" i="2"/>
  <c r="B1182" i="2"/>
  <c r="C1182" i="2"/>
  <c r="D1182" i="2"/>
  <c r="B1183" i="2"/>
  <c r="C1183" i="2"/>
  <c r="D1183" i="2"/>
  <c r="B1184" i="2"/>
  <c r="C1184" i="2"/>
  <c r="D1184" i="2"/>
  <c r="B1185" i="2"/>
  <c r="C1185" i="2"/>
  <c r="D1185" i="2"/>
  <c r="B1186" i="2"/>
  <c r="C1186" i="2"/>
  <c r="D1186" i="2"/>
  <c r="B1187" i="2"/>
  <c r="C1187" i="2"/>
  <c r="D1187" i="2"/>
  <c r="B1188" i="2"/>
  <c r="C1188" i="2"/>
  <c r="D1188" i="2"/>
  <c r="B1189" i="2"/>
  <c r="C1189" i="2"/>
  <c r="D1189" i="2"/>
  <c r="B1190" i="2"/>
  <c r="C1190" i="2"/>
  <c r="D1190" i="2"/>
  <c r="B1191" i="2"/>
  <c r="C1191" i="2"/>
  <c r="D1191" i="2"/>
  <c r="B1192" i="2"/>
  <c r="C1192" i="2"/>
  <c r="D1192" i="2"/>
  <c r="B1193" i="2"/>
  <c r="C1193" i="2"/>
  <c r="D1193" i="2"/>
  <c r="B1194" i="2"/>
  <c r="C1194" i="2"/>
  <c r="D1194" i="2"/>
  <c r="B1195" i="2"/>
  <c r="C1195" i="2"/>
  <c r="D1195" i="2"/>
  <c r="B1196" i="2"/>
  <c r="C1196" i="2"/>
  <c r="D1196" i="2"/>
  <c r="B1197" i="2"/>
  <c r="C1197" i="2"/>
  <c r="D1197" i="2"/>
  <c r="B1198" i="2"/>
  <c r="C1198" i="2"/>
  <c r="D1198" i="2"/>
  <c r="B1199" i="2"/>
  <c r="C1199" i="2"/>
  <c r="D1199" i="2"/>
  <c r="B1200" i="2"/>
  <c r="C1200" i="2"/>
  <c r="D1200" i="2"/>
  <c r="B1201" i="2"/>
  <c r="C1201" i="2"/>
  <c r="D1201" i="2"/>
  <c r="B1202" i="2"/>
  <c r="C1202" i="2"/>
  <c r="D1202" i="2"/>
  <c r="B1203" i="2"/>
  <c r="C1203" i="2"/>
  <c r="D1203" i="2"/>
  <c r="B1204" i="2"/>
  <c r="C1204" i="2"/>
  <c r="D1204" i="2"/>
  <c r="B1205" i="2"/>
  <c r="C1205" i="2"/>
  <c r="D1205" i="2"/>
  <c r="B1206" i="2"/>
  <c r="C1206" i="2"/>
  <c r="D1206" i="2"/>
  <c r="B1207" i="2"/>
  <c r="C1207" i="2"/>
  <c r="D1207" i="2"/>
  <c r="B1208" i="2"/>
  <c r="C1208" i="2"/>
  <c r="D1208" i="2"/>
  <c r="B1209" i="2"/>
  <c r="C1209" i="2"/>
  <c r="D1209" i="2"/>
  <c r="B1210" i="2"/>
  <c r="C1210" i="2"/>
  <c r="D1210" i="2"/>
  <c r="B1211" i="2"/>
  <c r="C1211" i="2"/>
  <c r="D1211" i="2"/>
  <c r="B1212" i="2"/>
  <c r="C1212" i="2"/>
  <c r="D1212" i="2"/>
  <c r="B1213" i="2"/>
  <c r="C1213" i="2"/>
  <c r="D1213" i="2"/>
  <c r="B1214" i="2"/>
  <c r="C1214" i="2"/>
  <c r="D1214" i="2"/>
  <c r="B1215" i="2"/>
  <c r="C1215" i="2"/>
  <c r="D1215" i="2"/>
  <c r="B1216" i="2"/>
  <c r="C1216" i="2"/>
  <c r="D1216" i="2"/>
  <c r="B1217" i="2"/>
  <c r="C1217" i="2"/>
  <c r="D1217" i="2"/>
  <c r="B1218" i="2"/>
  <c r="C1218" i="2"/>
  <c r="D1218" i="2"/>
  <c r="B1219" i="2"/>
  <c r="C1219" i="2"/>
  <c r="D1219" i="2"/>
  <c r="B1220" i="2"/>
  <c r="C1220" i="2"/>
  <c r="D1220" i="2"/>
  <c r="B1221" i="2"/>
  <c r="C1221" i="2"/>
  <c r="D1221" i="2"/>
  <c r="B1222" i="2"/>
  <c r="C1222" i="2"/>
  <c r="D1222" i="2"/>
  <c r="B1223" i="2"/>
  <c r="C1223" i="2"/>
  <c r="D1223" i="2"/>
  <c r="B1224" i="2"/>
  <c r="C1224" i="2"/>
  <c r="D1224" i="2"/>
  <c r="B1225" i="2"/>
  <c r="C1225" i="2"/>
  <c r="D1225" i="2"/>
  <c r="B1226" i="2"/>
  <c r="C1226" i="2"/>
  <c r="D1226" i="2"/>
  <c r="B1227" i="2"/>
  <c r="C1227" i="2"/>
  <c r="D1227" i="2"/>
  <c r="B1228" i="2"/>
  <c r="C1228" i="2"/>
  <c r="D1228" i="2"/>
  <c r="B1229" i="2"/>
  <c r="C1229" i="2"/>
  <c r="D1229" i="2"/>
  <c r="B1230" i="2"/>
  <c r="C1230" i="2"/>
  <c r="D1230" i="2"/>
  <c r="B1231" i="2"/>
  <c r="C1231" i="2"/>
  <c r="D1231" i="2"/>
  <c r="B1232" i="2"/>
  <c r="C1232" i="2"/>
  <c r="D1232" i="2"/>
  <c r="B1233" i="2"/>
  <c r="C1233" i="2"/>
  <c r="D1233" i="2"/>
  <c r="B1234" i="2"/>
  <c r="C1234" i="2"/>
  <c r="D1234" i="2"/>
  <c r="B1235" i="2"/>
  <c r="C1235" i="2"/>
  <c r="D1235" i="2"/>
  <c r="B1236" i="2"/>
  <c r="C1236" i="2"/>
  <c r="D1236" i="2"/>
  <c r="B1237" i="2"/>
  <c r="C1237" i="2"/>
  <c r="D1237" i="2"/>
  <c r="B1238" i="2"/>
  <c r="C1238" i="2"/>
  <c r="D1238" i="2"/>
  <c r="B1239" i="2"/>
  <c r="C1239" i="2"/>
  <c r="D1239" i="2"/>
  <c r="B1240" i="2"/>
  <c r="C1240" i="2"/>
  <c r="D1240" i="2"/>
  <c r="B1241" i="2"/>
  <c r="C1241" i="2"/>
  <c r="D1241" i="2"/>
  <c r="B1242" i="2"/>
  <c r="C1242" i="2"/>
  <c r="D1242" i="2"/>
  <c r="B1243" i="2"/>
  <c r="C1243" i="2"/>
  <c r="D1243" i="2"/>
  <c r="B1244" i="2"/>
  <c r="C1244" i="2"/>
  <c r="D1244" i="2"/>
  <c r="B1245" i="2"/>
  <c r="C1245" i="2"/>
  <c r="D1245" i="2"/>
  <c r="B1246" i="2"/>
  <c r="C1246" i="2"/>
  <c r="D1246" i="2"/>
  <c r="B1247" i="2"/>
  <c r="C1247" i="2"/>
  <c r="D1247" i="2"/>
  <c r="B1248" i="2"/>
  <c r="C1248" i="2"/>
  <c r="D1248" i="2"/>
  <c r="B1249" i="2"/>
  <c r="C1249" i="2"/>
  <c r="D1249" i="2"/>
  <c r="B1250" i="2"/>
  <c r="C1250" i="2"/>
  <c r="D1250" i="2"/>
  <c r="B1251" i="2"/>
  <c r="C1251" i="2"/>
  <c r="D1251" i="2"/>
  <c r="B1252" i="2"/>
  <c r="C1252" i="2"/>
  <c r="D1252" i="2"/>
  <c r="B1253" i="2"/>
  <c r="C1253" i="2"/>
  <c r="D1253" i="2"/>
  <c r="B1254" i="2"/>
  <c r="C1254" i="2"/>
  <c r="D1254" i="2"/>
  <c r="B1255" i="2"/>
  <c r="C1255" i="2"/>
  <c r="D1255" i="2"/>
  <c r="B1256" i="2"/>
  <c r="C1256" i="2"/>
  <c r="D1256" i="2"/>
  <c r="B1257" i="2"/>
  <c r="C1257" i="2"/>
  <c r="D1257" i="2"/>
  <c r="B1258" i="2"/>
  <c r="C1258" i="2"/>
  <c r="D1258" i="2"/>
  <c r="B1259" i="2"/>
  <c r="C1259" i="2"/>
  <c r="D1259" i="2"/>
  <c r="B1260" i="2"/>
  <c r="C1260" i="2"/>
  <c r="D1260" i="2"/>
  <c r="B1261" i="2"/>
  <c r="C1261" i="2"/>
  <c r="D1261" i="2"/>
  <c r="B1262" i="2"/>
  <c r="C1262" i="2"/>
  <c r="D1262" i="2"/>
  <c r="B1263" i="2"/>
  <c r="C1263" i="2"/>
  <c r="D1263" i="2"/>
  <c r="B1264" i="2"/>
  <c r="C1264" i="2"/>
  <c r="D1264" i="2"/>
  <c r="B1265" i="2"/>
  <c r="C1265" i="2"/>
  <c r="D1265" i="2"/>
  <c r="B1266" i="2"/>
  <c r="C1266" i="2"/>
  <c r="D1266" i="2"/>
  <c r="B1267" i="2"/>
  <c r="C1267" i="2"/>
  <c r="D1267" i="2"/>
  <c r="B1268" i="2"/>
  <c r="C1268" i="2"/>
  <c r="D1268" i="2"/>
  <c r="B1269" i="2"/>
  <c r="C1269" i="2"/>
  <c r="D1269" i="2"/>
  <c r="B1270" i="2"/>
  <c r="C1270" i="2"/>
  <c r="D1270" i="2"/>
  <c r="B1271" i="2"/>
  <c r="C1271" i="2"/>
  <c r="D1271" i="2"/>
  <c r="B1272" i="2"/>
  <c r="C1272" i="2"/>
  <c r="D1272" i="2"/>
  <c r="B1273" i="2"/>
  <c r="C1273" i="2"/>
  <c r="D1273" i="2"/>
  <c r="B1274" i="2"/>
  <c r="C1274" i="2"/>
  <c r="D1274" i="2"/>
  <c r="B1275" i="2"/>
  <c r="C1275" i="2"/>
  <c r="D1275" i="2"/>
  <c r="B1276" i="2"/>
  <c r="C1276" i="2"/>
  <c r="D1276" i="2"/>
  <c r="B1277" i="2"/>
  <c r="C1277" i="2"/>
  <c r="D1277" i="2"/>
  <c r="B1278" i="2"/>
  <c r="C1278" i="2"/>
  <c r="D1278" i="2"/>
  <c r="B1279" i="2"/>
  <c r="C1279" i="2"/>
  <c r="D1279" i="2"/>
  <c r="B1280" i="2"/>
  <c r="C1280" i="2"/>
  <c r="D1280" i="2"/>
  <c r="B1281" i="2"/>
  <c r="C1281" i="2"/>
  <c r="D1281" i="2"/>
  <c r="B1282" i="2"/>
  <c r="C1282" i="2"/>
  <c r="D1282" i="2"/>
  <c r="B1283" i="2"/>
  <c r="C1283" i="2"/>
  <c r="D1283" i="2"/>
  <c r="B1284" i="2"/>
  <c r="C1284" i="2"/>
  <c r="D1284" i="2"/>
  <c r="B1285" i="2"/>
  <c r="C1285" i="2"/>
  <c r="D1285" i="2"/>
  <c r="B1286" i="2"/>
  <c r="C1286" i="2"/>
  <c r="D1286" i="2"/>
  <c r="B1287" i="2"/>
  <c r="C1287" i="2"/>
  <c r="D1287" i="2"/>
  <c r="B1288" i="2"/>
  <c r="C1288" i="2"/>
  <c r="D1288" i="2"/>
  <c r="B1289" i="2"/>
  <c r="C1289" i="2"/>
  <c r="D1289" i="2"/>
  <c r="B1290" i="2"/>
  <c r="C1290" i="2"/>
  <c r="D1290" i="2"/>
  <c r="B1291" i="2"/>
  <c r="C1291" i="2"/>
  <c r="D1291" i="2"/>
  <c r="B1292" i="2"/>
  <c r="C1292" i="2"/>
  <c r="D1292" i="2"/>
  <c r="B1293" i="2"/>
  <c r="C1293" i="2"/>
  <c r="D1293" i="2"/>
  <c r="B1294" i="2"/>
  <c r="C1294" i="2"/>
  <c r="D1294" i="2"/>
  <c r="B1295" i="2"/>
  <c r="C1295" i="2"/>
  <c r="D1295" i="2"/>
  <c r="B1296" i="2"/>
  <c r="C1296" i="2"/>
  <c r="D1296" i="2"/>
  <c r="B1297" i="2"/>
  <c r="C1297" i="2"/>
  <c r="D1297" i="2"/>
  <c r="B1298" i="2"/>
  <c r="C1298" i="2"/>
  <c r="D1298" i="2"/>
  <c r="B1299" i="2"/>
  <c r="C1299" i="2"/>
  <c r="D1299" i="2"/>
  <c r="B1300" i="2"/>
  <c r="C1300" i="2"/>
  <c r="D1300" i="2"/>
  <c r="B1301" i="2"/>
  <c r="C1301" i="2"/>
  <c r="D1301" i="2"/>
  <c r="B1302" i="2"/>
  <c r="C1302" i="2"/>
  <c r="D1302" i="2"/>
  <c r="B1303" i="2"/>
  <c r="C1303" i="2"/>
  <c r="D1303" i="2"/>
  <c r="B1304" i="2"/>
  <c r="C1304" i="2"/>
  <c r="D1304" i="2"/>
  <c r="B1305" i="2"/>
  <c r="C1305" i="2"/>
  <c r="D1305" i="2"/>
  <c r="B1306" i="2"/>
  <c r="C1306" i="2"/>
  <c r="D1306" i="2"/>
  <c r="B1307" i="2"/>
  <c r="C1307" i="2"/>
  <c r="D1307" i="2"/>
  <c r="B1308" i="2"/>
  <c r="C1308" i="2"/>
  <c r="D1308" i="2"/>
  <c r="B1309" i="2"/>
  <c r="C1309" i="2"/>
  <c r="D1309" i="2"/>
  <c r="B1310" i="2"/>
  <c r="C1310" i="2"/>
  <c r="D1310" i="2"/>
  <c r="B1311" i="2"/>
  <c r="C1311" i="2"/>
  <c r="D1311" i="2"/>
  <c r="B1312" i="2"/>
  <c r="C1312" i="2"/>
  <c r="D1312" i="2"/>
  <c r="B1313" i="2"/>
  <c r="C1313" i="2"/>
  <c r="D1313" i="2"/>
  <c r="B1314" i="2"/>
  <c r="C1314" i="2"/>
  <c r="D1314" i="2"/>
  <c r="B1315" i="2"/>
  <c r="C1315" i="2"/>
  <c r="D1315" i="2"/>
  <c r="B1316" i="2"/>
  <c r="C1316" i="2"/>
  <c r="D1316" i="2"/>
  <c r="B1317" i="2"/>
  <c r="C1317" i="2"/>
  <c r="D1317" i="2"/>
  <c r="B1318" i="2"/>
  <c r="C1318" i="2"/>
  <c r="D1318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C1059" i="2"/>
  <c r="C1060" i="2"/>
  <c r="C1061" i="2"/>
  <c r="C1062" i="2"/>
  <c r="C1063" i="2"/>
  <c r="C1064" i="2"/>
  <c r="C1065" i="2"/>
  <c r="C1066" i="2"/>
  <c r="C1067" i="2"/>
  <c r="C1068" i="2"/>
  <c r="C1069" i="2"/>
  <c r="C1070" i="2"/>
  <c r="C1071" i="2"/>
  <c r="C1072" i="2"/>
  <c r="C1073" i="2"/>
  <c r="C1074" i="2"/>
  <c r="C1075" i="2"/>
  <c r="C1076" i="2"/>
  <c r="C1077" i="2"/>
  <c r="C1078" i="2"/>
  <c r="C1079" i="2"/>
  <c r="C1080" i="2"/>
  <c r="C1081" i="2"/>
  <c r="C1082" i="2"/>
  <c r="C1083" i="2"/>
  <c r="C1084" i="2"/>
  <c r="C1085" i="2"/>
  <c r="C1086" i="2"/>
  <c r="C1087" i="2"/>
  <c r="C1088" i="2"/>
  <c r="C1089" i="2"/>
  <c r="C1090" i="2"/>
  <c r="C1091" i="2"/>
  <c r="C1092" i="2"/>
  <c r="C1093" i="2"/>
  <c r="C1094" i="2"/>
  <c r="C1095" i="2"/>
  <c r="C1096" i="2"/>
  <c r="C1097" i="2"/>
  <c r="C1098" i="2"/>
  <c r="C1099" i="2"/>
  <c r="C1100" i="2"/>
  <c r="C1101" i="2"/>
  <c r="C1102" i="2"/>
  <c r="C1103" i="2"/>
  <c r="C1104" i="2"/>
  <c r="C1105" i="2"/>
  <c r="C1106" i="2"/>
  <c r="C1107" i="2"/>
  <c r="C1108" i="2"/>
  <c r="C1109" i="2"/>
  <c r="C1110" i="2"/>
  <c r="C1111" i="2"/>
  <c r="C1112" i="2"/>
  <c r="C1113" i="2"/>
  <c r="C1114" i="2"/>
  <c r="C1115" i="2"/>
  <c r="C1116" i="2"/>
  <c r="C1117" i="2"/>
  <c r="C1118" i="2"/>
  <c r="C1119" i="2"/>
  <c r="C1120" i="2"/>
  <c r="C1121" i="2"/>
  <c r="C1122" i="2"/>
  <c r="C1123" i="2"/>
  <c r="C1124" i="2"/>
  <c r="C1125" i="2"/>
  <c r="C1126" i="2"/>
  <c r="C1127" i="2"/>
  <c r="C1128" i="2"/>
  <c r="C1129" i="2"/>
  <c r="C1130" i="2"/>
  <c r="C1131" i="2"/>
  <c r="C1132" i="2"/>
  <c r="C1133" i="2"/>
  <c r="C1134" i="2"/>
  <c r="C1135" i="2"/>
  <c r="C1136" i="2"/>
  <c r="C1137" i="2"/>
  <c r="C1138" i="2"/>
  <c r="C2" i="2"/>
  <c r="C3" i="4" l="1"/>
  <c r="D3" i="4" s="1"/>
  <c r="E3" i="4" s="1"/>
  <c r="F3" i="4" s="1"/>
  <c r="G3" i="4" s="1"/>
  <c r="H3" i="4" s="1"/>
  <c r="B43" i="2" l="1"/>
  <c r="L43" i="2" s="1"/>
  <c r="B40" i="2"/>
  <c r="L40" i="2" s="1"/>
  <c r="B39" i="2"/>
  <c r="L39" i="2" s="1"/>
  <c r="B35" i="2"/>
  <c r="L35" i="2" s="1"/>
  <c r="B31" i="2"/>
  <c r="L31" i="2" s="1"/>
  <c r="B28" i="2"/>
  <c r="L28" i="2" s="1"/>
  <c r="B27" i="2"/>
  <c r="L27" i="2" s="1"/>
  <c r="B23" i="2"/>
  <c r="L23" i="2" s="1"/>
  <c r="B19" i="2"/>
  <c r="L19" i="2" s="1"/>
  <c r="B16" i="2"/>
  <c r="L16" i="2" s="1"/>
  <c r="B15" i="2"/>
  <c r="L15" i="2" s="1"/>
  <c r="B11" i="2"/>
  <c r="L11" i="2" s="1"/>
  <c r="B8" i="2"/>
  <c r="L8" i="2" s="1"/>
  <c r="B7" i="2"/>
  <c r="L7" i="2" s="1"/>
  <c r="B4" i="2"/>
  <c r="L4" i="2" s="1"/>
  <c r="B3" i="2"/>
  <c r="L3" i="2" s="1"/>
  <c r="B82" i="2"/>
  <c r="L82" i="2" s="1"/>
  <c r="B81" i="2"/>
  <c r="L81" i="2" s="1"/>
  <c r="B80" i="2"/>
  <c r="L80" i="2" s="1"/>
  <c r="B79" i="2"/>
  <c r="L79" i="2" s="1"/>
  <c r="B77" i="2"/>
  <c r="L77" i="2" s="1"/>
  <c r="B76" i="2"/>
  <c r="L76" i="2" s="1"/>
  <c r="B73" i="2"/>
  <c r="L73" i="2" s="1"/>
  <c r="B72" i="2"/>
  <c r="L72" i="2" s="1"/>
  <c r="B69" i="2"/>
  <c r="L69" i="2" s="1"/>
  <c r="B65" i="2"/>
  <c r="L65" i="2" s="1"/>
  <c r="B61" i="2"/>
  <c r="L61" i="2" s="1"/>
  <c r="B57" i="2"/>
  <c r="L57" i="2" s="1"/>
  <c r="B53" i="2"/>
  <c r="L53" i="2" s="1"/>
  <c r="B50" i="2"/>
  <c r="L50" i="2" s="1"/>
  <c r="B46" i="2"/>
  <c r="L46" i="2" s="1"/>
  <c r="B42" i="2"/>
  <c r="L42" i="2" s="1"/>
  <c r="B38" i="2"/>
  <c r="L38" i="2" s="1"/>
  <c r="B34" i="2"/>
  <c r="L34" i="2" s="1"/>
  <c r="B30" i="2"/>
  <c r="L30" i="2" s="1"/>
  <c r="B26" i="2"/>
  <c r="L26" i="2" s="1"/>
  <c r="B22" i="2"/>
  <c r="L22" i="2" s="1"/>
  <c r="B18" i="2"/>
  <c r="L18" i="2" s="1"/>
  <c r="B14" i="2"/>
  <c r="L14" i="2" s="1"/>
  <c r="B10" i="2"/>
  <c r="L10" i="2" s="1"/>
  <c r="B6" i="2"/>
  <c r="L6" i="2" s="1"/>
  <c r="B2" i="2"/>
  <c r="L2" i="2" s="1"/>
  <c r="B5" i="2" l="1"/>
  <c r="L5" i="2" s="1"/>
  <c r="B9" i="2"/>
  <c r="L9" i="2" s="1"/>
  <c r="B17" i="2"/>
  <c r="L17" i="2" s="1"/>
  <c r="B29" i="2"/>
  <c r="L29" i="2" s="1"/>
  <c r="B41" i="2"/>
  <c r="L41" i="2" s="1"/>
  <c r="B45" i="2"/>
  <c r="L45" i="2" s="1"/>
  <c r="B49" i="2"/>
  <c r="L49" i="2" s="1"/>
  <c r="B56" i="2"/>
  <c r="L56" i="2" s="1"/>
  <c r="B12" i="2"/>
  <c r="L12" i="2" s="1"/>
  <c r="B20" i="2"/>
  <c r="L20" i="2" s="1"/>
  <c r="B24" i="2"/>
  <c r="L24" i="2" s="1"/>
  <c r="B32" i="2"/>
  <c r="L32" i="2" s="1"/>
  <c r="B36" i="2"/>
  <c r="L36" i="2" s="1"/>
  <c r="B44" i="2"/>
  <c r="L44" i="2" s="1"/>
  <c r="B48" i="2"/>
  <c r="L48" i="2" s="1"/>
  <c r="B52" i="2"/>
  <c r="L52" i="2" s="1"/>
  <c r="B55" i="2"/>
  <c r="L55" i="2" s="1"/>
  <c r="B59" i="2"/>
  <c r="L59" i="2" s="1"/>
  <c r="B63" i="2"/>
  <c r="L63" i="2" s="1"/>
  <c r="B67" i="2"/>
  <c r="L67" i="2" s="1"/>
  <c r="B71" i="2"/>
  <c r="L71" i="2" s="1"/>
  <c r="B75" i="2"/>
  <c r="L75" i="2" s="1"/>
  <c r="B13" i="2"/>
  <c r="L13" i="2" s="1"/>
  <c r="B21" i="2"/>
  <c r="L21" i="2" s="1"/>
  <c r="B25" i="2"/>
  <c r="L25" i="2" s="1"/>
  <c r="B33" i="2"/>
  <c r="L33" i="2" s="1"/>
  <c r="B37" i="2"/>
  <c r="L37" i="2" s="1"/>
  <c r="B60" i="2"/>
  <c r="L60" i="2" s="1"/>
  <c r="B64" i="2"/>
  <c r="L64" i="2" s="1"/>
  <c r="B68" i="2"/>
  <c r="L68" i="2" s="1"/>
  <c r="B47" i="2"/>
  <c r="L47" i="2" s="1"/>
  <c r="B51" i="2"/>
  <c r="L51" i="2" s="1"/>
  <c r="B54" i="2"/>
  <c r="L54" i="2" s="1"/>
  <c r="B58" i="2"/>
  <c r="L58" i="2" s="1"/>
  <c r="B62" i="2"/>
  <c r="L62" i="2" s="1"/>
  <c r="B66" i="2"/>
  <c r="L66" i="2" s="1"/>
  <c r="B70" i="2"/>
  <c r="L70" i="2" s="1"/>
  <c r="B74" i="2"/>
  <c r="L74" i="2" s="1"/>
  <c r="B78" i="2"/>
  <c r="L78" i="2" s="1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B108" i="2" l="1"/>
  <c r="L108" i="2" s="1"/>
  <c r="D108" i="2"/>
  <c r="B100" i="2"/>
  <c r="L100" i="2" s="1"/>
  <c r="D100" i="2"/>
  <c r="B88" i="2"/>
  <c r="L88" i="2" s="1"/>
  <c r="D88" i="2"/>
  <c r="B119" i="2"/>
  <c r="L119" i="2" s="1"/>
  <c r="D119" i="2"/>
  <c r="B115" i="2"/>
  <c r="L115" i="2" s="1"/>
  <c r="D115" i="2"/>
  <c r="B111" i="2"/>
  <c r="L111" i="2" s="1"/>
  <c r="D111" i="2"/>
  <c r="B107" i="2"/>
  <c r="L107" i="2" s="1"/>
  <c r="D107" i="2"/>
  <c r="B103" i="2"/>
  <c r="L103" i="2" s="1"/>
  <c r="D103" i="2"/>
  <c r="B99" i="2"/>
  <c r="L99" i="2" s="1"/>
  <c r="D99" i="2"/>
  <c r="B95" i="2"/>
  <c r="L95" i="2" s="1"/>
  <c r="D95" i="2"/>
  <c r="B91" i="2"/>
  <c r="L91" i="2" s="1"/>
  <c r="D91" i="2"/>
  <c r="B87" i="2"/>
  <c r="L87" i="2" s="1"/>
  <c r="D87" i="2"/>
  <c r="B83" i="2"/>
  <c r="L83" i="2" s="1"/>
  <c r="D83" i="2"/>
  <c r="B116" i="2"/>
  <c r="L116" i="2" s="1"/>
  <c r="D116" i="2"/>
  <c r="B104" i="2"/>
  <c r="L104" i="2" s="1"/>
  <c r="D104" i="2"/>
  <c r="B92" i="2"/>
  <c r="L92" i="2" s="1"/>
  <c r="D92" i="2"/>
  <c r="B114" i="2"/>
  <c r="L114" i="2" s="1"/>
  <c r="D114" i="2"/>
  <c r="B110" i="2"/>
  <c r="L110" i="2" s="1"/>
  <c r="D110" i="2"/>
  <c r="B106" i="2"/>
  <c r="L106" i="2" s="1"/>
  <c r="D106" i="2"/>
  <c r="B102" i="2"/>
  <c r="L102" i="2" s="1"/>
  <c r="D102" i="2"/>
  <c r="B98" i="2"/>
  <c r="L98" i="2" s="1"/>
  <c r="D98" i="2"/>
  <c r="B94" i="2"/>
  <c r="L94" i="2" s="1"/>
  <c r="D94" i="2"/>
  <c r="B90" i="2"/>
  <c r="L90" i="2" s="1"/>
  <c r="D90" i="2"/>
  <c r="B86" i="2"/>
  <c r="L86" i="2" s="1"/>
  <c r="D86" i="2"/>
  <c r="B120" i="2"/>
  <c r="L120" i="2" s="1"/>
  <c r="D120" i="2"/>
  <c r="B112" i="2"/>
  <c r="L112" i="2" s="1"/>
  <c r="D112" i="2"/>
  <c r="B96" i="2"/>
  <c r="L96" i="2" s="1"/>
  <c r="D96" i="2"/>
  <c r="B84" i="2"/>
  <c r="L84" i="2" s="1"/>
  <c r="D84" i="2"/>
  <c r="B118" i="2"/>
  <c r="L118" i="2" s="1"/>
  <c r="D118" i="2"/>
  <c r="B121" i="2"/>
  <c r="L121" i="2" s="1"/>
  <c r="D121" i="2"/>
  <c r="B117" i="2"/>
  <c r="L117" i="2" s="1"/>
  <c r="D117" i="2"/>
  <c r="B113" i="2"/>
  <c r="L113" i="2" s="1"/>
  <c r="D113" i="2"/>
  <c r="B109" i="2"/>
  <c r="L109" i="2" s="1"/>
  <c r="D109" i="2"/>
  <c r="B105" i="2"/>
  <c r="L105" i="2" s="1"/>
  <c r="D105" i="2"/>
  <c r="B101" i="2"/>
  <c r="L101" i="2" s="1"/>
  <c r="D101" i="2"/>
  <c r="B97" i="2"/>
  <c r="L97" i="2" s="1"/>
  <c r="D97" i="2"/>
  <c r="B93" i="2"/>
  <c r="L93" i="2" s="1"/>
  <c r="D93" i="2"/>
  <c r="B89" i="2"/>
  <c r="L89" i="2" s="1"/>
  <c r="D89" i="2"/>
  <c r="B85" i="2"/>
  <c r="L85" i="2" s="1"/>
  <c r="D85" i="2"/>
  <c r="B128" i="2" l="1"/>
  <c r="L128" i="2" s="1"/>
  <c r="D128" i="2"/>
  <c r="B129" i="2"/>
  <c r="L129" i="2" s="1"/>
  <c r="D129" i="2"/>
  <c r="D158" i="2"/>
  <c r="B158" i="2"/>
  <c r="L158" i="2" s="1"/>
  <c r="B139" i="2"/>
  <c r="L139" i="2" s="1"/>
  <c r="D139" i="2"/>
  <c r="B144" i="2"/>
  <c r="L144" i="2" s="1"/>
  <c r="D144" i="2"/>
  <c r="B148" i="2"/>
  <c r="L148" i="2" s="1"/>
  <c r="D148" i="2"/>
  <c r="D156" i="2"/>
  <c r="B156" i="2"/>
  <c r="L156" i="2" s="1"/>
  <c r="B133" i="2"/>
  <c r="L133" i="2" s="1"/>
  <c r="D133" i="2"/>
  <c r="B134" i="2"/>
  <c r="L134" i="2" s="1"/>
  <c r="D134" i="2"/>
  <c r="B138" i="2"/>
  <c r="L138" i="2" s="1"/>
  <c r="D138" i="2"/>
  <c r="D152" i="2"/>
  <c r="B152" i="2"/>
  <c r="L152" i="2" s="1"/>
  <c r="B143" i="2"/>
  <c r="L143" i="2" s="1"/>
  <c r="D143" i="2"/>
  <c r="B132" i="2"/>
  <c r="L132" i="2" s="1"/>
  <c r="D132" i="2"/>
  <c r="D160" i="2"/>
  <c r="B160" i="2"/>
  <c r="L160" i="2" s="1"/>
  <c r="B123" i="2"/>
  <c r="L123" i="2" s="1"/>
  <c r="D123" i="2"/>
  <c r="D151" i="2"/>
  <c r="B151" i="2"/>
  <c r="L151" i="2" s="1"/>
  <c r="B125" i="2"/>
  <c r="L125" i="2" s="1"/>
  <c r="D125" i="2"/>
  <c r="B137" i="2"/>
  <c r="L137" i="2" s="1"/>
  <c r="D137" i="2"/>
  <c r="D149" i="2"/>
  <c r="B149" i="2"/>
  <c r="L149" i="2" s="1"/>
  <c r="D155" i="2"/>
  <c r="B155" i="2"/>
  <c r="L155" i="2" s="1"/>
  <c r="B122" i="2"/>
  <c r="L122" i="2" s="1"/>
  <c r="D122" i="2"/>
  <c r="B142" i="2"/>
  <c r="L142" i="2" s="1"/>
  <c r="D142" i="2"/>
  <c r="D150" i="2"/>
  <c r="B150" i="2"/>
  <c r="L150" i="2" s="1"/>
  <c r="B147" i="2"/>
  <c r="L147" i="2" s="1"/>
  <c r="D147" i="2"/>
  <c r="B140" i="2"/>
  <c r="L140" i="2" s="1"/>
  <c r="D140" i="2"/>
  <c r="B146" i="2"/>
  <c r="L146" i="2" s="1"/>
  <c r="D146" i="2"/>
  <c r="B127" i="2"/>
  <c r="L127" i="2" s="1"/>
  <c r="D127" i="2"/>
  <c r="B124" i="2"/>
  <c r="L124" i="2" s="1"/>
  <c r="D124" i="2"/>
  <c r="B136" i="2"/>
  <c r="L136" i="2" s="1"/>
  <c r="D136" i="2"/>
  <c r="D157" i="2"/>
  <c r="B157" i="2"/>
  <c r="L157" i="2" s="1"/>
  <c r="B135" i="2"/>
  <c r="L135" i="2" s="1"/>
  <c r="D135" i="2"/>
  <c r="D159" i="2"/>
  <c r="B159" i="2"/>
  <c r="L159" i="2" s="1"/>
  <c r="B141" i="2"/>
  <c r="L141" i="2" s="1"/>
  <c r="D141" i="2"/>
  <c r="B145" i="2"/>
  <c r="L145" i="2" s="1"/>
  <c r="D145" i="2"/>
  <c r="D153" i="2"/>
  <c r="B153" i="2"/>
  <c r="L153" i="2" s="1"/>
  <c r="B131" i="2"/>
  <c r="L131" i="2" s="1"/>
  <c r="D131" i="2"/>
  <c r="B126" i="2"/>
  <c r="L126" i="2" s="1"/>
  <c r="D126" i="2"/>
  <c r="B130" i="2"/>
  <c r="L130" i="2" s="1"/>
  <c r="D130" i="2"/>
  <c r="D154" i="2"/>
  <c r="B154" i="2"/>
  <c r="L154" i="2" s="1"/>
  <c r="D170" i="2" l="1"/>
  <c r="B170" i="2"/>
  <c r="L170" i="2" s="1"/>
  <c r="D194" i="2"/>
  <c r="B194" i="2"/>
  <c r="L194" i="2" s="1"/>
  <c r="D190" i="2"/>
  <c r="B190" i="2"/>
  <c r="L190" i="2" s="1"/>
  <c r="D182" i="2"/>
  <c r="B182" i="2"/>
  <c r="L182" i="2" s="1"/>
  <c r="D193" i="2"/>
  <c r="B193" i="2"/>
  <c r="L193" i="2" s="1"/>
  <c r="D192" i="2"/>
  <c r="B192" i="2"/>
  <c r="L192" i="2" s="1"/>
  <c r="D174" i="2"/>
  <c r="B174" i="2"/>
  <c r="L174" i="2" s="1"/>
  <c r="D166" i="2"/>
  <c r="B166" i="2"/>
  <c r="L166" i="2" s="1"/>
  <c r="D189" i="2"/>
  <c r="B189" i="2"/>
  <c r="L189" i="2" s="1"/>
  <c r="D188" i="2"/>
  <c r="B188" i="2"/>
  <c r="L188" i="2" s="1"/>
  <c r="D162" i="2"/>
  <c r="B162" i="2"/>
  <c r="L162" i="2" s="1"/>
  <c r="D191" i="2"/>
  <c r="B191" i="2"/>
  <c r="L191" i="2" s="1"/>
  <c r="D195" i="2"/>
  <c r="B195" i="2"/>
  <c r="L195" i="2" s="1"/>
  <c r="D197" i="2"/>
  <c r="B197" i="2"/>
  <c r="L197" i="2" s="1"/>
  <c r="D198" i="2"/>
  <c r="B198" i="2"/>
  <c r="L198" i="2" s="1"/>
  <c r="D163" i="2"/>
  <c r="B163" i="2"/>
  <c r="L163" i="2" s="1"/>
  <c r="D184" i="2"/>
  <c r="B184" i="2"/>
  <c r="L184" i="2" s="1"/>
  <c r="D196" i="2"/>
  <c r="B196" i="2"/>
  <c r="L196" i="2" s="1"/>
  <c r="D185" i="2"/>
  <c r="B185" i="2"/>
  <c r="L185" i="2" s="1"/>
  <c r="D181" i="2"/>
  <c r="B181" i="2"/>
  <c r="L181" i="2" s="1"/>
  <c r="D176" i="2"/>
  <c r="B176" i="2"/>
  <c r="L176" i="2" s="1"/>
  <c r="D199" i="2"/>
  <c r="B199" i="2"/>
  <c r="L199" i="2" s="1"/>
  <c r="D177" i="2"/>
  <c r="B177" i="2"/>
  <c r="L177" i="2" s="1"/>
  <c r="D187" i="2"/>
  <c r="B187" i="2"/>
  <c r="L187" i="2" s="1"/>
  <c r="D168" i="2"/>
  <c r="B168" i="2"/>
  <c r="L168" i="2" s="1"/>
  <c r="D186" i="2"/>
  <c r="B186" i="2"/>
  <c r="L186" i="2" s="1"/>
  <c r="D172" i="2"/>
  <c r="B172" i="2"/>
  <c r="L172" i="2" s="1"/>
  <c r="D178" i="2"/>
  <c r="B178" i="2"/>
  <c r="L178" i="2" s="1"/>
  <c r="D169" i="2"/>
  <c r="B169" i="2"/>
  <c r="L169" i="2" s="1"/>
  <c r="D165" i="2"/>
  <c r="B165" i="2"/>
  <c r="L165" i="2" s="1"/>
  <c r="D180" i="2"/>
  <c r="B180" i="2"/>
  <c r="L180" i="2" s="1"/>
  <c r="D175" i="2"/>
  <c r="B175" i="2"/>
  <c r="L175" i="2" s="1"/>
  <c r="D179" i="2"/>
  <c r="B179" i="2"/>
  <c r="L179" i="2" s="1"/>
  <c r="D161" i="2"/>
  <c r="B161" i="2"/>
  <c r="L161" i="2" s="1"/>
  <c r="D164" i="2"/>
  <c r="B164" i="2"/>
  <c r="L164" i="2" s="1"/>
  <c r="D171" i="2"/>
  <c r="B171" i="2"/>
  <c r="L171" i="2" s="1"/>
  <c r="D173" i="2"/>
  <c r="B173" i="2"/>
  <c r="L173" i="2" s="1"/>
  <c r="D183" i="2"/>
  <c r="B183" i="2"/>
  <c r="L183" i="2" s="1"/>
  <c r="D167" i="2"/>
  <c r="B167" i="2"/>
  <c r="L167" i="2" s="1"/>
  <c r="D214" i="2" l="1"/>
  <c r="B214" i="2"/>
  <c r="L214" i="2" s="1"/>
  <c r="D205" i="2"/>
  <c r="B205" i="2"/>
  <c r="L205" i="2" s="1"/>
  <c r="D221" i="2"/>
  <c r="B221" i="2"/>
  <c r="L221" i="2" s="1"/>
  <c r="D206" i="2"/>
  <c r="B206" i="2"/>
  <c r="L206" i="2" s="1"/>
  <c r="D203" i="2"/>
  <c r="B203" i="2"/>
  <c r="L203" i="2" s="1"/>
  <c r="D219" i="2"/>
  <c r="B219" i="2"/>
  <c r="L219" i="2" s="1"/>
  <c r="D211" i="2"/>
  <c r="B211" i="2"/>
  <c r="L211" i="2" s="1"/>
  <c r="D216" i="2"/>
  <c r="B216" i="2"/>
  <c r="L216" i="2" s="1"/>
  <c r="D224" i="2"/>
  <c r="B224" i="2"/>
  <c r="L224" i="2" s="1"/>
  <c r="D237" i="2"/>
  <c r="B237" i="2"/>
  <c r="L237" i="2" s="1"/>
  <c r="D201" i="2"/>
  <c r="B201" i="2"/>
  <c r="L201" i="2" s="1"/>
  <c r="D213" i="2"/>
  <c r="B213" i="2"/>
  <c r="L213" i="2" s="1"/>
  <c r="D229" i="2"/>
  <c r="B229" i="2"/>
  <c r="L229" i="2" s="1"/>
  <c r="D210" i="2"/>
  <c r="B210" i="2"/>
  <c r="L210" i="2" s="1"/>
  <c r="D217" i="2"/>
  <c r="B217" i="2"/>
  <c r="L217" i="2" s="1"/>
  <c r="D202" i="2"/>
  <c r="B202" i="2"/>
  <c r="L202" i="2" s="1"/>
  <c r="D200" i="2"/>
  <c r="B200" i="2"/>
  <c r="L200" i="2" s="1"/>
  <c r="D204" i="2"/>
  <c r="B204" i="2"/>
  <c r="L204" i="2" s="1"/>
  <c r="D225" i="2"/>
  <c r="B225" i="2"/>
  <c r="L225" i="2" s="1"/>
  <c r="D238" i="2"/>
  <c r="B238" i="2"/>
  <c r="L238" i="2" s="1"/>
  <c r="D235" i="2"/>
  <c r="B235" i="2"/>
  <c r="L235" i="2" s="1"/>
  <c r="D236" i="2"/>
  <c r="B236" i="2"/>
  <c r="L236" i="2" s="1"/>
  <c r="D227" i="2"/>
  <c r="B227" i="2"/>
  <c r="L227" i="2" s="1"/>
  <c r="D231" i="2"/>
  <c r="B231" i="2"/>
  <c r="L231" i="2" s="1"/>
  <c r="D233" i="2"/>
  <c r="B233" i="2"/>
  <c r="L233" i="2" s="1"/>
  <c r="D226" i="2"/>
  <c r="B226" i="2"/>
  <c r="L226" i="2" s="1"/>
  <c r="D220" i="2"/>
  <c r="B220" i="2"/>
  <c r="L220" i="2" s="1"/>
  <c r="D230" i="2"/>
  <c r="B230" i="2"/>
  <c r="L230" i="2" s="1"/>
  <c r="D222" i="2"/>
  <c r="B222" i="2"/>
  <c r="L222" i="2" s="1"/>
  <c r="D212" i="2"/>
  <c r="B212" i="2"/>
  <c r="L212" i="2" s="1"/>
  <c r="D218" i="2"/>
  <c r="B218" i="2"/>
  <c r="L218" i="2" s="1"/>
  <c r="D208" i="2"/>
  <c r="B208" i="2"/>
  <c r="L208" i="2" s="1"/>
  <c r="D207" i="2"/>
  <c r="B207" i="2"/>
  <c r="L207" i="2" s="1"/>
  <c r="D215" i="2"/>
  <c r="B215" i="2"/>
  <c r="L215" i="2" s="1"/>
  <c r="D223" i="2"/>
  <c r="B223" i="2"/>
  <c r="L223" i="2" s="1"/>
  <c r="D234" i="2"/>
  <c r="B234" i="2"/>
  <c r="L234" i="2" s="1"/>
  <c r="D228" i="2"/>
  <c r="B228" i="2"/>
  <c r="L228" i="2" s="1"/>
  <c r="D232" i="2"/>
  <c r="B232" i="2"/>
  <c r="L232" i="2" s="1"/>
  <c r="D209" i="2"/>
  <c r="B209" i="2"/>
  <c r="L209" i="2" s="1"/>
  <c r="D247" i="2" l="1"/>
  <c r="B247" i="2"/>
  <c r="L247" i="2" s="1"/>
  <c r="D270" i="2"/>
  <c r="B270" i="2"/>
  <c r="L270" i="2" s="1"/>
  <c r="B275" i="2"/>
  <c r="L275" i="2" s="1"/>
  <c r="D275" i="2"/>
  <c r="D241" i="2"/>
  <c r="B241" i="2"/>
  <c r="L241" i="2" s="1"/>
  <c r="D252" i="2"/>
  <c r="B252" i="2"/>
  <c r="L252" i="2" s="1"/>
  <c r="B276" i="2"/>
  <c r="L276" i="2" s="1"/>
  <c r="D276" i="2"/>
  <c r="D255" i="2"/>
  <c r="B255" i="2"/>
  <c r="L255" i="2" s="1"/>
  <c r="D245" i="2"/>
  <c r="B245" i="2"/>
  <c r="L245" i="2" s="1"/>
  <c r="D248" i="2"/>
  <c r="B248" i="2"/>
  <c r="L248" i="2" s="1"/>
  <c r="D262" i="2"/>
  <c r="B262" i="2"/>
  <c r="L262" i="2" s="1"/>
  <c r="D257" i="2"/>
  <c r="B257" i="2"/>
  <c r="L257" i="2" s="1"/>
  <c r="D259" i="2"/>
  <c r="B259" i="2"/>
  <c r="L259" i="2" s="1"/>
  <c r="B272" i="2"/>
  <c r="L272" i="2" s="1"/>
  <c r="D272" i="2"/>
  <c r="D266" i="2"/>
  <c r="B266" i="2"/>
  <c r="L266" i="2" s="1"/>
  <c r="B274" i="2"/>
  <c r="L274" i="2" s="1"/>
  <c r="D274" i="2"/>
  <c r="D264" i="2"/>
  <c r="B264" i="2"/>
  <c r="L264" i="2" s="1"/>
  <c r="D256" i="2"/>
  <c r="B256" i="2"/>
  <c r="L256" i="2" s="1"/>
  <c r="D240" i="2"/>
  <c r="B240" i="2"/>
  <c r="L240" i="2" s="1"/>
  <c r="D250" i="2"/>
  <c r="B250" i="2"/>
  <c r="L250" i="2" s="1"/>
  <c r="D260" i="2"/>
  <c r="B260" i="2"/>
  <c r="L260" i="2" s="1"/>
  <c r="B273" i="2"/>
  <c r="L273" i="2" s="1"/>
  <c r="D273" i="2"/>
  <c r="D254" i="2"/>
  <c r="B254" i="2"/>
  <c r="L254" i="2" s="1"/>
  <c r="D251" i="2"/>
  <c r="B251" i="2"/>
  <c r="L251" i="2" s="1"/>
  <c r="D265" i="2"/>
  <c r="B265" i="2"/>
  <c r="L265" i="2" s="1"/>
  <c r="B277" i="2"/>
  <c r="L277" i="2" s="1"/>
  <c r="D277" i="2"/>
  <c r="D243" i="2"/>
  <c r="B243" i="2"/>
  <c r="L243" i="2" s="1"/>
  <c r="D249" i="2"/>
  <c r="B249" i="2"/>
  <c r="L249" i="2" s="1"/>
  <c r="D258" i="2"/>
  <c r="B258" i="2"/>
  <c r="L258" i="2" s="1"/>
  <c r="D244" i="2"/>
  <c r="B244" i="2"/>
  <c r="L244" i="2" s="1"/>
  <c r="D269" i="2"/>
  <c r="B269" i="2"/>
  <c r="L269" i="2" s="1"/>
  <c r="D271" i="2"/>
  <c r="B271" i="2"/>
  <c r="L271" i="2" s="1"/>
  <c r="D267" i="2"/>
  <c r="B267" i="2"/>
  <c r="L267" i="2" s="1"/>
  <c r="D246" i="2"/>
  <c r="B246" i="2"/>
  <c r="L246" i="2" s="1"/>
  <c r="D261" i="2"/>
  <c r="B261" i="2"/>
  <c r="L261" i="2" s="1"/>
  <c r="D239" i="2"/>
  <c r="B239" i="2"/>
  <c r="L239" i="2" s="1"/>
  <c r="D268" i="2"/>
  <c r="B268" i="2"/>
  <c r="L268" i="2" s="1"/>
  <c r="D263" i="2"/>
  <c r="B263" i="2"/>
  <c r="L263" i="2" s="1"/>
  <c r="D242" i="2"/>
  <c r="B242" i="2"/>
  <c r="L242" i="2" s="1"/>
  <c r="D253" i="2"/>
  <c r="B253" i="2"/>
  <c r="L253" i="2" s="1"/>
  <c r="B281" i="2" l="1"/>
  <c r="L281" i="2" s="1"/>
  <c r="D281" i="2"/>
  <c r="B307" i="2"/>
  <c r="L307" i="2" s="1"/>
  <c r="D307" i="2"/>
  <c r="B306" i="2"/>
  <c r="L306" i="2" s="1"/>
  <c r="D306" i="2"/>
  <c r="B292" i="2"/>
  <c r="L292" i="2" s="1"/>
  <c r="D292" i="2"/>
  <c r="B285" i="2"/>
  <c r="L285" i="2" s="1"/>
  <c r="D285" i="2"/>
  <c r="B310" i="2"/>
  <c r="L310" i="2" s="1"/>
  <c r="D310" i="2"/>
  <c r="B283" i="2"/>
  <c r="L283" i="2" s="1"/>
  <c r="D283" i="2"/>
  <c r="B316" i="2"/>
  <c r="L316" i="2" s="1"/>
  <c r="D316" i="2"/>
  <c r="B312" i="2"/>
  <c r="L312" i="2" s="1"/>
  <c r="D312" i="2"/>
  <c r="B311" i="2"/>
  <c r="L311" i="2" s="1"/>
  <c r="D311" i="2"/>
  <c r="B296" i="2"/>
  <c r="L296" i="2" s="1"/>
  <c r="D296" i="2"/>
  <c r="B287" i="2"/>
  <c r="L287" i="2" s="1"/>
  <c r="D287" i="2"/>
  <c r="B294" i="2"/>
  <c r="L294" i="2" s="1"/>
  <c r="D294" i="2"/>
  <c r="B291" i="2"/>
  <c r="L291" i="2" s="1"/>
  <c r="D291" i="2"/>
  <c r="B286" i="2"/>
  <c r="L286" i="2" s="1"/>
  <c r="D286" i="2"/>
  <c r="B297" i="2"/>
  <c r="L297" i="2" s="1"/>
  <c r="D297" i="2"/>
  <c r="B300" i="2"/>
  <c r="L300" i="2" s="1"/>
  <c r="D300" i="2"/>
  <c r="B308" i="2"/>
  <c r="L308" i="2" s="1"/>
  <c r="D308" i="2"/>
  <c r="B293" i="2"/>
  <c r="L293" i="2" s="1"/>
  <c r="D293" i="2"/>
  <c r="B305" i="2"/>
  <c r="L305" i="2" s="1"/>
  <c r="D305" i="2"/>
  <c r="B301" i="2"/>
  <c r="L301" i="2" s="1"/>
  <c r="D301" i="2"/>
  <c r="B284" i="2"/>
  <c r="L284" i="2" s="1"/>
  <c r="D284" i="2"/>
  <c r="B280" i="2"/>
  <c r="L280" i="2" s="1"/>
  <c r="D280" i="2"/>
  <c r="B309" i="2"/>
  <c r="L309" i="2" s="1"/>
  <c r="D309" i="2"/>
  <c r="B282" i="2"/>
  <c r="L282" i="2" s="1"/>
  <c r="D282" i="2"/>
  <c r="B304" i="2"/>
  <c r="L304" i="2" s="1"/>
  <c r="D304" i="2"/>
  <c r="B299" i="2"/>
  <c r="L299" i="2" s="1"/>
  <c r="D299" i="2"/>
  <c r="B279" i="2"/>
  <c r="L279" i="2" s="1"/>
  <c r="D279" i="2"/>
  <c r="B303" i="2"/>
  <c r="L303" i="2" s="1"/>
  <c r="D303" i="2"/>
  <c r="B298" i="2"/>
  <c r="L298" i="2" s="1"/>
  <c r="D298" i="2"/>
  <c r="B315" i="2"/>
  <c r="L315" i="2" s="1"/>
  <c r="D315" i="2"/>
  <c r="B302" i="2"/>
  <c r="L302" i="2" s="1"/>
  <c r="D302" i="2"/>
  <c r="B278" i="2"/>
  <c r="L278" i="2" s="1"/>
  <c r="D278" i="2"/>
  <c r="B288" i="2"/>
  <c r="L288" i="2" s="1"/>
  <c r="D288" i="2"/>
  <c r="B290" i="2"/>
  <c r="L290" i="2" s="1"/>
  <c r="D290" i="2"/>
  <c r="B289" i="2"/>
  <c r="L289" i="2" s="1"/>
  <c r="D289" i="2"/>
  <c r="B295" i="2"/>
  <c r="L295" i="2" s="1"/>
  <c r="D295" i="2"/>
  <c r="B313" i="2"/>
  <c r="L313" i="2" s="1"/>
  <c r="D313" i="2"/>
  <c r="B314" i="2"/>
  <c r="L314" i="2" s="1"/>
  <c r="D314" i="2"/>
  <c r="B343" i="2" l="1"/>
  <c r="L343" i="2" s="1"/>
  <c r="D343" i="2"/>
  <c r="B347" i="2"/>
  <c r="L347" i="2" s="1"/>
  <c r="D347" i="2"/>
  <c r="B330" i="2"/>
  <c r="L330" i="2" s="1"/>
  <c r="D330" i="2"/>
  <c r="B334" i="2"/>
  <c r="L334" i="2" s="1"/>
  <c r="D334" i="2"/>
  <c r="B317" i="2"/>
  <c r="L317" i="2" s="1"/>
  <c r="D317" i="2"/>
  <c r="B342" i="2"/>
  <c r="L342" i="2" s="1"/>
  <c r="D342" i="2"/>
  <c r="B321" i="2"/>
  <c r="L321" i="2" s="1"/>
  <c r="D321" i="2"/>
  <c r="B340" i="2"/>
  <c r="L340" i="2" s="1"/>
  <c r="D340" i="2"/>
  <c r="B339" i="2"/>
  <c r="L339" i="2" s="1"/>
  <c r="D339" i="2"/>
  <c r="B333" i="2"/>
  <c r="L333" i="2" s="1"/>
  <c r="D333" i="2"/>
  <c r="B351" i="2"/>
  <c r="L351" i="2" s="1"/>
  <c r="D351" i="2"/>
  <c r="B324" i="2"/>
  <c r="L324" i="2" s="1"/>
  <c r="D324" i="2"/>
  <c r="B320" i="2"/>
  <c r="L320" i="2" s="1"/>
  <c r="D320" i="2"/>
  <c r="B327" i="2"/>
  <c r="L327" i="2" s="1"/>
  <c r="D327" i="2"/>
  <c r="B350" i="2"/>
  <c r="L350" i="2" s="1"/>
  <c r="D350" i="2"/>
  <c r="B328" i="2"/>
  <c r="L328" i="2" s="1"/>
  <c r="D328" i="2"/>
  <c r="B341" i="2"/>
  <c r="L341" i="2" s="1"/>
  <c r="D341" i="2"/>
  <c r="B318" i="2"/>
  <c r="L318" i="2" s="1"/>
  <c r="D318" i="2"/>
  <c r="B348" i="2"/>
  <c r="L348" i="2" s="1"/>
  <c r="D348" i="2"/>
  <c r="B344" i="2"/>
  <c r="L344" i="2" s="1"/>
  <c r="D344" i="2"/>
  <c r="B336" i="2"/>
  <c r="L336" i="2" s="1"/>
  <c r="D336" i="2"/>
  <c r="B326" i="2"/>
  <c r="L326" i="2" s="1"/>
  <c r="D326" i="2"/>
  <c r="B355" i="2"/>
  <c r="L355" i="2" s="1"/>
  <c r="D355" i="2"/>
  <c r="B331" i="2"/>
  <c r="L331" i="2" s="1"/>
  <c r="D331" i="2"/>
  <c r="B352" i="2"/>
  <c r="L352" i="2" s="1"/>
  <c r="D352" i="2"/>
  <c r="B337" i="2"/>
  <c r="L337" i="2" s="1"/>
  <c r="D337" i="2"/>
  <c r="B323" i="2"/>
  <c r="L323" i="2" s="1"/>
  <c r="D323" i="2"/>
  <c r="B349" i="2"/>
  <c r="L349" i="2" s="1"/>
  <c r="D349" i="2"/>
  <c r="B346" i="2"/>
  <c r="L346" i="2" s="1"/>
  <c r="D346" i="2"/>
  <c r="B353" i="2"/>
  <c r="L353" i="2" s="1"/>
  <c r="D353" i="2"/>
  <c r="B329" i="2"/>
  <c r="L329" i="2" s="1"/>
  <c r="D329" i="2"/>
  <c r="B354" i="2"/>
  <c r="L354" i="2" s="1"/>
  <c r="D354" i="2"/>
  <c r="B338" i="2"/>
  <c r="L338" i="2" s="1"/>
  <c r="D338" i="2"/>
  <c r="B319" i="2"/>
  <c r="L319" i="2" s="1"/>
  <c r="D319" i="2"/>
  <c r="B332" i="2"/>
  <c r="L332" i="2" s="1"/>
  <c r="D332" i="2"/>
  <c r="B325" i="2"/>
  <c r="L325" i="2" s="1"/>
  <c r="D325" i="2"/>
  <c r="B335" i="2"/>
  <c r="L335" i="2" s="1"/>
  <c r="D335" i="2"/>
  <c r="B322" i="2"/>
  <c r="L322" i="2" s="1"/>
  <c r="D322" i="2"/>
  <c r="B345" i="2"/>
  <c r="L345" i="2" s="1"/>
  <c r="D345" i="2"/>
  <c r="B358" i="2" l="1"/>
  <c r="L358" i="2" s="1"/>
  <c r="D358" i="2"/>
  <c r="B392" i="2"/>
  <c r="L392" i="2" s="1"/>
  <c r="D392" i="2"/>
  <c r="B374" i="2"/>
  <c r="L374" i="2" s="1"/>
  <c r="D374" i="2"/>
  <c r="B377" i="2"/>
  <c r="L377" i="2" s="1"/>
  <c r="D377" i="2"/>
  <c r="B385" i="2"/>
  <c r="L385" i="2" s="1"/>
  <c r="D385" i="2"/>
  <c r="B391" i="2"/>
  <c r="L391" i="2" s="1"/>
  <c r="D391" i="2"/>
  <c r="B375" i="2"/>
  <c r="L375" i="2" s="1"/>
  <c r="D375" i="2"/>
  <c r="B380" i="2"/>
  <c r="L380" i="2" s="1"/>
  <c r="D380" i="2"/>
  <c r="B359" i="2"/>
  <c r="L359" i="2" s="1"/>
  <c r="D359" i="2"/>
  <c r="B378" i="2"/>
  <c r="L378" i="2" s="1"/>
  <c r="D378" i="2"/>
  <c r="B356" i="2"/>
  <c r="L356" i="2" s="1"/>
  <c r="D356" i="2"/>
  <c r="B382" i="2"/>
  <c r="L382" i="2" s="1"/>
  <c r="D382" i="2"/>
  <c r="B376" i="2"/>
  <c r="L376" i="2" s="1"/>
  <c r="D376" i="2"/>
  <c r="B372" i="2"/>
  <c r="L372" i="2" s="1"/>
  <c r="D372" i="2"/>
  <c r="B364" i="2"/>
  <c r="L364" i="2" s="1"/>
  <c r="D364" i="2"/>
  <c r="B393" i="2"/>
  <c r="L393" i="2" s="1"/>
  <c r="D393" i="2"/>
  <c r="B388" i="2"/>
  <c r="L388" i="2" s="1"/>
  <c r="D388" i="2"/>
  <c r="B370" i="2"/>
  <c r="L370" i="2" s="1"/>
  <c r="D370" i="2"/>
  <c r="B383" i="2"/>
  <c r="L383" i="2" s="1"/>
  <c r="D383" i="2"/>
  <c r="B367" i="2"/>
  <c r="L367" i="2" s="1"/>
  <c r="D367" i="2"/>
  <c r="B363" i="2"/>
  <c r="L363" i="2" s="1"/>
  <c r="D363" i="2"/>
  <c r="B379" i="2"/>
  <c r="L379" i="2" s="1"/>
  <c r="D379" i="2"/>
  <c r="B373" i="2"/>
  <c r="L373" i="2" s="1"/>
  <c r="D373" i="2"/>
  <c r="B361" i="2"/>
  <c r="L361" i="2" s="1"/>
  <c r="D361" i="2"/>
  <c r="B365" i="2"/>
  <c r="L365" i="2" s="1"/>
  <c r="D365" i="2"/>
  <c r="B357" i="2"/>
  <c r="L357" i="2" s="1"/>
  <c r="D357" i="2"/>
  <c r="B366" i="2"/>
  <c r="L366" i="2" s="1"/>
  <c r="D366" i="2"/>
  <c r="B381" i="2"/>
  <c r="L381" i="2" s="1"/>
  <c r="D381" i="2"/>
  <c r="B386" i="2"/>
  <c r="L386" i="2" s="1"/>
  <c r="D386" i="2"/>
  <c r="B384" i="2"/>
  <c r="L384" i="2" s="1"/>
  <c r="D384" i="2"/>
  <c r="B371" i="2"/>
  <c r="L371" i="2" s="1"/>
  <c r="D371" i="2"/>
  <c r="B368" i="2"/>
  <c r="L368" i="2" s="1"/>
  <c r="D368" i="2"/>
  <c r="B362" i="2"/>
  <c r="L362" i="2" s="1"/>
  <c r="D362" i="2"/>
  <c r="B394" i="2"/>
  <c r="L394" i="2" s="1"/>
  <c r="D394" i="2"/>
  <c r="B387" i="2"/>
  <c r="L387" i="2" s="1"/>
  <c r="D387" i="2"/>
  <c r="B389" i="2"/>
  <c r="L389" i="2" s="1"/>
  <c r="D389" i="2"/>
  <c r="B390" i="2"/>
  <c r="L390" i="2" s="1"/>
  <c r="D390" i="2"/>
  <c r="B360" i="2"/>
  <c r="L360" i="2" s="1"/>
  <c r="D360" i="2"/>
  <c r="B369" i="2"/>
  <c r="L369" i="2" s="1"/>
  <c r="D369" i="2"/>
  <c r="B409" i="2" l="1"/>
  <c r="L409" i="2" s="1"/>
  <c r="D409" i="2"/>
  <c r="D432" i="2"/>
  <c r="B432" i="2"/>
  <c r="L432" i="2" s="1"/>
  <c r="B411" i="2"/>
  <c r="L411" i="2" s="1"/>
  <c r="D411" i="2"/>
  <c r="D421" i="2"/>
  <c r="B421" i="2"/>
  <c r="L421" i="2" s="1"/>
  <c r="D416" i="2"/>
  <c r="B416" i="2"/>
  <c r="L416" i="2" s="1"/>
  <c r="D426" i="2"/>
  <c r="B426" i="2"/>
  <c r="L426" i="2" s="1"/>
  <c r="B401" i="2"/>
  <c r="L401" i="2" s="1"/>
  <c r="D401" i="2"/>
  <c r="B404" i="2"/>
  <c r="L404" i="2" s="1"/>
  <c r="D404" i="2"/>
  <c r="B402" i="2"/>
  <c r="L402" i="2" s="1"/>
  <c r="D402" i="2"/>
  <c r="D422" i="2"/>
  <c r="B422" i="2"/>
  <c r="L422" i="2" s="1"/>
  <c r="B415" i="2"/>
  <c r="L415" i="2" s="1"/>
  <c r="D415" i="2"/>
  <c r="B398" i="2"/>
  <c r="L398" i="2" s="1"/>
  <c r="D398" i="2"/>
  <c r="B397" i="2"/>
  <c r="L397" i="2" s="1"/>
  <c r="D397" i="2"/>
  <c r="B399" i="2"/>
  <c r="L399" i="2" s="1"/>
  <c r="D399" i="2"/>
  <c r="D428" i="2"/>
  <c r="B428" i="2"/>
  <c r="L428" i="2" s="1"/>
  <c r="B396" i="2"/>
  <c r="L396" i="2" s="1"/>
  <c r="D396" i="2"/>
  <c r="D433" i="2"/>
  <c r="B433" i="2"/>
  <c r="L433" i="2" s="1"/>
  <c r="B407" i="2"/>
  <c r="L407" i="2" s="1"/>
  <c r="D407" i="2"/>
  <c r="D423" i="2"/>
  <c r="B423" i="2"/>
  <c r="L423" i="2" s="1"/>
  <c r="B400" i="2"/>
  <c r="L400" i="2" s="1"/>
  <c r="D400" i="2"/>
  <c r="D418" i="2"/>
  <c r="B418" i="2"/>
  <c r="L418" i="2" s="1"/>
  <c r="B406" i="2"/>
  <c r="L406" i="2" s="1"/>
  <c r="D406" i="2"/>
  <c r="B419" i="2"/>
  <c r="L419" i="2" s="1"/>
  <c r="D419" i="2"/>
  <c r="D430" i="2"/>
  <c r="B430" i="2"/>
  <c r="L430" i="2" s="1"/>
  <c r="D431" i="2"/>
  <c r="B431" i="2"/>
  <c r="L431" i="2" s="1"/>
  <c r="D420" i="2"/>
  <c r="B420" i="2"/>
  <c r="L420" i="2" s="1"/>
  <c r="B417" i="2"/>
  <c r="L417" i="2" s="1"/>
  <c r="D417" i="2"/>
  <c r="B408" i="2"/>
  <c r="L408" i="2" s="1"/>
  <c r="D408" i="2"/>
  <c r="D429" i="2"/>
  <c r="B429" i="2"/>
  <c r="L429" i="2" s="1"/>
  <c r="B410" i="2"/>
  <c r="L410" i="2" s="1"/>
  <c r="D410" i="2"/>
  <c r="D425" i="2"/>
  <c r="B425" i="2"/>
  <c r="L425" i="2" s="1"/>
  <c r="B405" i="2"/>
  <c r="L405" i="2" s="1"/>
  <c r="D405" i="2"/>
  <c r="B412" i="2"/>
  <c r="L412" i="2" s="1"/>
  <c r="D412" i="2"/>
  <c r="D427" i="2"/>
  <c r="B427" i="2"/>
  <c r="L427" i="2" s="1"/>
  <c r="B403" i="2"/>
  <c r="L403" i="2" s="1"/>
  <c r="D403" i="2"/>
  <c r="B395" i="2"/>
  <c r="L395" i="2" s="1"/>
  <c r="D395" i="2"/>
  <c r="B414" i="2"/>
  <c r="L414" i="2" s="1"/>
  <c r="D414" i="2"/>
  <c r="D424" i="2"/>
  <c r="B424" i="2"/>
  <c r="L424" i="2" s="1"/>
  <c r="B413" i="2"/>
  <c r="L413" i="2" s="1"/>
  <c r="D413" i="2"/>
  <c r="D434" i="2" l="1"/>
  <c r="B434" i="2"/>
  <c r="L434" i="2" s="1"/>
  <c r="D452" i="2"/>
  <c r="B452" i="2"/>
  <c r="L452" i="2" s="1"/>
  <c r="D442" i="2"/>
  <c r="B442" i="2"/>
  <c r="L442" i="2" s="1"/>
  <c r="D464" i="2"/>
  <c r="B464" i="2"/>
  <c r="L464" i="2" s="1"/>
  <c r="D456" i="2"/>
  <c r="B456" i="2"/>
  <c r="L456" i="2" s="1"/>
  <c r="D458" i="2"/>
  <c r="B458" i="2"/>
  <c r="L458" i="2" s="1"/>
  <c r="D462" i="2"/>
  <c r="B462" i="2"/>
  <c r="L462" i="2" s="1"/>
  <c r="D467" i="2"/>
  <c r="B467" i="2"/>
  <c r="L467" i="2" s="1"/>
  <c r="D454" i="2"/>
  <c r="B454" i="2"/>
  <c r="L454" i="2" s="1"/>
  <c r="D440" i="2"/>
  <c r="B440" i="2"/>
  <c r="L440" i="2" s="1"/>
  <c r="D450" i="2"/>
  <c r="B450" i="2"/>
  <c r="L450" i="2" s="1"/>
  <c r="D447" i="2"/>
  <c r="B447" i="2"/>
  <c r="L447" i="2" s="1"/>
  <c r="D469" i="2"/>
  <c r="B469" i="2"/>
  <c r="L469" i="2" s="1"/>
  <c r="D435" i="2"/>
  <c r="B435" i="2"/>
  <c r="L435" i="2" s="1"/>
  <c r="D463" i="2"/>
  <c r="B463" i="2"/>
  <c r="L463" i="2" s="1"/>
  <c r="D466" i="2"/>
  <c r="B466" i="2"/>
  <c r="L466" i="2" s="1"/>
  <c r="D449" i="2"/>
  <c r="B449" i="2"/>
  <c r="L449" i="2" s="1"/>
  <c r="D459" i="2"/>
  <c r="B459" i="2"/>
  <c r="L459" i="2" s="1"/>
  <c r="D445" i="2"/>
  <c r="B445" i="2"/>
  <c r="L445" i="2" s="1"/>
  <c r="D446" i="2"/>
  <c r="B446" i="2"/>
  <c r="L446" i="2" s="1"/>
  <c r="D438" i="2"/>
  <c r="B438" i="2"/>
  <c r="L438" i="2" s="1"/>
  <c r="D461" i="2"/>
  <c r="B461" i="2"/>
  <c r="L461" i="2" s="1"/>
  <c r="D465" i="2"/>
  <c r="B465" i="2"/>
  <c r="L465" i="2" s="1"/>
  <c r="D471" i="2"/>
  <c r="B471" i="2"/>
  <c r="L471" i="2" s="1"/>
  <c r="D444" i="2"/>
  <c r="B444" i="2"/>
  <c r="L444" i="2" s="1"/>
  <c r="D439" i="2"/>
  <c r="B439" i="2"/>
  <c r="L439" i="2" s="1"/>
  <c r="D437" i="2"/>
  <c r="B437" i="2"/>
  <c r="L437" i="2" s="1"/>
  <c r="D443" i="2"/>
  <c r="B443" i="2"/>
  <c r="L443" i="2" s="1"/>
  <c r="D460" i="2"/>
  <c r="B460" i="2"/>
  <c r="L460" i="2" s="1"/>
  <c r="D453" i="2"/>
  <c r="B453" i="2"/>
  <c r="L453" i="2" s="1"/>
  <c r="D451" i="2"/>
  <c r="B451" i="2"/>
  <c r="L451" i="2" s="1"/>
  <c r="D468" i="2"/>
  <c r="B468" i="2"/>
  <c r="L468" i="2" s="1"/>
  <c r="D470" i="2"/>
  <c r="B470" i="2"/>
  <c r="L470" i="2" s="1"/>
  <c r="D457" i="2"/>
  <c r="B457" i="2"/>
  <c r="L457" i="2" s="1"/>
  <c r="D472" i="2"/>
  <c r="B472" i="2"/>
  <c r="L472" i="2" s="1"/>
  <c r="D436" i="2"/>
  <c r="B436" i="2"/>
  <c r="L436" i="2" s="1"/>
  <c r="D441" i="2"/>
  <c r="B441" i="2"/>
  <c r="L441" i="2" s="1"/>
  <c r="D455" i="2"/>
  <c r="B455" i="2"/>
  <c r="L455" i="2" s="1"/>
  <c r="D448" i="2"/>
  <c r="B448" i="2"/>
  <c r="L448" i="2" s="1"/>
  <c r="D475" i="2" l="1"/>
  <c r="B475" i="2"/>
  <c r="L475" i="2" s="1"/>
  <c r="B483" i="2"/>
  <c r="L483" i="2" s="1"/>
  <c r="D483" i="2"/>
  <c r="B510" i="2"/>
  <c r="L510" i="2" s="1"/>
  <c r="D510" i="2"/>
  <c r="B495" i="2"/>
  <c r="L495" i="2" s="1"/>
  <c r="D495" i="2"/>
  <c r="B511" i="2"/>
  <c r="L511" i="2" s="1"/>
  <c r="D511" i="2"/>
  <c r="B482" i="2"/>
  <c r="L482" i="2" s="1"/>
  <c r="D482" i="2"/>
  <c r="D476" i="2"/>
  <c r="B476" i="2"/>
  <c r="L476" i="2" s="1"/>
  <c r="B504" i="2"/>
  <c r="L504" i="2" s="1"/>
  <c r="D504" i="2"/>
  <c r="B486" i="2"/>
  <c r="L486" i="2" s="1"/>
  <c r="D486" i="2"/>
  <c r="B489" i="2"/>
  <c r="L489" i="2" s="1"/>
  <c r="D489" i="2"/>
  <c r="B501" i="2"/>
  <c r="L501" i="2" s="1"/>
  <c r="D501" i="2"/>
  <c r="B503" i="2"/>
  <c r="L503" i="2" s="1"/>
  <c r="D503" i="2"/>
  <c r="D481" i="2"/>
  <c r="B481" i="2"/>
  <c r="L481" i="2" s="1"/>
  <c r="B487" i="2"/>
  <c r="L487" i="2" s="1"/>
  <c r="D487" i="2"/>
  <c r="B490" i="2"/>
  <c r="L490" i="2" s="1"/>
  <c r="D490" i="2"/>
  <c r="D478" i="2"/>
  <c r="B478" i="2"/>
  <c r="L478" i="2" s="1"/>
  <c r="B484" i="2"/>
  <c r="L484" i="2" s="1"/>
  <c r="D484" i="2"/>
  <c r="B502" i="2"/>
  <c r="L502" i="2" s="1"/>
  <c r="D502" i="2"/>
  <c r="D474" i="2"/>
  <c r="B474" i="2"/>
  <c r="L474" i="2" s="1"/>
  <c r="D479" i="2"/>
  <c r="B479" i="2"/>
  <c r="L479" i="2" s="1"/>
  <c r="B497" i="2"/>
  <c r="L497" i="2" s="1"/>
  <c r="D497" i="2"/>
  <c r="B507" i="2"/>
  <c r="L507" i="2" s="1"/>
  <c r="D507" i="2"/>
  <c r="B499" i="2"/>
  <c r="L499" i="2" s="1"/>
  <c r="D499" i="2"/>
  <c r="B485" i="2"/>
  <c r="L485" i="2" s="1"/>
  <c r="D485" i="2"/>
  <c r="B505" i="2"/>
  <c r="L505" i="2" s="1"/>
  <c r="D505" i="2"/>
  <c r="B506" i="2"/>
  <c r="L506" i="2" s="1"/>
  <c r="D506" i="2"/>
  <c r="B494" i="2"/>
  <c r="L494" i="2" s="1"/>
  <c r="D494" i="2"/>
  <c r="D480" i="2"/>
  <c r="B480" i="2"/>
  <c r="L480" i="2" s="1"/>
  <c r="B496" i="2"/>
  <c r="L496" i="2" s="1"/>
  <c r="D496" i="2"/>
  <c r="B509" i="2"/>
  <c r="L509" i="2" s="1"/>
  <c r="D509" i="2"/>
  <c r="B492" i="2"/>
  <c r="L492" i="2" s="1"/>
  <c r="D492" i="2"/>
  <c r="B500" i="2"/>
  <c r="L500" i="2" s="1"/>
  <c r="D500" i="2"/>
  <c r="D477" i="2"/>
  <c r="B477" i="2"/>
  <c r="L477" i="2" s="1"/>
  <c r="B498" i="2"/>
  <c r="L498" i="2" s="1"/>
  <c r="D498" i="2"/>
  <c r="B488" i="2"/>
  <c r="L488" i="2" s="1"/>
  <c r="D488" i="2"/>
  <c r="B508" i="2"/>
  <c r="L508" i="2" s="1"/>
  <c r="D508" i="2"/>
  <c r="B493" i="2"/>
  <c r="L493" i="2" s="1"/>
  <c r="D493" i="2"/>
  <c r="B491" i="2"/>
  <c r="L491" i="2" s="1"/>
  <c r="D491" i="2"/>
  <c r="D473" i="2"/>
  <c r="B473" i="2"/>
  <c r="L473" i="2" s="1"/>
  <c r="B533" i="2" l="1"/>
  <c r="L533" i="2" s="1"/>
  <c r="D533" i="2"/>
  <c r="B529" i="2"/>
  <c r="L529" i="2" s="1"/>
  <c r="D529" i="2"/>
  <c r="B512" i="2"/>
  <c r="L512" i="2" s="1"/>
  <c r="D512" i="2"/>
  <c r="B530" i="2"/>
  <c r="L530" i="2" s="1"/>
  <c r="D530" i="2"/>
  <c r="B537" i="2"/>
  <c r="L537" i="2" s="1"/>
  <c r="D537" i="2"/>
  <c r="B545" i="2"/>
  <c r="L545" i="2" s="1"/>
  <c r="D545" i="2"/>
  <c r="B513" i="2"/>
  <c r="L513" i="2" s="1"/>
  <c r="D513" i="2"/>
  <c r="B541" i="2"/>
  <c r="L541" i="2" s="1"/>
  <c r="D541" i="2"/>
  <c r="B526" i="2"/>
  <c r="L526" i="2" s="1"/>
  <c r="D526" i="2"/>
  <c r="D540" i="2"/>
  <c r="B540" i="2"/>
  <c r="L540" i="2" s="1"/>
  <c r="B528" i="2"/>
  <c r="L528" i="2" s="1"/>
  <c r="D528" i="2"/>
  <c r="B515" i="2"/>
  <c r="L515" i="2" s="1"/>
  <c r="D515" i="2"/>
  <c r="B521" i="2"/>
  <c r="L521" i="2" s="1"/>
  <c r="D521" i="2"/>
  <c r="B522" i="2"/>
  <c r="L522" i="2" s="1"/>
  <c r="D522" i="2"/>
  <c r="B527" i="2"/>
  <c r="L527" i="2" s="1"/>
  <c r="D527" i="2"/>
  <c r="B519" i="2"/>
  <c r="L519" i="2" s="1"/>
  <c r="D519" i="2"/>
  <c r="B538" i="2"/>
  <c r="L538" i="2" s="1"/>
  <c r="D538" i="2"/>
  <c r="D542" i="2"/>
  <c r="B542" i="2"/>
  <c r="L542" i="2" s="1"/>
  <c r="B532" i="2"/>
  <c r="L532" i="2" s="1"/>
  <c r="D532" i="2"/>
  <c r="B547" i="2"/>
  <c r="L547" i="2" s="1"/>
  <c r="D547" i="2"/>
  <c r="D548" i="2"/>
  <c r="B548" i="2"/>
  <c r="L548" i="2" s="1"/>
  <c r="B535" i="2"/>
  <c r="L535" i="2" s="1"/>
  <c r="D535" i="2"/>
  <c r="D546" i="2"/>
  <c r="B546" i="2"/>
  <c r="L546" i="2" s="1"/>
  <c r="B536" i="2"/>
  <c r="L536" i="2" s="1"/>
  <c r="D536" i="2"/>
  <c r="B523" i="2"/>
  <c r="L523" i="2" s="1"/>
  <c r="D523" i="2"/>
  <c r="B525" i="2"/>
  <c r="L525" i="2" s="1"/>
  <c r="D525" i="2"/>
  <c r="B531" i="2"/>
  <c r="L531" i="2" s="1"/>
  <c r="D531" i="2"/>
  <c r="B518" i="2"/>
  <c r="L518" i="2" s="1"/>
  <c r="D518" i="2"/>
  <c r="B517" i="2"/>
  <c r="L517" i="2" s="1"/>
  <c r="D517" i="2"/>
  <c r="B516" i="2"/>
  <c r="L516" i="2" s="1"/>
  <c r="D516" i="2"/>
  <c r="B539" i="2"/>
  <c r="L539" i="2" s="1"/>
  <c r="D539" i="2"/>
  <c r="D544" i="2"/>
  <c r="B544" i="2"/>
  <c r="L544" i="2" s="1"/>
  <c r="B524" i="2"/>
  <c r="L524" i="2" s="1"/>
  <c r="D524" i="2"/>
  <c r="B520" i="2"/>
  <c r="L520" i="2" s="1"/>
  <c r="D520" i="2"/>
  <c r="B543" i="2"/>
  <c r="L543" i="2" s="1"/>
  <c r="D543" i="2"/>
  <c r="D550" i="2"/>
  <c r="B550" i="2"/>
  <c r="L550" i="2" s="1"/>
  <c r="B534" i="2"/>
  <c r="L534" i="2" s="1"/>
  <c r="D534" i="2"/>
  <c r="B549" i="2"/>
  <c r="L549" i="2" s="1"/>
  <c r="D549" i="2"/>
  <c r="B514" i="2"/>
  <c r="L514" i="2" s="1"/>
  <c r="D514" i="2"/>
  <c r="D583" i="2" l="1"/>
  <c r="B583" i="2"/>
  <c r="L583" i="2" s="1"/>
  <c r="D557" i="2"/>
  <c r="B557" i="2"/>
  <c r="L557" i="2" s="1"/>
  <c r="D575" i="2"/>
  <c r="B575" i="2"/>
  <c r="L575" i="2" s="1"/>
  <c r="D558" i="2"/>
  <c r="B558" i="2"/>
  <c r="L558" i="2" s="1"/>
  <c r="D554" i="2"/>
  <c r="B554" i="2"/>
  <c r="L554" i="2" s="1"/>
  <c r="D569" i="2"/>
  <c r="B569" i="2"/>
  <c r="L569" i="2" s="1"/>
  <c r="D553" i="2"/>
  <c r="B553" i="2"/>
  <c r="L553" i="2" s="1"/>
  <c r="D582" i="2"/>
  <c r="B582" i="2"/>
  <c r="L582" i="2" s="1"/>
  <c r="D578" i="2"/>
  <c r="B578" i="2"/>
  <c r="L578" i="2" s="1"/>
  <c r="D570" i="2"/>
  <c r="B570" i="2"/>
  <c r="L570" i="2" s="1"/>
  <c r="D585" i="2"/>
  <c r="B585" i="2"/>
  <c r="L585" i="2" s="1"/>
  <c r="D571" i="2"/>
  <c r="B571" i="2"/>
  <c r="L571" i="2" s="1"/>
  <c r="D566" i="2"/>
  <c r="B566" i="2"/>
  <c r="L566" i="2" s="1"/>
  <c r="D567" i="2"/>
  <c r="B567" i="2"/>
  <c r="L567" i="2" s="1"/>
  <c r="D552" i="2"/>
  <c r="B552" i="2"/>
  <c r="L552" i="2" s="1"/>
  <c r="D551" i="2"/>
  <c r="B551" i="2"/>
  <c r="L551" i="2" s="1"/>
  <c r="D589" i="2"/>
  <c r="B589" i="2"/>
  <c r="L589" i="2" s="1"/>
  <c r="D586" i="2"/>
  <c r="B586" i="2"/>
  <c r="L586" i="2" s="1"/>
  <c r="D588" i="2"/>
  <c r="B588" i="2"/>
  <c r="L588" i="2" s="1"/>
  <c r="D559" i="2"/>
  <c r="B559" i="2"/>
  <c r="L559" i="2" s="1"/>
  <c r="D555" i="2"/>
  <c r="B555" i="2"/>
  <c r="L555" i="2" s="1"/>
  <c r="D564" i="2"/>
  <c r="B564" i="2"/>
  <c r="L564" i="2" s="1"/>
  <c r="D574" i="2"/>
  <c r="B574" i="2"/>
  <c r="L574" i="2" s="1"/>
  <c r="D581" i="2"/>
  <c r="B581" i="2"/>
  <c r="L581" i="2" s="1"/>
  <c r="D561" i="2"/>
  <c r="B561" i="2"/>
  <c r="L561" i="2" s="1"/>
  <c r="D579" i="2"/>
  <c r="B579" i="2"/>
  <c r="L579" i="2" s="1"/>
  <c r="D584" i="2"/>
  <c r="B584" i="2"/>
  <c r="L584" i="2" s="1"/>
  <c r="D568" i="2"/>
  <c r="B568" i="2"/>
  <c r="L568" i="2" s="1"/>
  <c r="D580" i="2"/>
  <c r="B580" i="2"/>
  <c r="L580" i="2" s="1"/>
  <c r="D573" i="2"/>
  <c r="B573" i="2"/>
  <c r="L573" i="2" s="1"/>
  <c r="D563" i="2"/>
  <c r="B563" i="2"/>
  <c r="L563" i="2" s="1"/>
  <c r="D556" i="2"/>
  <c r="B556" i="2"/>
  <c r="L556" i="2" s="1"/>
  <c r="D562" i="2"/>
  <c r="B562" i="2"/>
  <c r="L562" i="2" s="1"/>
  <c r="D587" i="2"/>
  <c r="B587" i="2"/>
  <c r="L587" i="2" s="1"/>
  <c r="D577" i="2"/>
  <c r="B577" i="2"/>
  <c r="L577" i="2" s="1"/>
  <c r="D560" i="2"/>
  <c r="B560" i="2"/>
  <c r="L560" i="2" s="1"/>
  <c r="D565" i="2"/>
  <c r="B565" i="2"/>
  <c r="L565" i="2" s="1"/>
  <c r="D576" i="2"/>
  <c r="B576" i="2"/>
  <c r="L576" i="2" s="1"/>
  <c r="D572" i="2"/>
  <c r="B572" i="2"/>
  <c r="L572" i="2" s="1"/>
  <c r="D599" i="2" l="1"/>
  <c r="B599" i="2"/>
  <c r="L599" i="2" s="1"/>
  <c r="D598" i="2"/>
  <c r="B598" i="2"/>
  <c r="L598" i="2" s="1"/>
  <c r="D590" i="2"/>
  <c r="B590" i="2"/>
  <c r="L590" i="2" s="1"/>
  <c r="D610" i="2"/>
  <c r="B610" i="2"/>
  <c r="L610" i="2" s="1"/>
  <c r="D597" i="2"/>
  <c r="B597" i="2"/>
  <c r="L597" i="2" s="1"/>
  <c r="D611" i="2"/>
  <c r="B611" i="2"/>
  <c r="L611" i="2" s="1"/>
  <c r="D602" i="2"/>
  <c r="B602" i="2"/>
  <c r="L602" i="2" s="1"/>
  <c r="D623" i="2"/>
  <c r="B623" i="2"/>
  <c r="L623" i="2" s="1"/>
  <c r="D613" i="2"/>
  <c r="B613" i="2"/>
  <c r="L613" i="2" s="1"/>
  <c r="D627" i="2"/>
  <c r="B627" i="2"/>
  <c r="L627" i="2" s="1"/>
  <c r="D628" i="2"/>
  <c r="B628" i="2"/>
  <c r="L628" i="2" s="1"/>
  <c r="D591" i="2"/>
  <c r="B591" i="2"/>
  <c r="L591" i="2" s="1"/>
  <c r="D592" i="2"/>
  <c r="B592" i="2"/>
  <c r="L592" i="2" s="1"/>
  <c r="D622" i="2"/>
  <c r="B622" i="2"/>
  <c r="L622" i="2" s="1"/>
  <c r="D626" i="2"/>
  <c r="B626" i="2"/>
  <c r="L626" i="2" s="1"/>
  <c r="D595" i="2"/>
  <c r="B595" i="2"/>
  <c r="L595" i="2" s="1"/>
  <c r="D615" i="2"/>
  <c r="B615" i="2"/>
  <c r="L615" i="2" s="1"/>
  <c r="D612" i="2"/>
  <c r="B612" i="2"/>
  <c r="L612" i="2" s="1"/>
  <c r="D620" i="2"/>
  <c r="B620" i="2"/>
  <c r="L620" i="2" s="1"/>
  <c r="D603" i="2"/>
  <c r="B603" i="2"/>
  <c r="L603" i="2" s="1"/>
  <c r="D625" i="2"/>
  <c r="B625" i="2"/>
  <c r="L625" i="2" s="1"/>
  <c r="D606" i="2"/>
  <c r="B606" i="2"/>
  <c r="L606" i="2" s="1"/>
  <c r="D609" i="2"/>
  <c r="B609" i="2"/>
  <c r="L609" i="2" s="1"/>
  <c r="D608" i="2"/>
  <c r="B608" i="2"/>
  <c r="L608" i="2" s="1"/>
  <c r="D596" i="2"/>
  <c r="B596" i="2"/>
  <c r="L596" i="2" s="1"/>
  <c r="D607" i="2"/>
  <c r="B607" i="2"/>
  <c r="L607" i="2" s="1"/>
  <c r="D618" i="2"/>
  <c r="B618" i="2"/>
  <c r="L618" i="2" s="1"/>
  <c r="D621" i="2"/>
  <c r="B621" i="2"/>
  <c r="L621" i="2" s="1"/>
  <c r="D604" i="2"/>
  <c r="B604" i="2"/>
  <c r="L604" i="2" s="1"/>
  <c r="D616" i="2"/>
  <c r="B616" i="2"/>
  <c r="L616" i="2" s="1"/>
  <c r="D601" i="2"/>
  <c r="B601" i="2"/>
  <c r="L601" i="2" s="1"/>
  <c r="D619" i="2"/>
  <c r="B619" i="2"/>
  <c r="L619" i="2" s="1"/>
  <c r="D600" i="2"/>
  <c r="B600" i="2"/>
  <c r="L600" i="2" s="1"/>
  <c r="D594" i="2"/>
  <c r="B594" i="2"/>
  <c r="L594" i="2" s="1"/>
  <c r="D605" i="2"/>
  <c r="B605" i="2"/>
  <c r="L605" i="2" s="1"/>
  <c r="D624" i="2"/>
  <c r="B624" i="2"/>
  <c r="L624" i="2" s="1"/>
  <c r="D617" i="2"/>
  <c r="B617" i="2"/>
  <c r="L617" i="2" s="1"/>
  <c r="D593" i="2"/>
  <c r="B593" i="2"/>
  <c r="L593" i="2" s="1"/>
  <c r="D614" i="2"/>
  <c r="B614" i="2"/>
  <c r="L614" i="2" s="1"/>
  <c r="D633" i="2" l="1"/>
  <c r="B633" i="2"/>
  <c r="L633" i="2" s="1"/>
  <c r="D642" i="2"/>
  <c r="B642" i="2"/>
  <c r="L642" i="2" s="1"/>
  <c r="D650" i="2"/>
  <c r="B650" i="2"/>
  <c r="L650" i="2" s="1"/>
  <c r="D649" i="2"/>
  <c r="B649" i="2"/>
  <c r="L649" i="2" s="1"/>
  <c r="D644" i="2"/>
  <c r="B644" i="2"/>
  <c r="L644" i="2" s="1"/>
  <c r="D639" i="2"/>
  <c r="B639" i="2"/>
  <c r="L639" i="2" s="1"/>
  <c r="D645" i="2"/>
  <c r="B645" i="2"/>
  <c r="L645" i="2" s="1"/>
  <c r="D630" i="2"/>
  <c r="B630" i="2"/>
  <c r="L630" i="2" s="1"/>
  <c r="D641" i="2"/>
  <c r="B641" i="2"/>
  <c r="L641" i="2" s="1"/>
  <c r="D636" i="2"/>
  <c r="B636" i="2"/>
  <c r="L636" i="2" s="1"/>
  <c r="D629" i="2"/>
  <c r="B629" i="2"/>
  <c r="L629" i="2" s="1"/>
  <c r="D638" i="2"/>
  <c r="B638" i="2"/>
  <c r="L638" i="2" s="1"/>
  <c r="D640" i="2"/>
  <c r="B640" i="2"/>
  <c r="L640" i="2" s="1"/>
  <c r="D654" i="2"/>
  <c r="B654" i="2"/>
  <c r="L654" i="2" s="1"/>
  <c r="D653" i="2"/>
  <c r="B653" i="2"/>
  <c r="L653" i="2" s="1"/>
  <c r="D635" i="2"/>
  <c r="B635" i="2"/>
  <c r="L635" i="2" s="1"/>
  <c r="D648" i="2"/>
  <c r="B648" i="2"/>
  <c r="L648" i="2" s="1"/>
  <c r="D631" i="2"/>
  <c r="B631" i="2"/>
  <c r="L631" i="2" s="1"/>
  <c r="D652" i="2"/>
  <c r="B652" i="2"/>
  <c r="L652" i="2" s="1"/>
  <c r="D637" i="2"/>
  <c r="B637" i="2"/>
  <c r="L637" i="2" s="1"/>
  <c r="D632" i="2"/>
  <c r="B632" i="2"/>
  <c r="L632" i="2" s="1"/>
  <c r="D655" i="2"/>
  <c r="B655" i="2"/>
  <c r="L655" i="2" s="1"/>
  <c r="D643" i="2"/>
  <c r="B643" i="2"/>
  <c r="L643" i="2" s="1"/>
  <c r="D646" i="2"/>
  <c r="B646" i="2"/>
  <c r="L646" i="2" s="1"/>
  <c r="D647" i="2"/>
  <c r="B647" i="2"/>
  <c r="L647" i="2" s="1"/>
  <c r="D651" i="2"/>
  <c r="B651" i="2"/>
  <c r="L651" i="2" s="1"/>
  <c r="D634" i="2"/>
  <c r="B634" i="2"/>
  <c r="L634" i="2" s="1"/>
  <c r="C29" i="3" l="1"/>
  <c r="D29" i="3" s="1"/>
  <c r="E29" i="3" l="1"/>
  <c r="J2" i="2"/>
  <c r="F29" i="3" l="1"/>
  <c r="O3" i="2"/>
  <c r="O2" i="2"/>
  <c r="N2" i="2"/>
  <c r="M2" i="2"/>
  <c r="N3" i="2"/>
  <c r="M3" i="2"/>
  <c r="J3" i="2"/>
  <c r="K3" i="2" s="1"/>
  <c r="K2" i="2"/>
  <c r="G29" i="3" l="1"/>
  <c r="H29" i="3" l="1"/>
  <c r="I29" i="3" l="1"/>
  <c r="J29" i="3" l="1"/>
  <c r="K29" i="3" l="1"/>
  <c r="L29" i="3" l="1"/>
  <c r="O8" i="2"/>
  <c r="O15" i="2"/>
  <c r="O10" i="2"/>
  <c r="O13" i="2"/>
  <c r="O5" i="2"/>
  <c r="O12" i="2"/>
  <c r="O11" i="2"/>
  <c r="O16" i="2"/>
  <c r="O4" i="2"/>
  <c r="O7" i="2"/>
  <c r="O14" i="2"/>
  <c r="O6" i="2"/>
  <c r="O9" i="2"/>
  <c r="N14" i="2"/>
  <c r="J14" i="2"/>
  <c r="K14" i="2" s="1"/>
  <c r="N6" i="2"/>
  <c r="J6" i="2"/>
  <c r="K6" i="2" s="1"/>
  <c r="N10" i="2"/>
  <c r="J10" i="2"/>
  <c r="K10" i="2" s="1"/>
  <c r="M16" i="2"/>
  <c r="M6" i="2"/>
  <c r="N15" i="2"/>
  <c r="J15" i="2"/>
  <c r="K15" i="2" s="1"/>
  <c r="N7" i="2"/>
  <c r="J7" i="2"/>
  <c r="K7" i="2" s="1"/>
  <c r="N11" i="2"/>
  <c r="J11" i="2"/>
  <c r="K11" i="2" s="1"/>
  <c r="M4" i="2"/>
  <c r="M15" i="2"/>
  <c r="M13" i="2"/>
  <c r="M5" i="2"/>
  <c r="N13" i="2"/>
  <c r="J13" i="2"/>
  <c r="K13" i="2" s="1"/>
  <c r="N5" i="2"/>
  <c r="J5" i="2"/>
  <c r="K5" i="2" s="1"/>
  <c r="N9" i="2"/>
  <c r="J9" i="2"/>
  <c r="K9" i="2" s="1"/>
  <c r="M12" i="2"/>
  <c r="M10" i="2"/>
  <c r="M7" i="2"/>
  <c r="M9" i="2"/>
  <c r="N16" i="2"/>
  <c r="J16" i="2"/>
  <c r="K16" i="2" s="1"/>
  <c r="N12" i="2"/>
  <c r="J12" i="2"/>
  <c r="K12" i="2" s="1"/>
  <c r="N4" i="2"/>
  <c r="J4" i="2"/>
  <c r="K4" i="2" s="1"/>
  <c r="N8" i="2"/>
  <c r="J8" i="2"/>
  <c r="K8" i="2" s="1"/>
  <c r="M8" i="2"/>
  <c r="M14" i="2"/>
  <c r="M11" i="2"/>
  <c r="N17" i="2"/>
  <c r="M29" i="3" l="1"/>
  <c r="O25" i="2"/>
  <c r="O40" i="2"/>
  <c r="O37" i="2"/>
  <c r="O30" i="2"/>
  <c r="O46" i="2"/>
  <c r="O43" i="2"/>
  <c r="O34" i="2"/>
  <c r="O31" i="2"/>
  <c r="O19" i="2"/>
  <c r="O36" i="2"/>
  <c r="O52" i="2"/>
  <c r="O33" i="2"/>
  <c r="O49" i="2"/>
  <c r="O38" i="2"/>
  <c r="O23" i="2"/>
  <c r="O47" i="2"/>
  <c r="O20" i="2"/>
  <c r="O42" i="2"/>
  <c r="O39" i="2"/>
  <c r="O32" i="2"/>
  <c r="O48" i="2"/>
  <c r="O28" i="2"/>
  <c r="O45" i="2"/>
  <c r="O18" i="2"/>
  <c r="O21" i="2"/>
  <c r="O24" i="2"/>
  <c r="O53" i="2"/>
  <c r="O29" i="2"/>
  <c r="O26" i="2"/>
  <c r="O55" i="2"/>
  <c r="O50" i="2"/>
  <c r="O51" i="2"/>
  <c r="O27" i="2"/>
  <c r="O44" i="2"/>
  <c r="O22" i="2"/>
  <c r="O41" i="2"/>
  <c r="O54" i="2"/>
  <c r="O35" i="2"/>
  <c r="O17" i="2"/>
  <c r="N24" i="2"/>
  <c r="J24" i="2"/>
  <c r="K24" i="2" s="1"/>
  <c r="N41" i="2"/>
  <c r="J41" i="2"/>
  <c r="K41" i="2" s="1"/>
  <c r="N27" i="2"/>
  <c r="J27" i="2"/>
  <c r="K27" i="2" s="1"/>
  <c r="N45" i="2"/>
  <c r="J45" i="2"/>
  <c r="K45" i="2" s="1"/>
  <c r="N26" i="2"/>
  <c r="J26" i="2"/>
  <c r="K26" i="2" s="1"/>
  <c r="M34" i="2"/>
  <c r="M53" i="2"/>
  <c r="M32" i="2"/>
  <c r="M46" i="2"/>
  <c r="M33" i="2"/>
  <c r="N33" i="2"/>
  <c r="J33" i="2"/>
  <c r="K33" i="2" s="1"/>
  <c r="N50" i="2"/>
  <c r="J50" i="2"/>
  <c r="K50" i="2" s="1"/>
  <c r="N46" i="2"/>
  <c r="J46" i="2"/>
  <c r="K46" i="2" s="1"/>
  <c r="M28" i="2"/>
  <c r="M22" i="2"/>
  <c r="M41" i="2"/>
  <c r="M26" i="2"/>
  <c r="N47" i="2"/>
  <c r="J47" i="2"/>
  <c r="K47" i="2" s="1"/>
  <c r="M37" i="2"/>
  <c r="M24" i="2"/>
  <c r="M30" i="2"/>
  <c r="M21" i="2"/>
  <c r="M49" i="2"/>
  <c r="M51" i="2"/>
  <c r="N32" i="2"/>
  <c r="J32" i="2"/>
  <c r="K32" i="2" s="1"/>
  <c r="N49" i="2"/>
  <c r="J49" i="2"/>
  <c r="K49" i="2" s="1"/>
  <c r="N37" i="2"/>
  <c r="J37" i="2"/>
  <c r="K37" i="2" s="1"/>
  <c r="N53" i="2"/>
  <c r="J53" i="2"/>
  <c r="K53" i="2" s="1"/>
  <c r="M23" i="2"/>
  <c r="M47" i="2"/>
  <c r="M48" i="2"/>
  <c r="M35" i="2"/>
  <c r="N25" i="2"/>
  <c r="J25" i="2"/>
  <c r="K25" i="2" s="1"/>
  <c r="N42" i="2"/>
  <c r="J42" i="2"/>
  <c r="K42" i="2" s="1"/>
  <c r="N31" i="2"/>
  <c r="J31" i="2"/>
  <c r="K31" i="2" s="1"/>
  <c r="N38" i="2"/>
  <c r="J38" i="2"/>
  <c r="K38" i="2" s="1"/>
  <c r="N54" i="2"/>
  <c r="J54" i="2"/>
  <c r="K54" i="2" s="1"/>
  <c r="N30" i="2"/>
  <c r="J30" i="2"/>
  <c r="K30" i="2" s="1"/>
  <c r="M44" i="2"/>
  <c r="M54" i="2"/>
  <c r="M43" i="2"/>
  <c r="M31" i="2"/>
  <c r="M19" i="2"/>
  <c r="M55" i="2"/>
  <c r="N20" i="2"/>
  <c r="J20" i="2"/>
  <c r="K20" i="2" s="1"/>
  <c r="N28" i="2"/>
  <c r="J28" i="2"/>
  <c r="K28" i="2" s="1"/>
  <c r="N34" i="2"/>
  <c r="J34" i="2"/>
  <c r="K34" i="2" s="1"/>
  <c r="N19" i="2"/>
  <c r="J19" i="2"/>
  <c r="K19" i="2" s="1"/>
  <c r="N35" i="2"/>
  <c r="J35" i="2"/>
  <c r="K35" i="2" s="1"/>
  <c r="N43" i="2"/>
  <c r="J43" i="2"/>
  <c r="K43" i="2" s="1"/>
  <c r="N51" i="2"/>
  <c r="J51" i="2"/>
  <c r="K51" i="2" s="1"/>
  <c r="N18" i="2"/>
  <c r="J18" i="2"/>
  <c r="K18" i="2" s="1"/>
  <c r="N55" i="2"/>
  <c r="J55" i="2"/>
  <c r="K55" i="2" s="1"/>
  <c r="M18" i="2"/>
  <c r="M50" i="2"/>
  <c r="M29" i="2"/>
  <c r="M40" i="2"/>
  <c r="N21" i="2"/>
  <c r="J21" i="2"/>
  <c r="K21" i="2" s="1"/>
  <c r="N29" i="2"/>
  <c r="J29" i="2"/>
  <c r="K29" i="2" s="1"/>
  <c r="N40" i="2"/>
  <c r="J40" i="2"/>
  <c r="K40" i="2" s="1"/>
  <c r="N48" i="2"/>
  <c r="J48" i="2"/>
  <c r="K48" i="2" s="1"/>
  <c r="N23" i="2"/>
  <c r="J23" i="2"/>
  <c r="K23" i="2" s="1"/>
  <c r="N36" i="2"/>
  <c r="J36" i="2"/>
  <c r="K36" i="2" s="1"/>
  <c r="N44" i="2"/>
  <c r="J44" i="2"/>
  <c r="K44" i="2" s="1"/>
  <c r="N52" i="2"/>
  <c r="J52" i="2"/>
  <c r="K52" i="2" s="1"/>
  <c r="N22" i="2"/>
  <c r="J22" i="2"/>
  <c r="K22" i="2" s="1"/>
  <c r="N39" i="2"/>
  <c r="J39" i="2"/>
  <c r="K39" i="2" s="1"/>
  <c r="M20" i="2"/>
  <c r="M36" i="2"/>
  <c r="M52" i="2"/>
  <c r="M38" i="2"/>
  <c r="M27" i="2"/>
  <c r="M25" i="2"/>
  <c r="M42" i="2"/>
  <c r="M45" i="2"/>
  <c r="M39" i="2"/>
  <c r="M17" i="2"/>
  <c r="J17" i="2"/>
  <c r="K17" i="2" s="1"/>
  <c r="N56" i="2"/>
  <c r="N29" i="3" l="1"/>
  <c r="O56" i="2"/>
  <c r="O69" i="2"/>
  <c r="O76" i="2"/>
  <c r="O64" i="2"/>
  <c r="O93" i="2"/>
  <c r="O61" i="2"/>
  <c r="O66" i="2"/>
  <c r="O89" i="2"/>
  <c r="O65" i="2"/>
  <c r="O92" i="2"/>
  <c r="O60" i="2"/>
  <c r="O57" i="2"/>
  <c r="O67" i="2"/>
  <c r="O71" i="2"/>
  <c r="O81" i="2"/>
  <c r="O59" i="2"/>
  <c r="O62" i="2"/>
  <c r="O88" i="2"/>
  <c r="O91" i="2"/>
  <c r="O58" i="2"/>
  <c r="O73" i="2"/>
  <c r="O82" i="2"/>
  <c r="O79" i="2"/>
  <c r="O74" i="2"/>
  <c r="O80" i="2"/>
  <c r="O83" i="2"/>
  <c r="O90" i="2"/>
  <c r="O94" i="2"/>
  <c r="O68" i="2"/>
  <c r="O63" i="2"/>
  <c r="O84" i="2"/>
  <c r="O87" i="2"/>
  <c r="O78" i="2"/>
  <c r="O86" i="2"/>
  <c r="O77" i="2"/>
  <c r="O72" i="2"/>
  <c r="O75" i="2"/>
  <c r="O70" i="2"/>
  <c r="O85" i="2"/>
  <c r="N65" i="2"/>
  <c r="J65" i="2"/>
  <c r="K65" i="2" s="1"/>
  <c r="N92" i="2"/>
  <c r="J92" i="2"/>
  <c r="K92" i="2" s="1"/>
  <c r="N84" i="2"/>
  <c r="J84" i="2"/>
  <c r="K84" i="2" s="1"/>
  <c r="N76" i="2"/>
  <c r="J76" i="2"/>
  <c r="K76" i="2" s="1"/>
  <c r="N66" i="2"/>
  <c r="J66" i="2"/>
  <c r="K66" i="2" s="1"/>
  <c r="N88" i="2"/>
  <c r="J88" i="2"/>
  <c r="K88" i="2" s="1"/>
  <c r="N80" i="2"/>
  <c r="J80" i="2"/>
  <c r="K80" i="2" s="1"/>
  <c r="N71" i="2"/>
  <c r="J71" i="2"/>
  <c r="K71" i="2" s="1"/>
  <c r="N63" i="2"/>
  <c r="J63" i="2"/>
  <c r="K63" i="2" s="1"/>
  <c r="M78" i="2"/>
  <c r="M81" i="2"/>
  <c r="M66" i="2"/>
  <c r="M91" i="2"/>
  <c r="M59" i="2"/>
  <c r="M68" i="2"/>
  <c r="M57" i="2"/>
  <c r="M94" i="2"/>
  <c r="M70" i="2"/>
  <c r="M93" i="2"/>
  <c r="M74" i="2"/>
  <c r="M86" i="2"/>
  <c r="M90" i="2"/>
  <c r="M60" i="2"/>
  <c r="M63" i="2"/>
  <c r="M80" i="2"/>
  <c r="M67" i="2"/>
  <c r="M72" i="2"/>
  <c r="M71" i="2"/>
  <c r="M73" i="2"/>
  <c r="N69" i="2"/>
  <c r="J69" i="2"/>
  <c r="K69" i="2" s="1"/>
  <c r="N85" i="2"/>
  <c r="J85" i="2"/>
  <c r="K85" i="2" s="1"/>
  <c r="N89" i="2"/>
  <c r="J89" i="2"/>
  <c r="K89" i="2" s="1"/>
  <c r="N72" i="2"/>
  <c r="J72" i="2"/>
  <c r="K72" i="2" s="1"/>
  <c r="N78" i="2"/>
  <c r="J78" i="2"/>
  <c r="K78" i="2" s="1"/>
  <c r="N61" i="2"/>
  <c r="J61" i="2"/>
  <c r="K61" i="2" s="1"/>
  <c r="N91" i="2"/>
  <c r="J91" i="2"/>
  <c r="K91" i="2" s="1"/>
  <c r="N83" i="2"/>
  <c r="J83" i="2"/>
  <c r="K83" i="2" s="1"/>
  <c r="N75" i="2"/>
  <c r="J75" i="2"/>
  <c r="K75" i="2" s="1"/>
  <c r="N62" i="2"/>
  <c r="J62" i="2"/>
  <c r="K62" i="2" s="1"/>
  <c r="N87" i="2"/>
  <c r="J87" i="2"/>
  <c r="K87" i="2" s="1"/>
  <c r="N79" i="2"/>
  <c r="J79" i="2"/>
  <c r="K79" i="2" s="1"/>
  <c r="N68" i="2"/>
  <c r="J68" i="2"/>
  <c r="K68" i="2" s="1"/>
  <c r="N60" i="2"/>
  <c r="J60" i="2"/>
  <c r="K60" i="2" s="1"/>
  <c r="N93" i="2"/>
  <c r="J93" i="2"/>
  <c r="K93" i="2" s="1"/>
  <c r="N77" i="2"/>
  <c r="J77" i="2"/>
  <c r="K77" i="2" s="1"/>
  <c r="N70" i="2"/>
  <c r="J70" i="2"/>
  <c r="K70" i="2" s="1"/>
  <c r="N81" i="2"/>
  <c r="J81" i="2"/>
  <c r="K81" i="2" s="1"/>
  <c r="N64" i="2"/>
  <c r="J64" i="2"/>
  <c r="K64" i="2" s="1"/>
  <c r="N94" i="2"/>
  <c r="J94" i="2"/>
  <c r="K94" i="2" s="1"/>
  <c r="N57" i="2"/>
  <c r="J57" i="2"/>
  <c r="K57" i="2" s="1"/>
  <c r="N90" i="2"/>
  <c r="J90" i="2"/>
  <c r="K90" i="2" s="1"/>
  <c r="N82" i="2"/>
  <c r="J82" i="2"/>
  <c r="K82" i="2" s="1"/>
  <c r="N74" i="2"/>
  <c r="J74" i="2"/>
  <c r="K74" i="2" s="1"/>
  <c r="N58" i="2"/>
  <c r="J58" i="2"/>
  <c r="K58" i="2" s="1"/>
  <c r="N86" i="2"/>
  <c r="J86" i="2"/>
  <c r="K86" i="2" s="1"/>
  <c r="N73" i="2"/>
  <c r="J73" i="2"/>
  <c r="K73" i="2" s="1"/>
  <c r="N67" i="2"/>
  <c r="J67" i="2"/>
  <c r="K67" i="2" s="1"/>
  <c r="N59" i="2"/>
  <c r="J59" i="2"/>
  <c r="K59" i="2" s="1"/>
  <c r="M84" i="2"/>
  <c r="M64" i="2"/>
  <c r="M77" i="2"/>
  <c r="M75" i="2"/>
  <c r="M79" i="2"/>
  <c r="M89" i="2"/>
  <c r="M58" i="2"/>
  <c r="M82" i="2"/>
  <c r="M83" i="2"/>
  <c r="M87" i="2"/>
  <c r="M62" i="2"/>
  <c r="M88" i="2"/>
  <c r="M69" i="2"/>
  <c r="M76" i="2"/>
  <c r="M65" i="2"/>
  <c r="M61" i="2"/>
  <c r="M85" i="2"/>
  <c r="M92" i="2"/>
  <c r="M56" i="2"/>
  <c r="J56" i="2"/>
  <c r="K56" i="2" s="1"/>
  <c r="N95" i="2"/>
  <c r="O29" i="3" l="1"/>
  <c r="O114" i="2"/>
  <c r="O116" i="2"/>
  <c r="O102" i="2"/>
  <c r="O129" i="2"/>
  <c r="O119" i="2"/>
  <c r="O112" i="2"/>
  <c r="O103" i="2"/>
  <c r="O124" i="2"/>
  <c r="O126" i="2"/>
  <c r="O130" i="2"/>
  <c r="O101" i="2"/>
  <c r="O110" i="2"/>
  <c r="O96" i="2"/>
  <c r="O131" i="2"/>
  <c r="O128" i="2"/>
  <c r="O100" i="2"/>
  <c r="O108" i="2"/>
  <c r="O109" i="2"/>
  <c r="O111" i="2"/>
  <c r="O125" i="2"/>
  <c r="O117" i="2"/>
  <c r="O123" i="2"/>
  <c r="O133" i="2"/>
  <c r="O122" i="2"/>
  <c r="O113" i="2"/>
  <c r="O121" i="2"/>
  <c r="O97" i="2"/>
  <c r="O127" i="2"/>
  <c r="O98" i="2"/>
  <c r="O120" i="2"/>
  <c r="O106" i="2"/>
  <c r="O99" i="2"/>
  <c r="O104" i="2"/>
  <c r="O105" i="2"/>
  <c r="O132" i="2"/>
  <c r="O107" i="2"/>
  <c r="O118" i="2"/>
  <c r="O115" i="2"/>
  <c r="O95" i="2"/>
  <c r="N107" i="2"/>
  <c r="J107" i="2"/>
  <c r="K107" i="2" s="1"/>
  <c r="N118" i="2"/>
  <c r="J118" i="2"/>
  <c r="K118" i="2" s="1"/>
  <c r="J101" i="2"/>
  <c r="K101" i="2" s="1"/>
  <c r="N101" i="2"/>
  <c r="N114" i="2"/>
  <c r="J114" i="2"/>
  <c r="K114" i="2" s="1"/>
  <c r="N122" i="2"/>
  <c r="J122" i="2"/>
  <c r="K122" i="2" s="1"/>
  <c r="N130" i="2"/>
  <c r="J130" i="2"/>
  <c r="K130" i="2" s="1"/>
  <c r="N100" i="2"/>
  <c r="J100" i="2"/>
  <c r="K100" i="2" s="1"/>
  <c r="N133" i="2"/>
  <c r="J133" i="2"/>
  <c r="K133" i="2" s="1"/>
  <c r="N102" i="2"/>
  <c r="J102" i="2"/>
  <c r="K102" i="2" s="1"/>
  <c r="N110" i="2"/>
  <c r="J110" i="2"/>
  <c r="K110" i="2" s="1"/>
  <c r="N119" i="2"/>
  <c r="J119" i="2"/>
  <c r="K119" i="2" s="1"/>
  <c r="N127" i="2"/>
  <c r="J127" i="2"/>
  <c r="K127" i="2" s="1"/>
  <c r="N105" i="2"/>
  <c r="J105" i="2"/>
  <c r="K105" i="2" s="1"/>
  <c r="N115" i="2"/>
  <c r="J115" i="2"/>
  <c r="K115" i="2" s="1"/>
  <c r="N123" i="2"/>
  <c r="J123" i="2"/>
  <c r="K123" i="2" s="1"/>
  <c r="N131" i="2"/>
  <c r="J131" i="2"/>
  <c r="K131" i="2" s="1"/>
  <c r="N104" i="2"/>
  <c r="J104" i="2"/>
  <c r="K104" i="2" s="1"/>
  <c r="M131" i="2"/>
  <c r="M100" i="2"/>
  <c r="M115" i="2"/>
  <c r="M127" i="2"/>
  <c r="M126" i="2"/>
  <c r="M121" i="2"/>
  <c r="M128" i="2"/>
  <c r="M114" i="2"/>
  <c r="M103" i="2"/>
  <c r="M110" i="2"/>
  <c r="M106" i="2"/>
  <c r="M102" i="2"/>
  <c r="M129" i="2"/>
  <c r="M113" i="2"/>
  <c r="M109" i="2"/>
  <c r="M96" i="2"/>
  <c r="M98" i="2"/>
  <c r="M105" i="2"/>
  <c r="M117" i="2"/>
  <c r="N103" i="2"/>
  <c r="J103" i="2"/>
  <c r="K103" i="2" s="1"/>
  <c r="N111" i="2"/>
  <c r="J111" i="2"/>
  <c r="K111" i="2" s="1"/>
  <c r="N120" i="2"/>
  <c r="J120" i="2"/>
  <c r="K120" i="2" s="1"/>
  <c r="N128" i="2"/>
  <c r="J128" i="2"/>
  <c r="K128" i="2" s="1"/>
  <c r="N109" i="2"/>
  <c r="J109" i="2"/>
  <c r="K109" i="2" s="1"/>
  <c r="N116" i="2"/>
  <c r="J116" i="2"/>
  <c r="K116" i="2" s="1"/>
  <c r="N124" i="2"/>
  <c r="J124" i="2"/>
  <c r="K124" i="2" s="1"/>
  <c r="N132" i="2"/>
  <c r="J132" i="2"/>
  <c r="K132" i="2" s="1"/>
  <c r="N108" i="2"/>
  <c r="J108" i="2"/>
  <c r="K108" i="2" s="1"/>
  <c r="N99" i="2"/>
  <c r="J99" i="2"/>
  <c r="K99" i="2" s="1"/>
  <c r="N126" i="2"/>
  <c r="J126" i="2"/>
  <c r="K126" i="2" s="1"/>
  <c r="N98" i="2"/>
  <c r="J98" i="2"/>
  <c r="K98" i="2" s="1"/>
  <c r="N106" i="2"/>
  <c r="J106" i="2"/>
  <c r="K106" i="2" s="1"/>
  <c r="N112" i="2"/>
  <c r="J112" i="2"/>
  <c r="K112" i="2" s="1"/>
  <c r="N125" i="2"/>
  <c r="J125" i="2"/>
  <c r="K125" i="2" s="1"/>
  <c r="N97" i="2"/>
  <c r="J97" i="2"/>
  <c r="K97" i="2" s="1"/>
  <c r="N113" i="2"/>
  <c r="J113" i="2"/>
  <c r="K113" i="2" s="1"/>
  <c r="N121" i="2"/>
  <c r="J121" i="2"/>
  <c r="K121" i="2" s="1"/>
  <c r="N129" i="2"/>
  <c r="J129" i="2"/>
  <c r="K129" i="2" s="1"/>
  <c r="N96" i="2"/>
  <c r="J96" i="2"/>
  <c r="K96" i="2" s="1"/>
  <c r="N117" i="2"/>
  <c r="J117" i="2"/>
  <c r="K117" i="2" s="1"/>
  <c r="M124" i="2"/>
  <c r="M104" i="2"/>
  <c r="M108" i="2"/>
  <c r="M101" i="2"/>
  <c r="M122" i="2"/>
  <c r="M97" i="2"/>
  <c r="M118" i="2"/>
  <c r="M116" i="2"/>
  <c r="M123" i="2"/>
  <c r="M112" i="2"/>
  <c r="M111" i="2"/>
  <c r="M119" i="2"/>
  <c r="M99" i="2"/>
  <c r="M125" i="2"/>
  <c r="M132" i="2"/>
  <c r="M133" i="2"/>
  <c r="M107" i="2"/>
  <c r="M130" i="2"/>
  <c r="M120" i="2"/>
  <c r="M95" i="2"/>
  <c r="J95" i="2"/>
  <c r="K95" i="2" s="1"/>
  <c r="N134" i="2"/>
  <c r="P29" i="3" l="1"/>
  <c r="O157" i="2"/>
  <c r="O146" i="2"/>
  <c r="O171" i="2"/>
  <c r="O143" i="2"/>
  <c r="O145" i="2"/>
  <c r="O137" i="2"/>
  <c r="O136" i="2"/>
  <c r="O152" i="2"/>
  <c r="O172" i="2"/>
  <c r="O156" i="2"/>
  <c r="O150" i="2"/>
  <c r="O139" i="2"/>
  <c r="O170" i="2"/>
  <c r="O149" i="2"/>
  <c r="O169" i="2"/>
  <c r="O163" i="2"/>
  <c r="O142" i="2"/>
  <c r="O151" i="2"/>
  <c r="O158" i="2"/>
  <c r="O141" i="2"/>
  <c r="O153" i="2"/>
  <c r="O147" i="2"/>
  <c r="O154" i="2"/>
  <c r="O144" i="2"/>
  <c r="O138" i="2"/>
  <c r="O159" i="2"/>
  <c r="O166" i="2"/>
  <c r="O160" i="2"/>
  <c r="O161" i="2"/>
  <c r="O162" i="2"/>
  <c r="O164" i="2"/>
  <c r="O148" i="2"/>
  <c r="O167" i="2"/>
  <c r="O135" i="2"/>
  <c r="O140" i="2"/>
  <c r="O165" i="2"/>
  <c r="O168" i="2"/>
  <c r="O155" i="2"/>
  <c r="O134" i="2"/>
  <c r="N162" i="2"/>
  <c r="J162" i="2"/>
  <c r="K162" i="2" s="1"/>
  <c r="N153" i="2"/>
  <c r="J153" i="2"/>
  <c r="K153" i="2" s="1"/>
  <c r="N150" i="2"/>
  <c r="J150" i="2"/>
  <c r="K150" i="2" s="1"/>
  <c r="N164" i="2"/>
  <c r="J164" i="2"/>
  <c r="K164" i="2" s="1"/>
  <c r="N143" i="2"/>
  <c r="J143" i="2"/>
  <c r="K143" i="2" s="1"/>
  <c r="N170" i="2"/>
  <c r="J170" i="2"/>
  <c r="K170" i="2" s="1"/>
  <c r="N161" i="2"/>
  <c r="J161" i="2"/>
  <c r="K161" i="2" s="1"/>
  <c r="N148" i="2"/>
  <c r="J148" i="2"/>
  <c r="K148" i="2" s="1"/>
  <c r="N167" i="2"/>
  <c r="J167" i="2"/>
  <c r="K167" i="2" s="1"/>
  <c r="N158" i="2"/>
  <c r="J158" i="2"/>
  <c r="K158" i="2" s="1"/>
  <c r="N149" i="2"/>
  <c r="J149" i="2"/>
  <c r="K149" i="2" s="1"/>
  <c r="N141" i="2"/>
  <c r="J141" i="2"/>
  <c r="K141" i="2" s="1"/>
  <c r="N168" i="2"/>
  <c r="J168" i="2"/>
  <c r="K168" i="2" s="1"/>
  <c r="M159" i="2"/>
  <c r="M146" i="2"/>
  <c r="M171" i="2"/>
  <c r="M138" i="2"/>
  <c r="M150" i="2"/>
  <c r="M162" i="2"/>
  <c r="M157" i="2"/>
  <c r="M161" i="2"/>
  <c r="M147" i="2"/>
  <c r="M163" i="2"/>
  <c r="M156" i="2"/>
  <c r="M137" i="2"/>
  <c r="M148" i="2"/>
  <c r="M168" i="2"/>
  <c r="M145" i="2"/>
  <c r="M142" i="2"/>
  <c r="M167" i="2"/>
  <c r="M165" i="2"/>
  <c r="M154" i="2"/>
  <c r="M170" i="2"/>
  <c r="N171" i="2"/>
  <c r="J171" i="2"/>
  <c r="K171" i="2" s="1"/>
  <c r="N136" i="2"/>
  <c r="J136" i="2"/>
  <c r="K136" i="2" s="1"/>
  <c r="N142" i="2"/>
  <c r="J142" i="2"/>
  <c r="K142" i="2" s="1"/>
  <c r="N172" i="2"/>
  <c r="J172" i="2"/>
  <c r="K172" i="2" s="1"/>
  <c r="N139" i="2"/>
  <c r="J139" i="2"/>
  <c r="K139" i="2" s="1"/>
  <c r="N169" i="2"/>
  <c r="J169" i="2"/>
  <c r="K169" i="2" s="1"/>
  <c r="N155" i="2"/>
  <c r="J155" i="2"/>
  <c r="K155" i="2" s="1"/>
  <c r="N144" i="2"/>
  <c r="J144" i="2"/>
  <c r="K144" i="2" s="1"/>
  <c r="N166" i="2"/>
  <c r="J166" i="2"/>
  <c r="K166" i="2" s="1"/>
  <c r="N157" i="2"/>
  <c r="J157" i="2"/>
  <c r="K157" i="2" s="1"/>
  <c r="N146" i="2"/>
  <c r="J146" i="2"/>
  <c r="K146" i="2" s="1"/>
  <c r="N138" i="2"/>
  <c r="J138" i="2"/>
  <c r="K138" i="2" s="1"/>
  <c r="N160" i="2"/>
  <c r="J160" i="2"/>
  <c r="K160" i="2" s="1"/>
  <c r="N147" i="2"/>
  <c r="J147" i="2"/>
  <c r="K147" i="2" s="1"/>
  <c r="N159" i="2"/>
  <c r="J159" i="2"/>
  <c r="K159" i="2" s="1"/>
  <c r="N156" i="2"/>
  <c r="J156" i="2"/>
  <c r="K156" i="2" s="1"/>
  <c r="N135" i="2"/>
  <c r="J135" i="2"/>
  <c r="K135" i="2" s="1"/>
  <c r="N163" i="2"/>
  <c r="J163" i="2"/>
  <c r="K163" i="2" s="1"/>
  <c r="N154" i="2"/>
  <c r="J154" i="2"/>
  <c r="K154" i="2" s="1"/>
  <c r="N140" i="2"/>
  <c r="J140" i="2"/>
  <c r="K140" i="2" s="1"/>
  <c r="N165" i="2"/>
  <c r="J165" i="2"/>
  <c r="K165" i="2" s="1"/>
  <c r="N151" i="2"/>
  <c r="J151" i="2"/>
  <c r="K151" i="2" s="1"/>
  <c r="N145" i="2"/>
  <c r="J145" i="2"/>
  <c r="K145" i="2" s="1"/>
  <c r="N137" i="2"/>
  <c r="J137" i="2"/>
  <c r="K137" i="2" s="1"/>
  <c r="N152" i="2"/>
  <c r="J152" i="2"/>
  <c r="K152" i="2" s="1"/>
  <c r="M169" i="2"/>
  <c r="M172" i="2"/>
  <c r="M164" i="2"/>
  <c r="M158" i="2"/>
  <c r="M151" i="2"/>
  <c r="M155" i="2"/>
  <c r="M136" i="2"/>
  <c r="M140" i="2"/>
  <c r="M143" i="2"/>
  <c r="M144" i="2"/>
  <c r="M135" i="2"/>
  <c r="M152" i="2"/>
  <c r="M141" i="2"/>
  <c r="M149" i="2"/>
  <c r="M153" i="2"/>
  <c r="M160" i="2"/>
  <c r="M166" i="2"/>
  <c r="M139" i="2"/>
  <c r="J134" i="2"/>
  <c r="K134" i="2" s="1"/>
  <c r="M134" i="2"/>
  <c r="N173" i="2"/>
  <c r="Q29" i="3" l="1"/>
  <c r="O179" i="2"/>
  <c r="O187" i="2"/>
  <c r="O199" i="2"/>
  <c r="O183" i="2"/>
  <c r="O186" i="2"/>
  <c r="O180" i="2"/>
  <c r="O190" i="2"/>
  <c r="O202" i="2"/>
  <c r="O188" i="2"/>
  <c r="O178" i="2"/>
  <c r="O195" i="2"/>
  <c r="O191" i="2"/>
  <c r="O176" i="2"/>
  <c r="O182" i="2"/>
  <c r="O185" i="2"/>
  <c r="O196" i="2"/>
  <c r="O207" i="2"/>
  <c r="O206" i="2"/>
  <c r="O201" i="2"/>
  <c r="O198" i="2"/>
  <c r="O194" i="2"/>
  <c r="O204" i="2"/>
  <c r="O174" i="2"/>
  <c r="O203" i="2"/>
  <c r="O200" i="2"/>
  <c r="O205" i="2"/>
  <c r="O177" i="2"/>
  <c r="O173" i="2"/>
  <c r="O193" i="2"/>
  <c r="O192" i="2"/>
  <c r="O197" i="2"/>
  <c r="O181" i="2"/>
  <c r="O208" i="2"/>
  <c r="O209" i="2"/>
  <c r="O189" i="2"/>
  <c r="O211" i="2"/>
  <c r="O175" i="2"/>
  <c r="O184" i="2"/>
  <c r="O210" i="2"/>
  <c r="N191" i="2"/>
  <c r="J191" i="2"/>
  <c r="K191" i="2" s="1"/>
  <c r="N184" i="2"/>
  <c r="J184" i="2"/>
  <c r="K184" i="2" s="1"/>
  <c r="N204" i="2"/>
  <c r="J204" i="2"/>
  <c r="K204" i="2" s="1"/>
  <c r="N202" i="2"/>
  <c r="J202" i="2"/>
  <c r="K202" i="2" s="1"/>
  <c r="N195" i="2"/>
  <c r="J195" i="2"/>
  <c r="K195" i="2" s="1"/>
  <c r="M205" i="2"/>
  <c r="M180" i="2"/>
  <c r="M182" i="2"/>
  <c r="M190" i="2"/>
  <c r="M209" i="2"/>
  <c r="M181" i="2"/>
  <c r="M176" i="2"/>
  <c r="N177" i="2"/>
  <c r="J177" i="2"/>
  <c r="K177" i="2" s="1"/>
  <c r="N196" i="2"/>
  <c r="J196" i="2"/>
  <c r="K196" i="2" s="1"/>
  <c r="N183" i="2"/>
  <c r="J183" i="2"/>
  <c r="K183" i="2" s="1"/>
  <c r="N194" i="2"/>
  <c r="J194" i="2"/>
  <c r="K194" i="2" s="1"/>
  <c r="N178" i="2"/>
  <c r="J178" i="2"/>
  <c r="K178" i="2" s="1"/>
  <c r="N207" i="2"/>
  <c r="J207" i="2"/>
  <c r="K207" i="2" s="1"/>
  <c r="N180" i="2"/>
  <c r="J180" i="2"/>
  <c r="K180" i="2" s="1"/>
  <c r="N188" i="2"/>
  <c r="J188" i="2"/>
  <c r="K188" i="2" s="1"/>
  <c r="N197" i="2"/>
  <c r="J197" i="2"/>
  <c r="K197" i="2" s="1"/>
  <c r="N206" i="2"/>
  <c r="J206" i="2"/>
  <c r="K206" i="2" s="1"/>
  <c r="N187" i="2"/>
  <c r="J187" i="2"/>
  <c r="K187" i="2" s="1"/>
  <c r="N200" i="2"/>
  <c r="J200" i="2"/>
  <c r="K200" i="2" s="1"/>
  <c r="N209" i="2"/>
  <c r="J209" i="2"/>
  <c r="K209" i="2" s="1"/>
  <c r="N182" i="2"/>
  <c r="J182" i="2"/>
  <c r="K182" i="2" s="1"/>
  <c r="M178" i="2"/>
  <c r="M199" i="2"/>
  <c r="M188" i="2"/>
  <c r="M191" i="2"/>
  <c r="M183" i="2"/>
  <c r="M179" i="2"/>
  <c r="M194" i="2"/>
  <c r="M197" i="2"/>
  <c r="M211" i="2"/>
  <c r="M193" i="2"/>
  <c r="M206" i="2"/>
  <c r="M184" i="2"/>
  <c r="M187" i="2"/>
  <c r="M195" i="2"/>
  <c r="M186" i="2"/>
  <c r="M196" i="2"/>
  <c r="M189" i="2"/>
  <c r="M210" i="2"/>
  <c r="M198" i="2"/>
  <c r="N176" i="2"/>
  <c r="J176" i="2"/>
  <c r="K176" i="2" s="1"/>
  <c r="N190" i="2"/>
  <c r="J190" i="2"/>
  <c r="K190" i="2" s="1"/>
  <c r="N179" i="2"/>
  <c r="J179" i="2"/>
  <c r="K179" i="2" s="1"/>
  <c r="N193" i="2"/>
  <c r="J193" i="2"/>
  <c r="K193" i="2" s="1"/>
  <c r="N174" i="2"/>
  <c r="J174" i="2"/>
  <c r="K174" i="2" s="1"/>
  <c r="M192" i="2"/>
  <c r="M174" i="2"/>
  <c r="M175" i="2"/>
  <c r="M203" i="2"/>
  <c r="M208" i="2"/>
  <c r="M204" i="2"/>
  <c r="M207" i="2"/>
  <c r="M202" i="2"/>
  <c r="M200" i="2"/>
  <c r="M201" i="2"/>
  <c r="M177" i="2"/>
  <c r="M185" i="2"/>
  <c r="N199" i="2"/>
  <c r="J199" i="2"/>
  <c r="K199" i="2" s="1"/>
  <c r="N185" i="2"/>
  <c r="J185" i="2"/>
  <c r="K185" i="2" s="1"/>
  <c r="N205" i="2"/>
  <c r="J205" i="2"/>
  <c r="K205" i="2" s="1"/>
  <c r="N208" i="2"/>
  <c r="J208" i="2"/>
  <c r="K208" i="2" s="1"/>
  <c r="N211" i="2"/>
  <c r="J211" i="2"/>
  <c r="K211" i="2" s="1"/>
  <c r="N203" i="2"/>
  <c r="J203" i="2"/>
  <c r="K203" i="2" s="1"/>
  <c r="N181" i="2"/>
  <c r="J181" i="2"/>
  <c r="K181" i="2" s="1"/>
  <c r="N189" i="2"/>
  <c r="J189" i="2"/>
  <c r="K189" i="2" s="1"/>
  <c r="N198" i="2"/>
  <c r="J198" i="2"/>
  <c r="K198" i="2" s="1"/>
  <c r="N175" i="2"/>
  <c r="J175" i="2"/>
  <c r="K175" i="2" s="1"/>
  <c r="N192" i="2"/>
  <c r="J192" i="2"/>
  <c r="K192" i="2" s="1"/>
  <c r="N201" i="2"/>
  <c r="J201" i="2"/>
  <c r="K201" i="2" s="1"/>
  <c r="N210" i="2"/>
  <c r="J210" i="2"/>
  <c r="K210" i="2" s="1"/>
  <c r="N186" i="2"/>
  <c r="J186" i="2"/>
  <c r="K186" i="2" s="1"/>
  <c r="M173" i="2"/>
  <c r="J173" i="2"/>
  <c r="K173" i="2" s="1"/>
  <c r="N212" i="2"/>
  <c r="R29" i="3" l="1"/>
  <c r="O249" i="2"/>
  <c r="O214" i="2"/>
  <c r="O228" i="2"/>
  <c r="O247" i="2"/>
  <c r="O236" i="2"/>
  <c r="O232" i="2"/>
  <c r="O216" i="2"/>
  <c r="O239" i="2"/>
  <c r="O213" i="2"/>
  <c r="O233" i="2"/>
  <c r="O240" i="2"/>
  <c r="O246" i="2"/>
  <c r="O224" i="2"/>
  <c r="O215" i="2"/>
  <c r="O234" i="2"/>
  <c r="O227" i="2"/>
  <c r="O229" i="2"/>
  <c r="O238" i="2"/>
  <c r="O218" i="2"/>
  <c r="O225" i="2"/>
  <c r="O223" i="2"/>
  <c r="O250" i="2"/>
  <c r="O248" i="2"/>
  <c r="O220" i="2"/>
  <c r="O231" i="2"/>
  <c r="O244" i="2"/>
  <c r="O242" i="2"/>
  <c r="O243" i="2"/>
  <c r="O237" i="2"/>
  <c r="O245" i="2"/>
  <c r="O235" i="2"/>
  <c r="O221" i="2"/>
  <c r="O230" i="2"/>
  <c r="O217" i="2"/>
  <c r="O241" i="2"/>
  <c r="O219" i="2"/>
  <c r="O222" i="2"/>
  <c r="O226" i="2"/>
  <c r="O212" i="2"/>
  <c r="N250" i="2"/>
  <c r="J250" i="2"/>
  <c r="K250" i="2" s="1"/>
  <c r="N217" i="2"/>
  <c r="J217" i="2"/>
  <c r="K217" i="2" s="1"/>
  <c r="N247" i="2"/>
  <c r="J247" i="2"/>
  <c r="K247" i="2" s="1"/>
  <c r="N233" i="2"/>
  <c r="J233" i="2"/>
  <c r="K233" i="2" s="1"/>
  <c r="N222" i="2"/>
  <c r="J222" i="2"/>
  <c r="K222" i="2" s="1"/>
  <c r="N244" i="2"/>
  <c r="J244" i="2"/>
  <c r="K244" i="2" s="1"/>
  <c r="N235" i="2"/>
  <c r="J235" i="2"/>
  <c r="K235" i="2" s="1"/>
  <c r="N224" i="2"/>
  <c r="J224" i="2"/>
  <c r="K224" i="2" s="1"/>
  <c r="N216" i="2"/>
  <c r="J216" i="2"/>
  <c r="K216" i="2" s="1"/>
  <c r="N238" i="2"/>
  <c r="J238" i="2"/>
  <c r="K238" i="2" s="1"/>
  <c r="N225" i="2"/>
  <c r="J225" i="2"/>
  <c r="K225" i="2" s="1"/>
  <c r="N249" i="2"/>
  <c r="J249" i="2"/>
  <c r="K249" i="2" s="1"/>
  <c r="N240" i="2"/>
  <c r="J240" i="2"/>
  <c r="K240" i="2" s="1"/>
  <c r="N231" i="2"/>
  <c r="J231" i="2"/>
  <c r="K231" i="2" s="1"/>
  <c r="N214" i="2"/>
  <c r="J214" i="2"/>
  <c r="K214" i="2" s="1"/>
  <c r="N237" i="2"/>
  <c r="J237" i="2"/>
  <c r="K237" i="2" s="1"/>
  <c r="N228" i="2"/>
  <c r="J228" i="2"/>
  <c r="K228" i="2" s="1"/>
  <c r="N220" i="2"/>
  <c r="J220" i="2"/>
  <c r="K220" i="2" s="1"/>
  <c r="N242" i="2"/>
  <c r="J242" i="2"/>
  <c r="K242" i="2" s="1"/>
  <c r="N221" i="2"/>
  <c r="J221" i="2"/>
  <c r="K221" i="2" s="1"/>
  <c r="N248" i="2"/>
  <c r="J248" i="2"/>
  <c r="K248" i="2" s="1"/>
  <c r="N239" i="2"/>
  <c r="J239" i="2"/>
  <c r="K239" i="2" s="1"/>
  <c r="N226" i="2"/>
  <c r="J226" i="2"/>
  <c r="K226" i="2" s="1"/>
  <c r="N245" i="2"/>
  <c r="J245" i="2"/>
  <c r="K245" i="2" s="1"/>
  <c r="N236" i="2"/>
  <c r="J236" i="2"/>
  <c r="K236" i="2" s="1"/>
  <c r="N227" i="2"/>
  <c r="J227" i="2"/>
  <c r="K227" i="2" s="1"/>
  <c r="N219" i="2"/>
  <c r="J219" i="2"/>
  <c r="K219" i="2" s="1"/>
  <c r="N246" i="2"/>
  <c r="J246" i="2"/>
  <c r="K246" i="2" s="1"/>
  <c r="M224" i="2"/>
  <c r="M240" i="2"/>
  <c r="M241" i="2"/>
  <c r="M243" i="2"/>
  <c r="M242" i="2"/>
  <c r="M213" i="2"/>
  <c r="M249" i="2"/>
  <c r="M235" i="2"/>
  <c r="M234" i="2"/>
  <c r="M223" i="2"/>
  <c r="M232" i="2"/>
  <c r="M236" i="2"/>
  <c r="M218" i="2"/>
  <c r="M230" i="2"/>
  <c r="M238" i="2"/>
  <c r="M215" i="2"/>
  <c r="M248" i="2"/>
  <c r="M221" i="2"/>
  <c r="M244" i="2"/>
  <c r="N234" i="2"/>
  <c r="J234" i="2"/>
  <c r="K234" i="2" s="1"/>
  <c r="N213" i="2"/>
  <c r="J213" i="2"/>
  <c r="K213" i="2" s="1"/>
  <c r="N241" i="2"/>
  <c r="J241" i="2"/>
  <c r="K241" i="2" s="1"/>
  <c r="N232" i="2"/>
  <c r="J232" i="2"/>
  <c r="K232" i="2" s="1"/>
  <c r="N218" i="2"/>
  <c r="J218" i="2"/>
  <c r="K218" i="2" s="1"/>
  <c r="N243" i="2"/>
  <c r="J243" i="2"/>
  <c r="K243" i="2" s="1"/>
  <c r="N229" i="2"/>
  <c r="J229" i="2"/>
  <c r="K229" i="2" s="1"/>
  <c r="N223" i="2"/>
  <c r="J223" i="2"/>
  <c r="K223" i="2" s="1"/>
  <c r="N215" i="2"/>
  <c r="J215" i="2"/>
  <c r="K215" i="2" s="1"/>
  <c r="N230" i="2"/>
  <c r="J230" i="2"/>
  <c r="K230" i="2" s="1"/>
  <c r="M216" i="2"/>
  <c r="M239" i="2"/>
  <c r="M246" i="2"/>
  <c r="M247" i="2"/>
  <c r="M214" i="2"/>
  <c r="M231" i="2"/>
  <c r="M237" i="2"/>
  <c r="M228" i="2"/>
  <c r="M225" i="2"/>
  <c r="M226" i="2"/>
  <c r="M245" i="2"/>
  <c r="M250" i="2"/>
  <c r="M233" i="2"/>
  <c r="M222" i="2"/>
  <c r="M227" i="2"/>
  <c r="M217" i="2"/>
  <c r="M220" i="2"/>
  <c r="M229" i="2"/>
  <c r="M219" i="2"/>
  <c r="M212" i="2"/>
  <c r="J212" i="2"/>
  <c r="K212" i="2" s="1"/>
  <c r="N251" i="2"/>
  <c r="S29" i="3" l="1"/>
  <c r="O264" i="2"/>
  <c r="O280" i="2"/>
  <c r="O274" i="2"/>
  <c r="O270" i="2"/>
  <c r="O268" i="2"/>
  <c r="O263" i="2"/>
  <c r="O252" i="2"/>
  <c r="O255" i="2"/>
  <c r="O275" i="2"/>
  <c r="O267" i="2"/>
  <c r="O288" i="2"/>
  <c r="O261" i="2"/>
  <c r="O276" i="2"/>
  <c r="O262" i="2"/>
  <c r="O257" i="2"/>
  <c r="O273" i="2"/>
  <c r="O279" i="2"/>
  <c r="O265" i="2"/>
  <c r="O258" i="2"/>
  <c r="O256" i="2"/>
  <c r="O260" i="2"/>
  <c r="O284" i="2"/>
  <c r="O282" i="2"/>
  <c r="O283" i="2"/>
  <c r="O259" i="2"/>
  <c r="O289" i="2"/>
  <c r="O277" i="2"/>
  <c r="O266" i="2"/>
  <c r="O254" i="2"/>
  <c r="O285" i="2"/>
  <c r="O272" i="2"/>
  <c r="O278" i="2"/>
  <c r="O269" i="2"/>
  <c r="O281" i="2"/>
  <c r="O287" i="2"/>
  <c r="O271" i="2"/>
  <c r="O286" i="2"/>
  <c r="O253" i="2"/>
  <c r="O251" i="2"/>
  <c r="N255" i="2"/>
  <c r="J255" i="2"/>
  <c r="K255" i="2" s="1"/>
  <c r="N274" i="2"/>
  <c r="J274" i="2"/>
  <c r="K274" i="2" s="1"/>
  <c r="N261" i="2"/>
  <c r="J261" i="2"/>
  <c r="K261" i="2" s="1"/>
  <c r="N286" i="2"/>
  <c r="J286" i="2"/>
  <c r="K286" i="2" s="1"/>
  <c r="N256" i="2"/>
  <c r="J256" i="2"/>
  <c r="K256" i="2" s="1"/>
  <c r="N258" i="2"/>
  <c r="J258" i="2"/>
  <c r="K258" i="2" s="1"/>
  <c r="N275" i="2"/>
  <c r="J275" i="2"/>
  <c r="K275" i="2" s="1"/>
  <c r="N278" i="2"/>
  <c r="J278" i="2"/>
  <c r="K278" i="2" s="1"/>
  <c r="N260" i="2"/>
  <c r="J260" i="2"/>
  <c r="K260" i="2" s="1"/>
  <c r="M258" i="2"/>
  <c r="M272" i="2"/>
  <c r="M264" i="2"/>
  <c r="M253" i="2"/>
  <c r="M255" i="2"/>
  <c r="M254" i="2"/>
  <c r="M262" i="2"/>
  <c r="M282" i="2"/>
  <c r="N281" i="2"/>
  <c r="J281" i="2"/>
  <c r="K281" i="2" s="1"/>
  <c r="N259" i="2"/>
  <c r="J259" i="2"/>
  <c r="K259" i="2" s="1"/>
  <c r="N267" i="2"/>
  <c r="J267" i="2"/>
  <c r="K267" i="2" s="1"/>
  <c r="N276" i="2"/>
  <c r="J276" i="2"/>
  <c r="K276" i="2" s="1"/>
  <c r="N253" i="2"/>
  <c r="J253" i="2"/>
  <c r="K253" i="2" s="1"/>
  <c r="N270" i="2"/>
  <c r="J270" i="2"/>
  <c r="K270" i="2" s="1"/>
  <c r="N279" i="2"/>
  <c r="J279" i="2"/>
  <c r="K279" i="2" s="1"/>
  <c r="N288" i="2"/>
  <c r="J288" i="2"/>
  <c r="K288" i="2" s="1"/>
  <c r="N264" i="2"/>
  <c r="J264" i="2"/>
  <c r="K264" i="2" s="1"/>
  <c r="N277" i="2"/>
  <c r="J277" i="2"/>
  <c r="K277" i="2" s="1"/>
  <c r="N263" i="2"/>
  <c r="J263" i="2"/>
  <c r="K263" i="2" s="1"/>
  <c r="N283" i="2"/>
  <c r="J283" i="2"/>
  <c r="K283" i="2" s="1"/>
  <c r="N272" i="2"/>
  <c r="J272" i="2"/>
  <c r="K272" i="2" s="1"/>
  <c r="N289" i="2"/>
  <c r="J289" i="2"/>
  <c r="K289" i="2" s="1"/>
  <c r="N285" i="2"/>
  <c r="J285" i="2"/>
  <c r="K285" i="2" s="1"/>
  <c r="N266" i="2"/>
  <c r="J266" i="2"/>
  <c r="K266" i="2" s="1"/>
  <c r="N284" i="2"/>
  <c r="J284" i="2"/>
  <c r="K284" i="2" s="1"/>
  <c r="N265" i="2"/>
  <c r="J265" i="2"/>
  <c r="K265" i="2" s="1"/>
  <c r="N287" i="2"/>
  <c r="J287" i="2"/>
  <c r="K287" i="2" s="1"/>
  <c r="M259" i="2"/>
  <c r="M266" i="2"/>
  <c r="M284" i="2"/>
  <c r="M276" i="2"/>
  <c r="M285" i="2"/>
  <c r="M260" i="2"/>
  <c r="M269" i="2"/>
  <c r="M275" i="2"/>
  <c r="M274" i="2"/>
  <c r="M252" i="2"/>
  <c r="M279" i="2"/>
  <c r="N269" i="2"/>
  <c r="J269" i="2"/>
  <c r="K269" i="2" s="1"/>
  <c r="N254" i="2"/>
  <c r="J254" i="2"/>
  <c r="K254" i="2" s="1"/>
  <c r="N262" i="2"/>
  <c r="J262" i="2"/>
  <c r="K262" i="2" s="1"/>
  <c r="N268" i="2"/>
  <c r="J268" i="2"/>
  <c r="K268" i="2" s="1"/>
  <c r="N282" i="2"/>
  <c r="J282" i="2"/>
  <c r="K282" i="2" s="1"/>
  <c r="N257" i="2"/>
  <c r="J257" i="2"/>
  <c r="K257" i="2" s="1"/>
  <c r="N271" i="2"/>
  <c r="J271" i="2"/>
  <c r="K271" i="2" s="1"/>
  <c r="N280" i="2"/>
  <c r="J280" i="2"/>
  <c r="K280" i="2" s="1"/>
  <c r="N252" i="2"/>
  <c r="J252" i="2"/>
  <c r="K252" i="2" s="1"/>
  <c r="N273" i="2"/>
  <c r="J273" i="2"/>
  <c r="K273" i="2" s="1"/>
  <c r="M268" i="2"/>
  <c r="M256" i="2"/>
  <c r="M261" i="2"/>
  <c r="M289" i="2"/>
  <c r="M265" i="2"/>
  <c r="M267" i="2"/>
  <c r="M270" i="2"/>
  <c r="M286" i="2"/>
  <c r="M278" i="2"/>
  <c r="M283" i="2"/>
  <c r="M287" i="2"/>
  <c r="M277" i="2"/>
  <c r="M257" i="2"/>
  <c r="M271" i="2"/>
  <c r="M273" i="2"/>
  <c r="M288" i="2"/>
  <c r="M281" i="2"/>
  <c r="M280" i="2"/>
  <c r="M263" i="2"/>
  <c r="M251" i="2"/>
  <c r="J251" i="2"/>
  <c r="K251" i="2" s="1"/>
  <c r="N290" i="2"/>
  <c r="T29" i="3" l="1"/>
  <c r="O290" i="2"/>
  <c r="O303" i="2"/>
  <c r="O326" i="2"/>
  <c r="O317" i="2"/>
  <c r="O325" i="2"/>
  <c r="O328" i="2"/>
  <c r="O322" i="2"/>
  <c r="O323" i="2"/>
  <c r="O295" i="2"/>
  <c r="O304" i="2"/>
  <c r="O318" i="2"/>
  <c r="O296" i="2"/>
  <c r="O315" i="2"/>
  <c r="O306" i="2"/>
  <c r="O291" i="2"/>
  <c r="O307" i="2"/>
  <c r="O313" i="2"/>
  <c r="O308" i="2"/>
  <c r="O324" i="2"/>
  <c r="O305" i="2"/>
  <c r="O320" i="2"/>
  <c r="O311" i="2"/>
  <c r="O293" i="2"/>
  <c r="O316" i="2"/>
  <c r="O292" i="2"/>
  <c r="O310" i="2"/>
  <c r="O298" i="2"/>
  <c r="O321" i="2"/>
  <c r="O299" i="2"/>
  <c r="O297" i="2"/>
  <c r="O312" i="2"/>
  <c r="O301" i="2"/>
  <c r="O300" i="2"/>
  <c r="O327" i="2"/>
  <c r="O314" i="2"/>
  <c r="O294" i="2"/>
  <c r="O302" i="2"/>
  <c r="O309" i="2"/>
  <c r="O319" i="2"/>
  <c r="N327" i="2"/>
  <c r="J327" i="2"/>
  <c r="K327" i="2" s="1"/>
  <c r="N309" i="2"/>
  <c r="J309" i="2"/>
  <c r="K309" i="2" s="1"/>
  <c r="N292" i="2"/>
  <c r="J292" i="2"/>
  <c r="K292" i="2" s="1"/>
  <c r="N306" i="2"/>
  <c r="J306" i="2"/>
  <c r="K306" i="2" s="1"/>
  <c r="N298" i="2"/>
  <c r="J298" i="2"/>
  <c r="K298" i="2" s="1"/>
  <c r="N320" i="2"/>
  <c r="J320" i="2"/>
  <c r="K320" i="2" s="1"/>
  <c r="N299" i="2"/>
  <c r="J299" i="2"/>
  <c r="K299" i="2" s="1"/>
  <c r="N326" i="2"/>
  <c r="J326" i="2"/>
  <c r="K326" i="2" s="1"/>
  <c r="N317" i="2"/>
  <c r="J317" i="2"/>
  <c r="K317" i="2" s="1"/>
  <c r="N304" i="2"/>
  <c r="J304" i="2"/>
  <c r="K304" i="2" s="1"/>
  <c r="N323" i="2"/>
  <c r="J323" i="2"/>
  <c r="K323" i="2" s="1"/>
  <c r="N314" i="2"/>
  <c r="J314" i="2"/>
  <c r="K314" i="2" s="1"/>
  <c r="N305" i="2"/>
  <c r="J305" i="2"/>
  <c r="K305" i="2" s="1"/>
  <c r="N297" i="2"/>
  <c r="J297" i="2"/>
  <c r="K297" i="2" s="1"/>
  <c r="N324" i="2"/>
  <c r="J324" i="2"/>
  <c r="K324" i="2" s="1"/>
  <c r="M302" i="2"/>
  <c r="M320" i="2"/>
  <c r="M312" i="2"/>
  <c r="M296" i="2"/>
  <c r="M326" i="2"/>
  <c r="M317" i="2"/>
  <c r="M309" i="2"/>
  <c r="M304" i="2"/>
  <c r="M300" i="2"/>
  <c r="M307" i="2"/>
  <c r="M291" i="2"/>
  <c r="M314" i="2"/>
  <c r="M299" i="2"/>
  <c r="M315" i="2"/>
  <c r="M305" i="2"/>
  <c r="M301" i="2"/>
  <c r="M294" i="2"/>
  <c r="M303" i="2"/>
  <c r="M297" i="2"/>
  <c r="N328" i="2"/>
  <c r="J328" i="2"/>
  <c r="K328" i="2" s="1"/>
  <c r="N295" i="2"/>
  <c r="J295" i="2"/>
  <c r="K295" i="2" s="1"/>
  <c r="N325" i="2"/>
  <c r="J325" i="2"/>
  <c r="K325" i="2" s="1"/>
  <c r="N311" i="2"/>
  <c r="J311" i="2"/>
  <c r="K311" i="2" s="1"/>
  <c r="N300" i="2"/>
  <c r="J300" i="2"/>
  <c r="K300" i="2" s="1"/>
  <c r="N322" i="2"/>
  <c r="J322" i="2"/>
  <c r="K322" i="2" s="1"/>
  <c r="N313" i="2"/>
  <c r="J313" i="2"/>
  <c r="K313" i="2" s="1"/>
  <c r="N302" i="2"/>
  <c r="J302" i="2"/>
  <c r="K302" i="2" s="1"/>
  <c r="N294" i="2"/>
  <c r="J294" i="2"/>
  <c r="K294" i="2" s="1"/>
  <c r="N316" i="2"/>
  <c r="J316" i="2"/>
  <c r="K316" i="2" s="1"/>
  <c r="N303" i="2"/>
  <c r="J303" i="2"/>
  <c r="K303" i="2" s="1"/>
  <c r="N318" i="2"/>
  <c r="J318" i="2"/>
  <c r="K318" i="2" s="1"/>
  <c r="N315" i="2"/>
  <c r="J315" i="2"/>
  <c r="K315" i="2" s="1"/>
  <c r="N312" i="2"/>
  <c r="J312" i="2"/>
  <c r="K312" i="2" s="1"/>
  <c r="N291" i="2"/>
  <c r="J291" i="2"/>
  <c r="K291" i="2" s="1"/>
  <c r="N319" i="2"/>
  <c r="J319" i="2"/>
  <c r="K319" i="2" s="1"/>
  <c r="N310" i="2"/>
  <c r="J310" i="2"/>
  <c r="K310" i="2" s="1"/>
  <c r="N296" i="2"/>
  <c r="J296" i="2"/>
  <c r="K296" i="2" s="1"/>
  <c r="N321" i="2"/>
  <c r="J321" i="2"/>
  <c r="K321" i="2" s="1"/>
  <c r="N307" i="2"/>
  <c r="J307" i="2"/>
  <c r="K307" i="2" s="1"/>
  <c r="N301" i="2"/>
  <c r="J301" i="2"/>
  <c r="K301" i="2" s="1"/>
  <c r="J293" i="2"/>
  <c r="K293" i="2" s="1"/>
  <c r="N293" i="2"/>
  <c r="N308" i="2"/>
  <c r="J308" i="2"/>
  <c r="K308" i="2" s="1"/>
  <c r="M319" i="2"/>
  <c r="M327" i="2"/>
  <c r="M310" i="2"/>
  <c r="M316" i="2"/>
  <c r="M322" i="2"/>
  <c r="M325" i="2"/>
  <c r="M306" i="2"/>
  <c r="M328" i="2"/>
  <c r="M295" i="2"/>
  <c r="M318" i="2"/>
  <c r="M313" i="2"/>
  <c r="M308" i="2"/>
  <c r="M324" i="2"/>
  <c r="M323" i="2"/>
  <c r="M298" i="2"/>
  <c r="M321" i="2"/>
  <c r="M293" i="2"/>
  <c r="M292" i="2"/>
  <c r="M311" i="2"/>
  <c r="M290" i="2"/>
  <c r="J290" i="2"/>
  <c r="K290" i="2" s="1"/>
  <c r="N329" i="2"/>
  <c r="U29" i="3" l="1"/>
  <c r="O355" i="2"/>
  <c r="O350" i="2"/>
  <c r="O329" i="2"/>
  <c r="O342" i="2"/>
  <c r="O348" i="2"/>
  <c r="O333" i="2"/>
  <c r="O366" i="2"/>
  <c r="O340" i="2"/>
  <c r="O336" i="2"/>
  <c r="O360" i="2"/>
  <c r="O344" i="2"/>
  <c r="O347" i="2"/>
  <c r="O346" i="2"/>
  <c r="O345" i="2"/>
  <c r="O335" i="2"/>
  <c r="O343" i="2"/>
  <c r="O362" i="2"/>
  <c r="O367" i="2"/>
  <c r="O365" i="2"/>
  <c r="O349" i="2"/>
  <c r="O332" i="2"/>
  <c r="O359" i="2"/>
  <c r="O331" i="2"/>
  <c r="O358" i="2"/>
  <c r="O341" i="2"/>
  <c r="O353" i="2"/>
  <c r="O339" i="2"/>
  <c r="O351" i="2"/>
  <c r="O338" i="2"/>
  <c r="O337" i="2"/>
  <c r="O363" i="2"/>
  <c r="O352" i="2"/>
  <c r="O330" i="2"/>
  <c r="O354" i="2"/>
  <c r="O357" i="2"/>
  <c r="O334" i="2"/>
  <c r="O361" i="2"/>
  <c r="O364" i="2"/>
  <c r="O356" i="2"/>
  <c r="N333" i="2"/>
  <c r="J333" i="2"/>
  <c r="K333" i="2" s="1"/>
  <c r="N341" i="2"/>
  <c r="J341" i="2"/>
  <c r="K341" i="2" s="1"/>
  <c r="N339" i="2"/>
  <c r="J339" i="2"/>
  <c r="K339" i="2" s="1"/>
  <c r="N334" i="2"/>
  <c r="J334" i="2"/>
  <c r="K334" i="2" s="1"/>
  <c r="N363" i="2"/>
  <c r="J363" i="2"/>
  <c r="K363" i="2" s="1"/>
  <c r="N336" i="2"/>
  <c r="J336" i="2"/>
  <c r="K336" i="2" s="1"/>
  <c r="N344" i="2"/>
  <c r="J344" i="2"/>
  <c r="K344" i="2" s="1"/>
  <c r="N353" i="2"/>
  <c r="J353" i="2"/>
  <c r="K353" i="2" s="1"/>
  <c r="N362" i="2"/>
  <c r="J362" i="2"/>
  <c r="K362" i="2" s="1"/>
  <c r="N343" i="2"/>
  <c r="J343" i="2"/>
  <c r="K343" i="2" s="1"/>
  <c r="N356" i="2"/>
  <c r="J356" i="2"/>
  <c r="K356" i="2" s="1"/>
  <c r="N365" i="2"/>
  <c r="J365" i="2"/>
  <c r="K365" i="2" s="1"/>
  <c r="N338" i="2"/>
  <c r="J338" i="2"/>
  <c r="K338" i="2" s="1"/>
  <c r="M350" i="2"/>
  <c r="M332" i="2"/>
  <c r="M337" i="2"/>
  <c r="M363" i="2"/>
  <c r="M352" i="2"/>
  <c r="M334" i="2"/>
  <c r="M345" i="2"/>
  <c r="M361" i="2"/>
  <c r="M349" i="2"/>
  <c r="M358" i="2"/>
  <c r="M336" i="2"/>
  <c r="M333" i="2"/>
  <c r="M344" i="2"/>
  <c r="M338" i="2"/>
  <c r="M330" i="2"/>
  <c r="M339" i="2"/>
  <c r="M348" i="2"/>
  <c r="M365" i="2"/>
  <c r="M351" i="2"/>
  <c r="M341" i="2"/>
  <c r="N355" i="2"/>
  <c r="J355" i="2"/>
  <c r="K355" i="2" s="1"/>
  <c r="N352" i="2"/>
  <c r="J352" i="2"/>
  <c r="K352" i="2" s="1"/>
  <c r="N350" i="2"/>
  <c r="J350" i="2"/>
  <c r="K350" i="2" s="1"/>
  <c r="N364" i="2"/>
  <c r="J364" i="2"/>
  <c r="K364" i="2" s="1"/>
  <c r="N359" i="2"/>
  <c r="J359" i="2"/>
  <c r="K359" i="2" s="1"/>
  <c r="N337" i="2"/>
  <c r="J337" i="2"/>
  <c r="K337" i="2" s="1"/>
  <c r="N345" i="2"/>
  <c r="J345" i="2"/>
  <c r="K345" i="2" s="1"/>
  <c r="N354" i="2"/>
  <c r="J354" i="2"/>
  <c r="K354" i="2" s="1"/>
  <c r="N331" i="2"/>
  <c r="J331" i="2"/>
  <c r="K331" i="2" s="1"/>
  <c r="N348" i="2"/>
  <c r="J348" i="2"/>
  <c r="K348" i="2" s="1"/>
  <c r="N357" i="2"/>
  <c r="J357" i="2"/>
  <c r="K357" i="2" s="1"/>
  <c r="N366" i="2"/>
  <c r="J366" i="2"/>
  <c r="K366" i="2" s="1"/>
  <c r="N342" i="2"/>
  <c r="J342" i="2"/>
  <c r="K342" i="2" s="1"/>
  <c r="N361" i="2"/>
  <c r="J361" i="2"/>
  <c r="K361" i="2" s="1"/>
  <c r="N367" i="2"/>
  <c r="J367" i="2"/>
  <c r="K367" i="2" s="1"/>
  <c r="N347" i="2"/>
  <c r="J347" i="2"/>
  <c r="K347" i="2" s="1"/>
  <c r="N332" i="2"/>
  <c r="J332" i="2"/>
  <c r="K332" i="2" s="1"/>
  <c r="N340" i="2"/>
  <c r="J340" i="2"/>
  <c r="K340" i="2" s="1"/>
  <c r="N346" i="2"/>
  <c r="J346" i="2"/>
  <c r="K346" i="2" s="1"/>
  <c r="N360" i="2"/>
  <c r="J360" i="2"/>
  <c r="K360" i="2" s="1"/>
  <c r="N335" i="2"/>
  <c r="J335" i="2"/>
  <c r="K335" i="2" s="1"/>
  <c r="N349" i="2"/>
  <c r="J349" i="2"/>
  <c r="K349" i="2" s="1"/>
  <c r="N358" i="2"/>
  <c r="J358" i="2"/>
  <c r="K358" i="2" s="1"/>
  <c r="N330" i="2"/>
  <c r="J330" i="2"/>
  <c r="K330" i="2" s="1"/>
  <c r="N351" i="2"/>
  <c r="J351" i="2"/>
  <c r="K351" i="2" s="1"/>
  <c r="M331" i="2"/>
  <c r="M360" i="2"/>
  <c r="M362" i="2"/>
  <c r="M347" i="2"/>
  <c r="M357" i="2"/>
  <c r="M367" i="2"/>
  <c r="M364" i="2"/>
  <c r="M355" i="2"/>
  <c r="M366" i="2"/>
  <c r="M342" i="2"/>
  <c r="M340" i="2"/>
  <c r="M354" i="2"/>
  <c r="M353" i="2"/>
  <c r="M346" i="2"/>
  <c r="M343" i="2"/>
  <c r="M356" i="2"/>
  <c r="M335" i="2"/>
  <c r="M359" i="2"/>
  <c r="M329" i="2"/>
  <c r="J329" i="2"/>
  <c r="K329" i="2" s="1"/>
  <c r="N368" i="2"/>
  <c r="V29" i="3" l="1"/>
  <c r="O390" i="2"/>
  <c r="O397" i="2"/>
  <c r="O381" i="2"/>
  <c r="O395" i="2"/>
  <c r="O400" i="2"/>
  <c r="O396" i="2"/>
  <c r="O369" i="2"/>
  <c r="O402" i="2"/>
  <c r="O398" i="2"/>
  <c r="O388" i="2"/>
  <c r="O404" i="2"/>
  <c r="O401" i="2"/>
  <c r="O374" i="2"/>
  <c r="O385" i="2"/>
  <c r="O383" i="2"/>
  <c r="O375" i="2"/>
  <c r="O405" i="2"/>
  <c r="O387" i="2"/>
  <c r="O389" i="2"/>
  <c r="O370" i="2"/>
  <c r="O377" i="2"/>
  <c r="O378" i="2"/>
  <c r="O380" i="2"/>
  <c r="O376" i="2"/>
  <c r="O392" i="2"/>
  <c r="O403" i="2"/>
  <c r="O373" i="2"/>
  <c r="O393" i="2"/>
  <c r="O391" i="2"/>
  <c r="O371" i="2"/>
  <c r="O406" i="2"/>
  <c r="O382" i="2"/>
  <c r="O384" i="2"/>
  <c r="O386" i="2"/>
  <c r="O399" i="2"/>
  <c r="O379" i="2"/>
  <c r="O372" i="2"/>
  <c r="O394" i="2"/>
  <c r="O368" i="2"/>
  <c r="N381" i="2"/>
  <c r="J381" i="2"/>
  <c r="K381" i="2" s="1"/>
  <c r="N387" i="2"/>
  <c r="J387" i="2"/>
  <c r="K387" i="2" s="1"/>
  <c r="N393" i="2"/>
  <c r="J393" i="2"/>
  <c r="K393" i="2" s="1"/>
  <c r="N376" i="2"/>
  <c r="J376" i="2"/>
  <c r="K376" i="2" s="1"/>
  <c r="N377" i="2"/>
  <c r="J377" i="2"/>
  <c r="K377" i="2" s="1"/>
  <c r="N404" i="2"/>
  <c r="J404" i="2"/>
  <c r="K404" i="2" s="1"/>
  <c r="N395" i="2"/>
  <c r="J395" i="2"/>
  <c r="K395" i="2" s="1"/>
  <c r="N382" i="2"/>
  <c r="J382" i="2"/>
  <c r="K382" i="2" s="1"/>
  <c r="N401" i="2"/>
  <c r="J401" i="2"/>
  <c r="K401" i="2" s="1"/>
  <c r="N392" i="2"/>
  <c r="J392" i="2"/>
  <c r="K392" i="2" s="1"/>
  <c r="N383" i="2"/>
  <c r="J383" i="2"/>
  <c r="K383" i="2" s="1"/>
  <c r="N375" i="2"/>
  <c r="J375" i="2"/>
  <c r="K375" i="2" s="1"/>
  <c r="N402" i="2"/>
  <c r="J402" i="2"/>
  <c r="K402" i="2" s="1"/>
  <c r="M398" i="2"/>
  <c r="M395" i="2"/>
  <c r="M385" i="2"/>
  <c r="M393" i="2"/>
  <c r="M381" i="2"/>
  <c r="M394" i="2"/>
  <c r="M406" i="2"/>
  <c r="M386" i="2"/>
  <c r="M399" i="2"/>
  <c r="M390" i="2"/>
  <c r="M387" i="2"/>
  <c r="M369" i="2"/>
  <c r="M383" i="2"/>
  <c r="M375" i="2"/>
  <c r="M388" i="2"/>
  <c r="M384" i="2"/>
  <c r="M391" i="2"/>
  <c r="M376" i="2"/>
  <c r="M389" i="2"/>
  <c r="N396" i="2"/>
  <c r="J396" i="2"/>
  <c r="K396" i="2" s="1"/>
  <c r="N406" i="2"/>
  <c r="J406" i="2"/>
  <c r="K406" i="2" s="1"/>
  <c r="N373" i="2"/>
  <c r="J373" i="2"/>
  <c r="K373" i="2" s="1"/>
  <c r="N403" i="2"/>
  <c r="J403" i="2"/>
  <c r="K403" i="2" s="1"/>
  <c r="N389" i="2"/>
  <c r="J389" i="2"/>
  <c r="K389" i="2" s="1"/>
  <c r="N378" i="2"/>
  <c r="J378" i="2"/>
  <c r="K378" i="2" s="1"/>
  <c r="N400" i="2"/>
  <c r="J400" i="2"/>
  <c r="K400" i="2" s="1"/>
  <c r="N391" i="2"/>
  <c r="J391" i="2"/>
  <c r="K391" i="2" s="1"/>
  <c r="N380" i="2"/>
  <c r="J380" i="2"/>
  <c r="K380" i="2" s="1"/>
  <c r="N372" i="2"/>
  <c r="J372" i="2"/>
  <c r="K372" i="2" s="1"/>
  <c r="N394" i="2"/>
  <c r="J394" i="2"/>
  <c r="K394" i="2" s="1"/>
  <c r="N405" i="2"/>
  <c r="J405" i="2"/>
  <c r="K405" i="2" s="1"/>
  <c r="N370" i="2"/>
  <c r="J370" i="2"/>
  <c r="K370" i="2" s="1"/>
  <c r="N384" i="2"/>
  <c r="J384" i="2"/>
  <c r="K384" i="2" s="1"/>
  <c r="N398" i="2"/>
  <c r="J398" i="2"/>
  <c r="K398" i="2" s="1"/>
  <c r="N390" i="2"/>
  <c r="J390" i="2"/>
  <c r="K390" i="2" s="1"/>
  <c r="N369" i="2"/>
  <c r="J369" i="2"/>
  <c r="K369" i="2" s="1"/>
  <c r="N397" i="2"/>
  <c r="J397" i="2"/>
  <c r="K397" i="2" s="1"/>
  <c r="N388" i="2"/>
  <c r="J388" i="2"/>
  <c r="K388" i="2" s="1"/>
  <c r="N374" i="2"/>
  <c r="J374" i="2"/>
  <c r="K374" i="2" s="1"/>
  <c r="N399" i="2"/>
  <c r="J399" i="2"/>
  <c r="K399" i="2" s="1"/>
  <c r="N385" i="2"/>
  <c r="J385" i="2"/>
  <c r="K385" i="2" s="1"/>
  <c r="N379" i="2"/>
  <c r="J379" i="2"/>
  <c r="K379" i="2" s="1"/>
  <c r="N371" i="2"/>
  <c r="J371" i="2"/>
  <c r="K371" i="2" s="1"/>
  <c r="N386" i="2"/>
  <c r="J386" i="2"/>
  <c r="K386" i="2" s="1"/>
  <c r="M374" i="2"/>
  <c r="M382" i="2"/>
  <c r="M392" i="2"/>
  <c r="M379" i="2"/>
  <c r="M405" i="2"/>
  <c r="M403" i="2"/>
  <c r="M396" i="2"/>
  <c r="M401" i="2"/>
  <c r="M370" i="2"/>
  <c r="M380" i="2"/>
  <c r="M404" i="2"/>
  <c r="M378" i="2"/>
  <c r="M377" i="2"/>
  <c r="M372" i="2"/>
  <c r="M397" i="2"/>
  <c r="M400" i="2"/>
  <c r="M373" i="2"/>
  <c r="M402" i="2"/>
  <c r="M371" i="2"/>
  <c r="M368" i="2"/>
  <c r="J368" i="2"/>
  <c r="K368" i="2" s="1"/>
  <c r="N407" i="2"/>
  <c r="W29" i="3" l="1"/>
  <c r="O420" i="2"/>
  <c r="O423" i="2"/>
  <c r="O432" i="2"/>
  <c r="O416" i="2"/>
  <c r="O414" i="2"/>
  <c r="O427" i="2"/>
  <c r="O435" i="2"/>
  <c r="O434" i="2"/>
  <c r="O429" i="2"/>
  <c r="O438" i="2"/>
  <c r="O445" i="2"/>
  <c r="O442" i="2"/>
  <c r="O415" i="2"/>
  <c r="O426" i="2"/>
  <c r="O440" i="2"/>
  <c r="O441" i="2"/>
  <c r="O433" i="2"/>
  <c r="O418" i="2"/>
  <c r="O425" i="2"/>
  <c r="O421" i="2"/>
  <c r="O410" i="2"/>
  <c r="O430" i="2"/>
  <c r="O412" i="2"/>
  <c r="O431" i="2"/>
  <c r="O417" i="2"/>
  <c r="O409" i="2"/>
  <c r="O428" i="2"/>
  <c r="O444" i="2"/>
  <c r="O422" i="2"/>
  <c r="O413" i="2"/>
  <c r="O443" i="2"/>
  <c r="O437" i="2"/>
  <c r="O408" i="2"/>
  <c r="O439" i="2"/>
  <c r="O411" i="2"/>
  <c r="O419" i="2"/>
  <c r="O424" i="2"/>
  <c r="O436" i="2"/>
  <c r="O407" i="2"/>
  <c r="N442" i="2"/>
  <c r="J442" i="2"/>
  <c r="K442" i="2" s="1"/>
  <c r="N441" i="2"/>
  <c r="J441" i="2"/>
  <c r="K441" i="2" s="1"/>
  <c r="N414" i="2"/>
  <c r="J414" i="2"/>
  <c r="K414" i="2" s="1"/>
  <c r="N422" i="2"/>
  <c r="J422" i="2"/>
  <c r="K422" i="2" s="1"/>
  <c r="N431" i="2"/>
  <c r="J431" i="2"/>
  <c r="K431" i="2" s="1"/>
  <c r="N440" i="2"/>
  <c r="J440" i="2"/>
  <c r="K440" i="2" s="1"/>
  <c r="N421" i="2"/>
  <c r="J421" i="2"/>
  <c r="K421" i="2" s="1"/>
  <c r="N434" i="2"/>
  <c r="J434" i="2"/>
  <c r="K434" i="2" s="1"/>
  <c r="N443" i="2"/>
  <c r="J443" i="2"/>
  <c r="K443" i="2" s="1"/>
  <c r="N416" i="2"/>
  <c r="J416" i="2"/>
  <c r="K416" i="2" s="1"/>
  <c r="M410" i="2"/>
  <c r="M412" i="2"/>
  <c r="M436" i="2"/>
  <c r="M416" i="2"/>
  <c r="M443" i="2"/>
  <c r="M409" i="2"/>
  <c r="M435" i="2"/>
  <c r="M444" i="2"/>
  <c r="M431" i="2"/>
  <c r="M413" i="2"/>
  <c r="M428" i="2"/>
  <c r="M430" i="2"/>
  <c r="M427" i="2"/>
  <c r="M422" i="2"/>
  <c r="M426" i="2"/>
  <c r="M438" i="2"/>
  <c r="M445" i="2"/>
  <c r="M420" i="2"/>
  <c r="M424" i="2"/>
  <c r="M437" i="2"/>
  <c r="N411" i="2"/>
  <c r="J411" i="2"/>
  <c r="K411" i="2" s="1"/>
  <c r="N430" i="2"/>
  <c r="J430" i="2"/>
  <c r="K430" i="2" s="1"/>
  <c r="N428" i="2"/>
  <c r="J428" i="2"/>
  <c r="K428" i="2" s="1"/>
  <c r="N412" i="2"/>
  <c r="J412" i="2"/>
  <c r="K412" i="2" s="1"/>
  <c r="N437" i="2"/>
  <c r="J437" i="2"/>
  <c r="K437" i="2" s="1"/>
  <c r="N415" i="2"/>
  <c r="J415" i="2"/>
  <c r="K415" i="2" s="1"/>
  <c r="N423" i="2"/>
  <c r="J423" i="2"/>
  <c r="K423" i="2" s="1"/>
  <c r="N432" i="2"/>
  <c r="J432" i="2"/>
  <c r="K432" i="2" s="1"/>
  <c r="N409" i="2"/>
  <c r="J409" i="2"/>
  <c r="K409" i="2" s="1"/>
  <c r="N426" i="2"/>
  <c r="J426" i="2"/>
  <c r="K426" i="2" s="1"/>
  <c r="N435" i="2"/>
  <c r="J435" i="2"/>
  <c r="K435" i="2" s="1"/>
  <c r="N444" i="2"/>
  <c r="J444" i="2"/>
  <c r="K444" i="2" s="1"/>
  <c r="N420" i="2"/>
  <c r="J420" i="2"/>
  <c r="K420" i="2" s="1"/>
  <c r="N433" i="2"/>
  <c r="J433" i="2"/>
  <c r="K433" i="2" s="1"/>
  <c r="N419" i="2"/>
  <c r="J419" i="2"/>
  <c r="K419" i="2" s="1"/>
  <c r="N439" i="2"/>
  <c r="J439" i="2"/>
  <c r="K439" i="2" s="1"/>
  <c r="N417" i="2"/>
  <c r="J417" i="2"/>
  <c r="K417" i="2" s="1"/>
  <c r="N445" i="2"/>
  <c r="J445" i="2"/>
  <c r="K445" i="2" s="1"/>
  <c r="N425" i="2"/>
  <c r="J425" i="2"/>
  <c r="K425" i="2" s="1"/>
  <c r="N410" i="2"/>
  <c r="J410" i="2"/>
  <c r="K410" i="2" s="1"/>
  <c r="N418" i="2"/>
  <c r="J418" i="2"/>
  <c r="K418" i="2" s="1"/>
  <c r="N424" i="2"/>
  <c r="J424" i="2"/>
  <c r="K424" i="2" s="1"/>
  <c r="N438" i="2"/>
  <c r="J438" i="2"/>
  <c r="K438" i="2" s="1"/>
  <c r="N413" i="2"/>
  <c r="J413" i="2"/>
  <c r="K413" i="2" s="1"/>
  <c r="N427" i="2"/>
  <c r="J427" i="2"/>
  <c r="K427" i="2" s="1"/>
  <c r="N436" i="2"/>
  <c r="J436" i="2"/>
  <c r="K436" i="2" s="1"/>
  <c r="N408" i="2"/>
  <c r="J408" i="2"/>
  <c r="K408" i="2" s="1"/>
  <c r="N429" i="2"/>
  <c r="J429" i="2"/>
  <c r="K429" i="2" s="1"/>
  <c r="M441" i="2"/>
  <c r="M439" i="2"/>
  <c r="M411" i="2"/>
  <c r="M417" i="2"/>
  <c r="M419" i="2"/>
  <c r="M440" i="2"/>
  <c r="M442" i="2"/>
  <c r="M418" i="2"/>
  <c r="M421" i="2"/>
  <c r="M415" i="2"/>
  <c r="M423" i="2"/>
  <c r="M414" i="2"/>
  <c r="M408" i="2"/>
  <c r="M429" i="2"/>
  <c r="M425" i="2"/>
  <c r="M433" i="2"/>
  <c r="M432" i="2"/>
  <c r="M434" i="2"/>
  <c r="M407" i="2"/>
  <c r="J407" i="2"/>
  <c r="K407" i="2" s="1"/>
  <c r="N446" i="2"/>
  <c r="X29" i="3" l="1"/>
  <c r="O459" i="2"/>
  <c r="O480" i="2"/>
  <c r="O465" i="2"/>
  <c r="O481" i="2"/>
  <c r="O477" i="2"/>
  <c r="O468" i="2"/>
  <c r="O473" i="2"/>
  <c r="O466" i="2"/>
  <c r="O455" i="2"/>
  <c r="O458" i="2"/>
  <c r="O478" i="2"/>
  <c r="O476" i="2"/>
  <c r="O452" i="2"/>
  <c r="O483" i="2"/>
  <c r="O448" i="2"/>
  <c r="O470" i="2"/>
  <c r="O469" i="2"/>
  <c r="O460" i="2"/>
  <c r="O457" i="2"/>
  <c r="O462" i="2"/>
  <c r="O479" i="2"/>
  <c r="O454" i="2"/>
  <c r="O484" i="2"/>
  <c r="O474" i="2"/>
  <c r="O453" i="2"/>
  <c r="O471" i="2"/>
  <c r="O475" i="2"/>
  <c r="O463" i="2"/>
  <c r="O450" i="2"/>
  <c r="O447" i="2"/>
  <c r="O482" i="2"/>
  <c r="O461" i="2"/>
  <c r="O467" i="2"/>
  <c r="O456" i="2"/>
  <c r="O451" i="2"/>
  <c r="O449" i="2"/>
  <c r="O464" i="2"/>
  <c r="O472" i="2"/>
  <c r="O446" i="2"/>
  <c r="N459" i="2"/>
  <c r="J459" i="2"/>
  <c r="K459" i="2" s="1"/>
  <c r="N483" i="2"/>
  <c r="J483" i="2"/>
  <c r="K483" i="2" s="1"/>
  <c r="N474" i="2"/>
  <c r="J474" i="2"/>
  <c r="K474" i="2" s="1"/>
  <c r="J465" i="2"/>
  <c r="K465" i="2" s="1"/>
  <c r="N465" i="2"/>
  <c r="N448" i="2"/>
  <c r="J448" i="2"/>
  <c r="K448" i="2" s="1"/>
  <c r="N471" i="2"/>
  <c r="J471" i="2"/>
  <c r="K471" i="2" s="1"/>
  <c r="N462" i="2"/>
  <c r="J462" i="2"/>
  <c r="K462" i="2" s="1"/>
  <c r="N454" i="2"/>
  <c r="J454" i="2"/>
  <c r="K454" i="2" s="1"/>
  <c r="N476" i="2"/>
  <c r="J476" i="2"/>
  <c r="K476" i="2" s="1"/>
  <c r="N455" i="2"/>
  <c r="J455" i="2"/>
  <c r="K455" i="2" s="1"/>
  <c r="N482" i="2"/>
  <c r="J482" i="2"/>
  <c r="K482" i="2" s="1"/>
  <c r="N473" i="2"/>
  <c r="J473" i="2"/>
  <c r="K473" i="2" s="1"/>
  <c r="N460" i="2"/>
  <c r="J460" i="2"/>
  <c r="K460" i="2" s="1"/>
  <c r="N479" i="2"/>
  <c r="J479" i="2"/>
  <c r="K479" i="2" s="1"/>
  <c r="N470" i="2"/>
  <c r="J470" i="2"/>
  <c r="K470" i="2" s="1"/>
  <c r="N461" i="2"/>
  <c r="J461" i="2"/>
  <c r="K461" i="2" s="1"/>
  <c r="N453" i="2"/>
  <c r="J453" i="2"/>
  <c r="K453" i="2" s="1"/>
  <c r="N480" i="2"/>
  <c r="J480" i="2"/>
  <c r="K480" i="2" s="1"/>
  <c r="M473" i="2"/>
  <c r="M472" i="2"/>
  <c r="M468" i="2"/>
  <c r="M453" i="2"/>
  <c r="M454" i="2"/>
  <c r="M457" i="2"/>
  <c r="M479" i="2"/>
  <c r="M456" i="2"/>
  <c r="M478" i="2"/>
  <c r="M476" i="2"/>
  <c r="M459" i="2"/>
  <c r="M477" i="2"/>
  <c r="M461" i="2"/>
  <c r="M469" i="2"/>
  <c r="M452" i="2"/>
  <c r="M483" i="2"/>
  <c r="M448" i="2"/>
  <c r="M455" i="2"/>
  <c r="M451" i="2"/>
  <c r="N484" i="2"/>
  <c r="J484" i="2"/>
  <c r="K484" i="2" s="1"/>
  <c r="N451" i="2"/>
  <c r="J451" i="2"/>
  <c r="K451" i="2" s="1"/>
  <c r="N481" i="2"/>
  <c r="J481" i="2"/>
  <c r="K481" i="2" s="1"/>
  <c r="N467" i="2"/>
  <c r="J467" i="2"/>
  <c r="K467" i="2" s="1"/>
  <c r="N456" i="2"/>
  <c r="J456" i="2"/>
  <c r="K456" i="2" s="1"/>
  <c r="N478" i="2"/>
  <c r="J478" i="2"/>
  <c r="K478" i="2" s="1"/>
  <c r="N469" i="2"/>
  <c r="J469" i="2"/>
  <c r="K469" i="2" s="1"/>
  <c r="N458" i="2"/>
  <c r="J458" i="2"/>
  <c r="K458" i="2" s="1"/>
  <c r="N450" i="2"/>
  <c r="J450" i="2"/>
  <c r="K450" i="2" s="1"/>
  <c r="N472" i="2"/>
  <c r="J472" i="2"/>
  <c r="K472" i="2" s="1"/>
  <c r="N468" i="2"/>
  <c r="J468" i="2"/>
  <c r="K468" i="2" s="1"/>
  <c r="N447" i="2"/>
  <c r="J447" i="2"/>
  <c r="K447" i="2" s="1"/>
  <c r="N475" i="2"/>
  <c r="J475" i="2"/>
  <c r="K475" i="2" s="1"/>
  <c r="N466" i="2"/>
  <c r="J466" i="2"/>
  <c r="K466" i="2" s="1"/>
  <c r="N452" i="2"/>
  <c r="J452" i="2"/>
  <c r="K452" i="2" s="1"/>
  <c r="N477" i="2"/>
  <c r="J477" i="2"/>
  <c r="K477" i="2" s="1"/>
  <c r="N463" i="2"/>
  <c r="J463" i="2"/>
  <c r="K463" i="2" s="1"/>
  <c r="N457" i="2"/>
  <c r="J457" i="2"/>
  <c r="K457" i="2" s="1"/>
  <c r="N449" i="2"/>
  <c r="J449" i="2"/>
  <c r="K449" i="2" s="1"/>
  <c r="N464" i="2"/>
  <c r="J464" i="2"/>
  <c r="K464" i="2" s="1"/>
  <c r="M471" i="2"/>
  <c r="M464" i="2"/>
  <c r="M447" i="2"/>
  <c r="M462" i="2"/>
  <c r="M460" i="2"/>
  <c r="M481" i="2"/>
  <c r="M458" i="2"/>
  <c r="M450" i="2"/>
  <c r="M480" i="2"/>
  <c r="M463" i="2"/>
  <c r="M484" i="2"/>
  <c r="M465" i="2"/>
  <c r="M466" i="2"/>
  <c r="M467" i="2"/>
  <c r="M470" i="2"/>
  <c r="M474" i="2"/>
  <c r="M482" i="2"/>
  <c r="M475" i="2"/>
  <c r="M449" i="2"/>
  <c r="M446" i="2"/>
  <c r="J446" i="2"/>
  <c r="K446" i="2" s="1"/>
  <c r="N485" i="2"/>
  <c r="Y29" i="3" l="1"/>
  <c r="O498" i="2"/>
  <c r="O511" i="2"/>
  <c r="O488" i="2"/>
  <c r="O495" i="2"/>
  <c r="O500" i="2"/>
  <c r="O486" i="2"/>
  <c r="O502" i="2"/>
  <c r="O510" i="2"/>
  <c r="O513" i="2"/>
  <c r="O493" i="2"/>
  <c r="O501" i="2"/>
  <c r="O499" i="2"/>
  <c r="O509" i="2"/>
  <c r="O522" i="2"/>
  <c r="O515" i="2"/>
  <c r="O497" i="2"/>
  <c r="O494" i="2"/>
  <c r="O512" i="2"/>
  <c r="O516" i="2"/>
  <c r="O504" i="2"/>
  <c r="O503" i="2"/>
  <c r="O490" i="2"/>
  <c r="O506" i="2"/>
  <c r="O521" i="2"/>
  <c r="O489" i="2"/>
  <c r="O514" i="2"/>
  <c r="O492" i="2"/>
  <c r="O523" i="2"/>
  <c r="O518" i="2"/>
  <c r="O496" i="2"/>
  <c r="O508" i="2"/>
  <c r="O487" i="2"/>
  <c r="O491" i="2"/>
  <c r="O517" i="2"/>
  <c r="O505" i="2"/>
  <c r="O507" i="2"/>
  <c r="O520" i="2"/>
  <c r="O519" i="2"/>
  <c r="O485" i="2"/>
  <c r="N511" i="2"/>
  <c r="J511" i="2"/>
  <c r="K511" i="2" s="1"/>
  <c r="N489" i="2"/>
  <c r="J489" i="2"/>
  <c r="K489" i="2" s="1"/>
  <c r="N497" i="2"/>
  <c r="J497" i="2"/>
  <c r="K497" i="2" s="1"/>
  <c r="N508" i="2"/>
  <c r="J508" i="2"/>
  <c r="K508" i="2" s="1"/>
  <c r="N517" i="2"/>
  <c r="J517" i="2"/>
  <c r="K517" i="2" s="1"/>
  <c r="N495" i="2"/>
  <c r="J495" i="2"/>
  <c r="K495" i="2" s="1"/>
  <c r="N506" i="2"/>
  <c r="J506" i="2"/>
  <c r="K506" i="2" s="1"/>
  <c r="N520" i="2"/>
  <c r="J520" i="2"/>
  <c r="K520" i="2" s="1"/>
  <c r="N490" i="2"/>
  <c r="J490" i="2"/>
  <c r="K490" i="2" s="1"/>
  <c r="N523" i="2"/>
  <c r="J523" i="2"/>
  <c r="K523" i="2" s="1"/>
  <c r="N519" i="2"/>
  <c r="J519" i="2"/>
  <c r="K519" i="2" s="1"/>
  <c r="N492" i="2"/>
  <c r="J492" i="2"/>
  <c r="K492" i="2" s="1"/>
  <c r="N500" i="2"/>
  <c r="J500" i="2"/>
  <c r="K500" i="2" s="1"/>
  <c r="N509" i="2"/>
  <c r="J509" i="2"/>
  <c r="K509" i="2" s="1"/>
  <c r="N518" i="2"/>
  <c r="J518" i="2"/>
  <c r="K518" i="2" s="1"/>
  <c r="N499" i="2"/>
  <c r="J499" i="2"/>
  <c r="K499" i="2" s="1"/>
  <c r="N512" i="2"/>
  <c r="J512" i="2"/>
  <c r="K512" i="2" s="1"/>
  <c r="N521" i="2"/>
  <c r="J521" i="2"/>
  <c r="K521" i="2" s="1"/>
  <c r="N494" i="2"/>
  <c r="J494" i="2"/>
  <c r="K494" i="2" s="1"/>
  <c r="M488" i="2"/>
  <c r="M521" i="2"/>
  <c r="M509" i="2"/>
  <c r="M505" i="2"/>
  <c r="M523" i="2"/>
  <c r="M519" i="2"/>
  <c r="M497" i="2"/>
  <c r="M499" i="2"/>
  <c r="M486" i="2"/>
  <c r="M510" i="2"/>
  <c r="M494" i="2"/>
  <c r="M522" i="2"/>
  <c r="M508" i="2"/>
  <c r="M516" i="2"/>
  <c r="M515" i="2"/>
  <c r="M495" i="2"/>
  <c r="M496" i="2"/>
  <c r="M492" i="2"/>
  <c r="M511" i="2"/>
  <c r="N515" i="2"/>
  <c r="J515" i="2"/>
  <c r="K515" i="2" s="1"/>
  <c r="N493" i="2"/>
  <c r="J493" i="2"/>
  <c r="K493" i="2" s="1"/>
  <c r="N501" i="2"/>
  <c r="J501" i="2"/>
  <c r="K501" i="2" s="1"/>
  <c r="N510" i="2"/>
  <c r="J510" i="2"/>
  <c r="K510" i="2" s="1"/>
  <c r="N487" i="2"/>
  <c r="J487" i="2"/>
  <c r="K487" i="2" s="1"/>
  <c r="N504" i="2"/>
  <c r="J504" i="2"/>
  <c r="K504" i="2" s="1"/>
  <c r="N513" i="2"/>
  <c r="J513" i="2"/>
  <c r="K513" i="2" s="1"/>
  <c r="N522" i="2"/>
  <c r="J522" i="2"/>
  <c r="K522" i="2" s="1"/>
  <c r="N498" i="2"/>
  <c r="J498" i="2"/>
  <c r="K498" i="2" s="1"/>
  <c r="N503" i="2"/>
  <c r="J503" i="2"/>
  <c r="K503" i="2" s="1"/>
  <c r="N488" i="2"/>
  <c r="J488" i="2"/>
  <c r="K488" i="2" s="1"/>
  <c r="N496" i="2"/>
  <c r="J496" i="2"/>
  <c r="K496" i="2" s="1"/>
  <c r="N502" i="2"/>
  <c r="J502" i="2"/>
  <c r="K502" i="2" s="1"/>
  <c r="N516" i="2"/>
  <c r="J516" i="2"/>
  <c r="K516" i="2" s="1"/>
  <c r="N491" i="2"/>
  <c r="J491" i="2"/>
  <c r="K491" i="2" s="1"/>
  <c r="N505" i="2"/>
  <c r="J505" i="2"/>
  <c r="K505" i="2" s="1"/>
  <c r="N514" i="2"/>
  <c r="J514" i="2"/>
  <c r="K514" i="2" s="1"/>
  <c r="N486" i="2"/>
  <c r="J486" i="2"/>
  <c r="K486" i="2" s="1"/>
  <c r="N507" i="2"/>
  <c r="J507" i="2"/>
  <c r="K507" i="2" s="1"/>
  <c r="M514" i="2"/>
  <c r="M513" i="2"/>
  <c r="M506" i="2"/>
  <c r="M504" i="2"/>
  <c r="M502" i="2"/>
  <c r="M489" i="2"/>
  <c r="M520" i="2"/>
  <c r="M501" i="2"/>
  <c r="M503" i="2"/>
  <c r="M490" i="2"/>
  <c r="M487" i="2"/>
  <c r="M491" i="2"/>
  <c r="M500" i="2"/>
  <c r="M498" i="2"/>
  <c r="M517" i="2"/>
  <c r="M518" i="2"/>
  <c r="M493" i="2"/>
  <c r="M507" i="2"/>
  <c r="M512" i="2"/>
  <c r="M485" i="2"/>
  <c r="J485" i="2"/>
  <c r="K485" i="2" s="1"/>
  <c r="N524" i="2"/>
  <c r="O524" i="2" l="1"/>
  <c r="Z29" i="3"/>
  <c r="O537" i="2"/>
  <c r="O559" i="2"/>
  <c r="O544" i="2"/>
  <c r="O530" i="2"/>
  <c r="O547" i="2"/>
  <c r="O557" i="2"/>
  <c r="O531" i="2"/>
  <c r="O528" i="2"/>
  <c r="O545" i="2"/>
  <c r="O542" i="2"/>
  <c r="O543" i="2"/>
  <c r="O551" i="2"/>
  <c r="O536" i="2"/>
  <c r="O561" i="2"/>
  <c r="O538" i="2"/>
  <c r="O532" i="2"/>
  <c r="O549" i="2"/>
  <c r="O525" i="2"/>
  <c r="O534" i="2"/>
  <c r="O550" i="2"/>
  <c r="O558" i="2"/>
  <c r="O546" i="2"/>
  <c r="O556" i="2"/>
  <c r="O526" i="2"/>
  <c r="O535" i="2"/>
  <c r="O562" i="2"/>
  <c r="O553" i="2"/>
  <c r="O560" i="2"/>
  <c r="O529" i="2"/>
  <c r="O555" i="2"/>
  <c r="O533" i="2"/>
  <c r="O554" i="2"/>
  <c r="O548" i="2"/>
  <c r="O540" i="2"/>
  <c r="O552" i="2"/>
  <c r="O541" i="2"/>
  <c r="O539" i="2"/>
  <c r="O527" i="2"/>
  <c r="N537" i="2"/>
  <c r="J537" i="2"/>
  <c r="K537" i="2" s="1"/>
  <c r="N561" i="2"/>
  <c r="J561" i="2"/>
  <c r="K561" i="2" s="1"/>
  <c r="N552" i="2"/>
  <c r="J552" i="2"/>
  <c r="K552" i="2" s="1"/>
  <c r="N543" i="2"/>
  <c r="J543" i="2"/>
  <c r="K543" i="2" s="1"/>
  <c r="N526" i="2"/>
  <c r="J526" i="2"/>
  <c r="K526" i="2" s="1"/>
  <c r="N549" i="2"/>
  <c r="J549" i="2"/>
  <c r="K549" i="2" s="1"/>
  <c r="N540" i="2"/>
  <c r="J540" i="2"/>
  <c r="K540" i="2" s="1"/>
  <c r="N532" i="2"/>
  <c r="J532" i="2"/>
  <c r="K532" i="2" s="1"/>
  <c r="N554" i="2"/>
  <c r="J554" i="2"/>
  <c r="K554" i="2" s="1"/>
  <c r="N533" i="2"/>
  <c r="J533" i="2"/>
  <c r="K533" i="2" s="1"/>
  <c r="N560" i="2"/>
  <c r="J560" i="2"/>
  <c r="K560" i="2" s="1"/>
  <c r="N551" i="2"/>
  <c r="J551" i="2"/>
  <c r="K551" i="2" s="1"/>
  <c r="N538" i="2"/>
  <c r="J538" i="2"/>
  <c r="K538" i="2" s="1"/>
  <c r="N557" i="2"/>
  <c r="J557" i="2"/>
  <c r="K557" i="2" s="1"/>
  <c r="N548" i="2"/>
  <c r="J548" i="2"/>
  <c r="K548" i="2" s="1"/>
  <c r="N539" i="2"/>
  <c r="J539" i="2"/>
  <c r="K539" i="2" s="1"/>
  <c r="N531" i="2"/>
  <c r="J531" i="2"/>
  <c r="K531" i="2" s="1"/>
  <c r="N558" i="2"/>
  <c r="J558" i="2"/>
  <c r="K558" i="2" s="1"/>
  <c r="M551" i="2"/>
  <c r="M532" i="2"/>
  <c r="M556" i="2"/>
  <c r="M539" i="2"/>
  <c r="M526" i="2"/>
  <c r="M542" i="2"/>
  <c r="M559" i="2"/>
  <c r="M541" i="2"/>
  <c r="M545" i="2"/>
  <c r="M553" i="2"/>
  <c r="M550" i="2"/>
  <c r="M535" i="2"/>
  <c r="M554" i="2"/>
  <c r="M547" i="2"/>
  <c r="M533" i="2"/>
  <c r="M525" i="2"/>
  <c r="M536" i="2"/>
  <c r="M562" i="2"/>
  <c r="M548" i="2"/>
  <c r="M527" i="2"/>
  <c r="N562" i="2"/>
  <c r="J562" i="2"/>
  <c r="K562" i="2" s="1"/>
  <c r="N529" i="2"/>
  <c r="J529" i="2"/>
  <c r="K529" i="2" s="1"/>
  <c r="N559" i="2"/>
  <c r="J559" i="2"/>
  <c r="K559" i="2" s="1"/>
  <c r="N545" i="2"/>
  <c r="J545" i="2"/>
  <c r="K545" i="2" s="1"/>
  <c r="N534" i="2"/>
  <c r="J534" i="2"/>
  <c r="K534" i="2" s="1"/>
  <c r="N556" i="2"/>
  <c r="J556" i="2"/>
  <c r="K556" i="2" s="1"/>
  <c r="N547" i="2"/>
  <c r="J547" i="2"/>
  <c r="K547" i="2" s="1"/>
  <c r="N536" i="2"/>
  <c r="J536" i="2"/>
  <c r="K536" i="2" s="1"/>
  <c r="N528" i="2"/>
  <c r="J528" i="2"/>
  <c r="K528" i="2" s="1"/>
  <c r="N550" i="2"/>
  <c r="J550" i="2"/>
  <c r="K550" i="2" s="1"/>
  <c r="N546" i="2"/>
  <c r="J546" i="2"/>
  <c r="K546" i="2" s="1"/>
  <c r="N525" i="2"/>
  <c r="J525" i="2"/>
  <c r="K525" i="2" s="1"/>
  <c r="N553" i="2"/>
  <c r="J553" i="2"/>
  <c r="K553" i="2" s="1"/>
  <c r="N544" i="2"/>
  <c r="J544" i="2"/>
  <c r="K544" i="2" s="1"/>
  <c r="N530" i="2"/>
  <c r="J530" i="2"/>
  <c r="K530" i="2" s="1"/>
  <c r="N555" i="2"/>
  <c r="J555" i="2"/>
  <c r="K555" i="2" s="1"/>
  <c r="N541" i="2"/>
  <c r="J541" i="2"/>
  <c r="K541" i="2" s="1"/>
  <c r="N535" i="2"/>
  <c r="J535" i="2"/>
  <c r="K535" i="2" s="1"/>
  <c r="N527" i="2"/>
  <c r="J527" i="2"/>
  <c r="K527" i="2" s="1"/>
  <c r="N542" i="2"/>
  <c r="J542" i="2"/>
  <c r="K542" i="2" s="1"/>
  <c r="M546" i="2"/>
  <c r="M557" i="2"/>
  <c r="M537" i="2"/>
  <c r="M530" i="2"/>
  <c r="M529" i="2"/>
  <c r="M540" i="2"/>
  <c r="M528" i="2"/>
  <c r="M543" i="2"/>
  <c r="M552" i="2"/>
  <c r="M531" i="2"/>
  <c r="M534" i="2"/>
  <c r="M555" i="2"/>
  <c r="M561" i="2"/>
  <c r="M549" i="2"/>
  <c r="M538" i="2"/>
  <c r="M558" i="2"/>
  <c r="M544" i="2"/>
  <c r="M560" i="2"/>
  <c r="M524" i="2"/>
  <c r="J524" i="2"/>
  <c r="K524" i="2" s="1"/>
  <c r="N563" i="2"/>
  <c r="AA29" i="3" l="1"/>
  <c r="B658" i="2"/>
  <c r="L658" i="2" s="1"/>
  <c r="B660" i="2"/>
  <c r="L660" i="2" s="1"/>
  <c r="B656" i="2"/>
  <c r="L656" i="2" s="1"/>
  <c r="O589" i="2"/>
  <c r="O571" i="2"/>
  <c r="O600" i="2"/>
  <c r="O576" i="2"/>
  <c r="O578" i="2"/>
  <c r="O591" i="2"/>
  <c r="O587" i="2"/>
  <c r="O572" i="2"/>
  <c r="O568" i="2"/>
  <c r="O592" i="2"/>
  <c r="O574" i="2"/>
  <c r="O595" i="2"/>
  <c r="O597" i="2"/>
  <c r="O581" i="2"/>
  <c r="O567" i="2"/>
  <c r="O596" i="2"/>
  <c r="O569" i="2"/>
  <c r="O598" i="2"/>
  <c r="O590" i="2"/>
  <c r="O573" i="2"/>
  <c r="O588" i="2"/>
  <c r="O577" i="2"/>
  <c r="O575" i="2"/>
  <c r="O582" i="2"/>
  <c r="O564" i="2"/>
  <c r="O566" i="2"/>
  <c r="O580" i="2"/>
  <c r="O579" i="2"/>
  <c r="O593" i="2"/>
  <c r="O594" i="2"/>
  <c r="O599" i="2"/>
  <c r="O601" i="2"/>
  <c r="O565" i="2"/>
  <c r="O585" i="2"/>
  <c r="O584" i="2"/>
  <c r="O570" i="2"/>
  <c r="O586" i="2"/>
  <c r="O583" i="2"/>
  <c r="O563" i="2"/>
  <c r="N589" i="2"/>
  <c r="J589" i="2"/>
  <c r="K589" i="2" s="1"/>
  <c r="N567" i="2"/>
  <c r="J567" i="2"/>
  <c r="K567" i="2" s="1"/>
  <c r="N575" i="2"/>
  <c r="J575" i="2"/>
  <c r="K575" i="2" s="1"/>
  <c r="N586" i="2"/>
  <c r="J586" i="2"/>
  <c r="K586" i="2" s="1"/>
  <c r="N595" i="2"/>
  <c r="J595" i="2"/>
  <c r="K595" i="2" s="1"/>
  <c r="N573" i="2"/>
  <c r="J573" i="2"/>
  <c r="K573" i="2" s="1"/>
  <c r="N584" i="2"/>
  <c r="J584" i="2"/>
  <c r="K584" i="2" s="1"/>
  <c r="N598" i="2"/>
  <c r="J598" i="2"/>
  <c r="K598" i="2" s="1"/>
  <c r="N568" i="2"/>
  <c r="J568" i="2"/>
  <c r="K568" i="2" s="1"/>
  <c r="N601" i="2"/>
  <c r="J601" i="2"/>
  <c r="K601" i="2" s="1"/>
  <c r="N597" i="2"/>
  <c r="J597" i="2"/>
  <c r="K597" i="2" s="1"/>
  <c r="N570" i="2"/>
  <c r="J570" i="2"/>
  <c r="K570" i="2" s="1"/>
  <c r="N578" i="2"/>
  <c r="J578" i="2"/>
  <c r="K578" i="2" s="1"/>
  <c r="N587" i="2"/>
  <c r="J587" i="2"/>
  <c r="K587" i="2" s="1"/>
  <c r="N596" i="2"/>
  <c r="J596" i="2"/>
  <c r="K596" i="2" s="1"/>
  <c r="N577" i="2"/>
  <c r="J577" i="2"/>
  <c r="K577" i="2" s="1"/>
  <c r="N590" i="2"/>
  <c r="J590" i="2"/>
  <c r="K590" i="2" s="1"/>
  <c r="N599" i="2"/>
  <c r="J599" i="2"/>
  <c r="K599" i="2" s="1"/>
  <c r="N572" i="2"/>
  <c r="J572" i="2"/>
  <c r="K572" i="2" s="1"/>
  <c r="M599" i="2"/>
  <c r="M597" i="2"/>
  <c r="M588" i="2"/>
  <c r="M594" i="2"/>
  <c r="M570" i="2"/>
  <c r="M582" i="2"/>
  <c r="M579" i="2"/>
  <c r="M569" i="2"/>
  <c r="M596" i="2"/>
  <c r="M566" i="2"/>
  <c r="M601" i="2"/>
  <c r="M564" i="2"/>
  <c r="M586" i="2"/>
  <c r="M574" i="2"/>
  <c r="M592" i="2"/>
  <c r="M580" i="2"/>
  <c r="M581" i="2"/>
  <c r="M578" i="2"/>
  <c r="M571" i="2"/>
  <c r="N593" i="2"/>
  <c r="J593" i="2"/>
  <c r="K593" i="2" s="1"/>
  <c r="N571" i="2"/>
  <c r="J571" i="2"/>
  <c r="K571" i="2" s="1"/>
  <c r="N579" i="2"/>
  <c r="J579" i="2"/>
  <c r="K579" i="2" s="1"/>
  <c r="N588" i="2"/>
  <c r="J588" i="2"/>
  <c r="K588" i="2" s="1"/>
  <c r="N565" i="2"/>
  <c r="J565" i="2"/>
  <c r="K565" i="2" s="1"/>
  <c r="N582" i="2"/>
  <c r="J582" i="2"/>
  <c r="K582" i="2" s="1"/>
  <c r="N591" i="2"/>
  <c r="J591" i="2"/>
  <c r="K591" i="2" s="1"/>
  <c r="N600" i="2"/>
  <c r="J600" i="2"/>
  <c r="K600" i="2" s="1"/>
  <c r="N576" i="2"/>
  <c r="J576" i="2"/>
  <c r="K576" i="2" s="1"/>
  <c r="N581" i="2"/>
  <c r="J581" i="2"/>
  <c r="K581" i="2" s="1"/>
  <c r="N566" i="2"/>
  <c r="J566" i="2"/>
  <c r="K566" i="2" s="1"/>
  <c r="N574" i="2"/>
  <c r="J574" i="2"/>
  <c r="K574" i="2" s="1"/>
  <c r="N580" i="2"/>
  <c r="J580" i="2"/>
  <c r="K580" i="2" s="1"/>
  <c r="N594" i="2"/>
  <c r="J594" i="2"/>
  <c r="K594" i="2" s="1"/>
  <c r="N569" i="2"/>
  <c r="J569" i="2"/>
  <c r="K569" i="2" s="1"/>
  <c r="N583" i="2"/>
  <c r="J583" i="2"/>
  <c r="K583" i="2" s="1"/>
  <c r="N592" i="2"/>
  <c r="J592" i="2"/>
  <c r="K592" i="2" s="1"/>
  <c r="N564" i="2"/>
  <c r="J564" i="2"/>
  <c r="K564" i="2" s="1"/>
  <c r="N585" i="2"/>
  <c r="J585" i="2"/>
  <c r="K585" i="2" s="1"/>
  <c r="M583" i="2"/>
  <c r="M577" i="2"/>
  <c r="M600" i="2"/>
  <c r="M573" i="2"/>
  <c r="M591" i="2"/>
  <c r="M567" i="2"/>
  <c r="M568" i="2"/>
  <c r="M576" i="2"/>
  <c r="M585" i="2"/>
  <c r="M587" i="2"/>
  <c r="M575" i="2"/>
  <c r="M572" i="2"/>
  <c r="M593" i="2"/>
  <c r="M589" i="2"/>
  <c r="M584" i="2"/>
  <c r="M598" i="2"/>
  <c r="M565" i="2"/>
  <c r="M595" i="2"/>
  <c r="M590" i="2"/>
  <c r="M563" i="2"/>
  <c r="J563" i="2"/>
  <c r="K563" i="2" s="1"/>
  <c r="N602" i="2"/>
  <c r="D658" i="2"/>
  <c r="D656" i="2"/>
  <c r="D660" i="2"/>
  <c r="AB29" i="3" l="1"/>
  <c r="B670" i="2"/>
  <c r="L670" i="2" s="1"/>
  <c r="B695" i="2"/>
  <c r="L695" i="2" s="1"/>
  <c r="B667" i="2"/>
  <c r="L667" i="2" s="1"/>
  <c r="B673" i="2"/>
  <c r="L673" i="2" s="1"/>
  <c r="B677" i="2"/>
  <c r="L677" i="2" s="1"/>
  <c r="B690" i="2"/>
  <c r="L690" i="2" s="1"/>
  <c r="B699" i="2"/>
  <c r="L699" i="2" s="1"/>
  <c r="B676" i="2"/>
  <c r="L676" i="2" s="1"/>
  <c r="B674" i="2"/>
  <c r="L674" i="2" s="1"/>
  <c r="B659" i="2"/>
  <c r="L659" i="2" s="1"/>
  <c r="B684" i="2"/>
  <c r="L684" i="2" s="1"/>
  <c r="B666" i="2"/>
  <c r="L666" i="2" s="1"/>
  <c r="B671" i="2"/>
  <c r="L671" i="2" s="1"/>
  <c r="B661" i="2"/>
  <c r="L661" i="2" s="1"/>
  <c r="B665" i="2"/>
  <c r="L665" i="2" s="1"/>
  <c r="B679" i="2"/>
  <c r="L679" i="2" s="1"/>
  <c r="B664" i="2"/>
  <c r="L664" i="2" s="1"/>
  <c r="B663" i="2"/>
  <c r="L663" i="2" s="1"/>
  <c r="B688" i="2"/>
  <c r="L688" i="2" s="1"/>
  <c r="B657" i="2"/>
  <c r="L657" i="2" s="1"/>
  <c r="B675" i="2"/>
  <c r="L675" i="2" s="1"/>
  <c r="B682" i="2"/>
  <c r="L682" i="2" s="1"/>
  <c r="B668" i="2"/>
  <c r="L668" i="2" s="1"/>
  <c r="B686" i="2"/>
  <c r="L686" i="2" s="1"/>
  <c r="B678" i="2"/>
  <c r="L678" i="2" s="1"/>
  <c r="B691" i="2"/>
  <c r="L691" i="2" s="1"/>
  <c r="B681" i="2"/>
  <c r="L681" i="2" s="1"/>
  <c r="B680" i="2"/>
  <c r="L680" i="2" s="1"/>
  <c r="B672" i="2"/>
  <c r="L672" i="2" s="1"/>
  <c r="B687" i="2"/>
  <c r="L687" i="2" s="1"/>
  <c r="B662" i="2"/>
  <c r="L662" i="2" s="1"/>
  <c r="B697" i="2"/>
  <c r="L697" i="2" s="1"/>
  <c r="B669" i="2"/>
  <c r="L669" i="2" s="1"/>
  <c r="B685" i="2"/>
  <c r="L685" i="2" s="1"/>
  <c r="O625" i="2"/>
  <c r="O623" i="2"/>
  <c r="O634" i="2"/>
  <c r="O631" i="2"/>
  <c r="O611" i="2"/>
  <c r="O630" i="2"/>
  <c r="O604" i="2"/>
  <c r="O638" i="2"/>
  <c r="O632" i="2"/>
  <c r="O619" i="2"/>
  <c r="O603" i="2"/>
  <c r="O621" i="2"/>
  <c r="O616" i="2"/>
  <c r="O612" i="2"/>
  <c r="O608" i="2"/>
  <c r="O606" i="2"/>
  <c r="O639" i="2"/>
  <c r="O628" i="2"/>
  <c r="O622" i="2"/>
  <c r="O609" i="2"/>
  <c r="O636" i="2"/>
  <c r="O613" i="2"/>
  <c r="O607" i="2"/>
  <c r="O626" i="2"/>
  <c r="O617" i="2"/>
  <c r="O602" i="2"/>
  <c r="O615" i="2"/>
  <c r="O624" i="2"/>
  <c r="O640" i="2"/>
  <c r="O633" i="2"/>
  <c r="O618" i="2"/>
  <c r="O605" i="2"/>
  <c r="O614" i="2"/>
  <c r="O627" i="2"/>
  <c r="O629" i="2"/>
  <c r="O637" i="2"/>
  <c r="O635" i="2"/>
  <c r="O620" i="2"/>
  <c r="O610" i="2"/>
  <c r="N615" i="2"/>
  <c r="J615" i="2"/>
  <c r="K615" i="2" s="1"/>
  <c r="N639" i="2"/>
  <c r="J639" i="2"/>
  <c r="K639" i="2" s="1"/>
  <c r="J630" i="2"/>
  <c r="K630" i="2" s="1"/>
  <c r="N630" i="2"/>
  <c r="N621" i="2"/>
  <c r="J621" i="2"/>
  <c r="K621" i="2" s="1"/>
  <c r="N604" i="2"/>
  <c r="J604" i="2"/>
  <c r="K604" i="2" s="1"/>
  <c r="N627" i="2"/>
  <c r="J627" i="2"/>
  <c r="K627" i="2" s="1"/>
  <c r="N618" i="2"/>
  <c r="J618" i="2"/>
  <c r="K618" i="2" s="1"/>
  <c r="N610" i="2"/>
  <c r="J610" i="2"/>
  <c r="K610" i="2" s="1"/>
  <c r="N632" i="2"/>
  <c r="J632" i="2"/>
  <c r="K632" i="2" s="1"/>
  <c r="N611" i="2"/>
  <c r="J611" i="2"/>
  <c r="K611" i="2" s="1"/>
  <c r="N638" i="2"/>
  <c r="J638" i="2"/>
  <c r="K638" i="2" s="1"/>
  <c r="N629" i="2"/>
  <c r="J629" i="2"/>
  <c r="K629" i="2" s="1"/>
  <c r="N616" i="2"/>
  <c r="J616" i="2"/>
  <c r="K616" i="2" s="1"/>
  <c r="N635" i="2"/>
  <c r="J635" i="2"/>
  <c r="K635" i="2" s="1"/>
  <c r="N626" i="2"/>
  <c r="J626" i="2"/>
  <c r="K626" i="2" s="1"/>
  <c r="N617" i="2"/>
  <c r="J617" i="2"/>
  <c r="K617" i="2" s="1"/>
  <c r="N609" i="2"/>
  <c r="J609" i="2"/>
  <c r="K609" i="2" s="1"/>
  <c r="N636" i="2"/>
  <c r="J636" i="2"/>
  <c r="K636" i="2" s="1"/>
  <c r="M629" i="2"/>
  <c r="M604" i="2"/>
  <c r="M623" i="2"/>
  <c r="M632" i="2"/>
  <c r="M614" i="2"/>
  <c r="M624" i="2"/>
  <c r="M607" i="2"/>
  <c r="M630" i="2"/>
  <c r="M639" i="2"/>
  <c r="M622" i="2"/>
  <c r="M610" i="2"/>
  <c r="M620" i="2"/>
  <c r="M631" i="2"/>
  <c r="M625" i="2"/>
  <c r="M640" i="2"/>
  <c r="M635" i="2"/>
  <c r="M618" i="2"/>
  <c r="M609" i="2"/>
  <c r="M627" i="2"/>
  <c r="M638" i="2"/>
  <c r="N640" i="2"/>
  <c r="J640" i="2"/>
  <c r="K640" i="2" s="1"/>
  <c r="N607" i="2"/>
  <c r="J607" i="2"/>
  <c r="K607" i="2" s="1"/>
  <c r="N637" i="2"/>
  <c r="J637" i="2"/>
  <c r="K637" i="2" s="1"/>
  <c r="N623" i="2"/>
  <c r="J623" i="2"/>
  <c r="K623" i="2" s="1"/>
  <c r="N612" i="2"/>
  <c r="J612" i="2"/>
  <c r="K612" i="2" s="1"/>
  <c r="N634" i="2"/>
  <c r="J634" i="2"/>
  <c r="K634" i="2" s="1"/>
  <c r="N625" i="2"/>
  <c r="J625" i="2"/>
  <c r="K625" i="2" s="1"/>
  <c r="N614" i="2"/>
  <c r="J614" i="2"/>
  <c r="K614" i="2" s="1"/>
  <c r="N606" i="2"/>
  <c r="J606" i="2"/>
  <c r="K606" i="2" s="1"/>
  <c r="N628" i="2"/>
  <c r="J628" i="2"/>
  <c r="K628" i="2" s="1"/>
  <c r="N624" i="2"/>
  <c r="J624" i="2"/>
  <c r="K624" i="2" s="1"/>
  <c r="N603" i="2"/>
  <c r="J603" i="2"/>
  <c r="K603" i="2" s="1"/>
  <c r="N631" i="2"/>
  <c r="J631" i="2"/>
  <c r="K631" i="2" s="1"/>
  <c r="N622" i="2"/>
  <c r="J622" i="2"/>
  <c r="K622" i="2" s="1"/>
  <c r="N608" i="2"/>
  <c r="J608" i="2"/>
  <c r="K608" i="2" s="1"/>
  <c r="N633" i="2"/>
  <c r="J633" i="2"/>
  <c r="K633" i="2" s="1"/>
  <c r="N619" i="2"/>
  <c r="J619" i="2"/>
  <c r="K619" i="2" s="1"/>
  <c r="N613" i="2"/>
  <c r="J613" i="2"/>
  <c r="K613" i="2" s="1"/>
  <c r="N605" i="2"/>
  <c r="J605" i="2"/>
  <c r="K605" i="2" s="1"/>
  <c r="N620" i="2"/>
  <c r="J620" i="2"/>
  <c r="K620" i="2" s="1"/>
  <c r="M634" i="2"/>
  <c r="M637" i="2"/>
  <c r="M628" i="2"/>
  <c r="M611" i="2"/>
  <c r="M626" i="2"/>
  <c r="M615" i="2"/>
  <c r="M606" i="2"/>
  <c r="M612" i="2"/>
  <c r="M616" i="2"/>
  <c r="M617" i="2"/>
  <c r="M619" i="2"/>
  <c r="M613" i="2"/>
  <c r="M603" i="2"/>
  <c r="M605" i="2"/>
  <c r="M608" i="2"/>
  <c r="M621" i="2"/>
  <c r="M633" i="2"/>
  <c r="M636" i="2"/>
  <c r="M602" i="2"/>
  <c r="J602" i="2"/>
  <c r="K602" i="2" s="1"/>
  <c r="N641" i="2"/>
  <c r="D664" i="2"/>
  <c r="D663" i="2"/>
  <c r="D657" i="2"/>
  <c r="D665" i="2"/>
  <c r="D679" i="2"/>
  <c r="D675" i="2"/>
  <c r="D661" i="2"/>
  <c r="D670" i="2"/>
  <c r="D682" i="2"/>
  <c r="D695" i="2"/>
  <c r="D662" i="2"/>
  <c r="D668" i="2"/>
  <c r="D667" i="2"/>
  <c r="D673" i="2"/>
  <c r="D686" i="2"/>
  <c r="D677" i="2"/>
  <c r="D690" i="2"/>
  <c r="D699" i="2"/>
  <c r="D678" i="2"/>
  <c r="D691" i="2"/>
  <c r="D676" i="2"/>
  <c r="D681" i="2"/>
  <c r="D674" i="2"/>
  <c r="D680" i="2"/>
  <c r="D672" i="2"/>
  <c r="D687" i="2"/>
  <c r="D688" i="2"/>
  <c r="D659" i="2"/>
  <c r="D684" i="2"/>
  <c r="D697" i="2"/>
  <c r="D669" i="2"/>
  <c r="D666" i="2"/>
  <c r="D685" i="2"/>
  <c r="D671" i="2"/>
  <c r="AC29" i="3" l="1"/>
  <c r="B708" i="2"/>
  <c r="L708" i="2" s="1"/>
  <c r="B729" i="2"/>
  <c r="L729" i="2" s="1"/>
  <c r="B705" i="2"/>
  <c r="L705" i="2" s="1"/>
  <c r="B711" i="2"/>
  <c r="L711" i="2" s="1"/>
  <c r="B720" i="2"/>
  <c r="L720" i="2" s="1"/>
  <c r="B696" i="2"/>
  <c r="L696" i="2" s="1"/>
  <c r="B710" i="2"/>
  <c r="L710" i="2" s="1"/>
  <c r="B724" i="2"/>
  <c r="L724" i="2" s="1"/>
  <c r="B736" i="2"/>
  <c r="L736" i="2" s="1"/>
  <c r="B723" i="2"/>
  <c r="L723" i="2" s="1"/>
  <c r="B726" i="2"/>
  <c r="L726" i="2" s="1"/>
  <c r="B713" i="2"/>
  <c r="L713" i="2" s="1"/>
  <c r="B730" i="2"/>
  <c r="L730" i="2" s="1"/>
  <c r="B717" i="2"/>
  <c r="L717" i="2" s="1"/>
  <c r="B716" i="2"/>
  <c r="L716" i="2" s="1"/>
  <c r="B725" i="2"/>
  <c r="L725" i="2" s="1"/>
  <c r="B707" i="2"/>
  <c r="L707" i="2" s="1"/>
  <c r="B709" i="2"/>
  <c r="L709" i="2" s="1"/>
  <c r="B704" i="2"/>
  <c r="L704" i="2" s="1"/>
  <c r="B703" i="2"/>
  <c r="L703" i="2" s="1"/>
  <c r="B727" i="2"/>
  <c r="L727" i="2" s="1"/>
  <c r="B738" i="2"/>
  <c r="L738" i="2" s="1"/>
  <c r="B712" i="2"/>
  <c r="L712" i="2" s="1"/>
  <c r="B700" i="2"/>
  <c r="L700" i="2" s="1"/>
  <c r="B719" i="2"/>
  <c r="L719" i="2" s="1"/>
  <c r="B715" i="2"/>
  <c r="L715" i="2" s="1"/>
  <c r="B706" i="2"/>
  <c r="L706" i="2" s="1"/>
  <c r="B734" i="2"/>
  <c r="L734" i="2" s="1"/>
  <c r="B721" i="2"/>
  <c r="L721" i="2" s="1"/>
  <c r="B714" i="2"/>
  <c r="L714" i="2" s="1"/>
  <c r="B718" i="2"/>
  <c r="L718" i="2" s="1"/>
  <c r="B702" i="2"/>
  <c r="L702" i="2" s="1"/>
  <c r="B698" i="2"/>
  <c r="L698" i="2" s="1"/>
  <c r="B701" i="2"/>
  <c r="L701" i="2" s="1"/>
  <c r="O654" i="2"/>
  <c r="O649" i="2"/>
  <c r="O674" i="2"/>
  <c r="O668" i="2"/>
  <c r="O653" i="2"/>
  <c r="O657" i="2"/>
  <c r="O679" i="2"/>
  <c r="O665" i="2"/>
  <c r="O652" i="2"/>
  <c r="O648" i="2"/>
  <c r="O667" i="2"/>
  <c r="O645" i="2"/>
  <c r="O651" i="2"/>
  <c r="O660" i="2"/>
  <c r="O658" i="2"/>
  <c r="O677" i="2"/>
  <c r="O650" i="2"/>
  <c r="O673" i="2"/>
  <c r="O664" i="2"/>
  <c r="O641" i="2"/>
  <c r="O659" i="2"/>
  <c r="O676" i="2"/>
  <c r="O666" i="2"/>
  <c r="O644" i="2"/>
  <c r="O672" i="2"/>
  <c r="O663" i="2"/>
  <c r="O656" i="2"/>
  <c r="O646" i="2"/>
  <c r="O675" i="2"/>
  <c r="O661" i="2"/>
  <c r="O678" i="2"/>
  <c r="O647" i="2"/>
  <c r="O655" i="2"/>
  <c r="O642" i="2"/>
  <c r="O671" i="2"/>
  <c r="O643" i="2"/>
  <c r="O669" i="2"/>
  <c r="O670" i="2"/>
  <c r="O662" i="2"/>
  <c r="N667" i="2"/>
  <c r="J667" i="2"/>
  <c r="K667" i="2" s="1"/>
  <c r="N645" i="2"/>
  <c r="J645" i="2"/>
  <c r="K645" i="2" s="1"/>
  <c r="N653" i="2"/>
  <c r="J653" i="2"/>
  <c r="K653" i="2" s="1"/>
  <c r="N664" i="2"/>
  <c r="J664" i="2"/>
  <c r="K664" i="2" s="1"/>
  <c r="N673" i="2"/>
  <c r="J673" i="2"/>
  <c r="K673" i="2" s="1"/>
  <c r="N651" i="2"/>
  <c r="J651" i="2"/>
  <c r="K651" i="2" s="1"/>
  <c r="J662" i="2"/>
  <c r="K662" i="2" s="1"/>
  <c r="N662" i="2"/>
  <c r="N676" i="2"/>
  <c r="J676" i="2"/>
  <c r="K676" i="2" s="1"/>
  <c r="N646" i="2"/>
  <c r="J646" i="2"/>
  <c r="K646" i="2" s="1"/>
  <c r="N679" i="2"/>
  <c r="J679" i="2"/>
  <c r="K679" i="2" s="1"/>
  <c r="N675" i="2"/>
  <c r="J675" i="2"/>
  <c r="K675" i="2" s="1"/>
  <c r="N648" i="2"/>
  <c r="J648" i="2"/>
  <c r="K648" i="2" s="1"/>
  <c r="N656" i="2"/>
  <c r="J656" i="2"/>
  <c r="K656" i="2" s="1"/>
  <c r="N665" i="2"/>
  <c r="J665" i="2"/>
  <c r="K665" i="2" s="1"/>
  <c r="N674" i="2"/>
  <c r="J674" i="2"/>
  <c r="K674" i="2" s="1"/>
  <c r="N655" i="2"/>
  <c r="J655" i="2"/>
  <c r="K655" i="2" s="1"/>
  <c r="N668" i="2"/>
  <c r="J668" i="2"/>
  <c r="K668" i="2" s="1"/>
  <c r="N677" i="2"/>
  <c r="J677" i="2"/>
  <c r="K677" i="2" s="1"/>
  <c r="N650" i="2"/>
  <c r="J650" i="2"/>
  <c r="K650" i="2" s="1"/>
  <c r="M675" i="2"/>
  <c r="M660" i="2"/>
  <c r="M644" i="2"/>
  <c r="M652" i="2"/>
  <c r="M656" i="2"/>
  <c r="M651" i="2"/>
  <c r="M654" i="2"/>
  <c r="M650" i="2"/>
  <c r="M676" i="2"/>
  <c r="M677" i="2"/>
  <c r="M648" i="2"/>
  <c r="M674" i="2"/>
  <c r="M664" i="2"/>
  <c r="M659" i="2"/>
  <c r="M661" i="2"/>
  <c r="M669" i="2"/>
  <c r="M663" i="2"/>
  <c r="M671" i="2"/>
  <c r="M643" i="2"/>
  <c r="N671" i="2"/>
  <c r="J671" i="2"/>
  <c r="K671" i="2" s="1"/>
  <c r="N649" i="2"/>
  <c r="J649" i="2"/>
  <c r="K649" i="2" s="1"/>
  <c r="N657" i="2"/>
  <c r="J657" i="2"/>
  <c r="K657" i="2" s="1"/>
  <c r="N666" i="2"/>
  <c r="J666" i="2"/>
  <c r="K666" i="2" s="1"/>
  <c r="N643" i="2"/>
  <c r="J643" i="2"/>
  <c r="K643" i="2" s="1"/>
  <c r="N660" i="2"/>
  <c r="J660" i="2"/>
  <c r="K660" i="2" s="1"/>
  <c r="N669" i="2"/>
  <c r="J669" i="2"/>
  <c r="K669" i="2" s="1"/>
  <c r="J678" i="2"/>
  <c r="K678" i="2" s="1"/>
  <c r="N678" i="2"/>
  <c r="N654" i="2"/>
  <c r="J654" i="2"/>
  <c r="K654" i="2" s="1"/>
  <c r="N659" i="2"/>
  <c r="J659" i="2"/>
  <c r="K659" i="2" s="1"/>
  <c r="N644" i="2"/>
  <c r="J644" i="2"/>
  <c r="K644" i="2" s="1"/>
  <c r="N652" i="2"/>
  <c r="J652" i="2"/>
  <c r="K652" i="2" s="1"/>
  <c r="N658" i="2"/>
  <c r="J658" i="2"/>
  <c r="K658" i="2" s="1"/>
  <c r="N672" i="2"/>
  <c r="J672" i="2"/>
  <c r="K672" i="2" s="1"/>
  <c r="N647" i="2"/>
  <c r="J647" i="2"/>
  <c r="K647" i="2" s="1"/>
  <c r="N661" i="2"/>
  <c r="J661" i="2"/>
  <c r="K661" i="2" s="1"/>
  <c r="N670" i="2"/>
  <c r="J670" i="2"/>
  <c r="K670" i="2" s="1"/>
  <c r="N642" i="2"/>
  <c r="J642" i="2"/>
  <c r="K642" i="2" s="1"/>
  <c r="N663" i="2"/>
  <c r="J663" i="2"/>
  <c r="K663" i="2" s="1"/>
  <c r="M672" i="2"/>
  <c r="M647" i="2"/>
  <c r="M642" i="2"/>
  <c r="M658" i="2"/>
  <c r="M655" i="2"/>
  <c r="M645" i="2"/>
  <c r="M665" i="2"/>
  <c r="M667" i="2"/>
  <c r="M673" i="2"/>
  <c r="M666" i="2"/>
  <c r="M657" i="2"/>
  <c r="M679" i="2"/>
  <c r="M670" i="2"/>
  <c r="M649" i="2"/>
  <c r="M678" i="2"/>
  <c r="M646" i="2"/>
  <c r="M653" i="2"/>
  <c r="M662" i="2"/>
  <c r="M668" i="2"/>
  <c r="M641" i="2"/>
  <c r="J641" i="2"/>
  <c r="K641" i="2" s="1"/>
  <c r="N680" i="2"/>
  <c r="D705" i="2"/>
  <c r="D726" i="2"/>
  <c r="D713" i="2"/>
  <c r="D730" i="2"/>
  <c r="D717" i="2"/>
  <c r="D738" i="2"/>
  <c r="D729" i="2"/>
  <c r="D716" i="2"/>
  <c r="D725" i="2"/>
  <c r="D712" i="2"/>
  <c r="D707" i="2"/>
  <c r="D734" i="2"/>
  <c r="D721" i="2"/>
  <c r="D700" i="2"/>
  <c r="D714" i="2"/>
  <c r="D718" i="2"/>
  <c r="D696" i="2"/>
  <c r="D702" i="2"/>
  <c r="D710" i="2"/>
  <c r="D724" i="2"/>
  <c r="D708" i="2"/>
  <c r="D736" i="2"/>
  <c r="D723" i="2"/>
  <c r="D698" i="2"/>
  <c r="D727" i="2"/>
  <c r="D711" i="2"/>
  <c r="D719" i="2"/>
  <c r="D720" i="2"/>
  <c r="D715" i="2"/>
  <c r="D706" i="2"/>
  <c r="D701" i="2"/>
  <c r="D709" i="2"/>
  <c r="D704" i="2"/>
  <c r="D703" i="2"/>
  <c r="B689" i="2" l="1"/>
  <c r="L689" i="2" s="1"/>
  <c r="D689" i="2"/>
  <c r="D692" i="2"/>
  <c r="B692" i="2"/>
  <c r="L692" i="2" s="1"/>
  <c r="B693" i="2"/>
  <c r="L693" i="2" s="1"/>
  <c r="D693" i="2"/>
  <c r="AD29" i="3"/>
  <c r="B742" i="2"/>
  <c r="L742" i="2" s="1"/>
  <c r="B745" i="2"/>
  <c r="L745" i="2" s="1"/>
  <c r="B766" i="2"/>
  <c r="L766" i="2" s="1"/>
  <c r="B762" i="2"/>
  <c r="L762" i="2" s="1"/>
  <c r="B769" i="2"/>
  <c r="L769" i="2" s="1"/>
  <c r="B741" i="2"/>
  <c r="L741" i="2" s="1"/>
  <c r="B735" i="2"/>
  <c r="L735" i="2" s="1"/>
  <c r="B739" i="2"/>
  <c r="L739" i="2" s="1"/>
  <c r="B746" i="2"/>
  <c r="L746" i="2" s="1"/>
  <c r="B751" i="2"/>
  <c r="L751" i="2" s="1"/>
  <c r="B777" i="2"/>
  <c r="L777" i="2" s="1"/>
  <c r="B683" i="2"/>
  <c r="L683" i="2" s="1"/>
  <c r="B743" i="2"/>
  <c r="L743" i="2" s="1"/>
  <c r="B754" i="2"/>
  <c r="L754" i="2" s="1"/>
  <c r="B750" i="2"/>
  <c r="L750" i="2" s="1"/>
  <c r="B775" i="2"/>
  <c r="L775" i="2" s="1"/>
  <c r="B763" i="2"/>
  <c r="L763" i="2" s="1"/>
  <c r="B753" i="2"/>
  <c r="L753" i="2" s="1"/>
  <c r="B755" i="2"/>
  <c r="L755" i="2" s="1"/>
  <c r="B768" i="2"/>
  <c r="L768" i="2" s="1"/>
  <c r="B752" i="2"/>
  <c r="L752" i="2" s="1"/>
  <c r="B744" i="2"/>
  <c r="L744" i="2" s="1"/>
  <c r="B694" i="2"/>
  <c r="L694" i="2" s="1"/>
  <c r="B748" i="2"/>
  <c r="L748" i="2" s="1"/>
  <c r="B740" i="2"/>
  <c r="L740" i="2" s="1"/>
  <c r="B737" i="2"/>
  <c r="L737" i="2" s="1"/>
  <c r="B749" i="2"/>
  <c r="L749" i="2" s="1"/>
  <c r="B764" i="2"/>
  <c r="L764" i="2" s="1"/>
  <c r="B765" i="2"/>
  <c r="L765" i="2" s="1"/>
  <c r="B759" i="2"/>
  <c r="L759" i="2" s="1"/>
  <c r="B758" i="2"/>
  <c r="L758" i="2" s="1"/>
  <c r="B747" i="2"/>
  <c r="L747" i="2" s="1"/>
  <c r="B757" i="2"/>
  <c r="L757" i="2" s="1"/>
  <c r="B760" i="2"/>
  <c r="L760" i="2" s="1"/>
  <c r="B773" i="2"/>
  <c r="L773" i="2" s="1"/>
  <c r="B756" i="2"/>
  <c r="L756" i="2" s="1"/>
  <c r="O703" i="2"/>
  <c r="O689" i="2"/>
  <c r="O697" i="2"/>
  <c r="O690" i="2"/>
  <c r="O706" i="2"/>
  <c r="O693" i="2"/>
  <c r="O701" i="2"/>
  <c r="O708" i="2"/>
  <c r="O710" i="2"/>
  <c r="O694" i="2"/>
  <c r="O717" i="2"/>
  <c r="O714" i="2"/>
  <c r="O695" i="2"/>
  <c r="O711" i="2"/>
  <c r="O705" i="2"/>
  <c r="O698" i="2"/>
  <c r="O718" i="2"/>
  <c r="O692" i="2"/>
  <c r="O713" i="2"/>
  <c r="O691" i="2"/>
  <c r="O712" i="2"/>
  <c r="O716" i="2"/>
  <c r="O699" i="2"/>
  <c r="O684" i="2"/>
  <c r="O687" i="2"/>
  <c r="O704" i="2"/>
  <c r="D694" i="2"/>
  <c r="O709" i="2"/>
  <c r="O682" i="2"/>
  <c r="O681" i="2"/>
  <c r="O686" i="2"/>
  <c r="O700" i="2"/>
  <c r="O685" i="2"/>
  <c r="O702" i="2"/>
  <c r="O683" i="2"/>
  <c r="O715" i="2"/>
  <c r="O696" i="2"/>
  <c r="O707" i="2"/>
  <c r="O688" i="2"/>
  <c r="D683" i="2"/>
  <c r="O680" i="2"/>
  <c r="N693" i="2"/>
  <c r="J693" i="2"/>
  <c r="K693" i="2" s="1"/>
  <c r="N717" i="2"/>
  <c r="J717" i="2"/>
  <c r="K717" i="2" s="1"/>
  <c r="N708" i="2"/>
  <c r="J708" i="2"/>
  <c r="K708" i="2" s="1"/>
  <c r="N699" i="2"/>
  <c r="J699" i="2"/>
  <c r="K699" i="2" s="1"/>
  <c r="N682" i="2"/>
  <c r="J682" i="2"/>
  <c r="K682" i="2" s="1"/>
  <c r="N705" i="2"/>
  <c r="J705" i="2"/>
  <c r="K705" i="2" s="1"/>
  <c r="N696" i="2"/>
  <c r="J696" i="2"/>
  <c r="K696" i="2" s="1"/>
  <c r="N688" i="2"/>
  <c r="J688" i="2"/>
  <c r="K688" i="2" s="1"/>
  <c r="N710" i="2"/>
  <c r="J710" i="2"/>
  <c r="K710" i="2" s="1"/>
  <c r="N689" i="2"/>
  <c r="J689" i="2"/>
  <c r="K689" i="2" s="1"/>
  <c r="N716" i="2"/>
  <c r="J716" i="2"/>
  <c r="K716" i="2" s="1"/>
  <c r="N707" i="2"/>
  <c r="J707" i="2"/>
  <c r="K707" i="2" s="1"/>
  <c r="N694" i="2"/>
  <c r="J694" i="2"/>
  <c r="K694" i="2" s="1"/>
  <c r="N713" i="2"/>
  <c r="J713" i="2"/>
  <c r="K713" i="2" s="1"/>
  <c r="N704" i="2"/>
  <c r="J704" i="2"/>
  <c r="K704" i="2" s="1"/>
  <c r="N695" i="2"/>
  <c r="J695" i="2"/>
  <c r="K695" i="2" s="1"/>
  <c r="N687" i="2"/>
  <c r="J687" i="2"/>
  <c r="K687" i="2" s="1"/>
  <c r="N714" i="2"/>
  <c r="J714" i="2"/>
  <c r="K714" i="2" s="1"/>
  <c r="M707" i="2"/>
  <c r="M692" i="2"/>
  <c r="M717" i="2"/>
  <c r="M709" i="2"/>
  <c r="M696" i="2"/>
  <c r="M712" i="2"/>
  <c r="M704" i="2"/>
  <c r="M694" i="2"/>
  <c r="M681" i="2"/>
  <c r="M711" i="2"/>
  <c r="M682" i="2"/>
  <c r="M702" i="2"/>
  <c r="M700" i="2"/>
  <c r="M703" i="2"/>
  <c r="M687" i="2"/>
  <c r="M715" i="2"/>
  <c r="M693" i="2"/>
  <c r="M695" i="2"/>
  <c r="M683" i="2"/>
  <c r="M714" i="2"/>
  <c r="N718" i="2"/>
  <c r="J718" i="2"/>
  <c r="K718" i="2" s="1"/>
  <c r="N685" i="2"/>
  <c r="J685" i="2"/>
  <c r="K685" i="2" s="1"/>
  <c r="N715" i="2"/>
  <c r="J715" i="2"/>
  <c r="K715" i="2" s="1"/>
  <c r="N701" i="2"/>
  <c r="J701" i="2"/>
  <c r="K701" i="2" s="1"/>
  <c r="N690" i="2"/>
  <c r="J690" i="2"/>
  <c r="K690" i="2" s="1"/>
  <c r="N712" i="2"/>
  <c r="J712" i="2"/>
  <c r="K712" i="2" s="1"/>
  <c r="N703" i="2"/>
  <c r="J703" i="2"/>
  <c r="K703" i="2" s="1"/>
  <c r="N692" i="2"/>
  <c r="J692" i="2"/>
  <c r="K692" i="2" s="1"/>
  <c r="N684" i="2"/>
  <c r="J684" i="2"/>
  <c r="K684" i="2" s="1"/>
  <c r="N706" i="2"/>
  <c r="J706" i="2"/>
  <c r="K706" i="2" s="1"/>
  <c r="N702" i="2"/>
  <c r="J702" i="2"/>
  <c r="K702" i="2" s="1"/>
  <c r="N681" i="2"/>
  <c r="J681" i="2"/>
  <c r="K681" i="2" s="1"/>
  <c r="N709" i="2"/>
  <c r="J709" i="2"/>
  <c r="K709" i="2" s="1"/>
  <c r="N700" i="2"/>
  <c r="J700" i="2"/>
  <c r="K700" i="2" s="1"/>
  <c r="N686" i="2"/>
  <c r="J686" i="2"/>
  <c r="K686" i="2" s="1"/>
  <c r="N711" i="2"/>
  <c r="J711" i="2"/>
  <c r="K711" i="2" s="1"/>
  <c r="N697" i="2"/>
  <c r="J697" i="2"/>
  <c r="K697" i="2" s="1"/>
  <c r="N691" i="2"/>
  <c r="J691" i="2"/>
  <c r="K691" i="2" s="1"/>
  <c r="N683" i="2"/>
  <c r="J683" i="2"/>
  <c r="K683" i="2" s="1"/>
  <c r="N698" i="2"/>
  <c r="J698" i="2"/>
  <c r="K698" i="2" s="1"/>
  <c r="M701" i="2"/>
  <c r="M685" i="2"/>
  <c r="M688" i="2"/>
  <c r="M718" i="2"/>
  <c r="M705" i="2"/>
  <c r="M706" i="2"/>
  <c r="M684" i="2"/>
  <c r="M697" i="2"/>
  <c r="M686" i="2"/>
  <c r="M710" i="2"/>
  <c r="M708" i="2"/>
  <c r="M698" i="2"/>
  <c r="M713" i="2"/>
  <c r="M716" i="2"/>
  <c r="M689" i="2"/>
  <c r="M690" i="2"/>
  <c r="M691" i="2"/>
  <c r="M699" i="2"/>
  <c r="M680" i="2"/>
  <c r="J680" i="2"/>
  <c r="K680" i="2" s="1"/>
  <c r="N719" i="2"/>
  <c r="D740" i="2"/>
  <c r="D775" i="2"/>
  <c r="D747" i="2"/>
  <c r="D763" i="2"/>
  <c r="D757" i="2"/>
  <c r="D753" i="2"/>
  <c r="D773" i="2"/>
  <c r="D764" i="2"/>
  <c r="D755" i="2"/>
  <c r="D768" i="2"/>
  <c r="D765" i="2"/>
  <c r="D743" i="2"/>
  <c r="D745" i="2"/>
  <c r="D754" i="2"/>
  <c r="D758" i="2"/>
  <c r="D750" i="2"/>
  <c r="D766" i="2"/>
  <c r="D737" i="2"/>
  <c r="D762" i="2"/>
  <c r="D749" i="2"/>
  <c r="D741" i="2"/>
  <c r="D735" i="2"/>
  <c r="D739" i="2"/>
  <c r="D760" i="2"/>
  <c r="D746" i="2"/>
  <c r="D751" i="2"/>
  <c r="D777" i="2"/>
  <c r="D756" i="2"/>
  <c r="D769" i="2"/>
  <c r="D752" i="2"/>
  <c r="D744" i="2"/>
  <c r="D742" i="2"/>
  <c r="D748" i="2"/>
  <c r="D759" i="2"/>
  <c r="D731" i="2" l="1"/>
  <c r="B731" i="2"/>
  <c r="L731" i="2" s="1"/>
  <c r="B728" i="2"/>
  <c r="L728" i="2" s="1"/>
  <c r="D728" i="2"/>
  <c r="D732" i="2"/>
  <c r="B732" i="2"/>
  <c r="L732" i="2" s="1"/>
  <c r="AE29" i="3"/>
  <c r="B797" i="2"/>
  <c r="L797" i="2" s="1"/>
  <c r="B803" i="2"/>
  <c r="L803" i="2" s="1"/>
  <c r="B780" i="2"/>
  <c r="L780" i="2" s="1"/>
  <c r="B812" i="2"/>
  <c r="L812" i="2" s="1"/>
  <c r="B798" i="2"/>
  <c r="L798" i="2" s="1"/>
  <c r="B808" i="2"/>
  <c r="L808" i="2" s="1"/>
  <c r="B790" i="2"/>
  <c r="L790" i="2" s="1"/>
  <c r="B778" i="2"/>
  <c r="L778" i="2" s="1"/>
  <c r="B801" i="2"/>
  <c r="L801" i="2" s="1"/>
  <c r="B776" i="2"/>
  <c r="L776" i="2" s="1"/>
  <c r="B782" i="2"/>
  <c r="L782" i="2" s="1"/>
  <c r="B804" i="2"/>
  <c r="L804" i="2" s="1"/>
  <c r="B802" i="2"/>
  <c r="L802" i="2" s="1"/>
  <c r="B814" i="2"/>
  <c r="L814" i="2" s="1"/>
  <c r="B791" i="2"/>
  <c r="L791" i="2" s="1"/>
  <c r="B783" i="2"/>
  <c r="L783" i="2" s="1"/>
  <c r="B799" i="2"/>
  <c r="L799" i="2" s="1"/>
  <c r="B722" i="2"/>
  <c r="L722" i="2" s="1"/>
  <c r="B793" i="2"/>
  <c r="L793" i="2" s="1"/>
  <c r="B784" i="2"/>
  <c r="L784" i="2" s="1"/>
  <c r="B794" i="2"/>
  <c r="L794" i="2" s="1"/>
  <c r="B792" i="2"/>
  <c r="L792" i="2" s="1"/>
  <c r="B796" i="2"/>
  <c r="L796" i="2" s="1"/>
  <c r="B779" i="2"/>
  <c r="L779" i="2" s="1"/>
  <c r="B787" i="2"/>
  <c r="L787" i="2" s="1"/>
  <c r="B781" i="2"/>
  <c r="L781" i="2" s="1"/>
  <c r="B795" i="2"/>
  <c r="L795" i="2" s="1"/>
  <c r="B816" i="2"/>
  <c r="L816" i="2" s="1"/>
  <c r="B785" i="2"/>
  <c r="L785" i="2" s="1"/>
  <c r="B774" i="2"/>
  <c r="L774" i="2" s="1"/>
  <c r="B788" i="2"/>
  <c r="L788" i="2" s="1"/>
  <c r="B805" i="2"/>
  <c r="L805" i="2" s="1"/>
  <c r="B789" i="2"/>
  <c r="L789" i="2" s="1"/>
  <c r="B807" i="2"/>
  <c r="L807" i="2" s="1"/>
  <c r="B786" i="2"/>
  <c r="L786" i="2" s="1"/>
  <c r="B733" i="2"/>
  <c r="L733" i="2" s="1"/>
  <c r="O723" i="2"/>
  <c r="O755" i="2"/>
  <c r="O737" i="2"/>
  <c r="O753" i="2"/>
  <c r="O747" i="2"/>
  <c r="D722" i="2"/>
  <c r="O746" i="2"/>
  <c r="O754" i="2"/>
  <c r="O741" i="2"/>
  <c r="O739" i="2"/>
  <c r="O720" i="2"/>
  <c r="O748" i="2"/>
  <c r="O745" i="2"/>
  <c r="O736" i="2"/>
  <c r="O742" i="2"/>
  <c r="D733" i="2"/>
  <c r="O726" i="2"/>
  <c r="O738" i="2"/>
  <c r="O751" i="2"/>
  <c r="O752" i="2"/>
  <c r="O757" i="2"/>
  <c r="O744" i="2"/>
  <c r="O734" i="2"/>
  <c r="O756" i="2"/>
  <c r="O749" i="2"/>
  <c r="O740" i="2"/>
  <c r="O743" i="2"/>
  <c r="O730" i="2"/>
  <c r="O731" i="2"/>
  <c r="O750" i="2"/>
  <c r="O733" i="2"/>
  <c r="O732" i="2"/>
  <c r="O727" i="2"/>
  <c r="O735" i="2"/>
  <c r="O722" i="2"/>
  <c r="O724" i="2"/>
  <c r="O725" i="2"/>
  <c r="O721" i="2"/>
  <c r="O729" i="2"/>
  <c r="O728" i="2"/>
  <c r="O719" i="2"/>
  <c r="N745" i="2"/>
  <c r="J745" i="2"/>
  <c r="K745" i="2" s="1"/>
  <c r="N723" i="2"/>
  <c r="J723" i="2"/>
  <c r="K723" i="2" s="1"/>
  <c r="N731" i="2"/>
  <c r="J731" i="2"/>
  <c r="K731" i="2" s="1"/>
  <c r="N742" i="2"/>
  <c r="J742" i="2"/>
  <c r="K742" i="2" s="1"/>
  <c r="N751" i="2"/>
  <c r="J751" i="2"/>
  <c r="K751" i="2" s="1"/>
  <c r="N729" i="2"/>
  <c r="J729" i="2"/>
  <c r="K729" i="2" s="1"/>
  <c r="N740" i="2"/>
  <c r="J740" i="2"/>
  <c r="K740" i="2" s="1"/>
  <c r="N754" i="2"/>
  <c r="J754" i="2"/>
  <c r="K754" i="2" s="1"/>
  <c r="N724" i="2"/>
  <c r="J724" i="2"/>
  <c r="K724" i="2" s="1"/>
  <c r="N757" i="2"/>
  <c r="J757" i="2"/>
  <c r="K757" i="2" s="1"/>
  <c r="N753" i="2"/>
  <c r="J753" i="2"/>
  <c r="K753" i="2" s="1"/>
  <c r="N726" i="2"/>
  <c r="J726" i="2"/>
  <c r="K726" i="2" s="1"/>
  <c r="N734" i="2"/>
  <c r="J734" i="2"/>
  <c r="K734" i="2" s="1"/>
  <c r="N743" i="2"/>
  <c r="J743" i="2"/>
  <c r="K743" i="2" s="1"/>
  <c r="N752" i="2"/>
  <c r="J752" i="2"/>
  <c r="K752" i="2" s="1"/>
  <c r="N733" i="2"/>
  <c r="J733" i="2"/>
  <c r="K733" i="2" s="1"/>
  <c r="N746" i="2"/>
  <c r="J746" i="2"/>
  <c r="K746" i="2" s="1"/>
  <c r="N755" i="2"/>
  <c r="J755" i="2"/>
  <c r="K755" i="2" s="1"/>
  <c r="N728" i="2"/>
  <c r="J728" i="2"/>
  <c r="K728" i="2" s="1"/>
  <c r="M738" i="2"/>
  <c r="M729" i="2"/>
  <c r="M755" i="2"/>
  <c r="M737" i="2"/>
  <c r="M749" i="2"/>
  <c r="M736" i="2"/>
  <c r="M745" i="2"/>
  <c r="M757" i="2"/>
  <c r="M724" i="2"/>
  <c r="M753" i="2"/>
  <c r="M734" i="2"/>
  <c r="M754" i="2"/>
  <c r="M742" i="2"/>
  <c r="M741" i="2"/>
  <c r="M750" i="2"/>
  <c r="M733" i="2"/>
  <c r="M751" i="2"/>
  <c r="M748" i="2"/>
  <c r="M731" i="2"/>
  <c r="N749" i="2"/>
  <c r="J749" i="2"/>
  <c r="K749" i="2" s="1"/>
  <c r="N727" i="2"/>
  <c r="J727" i="2"/>
  <c r="K727" i="2" s="1"/>
  <c r="N735" i="2"/>
  <c r="J735" i="2"/>
  <c r="K735" i="2" s="1"/>
  <c r="N744" i="2"/>
  <c r="J744" i="2"/>
  <c r="K744" i="2" s="1"/>
  <c r="N721" i="2"/>
  <c r="J721" i="2"/>
  <c r="K721" i="2" s="1"/>
  <c r="N738" i="2"/>
  <c r="J738" i="2"/>
  <c r="K738" i="2" s="1"/>
  <c r="N747" i="2"/>
  <c r="J747" i="2"/>
  <c r="K747" i="2" s="1"/>
  <c r="N756" i="2"/>
  <c r="J756" i="2"/>
  <c r="K756" i="2" s="1"/>
  <c r="N732" i="2"/>
  <c r="J732" i="2"/>
  <c r="K732" i="2" s="1"/>
  <c r="N737" i="2"/>
  <c r="J737" i="2"/>
  <c r="K737" i="2" s="1"/>
  <c r="N722" i="2"/>
  <c r="J722" i="2"/>
  <c r="K722" i="2" s="1"/>
  <c r="N730" i="2"/>
  <c r="J730" i="2"/>
  <c r="K730" i="2" s="1"/>
  <c r="N736" i="2"/>
  <c r="J736" i="2"/>
  <c r="K736" i="2" s="1"/>
  <c r="N750" i="2"/>
  <c r="J750" i="2"/>
  <c r="K750" i="2" s="1"/>
  <c r="N725" i="2"/>
  <c r="J725" i="2"/>
  <c r="K725" i="2" s="1"/>
  <c r="N739" i="2"/>
  <c r="J739" i="2"/>
  <c r="K739" i="2" s="1"/>
  <c r="N748" i="2"/>
  <c r="J748" i="2"/>
  <c r="K748" i="2" s="1"/>
  <c r="N720" i="2"/>
  <c r="J720" i="2"/>
  <c r="K720" i="2" s="1"/>
  <c r="N741" i="2"/>
  <c r="J741" i="2"/>
  <c r="K741" i="2" s="1"/>
  <c r="M730" i="2"/>
  <c r="M728" i="2"/>
  <c r="M752" i="2"/>
  <c r="M747" i="2"/>
  <c r="M725" i="2"/>
  <c r="M723" i="2"/>
  <c r="M744" i="2"/>
  <c r="M727" i="2"/>
  <c r="M740" i="2"/>
  <c r="M722" i="2"/>
  <c r="M732" i="2"/>
  <c r="M726" i="2"/>
  <c r="M739" i="2"/>
  <c r="M721" i="2"/>
  <c r="M720" i="2"/>
  <c r="M743" i="2"/>
  <c r="M735" i="2"/>
  <c r="M756" i="2"/>
  <c r="M746" i="2"/>
  <c r="M719" i="2"/>
  <c r="J719" i="2"/>
  <c r="K719" i="2" s="1"/>
  <c r="N758" i="2"/>
  <c r="D787" i="2"/>
  <c r="D781" i="2"/>
  <c r="D783" i="2"/>
  <c r="D791" i="2"/>
  <c r="D808" i="2"/>
  <c r="D795" i="2"/>
  <c r="D816" i="2"/>
  <c r="D790" i="2"/>
  <c r="D785" i="2"/>
  <c r="D798" i="2"/>
  <c r="D780" i="2"/>
  <c r="D801" i="2"/>
  <c r="D805" i="2"/>
  <c r="D789" i="2"/>
  <c r="D797" i="2"/>
  <c r="D784" i="2"/>
  <c r="D794" i="2"/>
  <c r="D812" i="2"/>
  <c r="D792" i="2"/>
  <c r="D796" i="2"/>
  <c r="D799" i="2"/>
  <c r="D778" i="2"/>
  <c r="D774" i="2"/>
  <c r="D788" i="2"/>
  <c r="D776" i="2"/>
  <c r="D793" i="2"/>
  <c r="D782" i="2"/>
  <c r="D804" i="2"/>
  <c r="D807" i="2"/>
  <c r="D803" i="2"/>
  <c r="D802" i="2"/>
  <c r="D786" i="2"/>
  <c r="D814" i="2"/>
  <c r="D779" i="2"/>
  <c r="B767" i="2" l="1"/>
  <c r="L767" i="2" s="1"/>
  <c r="D767" i="2"/>
  <c r="D770" i="2"/>
  <c r="B770" i="2"/>
  <c r="L770" i="2" s="1"/>
  <c r="D771" i="2"/>
  <c r="B771" i="2"/>
  <c r="L771" i="2" s="1"/>
  <c r="AF29" i="3"/>
  <c r="B841" i="2"/>
  <c r="L841" i="2" s="1"/>
  <c r="B821" i="2"/>
  <c r="L821" i="2" s="1"/>
  <c r="B853" i="2"/>
  <c r="L853" i="2" s="1"/>
  <c r="B825" i="2"/>
  <c r="L825" i="2" s="1"/>
  <c r="B846" i="2"/>
  <c r="L846" i="2" s="1"/>
  <c r="B838" i="2"/>
  <c r="L838" i="2" s="1"/>
  <c r="B828" i="2"/>
  <c r="L828" i="2" s="1"/>
  <c r="B819" i="2"/>
  <c r="L819" i="2" s="1"/>
  <c r="B829" i="2"/>
  <c r="L829" i="2" s="1"/>
  <c r="B830" i="2"/>
  <c r="L830" i="2" s="1"/>
  <c r="B822" i="2"/>
  <c r="L822" i="2" s="1"/>
  <c r="B761" i="2"/>
  <c r="L761" i="2" s="1"/>
  <c r="B815" i="2"/>
  <c r="L815" i="2" s="1"/>
  <c r="B817" i="2"/>
  <c r="L817" i="2" s="1"/>
  <c r="B833" i="2"/>
  <c r="L833" i="2" s="1"/>
  <c r="B836" i="2"/>
  <c r="L836" i="2" s="1"/>
  <c r="B824" i="2"/>
  <c r="L824" i="2" s="1"/>
  <c r="B826" i="2"/>
  <c r="L826" i="2" s="1"/>
  <c r="B842" i="2"/>
  <c r="L842" i="2" s="1"/>
  <c r="B818" i="2"/>
  <c r="L818" i="2" s="1"/>
  <c r="B832" i="2"/>
  <c r="L832" i="2" s="1"/>
  <c r="B813" i="2"/>
  <c r="L813" i="2" s="1"/>
  <c r="B831" i="2"/>
  <c r="L831" i="2" s="1"/>
  <c r="B851" i="2"/>
  <c r="L851" i="2" s="1"/>
  <c r="B844" i="2"/>
  <c r="L844" i="2" s="1"/>
  <c r="B840" i="2"/>
  <c r="L840" i="2" s="1"/>
  <c r="B837" i="2"/>
  <c r="L837" i="2" s="1"/>
  <c r="B847" i="2"/>
  <c r="L847" i="2" s="1"/>
  <c r="B843" i="2"/>
  <c r="L843" i="2" s="1"/>
  <c r="B827" i="2"/>
  <c r="L827" i="2" s="1"/>
  <c r="B835" i="2"/>
  <c r="L835" i="2" s="1"/>
  <c r="B823" i="2"/>
  <c r="L823" i="2" s="1"/>
  <c r="B855" i="2"/>
  <c r="L855" i="2" s="1"/>
  <c r="B834" i="2"/>
  <c r="L834" i="2" s="1"/>
  <c r="B820" i="2"/>
  <c r="L820" i="2" s="1"/>
  <c r="B772" i="2"/>
  <c r="L772" i="2" s="1"/>
  <c r="O764" i="2"/>
  <c r="O766" i="2"/>
  <c r="O787" i="2"/>
  <c r="O771" i="2"/>
  <c r="O772" i="2"/>
  <c r="O770" i="2"/>
  <c r="O782" i="2"/>
  <c r="O788" i="2"/>
  <c r="O773" i="2"/>
  <c r="O796" i="2"/>
  <c r="O790" i="2"/>
  <c r="O765" i="2"/>
  <c r="O786" i="2"/>
  <c r="O776" i="2"/>
  <c r="O762" i="2"/>
  <c r="O778" i="2"/>
  <c r="O767" i="2"/>
  <c r="O760" i="2"/>
  <c r="O763" i="2"/>
  <c r="O774" i="2"/>
  <c r="O781" i="2"/>
  <c r="O784" i="2"/>
  <c r="O759" i="2"/>
  <c r="O780" i="2"/>
  <c r="O785" i="2"/>
  <c r="O768" i="2"/>
  <c r="O761" i="2"/>
  <c r="O775" i="2"/>
  <c r="O793" i="2"/>
  <c r="D761" i="2"/>
  <c r="O789" i="2"/>
  <c r="O769" i="2"/>
  <c r="O779" i="2"/>
  <c r="O795" i="2"/>
  <c r="O783" i="2"/>
  <c r="O791" i="2"/>
  <c r="O777" i="2"/>
  <c r="D772" i="2"/>
  <c r="O792" i="2"/>
  <c r="O794" i="2"/>
  <c r="O758" i="2"/>
  <c r="N771" i="2"/>
  <c r="J771" i="2"/>
  <c r="K771" i="2" s="1"/>
  <c r="N795" i="2"/>
  <c r="J795" i="2"/>
  <c r="K795" i="2" s="1"/>
  <c r="N786" i="2"/>
  <c r="J786" i="2"/>
  <c r="K786" i="2" s="1"/>
  <c r="N777" i="2"/>
  <c r="J777" i="2"/>
  <c r="K777" i="2" s="1"/>
  <c r="N760" i="2"/>
  <c r="J760" i="2"/>
  <c r="K760" i="2" s="1"/>
  <c r="N783" i="2"/>
  <c r="J783" i="2"/>
  <c r="K783" i="2" s="1"/>
  <c r="N774" i="2"/>
  <c r="J774" i="2"/>
  <c r="K774" i="2" s="1"/>
  <c r="N766" i="2"/>
  <c r="J766" i="2"/>
  <c r="K766" i="2" s="1"/>
  <c r="N788" i="2"/>
  <c r="J788" i="2"/>
  <c r="K788" i="2" s="1"/>
  <c r="N767" i="2"/>
  <c r="J767" i="2"/>
  <c r="K767" i="2" s="1"/>
  <c r="N794" i="2"/>
  <c r="J794" i="2"/>
  <c r="K794" i="2" s="1"/>
  <c r="N785" i="2"/>
  <c r="J785" i="2"/>
  <c r="K785" i="2" s="1"/>
  <c r="N772" i="2"/>
  <c r="J772" i="2"/>
  <c r="K772" i="2" s="1"/>
  <c r="N791" i="2"/>
  <c r="J791" i="2"/>
  <c r="K791" i="2" s="1"/>
  <c r="N782" i="2"/>
  <c r="J782" i="2"/>
  <c r="K782" i="2" s="1"/>
  <c r="N773" i="2"/>
  <c r="J773" i="2"/>
  <c r="K773" i="2" s="1"/>
  <c r="N765" i="2"/>
  <c r="J765" i="2"/>
  <c r="K765" i="2" s="1"/>
  <c r="N792" i="2"/>
  <c r="J792" i="2"/>
  <c r="K792" i="2" s="1"/>
  <c r="M785" i="2"/>
  <c r="M774" i="2"/>
  <c r="M759" i="2"/>
  <c r="M778" i="2"/>
  <c r="M771" i="2"/>
  <c r="M779" i="2"/>
  <c r="M783" i="2"/>
  <c r="M764" i="2"/>
  <c r="M791" i="2"/>
  <c r="M769" i="2"/>
  <c r="M770" i="2"/>
  <c r="M790" i="2"/>
  <c r="M789" i="2"/>
  <c r="M781" i="2"/>
  <c r="M773" i="2"/>
  <c r="M763" i="2"/>
  <c r="M784" i="2"/>
  <c r="M788" i="2"/>
  <c r="M794" i="2"/>
  <c r="M777" i="2"/>
  <c r="N796" i="2"/>
  <c r="J796" i="2"/>
  <c r="K796" i="2" s="1"/>
  <c r="N763" i="2"/>
  <c r="J763" i="2"/>
  <c r="K763" i="2" s="1"/>
  <c r="N793" i="2"/>
  <c r="J793" i="2"/>
  <c r="K793" i="2" s="1"/>
  <c r="N779" i="2"/>
  <c r="J779" i="2"/>
  <c r="K779" i="2" s="1"/>
  <c r="N768" i="2"/>
  <c r="J768" i="2"/>
  <c r="K768" i="2" s="1"/>
  <c r="N790" i="2"/>
  <c r="J790" i="2"/>
  <c r="K790" i="2" s="1"/>
  <c r="N781" i="2"/>
  <c r="J781" i="2"/>
  <c r="K781" i="2" s="1"/>
  <c r="N770" i="2"/>
  <c r="J770" i="2"/>
  <c r="K770" i="2" s="1"/>
  <c r="N762" i="2"/>
  <c r="J762" i="2"/>
  <c r="K762" i="2" s="1"/>
  <c r="N784" i="2"/>
  <c r="J784" i="2"/>
  <c r="K784" i="2" s="1"/>
  <c r="N780" i="2"/>
  <c r="J780" i="2"/>
  <c r="K780" i="2" s="1"/>
  <c r="N759" i="2"/>
  <c r="J759" i="2"/>
  <c r="K759" i="2" s="1"/>
  <c r="N787" i="2"/>
  <c r="J787" i="2"/>
  <c r="K787" i="2" s="1"/>
  <c r="N778" i="2"/>
  <c r="J778" i="2"/>
  <c r="K778" i="2" s="1"/>
  <c r="N764" i="2"/>
  <c r="J764" i="2"/>
  <c r="K764" i="2" s="1"/>
  <c r="N789" i="2"/>
  <c r="J789" i="2"/>
  <c r="K789" i="2" s="1"/>
  <c r="N775" i="2"/>
  <c r="J775" i="2"/>
  <c r="K775" i="2" s="1"/>
  <c r="N769" i="2"/>
  <c r="J769" i="2"/>
  <c r="K769" i="2" s="1"/>
  <c r="N761" i="2"/>
  <c r="J761" i="2"/>
  <c r="K761" i="2" s="1"/>
  <c r="N776" i="2"/>
  <c r="J776" i="2"/>
  <c r="K776" i="2" s="1"/>
  <c r="M795" i="2"/>
  <c r="M782" i="2"/>
  <c r="M760" i="2"/>
  <c r="M765" i="2"/>
  <c r="M761" i="2"/>
  <c r="M766" i="2"/>
  <c r="M762" i="2"/>
  <c r="M786" i="2"/>
  <c r="M767" i="2"/>
  <c r="M787" i="2"/>
  <c r="M772" i="2"/>
  <c r="M780" i="2"/>
  <c r="M793" i="2"/>
  <c r="M792" i="2"/>
  <c r="M796" i="2"/>
  <c r="M775" i="2"/>
  <c r="M776" i="2"/>
  <c r="M768" i="2"/>
  <c r="M758" i="2"/>
  <c r="J758" i="2"/>
  <c r="K758" i="2" s="1"/>
  <c r="N797" i="2"/>
  <c r="D818" i="2"/>
  <c r="D825" i="2"/>
  <c r="D842" i="2"/>
  <c r="D843" i="2"/>
  <c r="D832" i="2"/>
  <c r="D827" i="2"/>
  <c r="D817" i="2"/>
  <c r="D831" i="2"/>
  <c r="D833" i="2"/>
  <c r="D823" i="2"/>
  <c r="D844" i="2"/>
  <c r="D819" i="2"/>
  <c r="D824" i="2"/>
  <c r="D855" i="2"/>
  <c r="D847" i="2"/>
  <c r="D822" i="2"/>
  <c r="D826" i="2"/>
  <c r="D853" i="2"/>
  <c r="D841" i="2"/>
  <c r="D846" i="2"/>
  <c r="D821" i="2"/>
  <c r="D815" i="2"/>
  <c r="D813" i="2"/>
  <c r="D838" i="2"/>
  <c r="D835" i="2"/>
  <c r="D851" i="2"/>
  <c r="D836" i="2"/>
  <c r="D828" i="2"/>
  <c r="D840" i="2"/>
  <c r="D837" i="2"/>
  <c r="D829" i="2"/>
  <c r="D834" i="2"/>
  <c r="D830" i="2"/>
  <c r="D820" i="2"/>
  <c r="B806" i="2" l="1"/>
  <c r="L806" i="2" s="1"/>
  <c r="D806" i="2"/>
  <c r="B809" i="2"/>
  <c r="L809" i="2" s="1"/>
  <c r="D809" i="2"/>
  <c r="D810" i="2"/>
  <c r="B810" i="2"/>
  <c r="L810" i="2" s="1"/>
  <c r="AG29" i="3"/>
  <c r="O810" i="2"/>
  <c r="B879" i="2"/>
  <c r="L879" i="2" s="1"/>
  <c r="B811" i="2"/>
  <c r="L811" i="2" s="1"/>
  <c r="B800" i="2"/>
  <c r="L800" i="2" s="1"/>
  <c r="B868" i="2"/>
  <c r="L868" i="2" s="1"/>
  <c r="B854" i="2"/>
  <c r="L854" i="2" s="1"/>
  <c r="B892" i="2"/>
  <c r="L892" i="2" s="1"/>
  <c r="B883" i="2"/>
  <c r="L883" i="2" s="1"/>
  <c r="B870" i="2"/>
  <c r="L870" i="2" s="1"/>
  <c r="B856" i="2"/>
  <c r="L856" i="2" s="1"/>
  <c r="B859" i="2"/>
  <c r="L859" i="2" s="1"/>
  <c r="B869" i="2"/>
  <c r="L869" i="2" s="1"/>
  <c r="B852" i="2"/>
  <c r="L852" i="2" s="1"/>
  <c r="B885" i="2"/>
  <c r="L885" i="2" s="1"/>
  <c r="B880" i="2"/>
  <c r="L880" i="2" s="1"/>
  <c r="B886" i="2"/>
  <c r="L886" i="2" s="1"/>
  <c r="B858" i="2"/>
  <c r="L858" i="2" s="1"/>
  <c r="B882" i="2"/>
  <c r="L882" i="2" s="1"/>
  <c r="B857" i="2"/>
  <c r="L857" i="2" s="1"/>
  <c r="B875" i="2"/>
  <c r="L875" i="2" s="1"/>
  <c r="B861" i="2"/>
  <c r="L861" i="2" s="1"/>
  <c r="B863" i="2"/>
  <c r="L863" i="2" s="1"/>
  <c r="B871" i="2"/>
  <c r="L871" i="2" s="1"/>
  <c r="B864" i="2"/>
  <c r="L864" i="2" s="1"/>
  <c r="B876" i="2"/>
  <c r="L876" i="2" s="1"/>
  <c r="B867" i="2"/>
  <c r="L867" i="2" s="1"/>
  <c r="B877" i="2"/>
  <c r="L877" i="2" s="1"/>
  <c r="B872" i="2"/>
  <c r="L872" i="2" s="1"/>
  <c r="B866" i="2"/>
  <c r="L866" i="2" s="1"/>
  <c r="B873" i="2"/>
  <c r="L873" i="2" s="1"/>
  <c r="B890" i="2"/>
  <c r="L890" i="2" s="1"/>
  <c r="B874" i="2"/>
  <c r="L874" i="2" s="1"/>
  <c r="B860" i="2"/>
  <c r="L860" i="2" s="1"/>
  <c r="B865" i="2"/>
  <c r="L865" i="2" s="1"/>
  <c r="B894" i="2"/>
  <c r="L894" i="2" s="1"/>
  <c r="B862" i="2"/>
  <c r="L862" i="2" s="1"/>
  <c r="B881" i="2"/>
  <c r="L881" i="2" s="1"/>
  <c r="O831" i="2"/>
  <c r="D800" i="2"/>
  <c r="O823" i="2"/>
  <c r="O799" i="2"/>
  <c r="O817" i="2"/>
  <c r="O815" i="2"/>
  <c r="O804" i="2"/>
  <c r="O835" i="2"/>
  <c r="O809" i="2"/>
  <c r="O830" i="2"/>
  <c r="O834" i="2"/>
  <c r="O808" i="2"/>
  <c r="O805" i="2"/>
  <c r="O807" i="2"/>
  <c r="O833" i="2"/>
  <c r="O832" i="2"/>
  <c r="O800" i="2"/>
  <c r="O824" i="2"/>
  <c r="O798" i="2"/>
  <c r="O820" i="2"/>
  <c r="O802" i="2"/>
  <c r="O806" i="2"/>
  <c r="O801" i="2"/>
  <c r="O825" i="2"/>
  <c r="O829" i="2"/>
  <c r="O812" i="2"/>
  <c r="O821" i="2"/>
  <c r="O811" i="2"/>
  <c r="O814" i="2"/>
  <c r="O819" i="2"/>
  <c r="O813" i="2"/>
  <c r="O827" i="2"/>
  <c r="D811" i="2"/>
  <c r="O816" i="2"/>
  <c r="O822" i="2"/>
  <c r="O818" i="2"/>
  <c r="O828" i="2"/>
  <c r="O826" i="2"/>
  <c r="O803" i="2"/>
  <c r="O797" i="2"/>
  <c r="N823" i="2"/>
  <c r="J823" i="2"/>
  <c r="K823" i="2" s="1"/>
  <c r="N801" i="2"/>
  <c r="J801" i="2"/>
  <c r="K801" i="2" s="1"/>
  <c r="N809" i="2"/>
  <c r="J809" i="2"/>
  <c r="K809" i="2" s="1"/>
  <c r="N820" i="2"/>
  <c r="J820" i="2"/>
  <c r="K820" i="2" s="1"/>
  <c r="N829" i="2"/>
  <c r="J829" i="2"/>
  <c r="K829" i="2" s="1"/>
  <c r="N807" i="2"/>
  <c r="J807" i="2"/>
  <c r="K807" i="2" s="1"/>
  <c r="N818" i="2"/>
  <c r="J818" i="2"/>
  <c r="K818" i="2" s="1"/>
  <c r="N832" i="2"/>
  <c r="J832" i="2"/>
  <c r="K832" i="2" s="1"/>
  <c r="N802" i="2"/>
  <c r="J802" i="2"/>
  <c r="K802" i="2" s="1"/>
  <c r="N835" i="2"/>
  <c r="J835" i="2"/>
  <c r="K835" i="2" s="1"/>
  <c r="N831" i="2"/>
  <c r="J831" i="2"/>
  <c r="K831" i="2" s="1"/>
  <c r="N804" i="2"/>
  <c r="J804" i="2"/>
  <c r="K804" i="2" s="1"/>
  <c r="N812" i="2"/>
  <c r="J812" i="2"/>
  <c r="K812" i="2" s="1"/>
  <c r="N821" i="2"/>
  <c r="J821" i="2"/>
  <c r="K821" i="2" s="1"/>
  <c r="N830" i="2"/>
  <c r="J830" i="2"/>
  <c r="K830" i="2" s="1"/>
  <c r="N811" i="2"/>
  <c r="J811" i="2"/>
  <c r="K811" i="2" s="1"/>
  <c r="N824" i="2"/>
  <c r="J824" i="2"/>
  <c r="K824" i="2" s="1"/>
  <c r="N833" i="2"/>
  <c r="J833" i="2"/>
  <c r="K833" i="2" s="1"/>
  <c r="N806" i="2"/>
  <c r="J806" i="2"/>
  <c r="K806" i="2" s="1"/>
  <c r="M807" i="2"/>
  <c r="M814" i="2"/>
  <c r="M831" i="2"/>
  <c r="M819" i="2"/>
  <c r="M826" i="2"/>
  <c r="M825" i="2"/>
  <c r="M805" i="2"/>
  <c r="M804" i="2"/>
  <c r="M821" i="2"/>
  <c r="M816" i="2"/>
  <c r="M827" i="2"/>
  <c r="M802" i="2"/>
  <c r="M820" i="2"/>
  <c r="M829" i="2"/>
  <c r="M808" i="2"/>
  <c r="M803" i="2"/>
  <c r="M818" i="2"/>
  <c r="M817" i="2"/>
  <c r="M813" i="2"/>
  <c r="N827" i="2"/>
  <c r="J827" i="2"/>
  <c r="K827" i="2" s="1"/>
  <c r="N805" i="2"/>
  <c r="J805" i="2"/>
  <c r="K805" i="2" s="1"/>
  <c r="N813" i="2"/>
  <c r="J813" i="2"/>
  <c r="K813" i="2" s="1"/>
  <c r="J822" i="2"/>
  <c r="K822" i="2" s="1"/>
  <c r="N822" i="2"/>
  <c r="N799" i="2"/>
  <c r="J799" i="2"/>
  <c r="K799" i="2" s="1"/>
  <c r="N816" i="2"/>
  <c r="J816" i="2"/>
  <c r="K816" i="2" s="1"/>
  <c r="N825" i="2"/>
  <c r="J825" i="2"/>
  <c r="K825" i="2" s="1"/>
  <c r="N834" i="2"/>
  <c r="J834" i="2"/>
  <c r="K834" i="2" s="1"/>
  <c r="N810" i="2"/>
  <c r="J810" i="2"/>
  <c r="K810" i="2" s="1"/>
  <c r="N815" i="2"/>
  <c r="J815" i="2"/>
  <c r="K815" i="2" s="1"/>
  <c r="N800" i="2"/>
  <c r="J800" i="2"/>
  <c r="K800" i="2" s="1"/>
  <c r="N808" i="2"/>
  <c r="J808" i="2"/>
  <c r="K808" i="2" s="1"/>
  <c r="N814" i="2"/>
  <c r="J814" i="2"/>
  <c r="K814" i="2" s="1"/>
  <c r="N828" i="2"/>
  <c r="J828" i="2"/>
  <c r="K828" i="2" s="1"/>
  <c r="N803" i="2"/>
  <c r="J803" i="2"/>
  <c r="K803" i="2" s="1"/>
  <c r="N817" i="2"/>
  <c r="J817" i="2"/>
  <c r="K817" i="2" s="1"/>
  <c r="N826" i="2"/>
  <c r="J826" i="2"/>
  <c r="K826" i="2" s="1"/>
  <c r="N798" i="2"/>
  <c r="J798" i="2"/>
  <c r="K798" i="2" s="1"/>
  <c r="N819" i="2"/>
  <c r="J819" i="2"/>
  <c r="K819" i="2" s="1"/>
  <c r="M815" i="2"/>
  <c r="M835" i="2"/>
  <c r="M832" i="2"/>
  <c r="M811" i="2"/>
  <c r="M806" i="2"/>
  <c r="M801" i="2"/>
  <c r="M800" i="2"/>
  <c r="M799" i="2"/>
  <c r="M834" i="2"/>
  <c r="M833" i="2"/>
  <c r="M823" i="2"/>
  <c r="M812" i="2"/>
  <c r="M828" i="2"/>
  <c r="M809" i="2"/>
  <c r="M830" i="2"/>
  <c r="M822" i="2"/>
  <c r="M810" i="2"/>
  <c r="M798" i="2"/>
  <c r="M824" i="2"/>
  <c r="M797" i="2"/>
  <c r="J797" i="2"/>
  <c r="K797" i="2" s="1"/>
  <c r="N836" i="2"/>
  <c r="D859" i="2"/>
  <c r="D873" i="2"/>
  <c r="D876" i="2"/>
  <c r="D879" i="2"/>
  <c r="D875" i="2"/>
  <c r="D890" i="2"/>
  <c r="D877" i="2"/>
  <c r="D854" i="2"/>
  <c r="D885" i="2"/>
  <c r="D892" i="2"/>
  <c r="D861" i="2"/>
  <c r="D886" i="2"/>
  <c r="D894" i="2"/>
  <c r="D883" i="2"/>
  <c r="D862" i="2"/>
  <c r="D870" i="2"/>
  <c r="D856" i="2"/>
  <c r="D871" i="2"/>
  <c r="D881" i="2"/>
  <c r="D857" i="2"/>
  <c r="D869" i="2"/>
  <c r="D868" i="2"/>
  <c r="D867" i="2"/>
  <c r="D874" i="2"/>
  <c r="D852" i="2"/>
  <c r="D860" i="2"/>
  <c r="D880" i="2"/>
  <c r="D865" i="2"/>
  <c r="D863" i="2"/>
  <c r="D858" i="2"/>
  <c r="D872" i="2"/>
  <c r="D866" i="2"/>
  <c r="D882" i="2"/>
  <c r="D864" i="2"/>
  <c r="B845" i="2" l="1"/>
  <c r="L845" i="2" s="1"/>
  <c r="D845" i="2"/>
  <c r="B848" i="2"/>
  <c r="L848" i="2" s="1"/>
  <c r="D848" i="2"/>
  <c r="D849" i="2"/>
  <c r="B849" i="2"/>
  <c r="L849" i="2" s="1"/>
  <c r="AH29" i="3"/>
  <c r="B910" i="2"/>
  <c r="L910" i="2" s="1"/>
  <c r="B901" i="2"/>
  <c r="L901" i="2" s="1"/>
  <c r="B905" i="2"/>
  <c r="L905" i="2" s="1"/>
  <c r="B902" i="2"/>
  <c r="L902" i="2" s="1"/>
  <c r="B909" i="2"/>
  <c r="L909" i="2" s="1"/>
  <c r="B925" i="2"/>
  <c r="L925" i="2" s="1"/>
  <c r="B918" i="2"/>
  <c r="L918" i="2" s="1"/>
  <c r="B919" i="2"/>
  <c r="L919" i="2" s="1"/>
  <c r="B933" i="2"/>
  <c r="L933" i="2" s="1"/>
  <c r="B850" i="2"/>
  <c r="L850" i="2" s="1"/>
  <c r="B921" i="2"/>
  <c r="L921" i="2" s="1"/>
  <c r="B899" i="2"/>
  <c r="L899" i="2" s="1"/>
  <c r="B891" i="2"/>
  <c r="L891" i="2" s="1"/>
  <c r="B906" i="2"/>
  <c r="L906" i="2" s="1"/>
  <c r="B908" i="2"/>
  <c r="L908" i="2" s="1"/>
  <c r="B896" i="2"/>
  <c r="L896" i="2" s="1"/>
  <c r="B900" i="2"/>
  <c r="L900" i="2" s="1"/>
  <c r="B924" i="2"/>
  <c r="L924" i="2" s="1"/>
  <c r="B903" i="2"/>
  <c r="L903" i="2" s="1"/>
  <c r="B911" i="2"/>
  <c r="L911" i="2" s="1"/>
  <c r="B897" i="2"/>
  <c r="L897" i="2" s="1"/>
  <c r="B904" i="2"/>
  <c r="L904" i="2" s="1"/>
  <c r="B913" i="2"/>
  <c r="L913" i="2" s="1"/>
  <c r="B895" i="2"/>
  <c r="L895" i="2" s="1"/>
  <c r="B922" i="2"/>
  <c r="L922" i="2" s="1"/>
  <c r="B931" i="2"/>
  <c r="L931" i="2" s="1"/>
  <c r="B893" i="2"/>
  <c r="L893" i="2" s="1"/>
  <c r="B929" i="2"/>
  <c r="L929" i="2" s="1"/>
  <c r="B914" i="2"/>
  <c r="L914" i="2" s="1"/>
  <c r="B912" i="2"/>
  <c r="L912" i="2" s="1"/>
  <c r="B898" i="2"/>
  <c r="L898" i="2" s="1"/>
  <c r="B839" i="2"/>
  <c r="L839" i="2" s="1"/>
  <c r="B907" i="2"/>
  <c r="L907" i="2" s="1"/>
  <c r="B920" i="2"/>
  <c r="L920" i="2" s="1"/>
  <c r="B916" i="2"/>
  <c r="L916" i="2" s="1"/>
  <c r="B915" i="2"/>
  <c r="L915" i="2" s="1"/>
  <c r="O865" i="2"/>
  <c r="O855" i="2"/>
  <c r="O870" i="2"/>
  <c r="O853" i="2"/>
  <c r="O860" i="2"/>
  <c r="O841" i="2"/>
  <c r="O839" i="2"/>
  <c r="O846" i="2"/>
  <c r="O847" i="2"/>
  <c r="O854" i="2"/>
  <c r="O857" i="2"/>
  <c r="O849" i="2"/>
  <c r="O866" i="2"/>
  <c r="O858" i="2"/>
  <c r="O850" i="2"/>
  <c r="O851" i="2"/>
  <c r="O864" i="2"/>
  <c r="O845" i="2"/>
  <c r="O859" i="2"/>
  <c r="O863" i="2"/>
  <c r="O871" i="2"/>
  <c r="O844" i="2"/>
  <c r="O873" i="2"/>
  <c r="O848" i="2"/>
  <c r="O843" i="2"/>
  <c r="O856" i="2"/>
  <c r="O862" i="2"/>
  <c r="D850" i="2"/>
  <c r="O852" i="2"/>
  <c r="O868" i="2"/>
  <c r="O840" i="2"/>
  <c r="O837" i="2"/>
  <c r="O872" i="2"/>
  <c r="O869" i="2"/>
  <c r="O874" i="2"/>
  <c r="O838" i="2"/>
  <c r="D839" i="2"/>
  <c r="O842" i="2"/>
  <c r="O867" i="2"/>
  <c r="O861" i="2"/>
  <c r="O836" i="2"/>
  <c r="N849" i="2"/>
  <c r="J849" i="2"/>
  <c r="K849" i="2" s="1"/>
  <c r="N873" i="2"/>
  <c r="J873" i="2"/>
  <c r="K873" i="2" s="1"/>
  <c r="N864" i="2"/>
  <c r="J864" i="2"/>
  <c r="K864" i="2" s="1"/>
  <c r="N855" i="2"/>
  <c r="J855" i="2"/>
  <c r="K855" i="2" s="1"/>
  <c r="N838" i="2"/>
  <c r="J838" i="2"/>
  <c r="K838" i="2" s="1"/>
  <c r="N861" i="2"/>
  <c r="J861" i="2"/>
  <c r="K861" i="2" s="1"/>
  <c r="N852" i="2"/>
  <c r="J852" i="2"/>
  <c r="K852" i="2" s="1"/>
  <c r="N844" i="2"/>
  <c r="J844" i="2"/>
  <c r="K844" i="2" s="1"/>
  <c r="N866" i="2"/>
  <c r="J866" i="2"/>
  <c r="K866" i="2" s="1"/>
  <c r="N845" i="2"/>
  <c r="J845" i="2"/>
  <c r="K845" i="2" s="1"/>
  <c r="N872" i="2"/>
  <c r="J872" i="2"/>
  <c r="K872" i="2" s="1"/>
  <c r="N863" i="2"/>
  <c r="J863" i="2"/>
  <c r="K863" i="2" s="1"/>
  <c r="N850" i="2"/>
  <c r="J850" i="2"/>
  <c r="K850" i="2" s="1"/>
  <c r="N869" i="2"/>
  <c r="J869" i="2"/>
  <c r="K869" i="2" s="1"/>
  <c r="N860" i="2"/>
  <c r="J860" i="2"/>
  <c r="K860" i="2" s="1"/>
  <c r="N851" i="2"/>
  <c r="J851" i="2"/>
  <c r="K851" i="2" s="1"/>
  <c r="N843" i="2"/>
  <c r="J843" i="2"/>
  <c r="K843" i="2" s="1"/>
  <c r="N870" i="2"/>
  <c r="J870" i="2"/>
  <c r="K870" i="2" s="1"/>
  <c r="M863" i="2"/>
  <c r="M849" i="2"/>
  <c r="M869" i="2"/>
  <c r="M867" i="2"/>
  <c r="M862" i="2"/>
  <c r="M873" i="2"/>
  <c r="M839" i="2"/>
  <c r="M845" i="2"/>
  <c r="M871" i="2"/>
  <c r="M854" i="2"/>
  <c r="M852" i="2"/>
  <c r="M857" i="2"/>
  <c r="M847" i="2"/>
  <c r="M859" i="2"/>
  <c r="M866" i="2"/>
  <c r="M860" i="2"/>
  <c r="M844" i="2"/>
  <c r="M865" i="2"/>
  <c r="M870" i="2"/>
  <c r="M846" i="2"/>
  <c r="N874" i="2"/>
  <c r="J874" i="2"/>
  <c r="K874" i="2" s="1"/>
  <c r="N841" i="2"/>
  <c r="J841" i="2"/>
  <c r="K841" i="2" s="1"/>
  <c r="N871" i="2"/>
  <c r="J871" i="2"/>
  <c r="K871" i="2" s="1"/>
  <c r="N857" i="2"/>
  <c r="J857" i="2"/>
  <c r="K857" i="2" s="1"/>
  <c r="N846" i="2"/>
  <c r="J846" i="2"/>
  <c r="K846" i="2" s="1"/>
  <c r="N868" i="2"/>
  <c r="J868" i="2"/>
  <c r="K868" i="2" s="1"/>
  <c r="N859" i="2"/>
  <c r="J859" i="2"/>
  <c r="K859" i="2" s="1"/>
  <c r="N848" i="2"/>
  <c r="J848" i="2"/>
  <c r="K848" i="2" s="1"/>
  <c r="N840" i="2"/>
  <c r="J840" i="2"/>
  <c r="K840" i="2" s="1"/>
  <c r="N862" i="2"/>
  <c r="J862" i="2"/>
  <c r="K862" i="2" s="1"/>
  <c r="N858" i="2"/>
  <c r="J858" i="2"/>
  <c r="K858" i="2" s="1"/>
  <c r="N837" i="2"/>
  <c r="J837" i="2"/>
  <c r="K837" i="2" s="1"/>
  <c r="N865" i="2"/>
  <c r="J865" i="2"/>
  <c r="K865" i="2" s="1"/>
  <c r="N856" i="2"/>
  <c r="J856" i="2"/>
  <c r="K856" i="2" s="1"/>
  <c r="N842" i="2"/>
  <c r="J842" i="2"/>
  <c r="K842" i="2" s="1"/>
  <c r="N867" i="2"/>
  <c r="J867" i="2"/>
  <c r="K867" i="2" s="1"/>
  <c r="N853" i="2"/>
  <c r="J853" i="2"/>
  <c r="K853" i="2" s="1"/>
  <c r="N847" i="2"/>
  <c r="J847" i="2"/>
  <c r="K847" i="2" s="1"/>
  <c r="N839" i="2"/>
  <c r="J839" i="2"/>
  <c r="K839" i="2" s="1"/>
  <c r="N854" i="2"/>
  <c r="J854" i="2"/>
  <c r="K854" i="2" s="1"/>
  <c r="M837" i="2"/>
  <c r="M861" i="2"/>
  <c r="M848" i="2"/>
  <c r="M851" i="2"/>
  <c r="M872" i="2"/>
  <c r="M838" i="2"/>
  <c r="M840" i="2"/>
  <c r="M850" i="2"/>
  <c r="M874" i="2"/>
  <c r="M856" i="2"/>
  <c r="M842" i="2"/>
  <c r="M868" i="2"/>
  <c r="M841" i="2"/>
  <c r="M855" i="2"/>
  <c r="M843" i="2"/>
  <c r="M864" i="2"/>
  <c r="M858" i="2"/>
  <c r="M853" i="2"/>
  <c r="M836" i="2"/>
  <c r="J836" i="2"/>
  <c r="K836" i="2" s="1"/>
  <c r="N875" i="2"/>
  <c r="D908" i="2"/>
  <c r="D896" i="2"/>
  <c r="D920" i="2"/>
  <c r="D901" i="2"/>
  <c r="D922" i="2"/>
  <c r="D900" i="2"/>
  <c r="D924" i="2"/>
  <c r="D916" i="2"/>
  <c r="D929" i="2"/>
  <c r="D918" i="2"/>
  <c r="D912" i="2"/>
  <c r="D898" i="2"/>
  <c r="D903" i="2"/>
  <c r="D905" i="2"/>
  <c r="D911" i="2"/>
  <c r="D904" i="2"/>
  <c r="D919" i="2"/>
  <c r="D891" i="2"/>
  <c r="D913" i="2"/>
  <c r="D906" i="2"/>
  <c r="D907" i="2"/>
  <c r="D910" i="2"/>
  <c r="D895" i="2"/>
  <c r="D909" i="2"/>
  <c r="D933" i="2"/>
  <c r="D925" i="2"/>
  <c r="D931" i="2"/>
  <c r="D893" i="2"/>
  <c r="D914" i="2"/>
  <c r="D915" i="2"/>
  <c r="D921" i="2"/>
  <c r="D897" i="2"/>
  <c r="D902" i="2"/>
  <c r="D899" i="2"/>
  <c r="B887" i="2" l="1"/>
  <c r="L887" i="2" s="1"/>
  <c r="D887" i="2"/>
  <c r="D884" i="2"/>
  <c r="B884" i="2"/>
  <c r="L884" i="2" s="1"/>
  <c r="B888" i="2"/>
  <c r="L888" i="2" s="1"/>
  <c r="D888" i="2"/>
  <c r="AI29" i="3"/>
  <c r="B941" i="2"/>
  <c r="L941" i="2" s="1"/>
  <c r="B938" i="2"/>
  <c r="L938" i="2" s="1"/>
  <c r="B936" i="2"/>
  <c r="L936" i="2" s="1"/>
  <c r="B960" i="2"/>
  <c r="L960" i="2" s="1"/>
  <c r="B953" i="2"/>
  <c r="L953" i="2" s="1"/>
  <c r="B943" i="2"/>
  <c r="L943" i="2" s="1"/>
  <c r="B950" i="2"/>
  <c r="L950" i="2" s="1"/>
  <c r="B944" i="2"/>
  <c r="L944" i="2" s="1"/>
  <c r="B959" i="2"/>
  <c r="L959" i="2" s="1"/>
  <c r="B954" i="2"/>
  <c r="L954" i="2" s="1"/>
  <c r="B934" i="2"/>
  <c r="L934" i="2" s="1"/>
  <c r="B945" i="2"/>
  <c r="L945" i="2" s="1"/>
  <c r="B937" i="2"/>
  <c r="L937" i="2" s="1"/>
  <c r="B968" i="2"/>
  <c r="L968" i="2" s="1"/>
  <c r="B955" i="2"/>
  <c r="L955" i="2" s="1"/>
  <c r="B961" i="2"/>
  <c r="L961" i="2" s="1"/>
  <c r="B947" i="2"/>
  <c r="L947" i="2" s="1"/>
  <c r="B878" i="2"/>
  <c r="L878" i="2" s="1"/>
  <c r="B970" i="2"/>
  <c r="L970" i="2" s="1"/>
  <c r="B949" i="2"/>
  <c r="L949" i="2" s="1"/>
  <c r="B952" i="2"/>
  <c r="L952" i="2" s="1"/>
  <c r="B932" i="2"/>
  <c r="L932" i="2" s="1"/>
  <c r="B972" i="2"/>
  <c r="L972" i="2" s="1"/>
  <c r="B946" i="2"/>
  <c r="L946" i="2" s="1"/>
  <c r="B930" i="2"/>
  <c r="L930" i="2" s="1"/>
  <c r="B958" i="2"/>
  <c r="L958" i="2" s="1"/>
  <c r="B942" i="2"/>
  <c r="L942" i="2" s="1"/>
  <c r="B939" i="2"/>
  <c r="L939" i="2" s="1"/>
  <c r="B940" i="2"/>
  <c r="L940" i="2" s="1"/>
  <c r="B935" i="2"/>
  <c r="L935" i="2" s="1"/>
  <c r="B889" i="2"/>
  <c r="L889" i="2" s="1"/>
  <c r="B964" i="2"/>
  <c r="L964" i="2" s="1"/>
  <c r="B948" i="2"/>
  <c r="L948" i="2" s="1"/>
  <c r="B951" i="2"/>
  <c r="L951" i="2" s="1"/>
  <c r="B957" i="2"/>
  <c r="L957" i="2" s="1"/>
  <c r="B963" i="2"/>
  <c r="L963" i="2" s="1"/>
  <c r="O875" i="2"/>
  <c r="O901" i="2"/>
  <c r="O882" i="2"/>
  <c r="O910" i="2"/>
  <c r="O898" i="2"/>
  <c r="O903" i="2"/>
  <c r="O889" i="2"/>
  <c r="O905" i="2"/>
  <c r="O888" i="2"/>
  <c r="O877" i="2"/>
  <c r="O908" i="2"/>
  <c r="O876" i="2"/>
  <c r="O907" i="2"/>
  <c r="O896" i="2"/>
  <c r="O893" i="2"/>
  <c r="O885" i="2"/>
  <c r="O880" i="2"/>
  <c r="O892" i="2"/>
  <c r="O894" i="2"/>
  <c r="O906" i="2"/>
  <c r="O912" i="2"/>
  <c r="O900" i="2"/>
  <c r="O881" i="2"/>
  <c r="D889" i="2"/>
  <c r="O895" i="2"/>
  <c r="O887" i="2"/>
  <c r="O883" i="2"/>
  <c r="O902" i="2"/>
  <c r="O884" i="2"/>
  <c r="O890" i="2"/>
  <c r="O897" i="2"/>
  <c r="D878" i="2"/>
  <c r="O913" i="2"/>
  <c r="O911" i="2"/>
  <c r="O879" i="2"/>
  <c r="O891" i="2"/>
  <c r="O886" i="2"/>
  <c r="O878" i="2"/>
  <c r="O899" i="2"/>
  <c r="O909" i="2"/>
  <c r="O904" i="2"/>
  <c r="N901" i="2"/>
  <c r="J901" i="2"/>
  <c r="K901" i="2" s="1"/>
  <c r="N879" i="2"/>
  <c r="J879" i="2"/>
  <c r="K879" i="2" s="1"/>
  <c r="N887" i="2"/>
  <c r="J887" i="2"/>
  <c r="K887" i="2" s="1"/>
  <c r="N898" i="2"/>
  <c r="J898" i="2"/>
  <c r="K898" i="2" s="1"/>
  <c r="N907" i="2"/>
  <c r="J907" i="2"/>
  <c r="K907" i="2" s="1"/>
  <c r="N885" i="2"/>
  <c r="J885" i="2"/>
  <c r="K885" i="2" s="1"/>
  <c r="N896" i="2"/>
  <c r="J896" i="2"/>
  <c r="K896" i="2" s="1"/>
  <c r="N910" i="2"/>
  <c r="J910" i="2"/>
  <c r="K910" i="2" s="1"/>
  <c r="N880" i="2"/>
  <c r="J880" i="2"/>
  <c r="K880" i="2" s="1"/>
  <c r="N913" i="2"/>
  <c r="J913" i="2"/>
  <c r="K913" i="2" s="1"/>
  <c r="N909" i="2"/>
  <c r="J909" i="2"/>
  <c r="K909" i="2" s="1"/>
  <c r="N882" i="2"/>
  <c r="J882" i="2"/>
  <c r="K882" i="2" s="1"/>
  <c r="N890" i="2"/>
  <c r="J890" i="2"/>
  <c r="K890" i="2" s="1"/>
  <c r="N899" i="2"/>
  <c r="J899" i="2"/>
  <c r="K899" i="2" s="1"/>
  <c r="N908" i="2"/>
  <c r="J908" i="2"/>
  <c r="K908" i="2" s="1"/>
  <c r="N889" i="2"/>
  <c r="J889" i="2"/>
  <c r="K889" i="2" s="1"/>
  <c r="N902" i="2"/>
  <c r="J902" i="2"/>
  <c r="K902" i="2" s="1"/>
  <c r="N911" i="2"/>
  <c r="J911" i="2"/>
  <c r="K911" i="2" s="1"/>
  <c r="N884" i="2"/>
  <c r="J884" i="2"/>
  <c r="K884" i="2" s="1"/>
  <c r="M892" i="2"/>
  <c r="M903" i="2"/>
  <c r="M894" i="2"/>
  <c r="M907" i="2"/>
  <c r="M895" i="2"/>
  <c r="M889" i="2"/>
  <c r="M877" i="2"/>
  <c r="M890" i="2"/>
  <c r="M900" i="2"/>
  <c r="M885" i="2"/>
  <c r="M904" i="2"/>
  <c r="M899" i="2"/>
  <c r="M898" i="2"/>
  <c r="M896" i="2"/>
  <c r="M893" i="2"/>
  <c r="M884" i="2"/>
  <c r="M912" i="2"/>
  <c r="M906" i="2"/>
  <c r="M888" i="2"/>
  <c r="N905" i="2"/>
  <c r="J905" i="2"/>
  <c r="K905" i="2" s="1"/>
  <c r="N883" i="2"/>
  <c r="J883" i="2"/>
  <c r="K883" i="2" s="1"/>
  <c r="N891" i="2"/>
  <c r="J891" i="2"/>
  <c r="K891" i="2" s="1"/>
  <c r="N900" i="2"/>
  <c r="J900" i="2"/>
  <c r="K900" i="2" s="1"/>
  <c r="N877" i="2"/>
  <c r="J877" i="2"/>
  <c r="K877" i="2" s="1"/>
  <c r="N894" i="2"/>
  <c r="J894" i="2"/>
  <c r="K894" i="2" s="1"/>
  <c r="N903" i="2"/>
  <c r="J903" i="2"/>
  <c r="K903" i="2" s="1"/>
  <c r="N912" i="2"/>
  <c r="J912" i="2"/>
  <c r="K912" i="2" s="1"/>
  <c r="N888" i="2"/>
  <c r="J888" i="2"/>
  <c r="K888" i="2" s="1"/>
  <c r="N893" i="2"/>
  <c r="J893" i="2"/>
  <c r="K893" i="2" s="1"/>
  <c r="N878" i="2"/>
  <c r="J878" i="2"/>
  <c r="K878" i="2" s="1"/>
  <c r="J886" i="2"/>
  <c r="K886" i="2" s="1"/>
  <c r="N886" i="2"/>
  <c r="N892" i="2"/>
  <c r="J892" i="2"/>
  <c r="K892" i="2" s="1"/>
  <c r="N906" i="2"/>
  <c r="J906" i="2"/>
  <c r="K906" i="2" s="1"/>
  <c r="N881" i="2"/>
  <c r="J881" i="2"/>
  <c r="K881" i="2" s="1"/>
  <c r="N895" i="2"/>
  <c r="J895" i="2"/>
  <c r="K895" i="2" s="1"/>
  <c r="N904" i="2"/>
  <c r="J904" i="2"/>
  <c r="K904" i="2" s="1"/>
  <c r="N876" i="2"/>
  <c r="J876" i="2"/>
  <c r="K876" i="2" s="1"/>
  <c r="N897" i="2"/>
  <c r="J897" i="2"/>
  <c r="K897" i="2" s="1"/>
  <c r="M897" i="2"/>
  <c r="M882" i="2"/>
  <c r="M880" i="2"/>
  <c r="M881" i="2"/>
  <c r="M913" i="2"/>
  <c r="M879" i="2"/>
  <c r="M911" i="2"/>
  <c r="M887" i="2"/>
  <c r="M876" i="2"/>
  <c r="M909" i="2"/>
  <c r="M883" i="2"/>
  <c r="M905" i="2"/>
  <c r="M886" i="2"/>
  <c r="M891" i="2"/>
  <c r="M910" i="2"/>
  <c r="M878" i="2"/>
  <c r="M901" i="2"/>
  <c r="M908" i="2"/>
  <c r="M902" i="2"/>
  <c r="M875" i="2"/>
  <c r="J875" i="2"/>
  <c r="K875" i="2" s="1"/>
  <c r="N914" i="2"/>
  <c r="D949" i="2"/>
  <c r="D946" i="2"/>
  <c r="D952" i="2"/>
  <c r="D937" i="2"/>
  <c r="D951" i="2"/>
  <c r="D957" i="2"/>
  <c r="D955" i="2"/>
  <c r="D939" i="2"/>
  <c r="D935" i="2"/>
  <c r="D947" i="2"/>
  <c r="D953" i="2"/>
  <c r="D932" i="2"/>
  <c r="D964" i="2"/>
  <c r="D948" i="2"/>
  <c r="D934" i="2"/>
  <c r="D938" i="2"/>
  <c r="D941" i="2"/>
  <c r="D936" i="2"/>
  <c r="D960" i="2"/>
  <c r="D954" i="2"/>
  <c r="D970" i="2"/>
  <c r="D972" i="2"/>
  <c r="D945" i="2"/>
  <c r="D930" i="2"/>
  <c r="D958" i="2"/>
  <c r="D943" i="2"/>
  <c r="D950" i="2"/>
  <c r="D944" i="2"/>
  <c r="D942" i="2"/>
  <c r="D968" i="2"/>
  <c r="D963" i="2"/>
  <c r="D961" i="2"/>
  <c r="D940" i="2"/>
  <c r="D959" i="2"/>
  <c r="B923" i="2" l="1"/>
  <c r="L923" i="2" s="1"/>
  <c r="D923" i="2"/>
  <c r="D926" i="2"/>
  <c r="B926" i="2"/>
  <c r="L926" i="2" s="1"/>
  <c r="D927" i="2"/>
  <c r="B927" i="2"/>
  <c r="L927" i="2" s="1"/>
  <c r="AJ29" i="3"/>
  <c r="B978" i="2"/>
  <c r="L978" i="2" s="1"/>
  <c r="B976" i="2"/>
  <c r="L976" i="2" s="1"/>
  <c r="B928" i="2"/>
  <c r="L928" i="2" s="1"/>
  <c r="B983" i="2"/>
  <c r="L983" i="2" s="1"/>
  <c r="B992" i="2"/>
  <c r="L992" i="2" s="1"/>
  <c r="B1009" i="2"/>
  <c r="L1009" i="2" s="1"/>
  <c r="B990" i="2"/>
  <c r="L990" i="2" s="1"/>
  <c r="B917" i="2"/>
  <c r="L917" i="2" s="1"/>
  <c r="B982" i="2"/>
  <c r="L982" i="2" s="1"/>
  <c r="B1011" i="2"/>
  <c r="L1011" i="2" s="1"/>
  <c r="B975" i="2"/>
  <c r="L975" i="2" s="1"/>
  <c r="B989" i="2"/>
  <c r="L989" i="2" s="1"/>
  <c r="B973" i="2"/>
  <c r="L973" i="2" s="1"/>
  <c r="B987" i="2"/>
  <c r="L987" i="2" s="1"/>
  <c r="B994" i="2"/>
  <c r="L994" i="2" s="1"/>
  <c r="B1000" i="2"/>
  <c r="L1000" i="2" s="1"/>
  <c r="B984" i="2"/>
  <c r="L984" i="2" s="1"/>
  <c r="B993" i="2"/>
  <c r="L993" i="2" s="1"/>
  <c r="B980" i="2"/>
  <c r="L980" i="2" s="1"/>
  <c r="B971" i="2"/>
  <c r="L971" i="2" s="1"/>
  <c r="B974" i="2"/>
  <c r="L974" i="2" s="1"/>
  <c r="B988" i="2"/>
  <c r="L988" i="2" s="1"/>
  <c r="B997" i="2"/>
  <c r="L997" i="2" s="1"/>
  <c r="B998" i="2"/>
  <c r="L998" i="2" s="1"/>
  <c r="B1007" i="2"/>
  <c r="L1007" i="2" s="1"/>
  <c r="B969" i="2"/>
  <c r="L969" i="2" s="1"/>
  <c r="B1003" i="2"/>
  <c r="L1003" i="2" s="1"/>
  <c r="B986" i="2"/>
  <c r="L986" i="2" s="1"/>
  <c r="B996" i="2"/>
  <c r="L996" i="2" s="1"/>
  <c r="B979" i="2"/>
  <c r="L979" i="2" s="1"/>
  <c r="B1002" i="2"/>
  <c r="L1002" i="2" s="1"/>
  <c r="B981" i="2"/>
  <c r="L981" i="2" s="1"/>
  <c r="B999" i="2"/>
  <c r="L999" i="2" s="1"/>
  <c r="B977" i="2"/>
  <c r="L977" i="2" s="1"/>
  <c r="B991" i="2"/>
  <c r="L991" i="2" s="1"/>
  <c r="B985" i="2"/>
  <c r="L985" i="2" s="1"/>
  <c r="O930" i="2"/>
  <c r="O931" i="2"/>
  <c r="O929" i="2"/>
  <c r="O941" i="2"/>
  <c r="O926" i="2"/>
  <c r="O944" i="2"/>
  <c r="O942" i="2"/>
  <c r="O949" i="2"/>
  <c r="O940" i="2"/>
  <c r="O917" i="2"/>
  <c r="O939" i="2"/>
  <c r="O935" i="2"/>
  <c r="O916" i="2"/>
  <c r="O927" i="2"/>
  <c r="O943" i="2"/>
  <c r="O938" i="2"/>
  <c r="O925" i="2"/>
  <c r="O918" i="2"/>
  <c r="O952" i="2"/>
  <c r="D917" i="2"/>
  <c r="D928" i="2"/>
  <c r="O920" i="2"/>
  <c r="O945" i="2"/>
  <c r="O933" i="2"/>
  <c r="O919" i="2"/>
  <c r="O932" i="2"/>
  <c r="O946" i="2"/>
  <c r="O947" i="2"/>
  <c r="O948" i="2"/>
  <c r="O950" i="2"/>
  <c r="O951" i="2"/>
  <c r="O924" i="2"/>
  <c r="O915" i="2"/>
  <c r="O936" i="2"/>
  <c r="O923" i="2"/>
  <c r="O922" i="2"/>
  <c r="O934" i="2"/>
  <c r="O928" i="2"/>
  <c r="O937" i="2"/>
  <c r="O921" i="2"/>
  <c r="O914" i="2"/>
  <c r="N927" i="2"/>
  <c r="J927" i="2"/>
  <c r="K927" i="2" s="1"/>
  <c r="N951" i="2"/>
  <c r="J951" i="2"/>
  <c r="K951" i="2" s="1"/>
  <c r="N942" i="2"/>
  <c r="J942" i="2"/>
  <c r="K942" i="2" s="1"/>
  <c r="N933" i="2"/>
  <c r="J933" i="2"/>
  <c r="K933" i="2" s="1"/>
  <c r="N916" i="2"/>
  <c r="J916" i="2"/>
  <c r="K916" i="2" s="1"/>
  <c r="N939" i="2"/>
  <c r="J939" i="2"/>
  <c r="K939" i="2" s="1"/>
  <c r="N930" i="2"/>
  <c r="J930" i="2"/>
  <c r="K930" i="2" s="1"/>
  <c r="N922" i="2"/>
  <c r="J922" i="2"/>
  <c r="K922" i="2" s="1"/>
  <c r="N944" i="2"/>
  <c r="J944" i="2"/>
  <c r="K944" i="2" s="1"/>
  <c r="N923" i="2"/>
  <c r="J923" i="2"/>
  <c r="K923" i="2" s="1"/>
  <c r="N950" i="2"/>
  <c r="J950" i="2"/>
  <c r="K950" i="2" s="1"/>
  <c r="N941" i="2"/>
  <c r="J941" i="2"/>
  <c r="K941" i="2" s="1"/>
  <c r="N928" i="2"/>
  <c r="J928" i="2"/>
  <c r="K928" i="2" s="1"/>
  <c r="N947" i="2"/>
  <c r="J947" i="2"/>
  <c r="K947" i="2" s="1"/>
  <c r="N938" i="2"/>
  <c r="J938" i="2"/>
  <c r="K938" i="2" s="1"/>
  <c r="N929" i="2"/>
  <c r="J929" i="2"/>
  <c r="K929" i="2" s="1"/>
  <c r="N921" i="2"/>
  <c r="J921" i="2"/>
  <c r="K921" i="2" s="1"/>
  <c r="N948" i="2"/>
  <c r="J948" i="2"/>
  <c r="K948" i="2" s="1"/>
  <c r="M941" i="2"/>
  <c r="M940" i="2"/>
  <c r="M949" i="2"/>
  <c r="M925" i="2"/>
  <c r="M922" i="2"/>
  <c r="M915" i="2"/>
  <c r="M950" i="2"/>
  <c r="M952" i="2"/>
  <c r="M919" i="2"/>
  <c r="M936" i="2"/>
  <c r="M927" i="2"/>
  <c r="M951" i="2"/>
  <c r="M932" i="2"/>
  <c r="M937" i="2"/>
  <c r="M943" i="2"/>
  <c r="M939" i="2"/>
  <c r="M916" i="2"/>
  <c r="M934" i="2"/>
  <c r="M933" i="2"/>
  <c r="M931" i="2"/>
  <c r="N952" i="2"/>
  <c r="J952" i="2"/>
  <c r="K952" i="2" s="1"/>
  <c r="N919" i="2"/>
  <c r="J919" i="2"/>
  <c r="K919" i="2" s="1"/>
  <c r="N949" i="2"/>
  <c r="J949" i="2"/>
  <c r="K949" i="2" s="1"/>
  <c r="N935" i="2"/>
  <c r="J935" i="2"/>
  <c r="K935" i="2" s="1"/>
  <c r="N924" i="2"/>
  <c r="J924" i="2"/>
  <c r="K924" i="2" s="1"/>
  <c r="N946" i="2"/>
  <c r="J946" i="2"/>
  <c r="K946" i="2" s="1"/>
  <c r="N937" i="2"/>
  <c r="J937" i="2"/>
  <c r="K937" i="2" s="1"/>
  <c r="N926" i="2"/>
  <c r="J926" i="2"/>
  <c r="K926" i="2" s="1"/>
  <c r="N918" i="2"/>
  <c r="J918" i="2"/>
  <c r="K918" i="2" s="1"/>
  <c r="N940" i="2"/>
  <c r="J940" i="2"/>
  <c r="K940" i="2" s="1"/>
  <c r="N936" i="2"/>
  <c r="J936" i="2"/>
  <c r="K936" i="2" s="1"/>
  <c r="N915" i="2"/>
  <c r="J915" i="2"/>
  <c r="K915" i="2" s="1"/>
  <c r="N943" i="2"/>
  <c r="J943" i="2"/>
  <c r="K943" i="2" s="1"/>
  <c r="N934" i="2"/>
  <c r="J934" i="2"/>
  <c r="K934" i="2" s="1"/>
  <c r="N920" i="2"/>
  <c r="J920" i="2"/>
  <c r="K920" i="2" s="1"/>
  <c r="N945" i="2"/>
  <c r="J945" i="2"/>
  <c r="K945" i="2" s="1"/>
  <c r="N931" i="2"/>
  <c r="J931" i="2"/>
  <c r="K931" i="2" s="1"/>
  <c r="N925" i="2"/>
  <c r="J925" i="2"/>
  <c r="K925" i="2" s="1"/>
  <c r="N917" i="2"/>
  <c r="J917" i="2"/>
  <c r="K917" i="2" s="1"/>
  <c r="N932" i="2"/>
  <c r="J932" i="2"/>
  <c r="K932" i="2" s="1"/>
  <c r="M947" i="2"/>
  <c r="M917" i="2"/>
  <c r="M930" i="2"/>
  <c r="M944" i="2"/>
  <c r="M948" i="2"/>
  <c r="M926" i="2"/>
  <c r="M918" i="2"/>
  <c r="M920" i="2"/>
  <c r="M921" i="2"/>
  <c r="M945" i="2"/>
  <c r="M923" i="2"/>
  <c r="M935" i="2"/>
  <c r="M938" i="2"/>
  <c r="M924" i="2"/>
  <c r="M929" i="2"/>
  <c r="M928" i="2"/>
  <c r="M946" i="2"/>
  <c r="M942" i="2"/>
  <c r="M914" i="2"/>
  <c r="J914" i="2"/>
  <c r="K914" i="2" s="1"/>
  <c r="N953" i="2"/>
  <c r="D998" i="2"/>
  <c r="D1000" i="2"/>
  <c r="D1007" i="2"/>
  <c r="D983" i="2"/>
  <c r="D982" i="2"/>
  <c r="D984" i="2"/>
  <c r="D1011" i="2"/>
  <c r="D993" i="2"/>
  <c r="D975" i="2"/>
  <c r="D992" i="2"/>
  <c r="D986" i="2"/>
  <c r="D974" i="2"/>
  <c r="D978" i="2"/>
  <c r="D996" i="2"/>
  <c r="D979" i="2"/>
  <c r="D1002" i="2"/>
  <c r="D981" i="2"/>
  <c r="D989" i="2"/>
  <c r="D997" i="2"/>
  <c r="D969" i="2"/>
  <c r="D1009" i="2"/>
  <c r="D999" i="2"/>
  <c r="D980" i="2"/>
  <c r="D977" i="2"/>
  <c r="D973" i="2"/>
  <c r="D987" i="2"/>
  <c r="D1003" i="2"/>
  <c r="D971" i="2"/>
  <c r="D994" i="2"/>
  <c r="D990" i="2"/>
  <c r="D976" i="2"/>
  <c r="D991" i="2"/>
  <c r="D985" i="2"/>
  <c r="D988" i="2"/>
  <c r="D965" i="2" l="1"/>
  <c r="B965" i="2"/>
  <c r="L965" i="2" s="1"/>
  <c r="B962" i="2"/>
  <c r="L962" i="2" s="1"/>
  <c r="D962" i="2"/>
  <c r="B966" i="2"/>
  <c r="L966" i="2" s="1"/>
  <c r="D966" i="2"/>
  <c r="AK29" i="3"/>
  <c r="B1030" i="2"/>
  <c r="L1030" i="2" s="1"/>
  <c r="B1029" i="2"/>
  <c r="L1029" i="2" s="1"/>
  <c r="B1033" i="2"/>
  <c r="L1033" i="2" s="1"/>
  <c r="B1026" i="2"/>
  <c r="L1026" i="2" s="1"/>
  <c r="B1012" i="2"/>
  <c r="L1012" i="2" s="1"/>
  <c r="B1019" i="2"/>
  <c r="L1019" i="2" s="1"/>
  <c r="B1038" i="2"/>
  <c r="L1038" i="2" s="1"/>
  <c r="B1048" i="2"/>
  <c r="L1048" i="2" s="1"/>
  <c r="B1028" i="2"/>
  <c r="L1028" i="2" s="1"/>
  <c r="B1013" i="2"/>
  <c r="L1013" i="2" s="1"/>
  <c r="B1050" i="2"/>
  <c r="L1050" i="2" s="1"/>
  <c r="B1021" i="2"/>
  <c r="L1021" i="2" s="1"/>
  <c r="O966" i="2"/>
  <c r="B956" i="2"/>
  <c r="L956" i="2" s="1"/>
  <c r="B1015" i="2"/>
  <c r="L1015" i="2" s="1"/>
  <c r="B1010" i="2"/>
  <c r="L1010" i="2" s="1"/>
  <c r="B1025" i="2"/>
  <c r="L1025" i="2" s="1"/>
  <c r="B1032" i="2"/>
  <c r="L1032" i="2" s="1"/>
  <c r="B1023" i="2"/>
  <c r="L1023" i="2" s="1"/>
  <c r="B1022" i="2"/>
  <c r="L1022" i="2" s="1"/>
  <c r="B1018" i="2"/>
  <c r="L1018" i="2" s="1"/>
  <c r="B1031" i="2"/>
  <c r="L1031" i="2" s="1"/>
  <c r="B1039" i="2"/>
  <c r="L1039" i="2" s="1"/>
  <c r="B1037" i="2"/>
  <c r="L1037" i="2" s="1"/>
  <c r="B1024" i="2"/>
  <c r="L1024" i="2" s="1"/>
  <c r="B1027" i="2"/>
  <c r="L1027" i="2" s="1"/>
  <c r="B1042" i="2"/>
  <c r="L1042" i="2" s="1"/>
  <c r="B1036" i="2"/>
  <c r="L1036" i="2" s="1"/>
  <c r="B1016" i="2"/>
  <c r="L1016" i="2" s="1"/>
  <c r="B1008" i="2"/>
  <c r="L1008" i="2" s="1"/>
  <c r="B1020" i="2"/>
  <c r="L1020" i="2" s="1"/>
  <c r="B1041" i="2"/>
  <c r="L1041" i="2" s="1"/>
  <c r="B1035" i="2"/>
  <c r="L1035" i="2" s="1"/>
  <c r="B1017" i="2"/>
  <c r="L1017" i="2" s="1"/>
  <c r="B1014" i="2"/>
  <c r="L1014" i="2" s="1"/>
  <c r="B1046" i="2"/>
  <c r="L1046" i="2" s="1"/>
  <c r="B967" i="2"/>
  <c r="L967" i="2" s="1"/>
  <c r="O976" i="2"/>
  <c r="O971" i="2"/>
  <c r="O959" i="2"/>
  <c r="O964" i="2"/>
  <c r="D967" i="2"/>
  <c r="O974" i="2"/>
  <c r="O956" i="2"/>
  <c r="O988" i="2"/>
  <c r="O983" i="2"/>
  <c r="O980" i="2"/>
  <c r="O970" i="2"/>
  <c r="O973" i="2"/>
  <c r="O962" i="2"/>
  <c r="O972" i="2"/>
  <c r="O982" i="2"/>
  <c r="O960" i="2"/>
  <c r="O967" i="2"/>
  <c r="O961" i="2"/>
  <c r="O975" i="2"/>
  <c r="O963" i="2"/>
  <c r="O989" i="2"/>
  <c r="O985" i="2"/>
  <c r="O958" i="2"/>
  <c r="O984" i="2"/>
  <c r="O957" i="2"/>
  <c r="O977" i="2"/>
  <c r="O954" i="2"/>
  <c r="O990" i="2"/>
  <c r="O987" i="2"/>
  <c r="O986" i="2"/>
  <c r="O991" i="2"/>
  <c r="D956" i="2"/>
  <c r="O955" i="2"/>
  <c r="O978" i="2"/>
  <c r="O979" i="2"/>
  <c r="O981" i="2"/>
  <c r="O965" i="2"/>
  <c r="O968" i="2"/>
  <c r="O969" i="2"/>
  <c r="O953" i="2"/>
  <c r="N979" i="2"/>
  <c r="J979" i="2"/>
  <c r="K979" i="2" s="1"/>
  <c r="N957" i="2"/>
  <c r="J957" i="2"/>
  <c r="K957" i="2" s="1"/>
  <c r="N965" i="2"/>
  <c r="J965" i="2"/>
  <c r="K965" i="2" s="1"/>
  <c r="N976" i="2"/>
  <c r="J976" i="2"/>
  <c r="K976" i="2" s="1"/>
  <c r="N985" i="2"/>
  <c r="J985" i="2"/>
  <c r="K985" i="2" s="1"/>
  <c r="N963" i="2"/>
  <c r="J963" i="2"/>
  <c r="K963" i="2" s="1"/>
  <c r="N974" i="2"/>
  <c r="J974" i="2"/>
  <c r="K974" i="2" s="1"/>
  <c r="N988" i="2"/>
  <c r="J988" i="2"/>
  <c r="K988" i="2" s="1"/>
  <c r="N958" i="2"/>
  <c r="J958" i="2"/>
  <c r="K958" i="2" s="1"/>
  <c r="N991" i="2"/>
  <c r="J991" i="2"/>
  <c r="K991" i="2" s="1"/>
  <c r="N987" i="2"/>
  <c r="J987" i="2"/>
  <c r="K987" i="2" s="1"/>
  <c r="N960" i="2"/>
  <c r="J960" i="2"/>
  <c r="K960" i="2" s="1"/>
  <c r="N968" i="2"/>
  <c r="J968" i="2"/>
  <c r="K968" i="2" s="1"/>
  <c r="N977" i="2"/>
  <c r="J977" i="2"/>
  <c r="K977" i="2" s="1"/>
  <c r="N986" i="2"/>
  <c r="J986" i="2"/>
  <c r="K986" i="2" s="1"/>
  <c r="N967" i="2"/>
  <c r="J967" i="2"/>
  <c r="K967" i="2" s="1"/>
  <c r="N980" i="2"/>
  <c r="J980" i="2"/>
  <c r="K980" i="2" s="1"/>
  <c r="N989" i="2"/>
  <c r="J989" i="2"/>
  <c r="K989" i="2" s="1"/>
  <c r="N962" i="2"/>
  <c r="J962" i="2"/>
  <c r="K962" i="2" s="1"/>
  <c r="M981" i="2"/>
  <c r="M967" i="2"/>
  <c r="M963" i="2"/>
  <c r="M974" i="2"/>
  <c r="M984" i="2"/>
  <c r="M959" i="2"/>
  <c r="M965" i="2"/>
  <c r="M983" i="2"/>
  <c r="M956" i="2"/>
  <c r="M970" i="2"/>
  <c r="M973" i="2"/>
  <c r="M978" i="2"/>
  <c r="M976" i="2"/>
  <c r="M990" i="2"/>
  <c r="M975" i="2"/>
  <c r="M991" i="2"/>
  <c r="M954" i="2"/>
  <c r="M964" i="2"/>
  <c r="M979" i="2"/>
  <c r="N983" i="2"/>
  <c r="J983" i="2"/>
  <c r="K983" i="2" s="1"/>
  <c r="N961" i="2"/>
  <c r="J961" i="2"/>
  <c r="K961" i="2" s="1"/>
  <c r="N969" i="2"/>
  <c r="J969" i="2"/>
  <c r="K969" i="2" s="1"/>
  <c r="N978" i="2"/>
  <c r="J978" i="2"/>
  <c r="K978" i="2" s="1"/>
  <c r="N955" i="2"/>
  <c r="J955" i="2"/>
  <c r="K955" i="2" s="1"/>
  <c r="N972" i="2"/>
  <c r="J972" i="2"/>
  <c r="K972" i="2" s="1"/>
  <c r="N981" i="2"/>
  <c r="J981" i="2"/>
  <c r="K981" i="2" s="1"/>
  <c r="N990" i="2"/>
  <c r="J990" i="2"/>
  <c r="K990" i="2" s="1"/>
  <c r="N966" i="2"/>
  <c r="J966" i="2"/>
  <c r="K966" i="2" s="1"/>
  <c r="N971" i="2"/>
  <c r="J971" i="2"/>
  <c r="K971" i="2" s="1"/>
  <c r="N956" i="2"/>
  <c r="J956" i="2"/>
  <c r="K956" i="2" s="1"/>
  <c r="N964" i="2"/>
  <c r="J964" i="2"/>
  <c r="K964" i="2" s="1"/>
  <c r="N970" i="2"/>
  <c r="J970" i="2"/>
  <c r="K970" i="2" s="1"/>
  <c r="N984" i="2"/>
  <c r="J984" i="2"/>
  <c r="K984" i="2" s="1"/>
  <c r="N959" i="2"/>
  <c r="J959" i="2"/>
  <c r="K959" i="2" s="1"/>
  <c r="N973" i="2"/>
  <c r="J973" i="2"/>
  <c r="K973" i="2" s="1"/>
  <c r="N982" i="2"/>
  <c r="J982" i="2"/>
  <c r="K982" i="2" s="1"/>
  <c r="N954" i="2"/>
  <c r="J954" i="2"/>
  <c r="K954" i="2" s="1"/>
  <c r="N975" i="2"/>
  <c r="J975" i="2"/>
  <c r="K975" i="2" s="1"/>
  <c r="M985" i="2"/>
  <c r="M968" i="2"/>
  <c r="M977" i="2"/>
  <c r="M962" i="2"/>
  <c r="M960" i="2"/>
  <c r="M957" i="2"/>
  <c r="M987" i="2"/>
  <c r="M969" i="2"/>
  <c r="M986" i="2"/>
  <c r="M972" i="2"/>
  <c r="M955" i="2"/>
  <c r="M982" i="2"/>
  <c r="M971" i="2"/>
  <c r="M966" i="2"/>
  <c r="M958" i="2"/>
  <c r="M989" i="2"/>
  <c r="M961" i="2"/>
  <c r="M988" i="2"/>
  <c r="M980" i="2"/>
  <c r="M953" i="2"/>
  <c r="J953" i="2"/>
  <c r="K953" i="2" s="1"/>
  <c r="N992" i="2"/>
  <c r="D1027" i="2"/>
  <c r="D1030" i="2"/>
  <c r="D1033" i="2"/>
  <c r="D1042" i="2"/>
  <c r="D1026" i="2"/>
  <c r="D1012" i="2"/>
  <c r="D1048" i="2"/>
  <c r="D1024" i="2"/>
  <c r="D1015" i="2"/>
  <c r="D1029" i="2"/>
  <c r="D1010" i="2"/>
  <c r="D1016" i="2"/>
  <c r="D1019" i="2"/>
  <c r="D1038" i="2"/>
  <c r="D1008" i="2"/>
  <c r="D1020" i="2"/>
  <c r="D1017" i="2"/>
  <c r="D1025" i="2"/>
  <c r="D1014" i="2"/>
  <c r="D1032" i="2"/>
  <c r="D1021" i="2"/>
  <c r="D1022" i="2"/>
  <c r="D1039" i="2"/>
  <c r="D1037" i="2"/>
  <c r="D1036" i="2"/>
  <c r="D1028" i="2"/>
  <c r="D1041" i="2"/>
  <c r="D1018" i="2"/>
  <c r="D1035" i="2"/>
  <c r="D1013" i="2"/>
  <c r="D1031" i="2"/>
  <c r="D1050" i="2"/>
  <c r="D1023" i="2"/>
  <c r="D1046" i="2"/>
  <c r="D1004" i="2" l="1"/>
  <c r="B1004" i="2"/>
  <c r="L1004" i="2" s="1"/>
  <c r="D1001" i="2"/>
  <c r="B1001" i="2"/>
  <c r="L1001" i="2" s="1"/>
  <c r="O1005" i="2"/>
  <c r="B1005" i="2"/>
  <c r="L1005" i="2" s="1"/>
  <c r="D1005" i="2"/>
  <c r="AL29" i="3"/>
  <c r="B1075" i="2"/>
  <c r="L1075" i="2" s="1"/>
  <c r="B1077" i="2"/>
  <c r="L1077" i="2" s="1"/>
  <c r="B1049" i="2"/>
  <c r="L1049" i="2" s="1"/>
  <c r="B1074" i="2"/>
  <c r="L1074" i="2" s="1"/>
  <c r="B1067" i="2"/>
  <c r="L1067" i="2" s="1"/>
  <c r="B1061" i="2"/>
  <c r="L1061" i="2" s="1"/>
  <c r="B1051" i="2"/>
  <c r="L1051" i="2" s="1"/>
  <c r="B1062" i="2"/>
  <c r="L1062" i="2" s="1"/>
  <c r="B1052" i="2"/>
  <c r="L1052" i="2" s="1"/>
  <c r="B1064" i="2"/>
  <c r="L1064" i="2" s="1"/>
  <c r="B1047" i="2"/>
  <c r="L1047" i="2" s="1"/>
  <c r="B1055" i="2"/>
  <c r="L1055" i="2" s="1"/>
  <c r="B1063" i="2"/>
  <c r="L1063" i="2" s="1"/>
  <c r="B1087" i="2"/>
  <c r="L1087" i="2" s="1"/>
  <c r="B1081" i="2"/>
  <c r="L1081" i="2" s="1"/>
  <c r="B1006" i="2"/>
  <c r="L1006" i="2" s="1"/>
  <c r="B1070" i="2"/>
  <c r="L1070" i="2" s="1"/>
  <c r="B1078" i="2"/>
  <c r="L1078" i="2" s="1"/>
  <c r="B1059" i="2"/>
  <c r="L1059" i="2" s="1"/>
  <c r="B1058" i="2"/>
  <c r="L1058" i="2" s="1"/>
  <c r="B1069" i="2"/>
  <c r="L1069" i="2" s="1"/>
  <c r="B1085" i="2"/>
  <c r="L1085" i="2" s="1"/>
  <c r="B1080" i="2"/>
  <c r="L1080" i="2" s="1"/>
  <c r="B1053" i="2"/>
  <c r="L1053" i="2" s="1"/>
  <c r="B1065" i="2"/>
  <c r="L1065" i="2" s="1"/>
  <c r="B1072" i="2"/>
  <c r="L1072" i="2" s="1"/>
  <c r="B1066" i="2"/>
  <c r="L1066" i="2" s="1"/>
  <c r="B995" i="2"/>
  <c r="L995" i="2" s="1"/>
  <c r="B1089" i="2"/>
  <c r="L1089" i="2" s="1"/>
  <c r="B1057" i="2"/>
  <c r="L1057" i="2" s="1"/>
  <c r="B1076" i="2"/>
  <c r="L1076" i="2" s="1"/>
  <c r="B1060" i="2"/>
  <c r="L1060" i="2" s="1"/>
  <c r="B1071" i="2"/>
  <c r="L1071" i="2" s="1"/>
  <c r="B1056" i="2"/>
  <c r="L1056" i="2" s="1"/>
  <c r="B1068" i="2"/>
  <c r="L1068" i="2" s="1"/>
  <c r="B1054" i="2"/>
  <c r="L1054" i="2" s="1"/>
  <c r="O1025" i="2"/>
  <c r="O1029" i="2"/>
  <c r="O1016" i="2"/>
  <c r="O1000" i="2"/>
  <c r="O1012" i="2"/>
  <c r="O1027" i="2"/>
  <c r="O1007" i="2"/>
  <c r="O1020" i="2"/>
  <c r="O1017" i="2"/>
  <c r="O1003" i="2"/>
  <c r="O1010" i="2"/>
  <c r="O1024" i="2"/>
  <c r="O1011" i="2"/>
  <c r="O1019" i="2"/>
  <c r="O1013" i="2"/>
  <c r="D995" i="2"/>
  <c r="O1030" i="2"/>
  <c r="O1026" i="2"/>
  <c r="O993" i="2"/>
  <c r="O996" i="2"/>
  <c r="O997" i="2"/>
  <c r="O1028" i="2"/>
  <c r="O1014" i="2"/>
  <c r="O1006" i="2"/>
  <c r="O1021" i="2"/>
  <c r="O1001" i="2"/>
  <c r="O1009" i="2"/>
  <c r="O1022" i="2"/>
  <c r="O995" i="2"/>
  <c r="D1006" i="2"/>
  <c r="O1023" i="2"/>
  <c r="O1002" i="2"/>
  <c r="O999" i="2"/>
  <c r="O1008" i="2"/>
  <c r="O1004" i="2"/>
  <c r="O1018" i="2"/>
  <c r="O994" i="2"/>
  <c r="O998" i="2"/>
  <c r="O1015" i="2"/>
  <c r="O992" i="2"/>
  <c r="N1005" i="2"/>
  <c r="J1005" i="2"/>
  <c r="K1005" i="2" s="1"/>
  <c r="N1029" i="2"/>
  <c r="J1029" i="2"/>
  <c r="K1029" i="2" s="1"/>
  <c r="N1020" i="2"/>
  <c r="J1020" i="2"/>
  <c r="K1020" i="2" s="1"/>
  <c r="N1011" i="2"/>
  <c r="J1011" i="2"/>
  <c r="K1011" i="2" s="1"/>
  <c r="N994" i="2"/>
  <c r="J994" i="2"/>
  <c r="K994" i="2" s="1"/>
  <c r="N1017" i="2"/>
  <c r="J1017" i="2"/>
  <c r="K1017" i="2" s="1"/>
  <c r="N1008" i="2"/>
  <c r="J1008" i="2"/>
  <c r="K1008" i="2" s="1"/>
  <c r="N1000" i="2"/>
  <c r="J1000" i="2"/>
  <c r="K1000" i="2" s="1"/>
  <c r="N1022" i="2"/>
  <c r="J1022" i="2"/>
  <c r="K1022" i="2" s="1"/>
  <c r="N1001" i="2"/>
  <c r="J1001" i="2"/>
  <c r="K1001" i="2" s="1"/>
  <c r="N1028" i="2"/>
  <c r="J1028" i="2"/>
  <c r="K1028" i="2" s="1"/>
  <c r="N1019" i="2"/>
  <c r="J1019" i="2"/>
  <c r="K1019" i="2" s="1"/>
  <c r="N1006" i="2"/>
  <c r="J1006" i="2"/>
  <c r="K1006" i="2" s="1"/>
  <c r="N1025" i="2"/>
  <c r="J1025" i="2"/>
  <c r="K1025" i="2" s="1"/>
  <c r="N1016" i="2"/>
  <c r="J1016" i="2"/>
  <c r="K1016" i="2" s="1"/>
  <c r="N1007" i="2"/>
  <c r="J1007" i="2"/>
  <c r="K1007" i="2" s="1"/>
  <c r="N999" i="2"/>
  <c r="J999" i="2"/>
  <c r="K999" i="2" s="1"/>
  <c r="N1026" i="2"/>
  <c r="J1026" i="2"/>
  <c r="K1026" i="2" s="1"/>
  <c r="M1019" i="2"/>
  <c r="M1000" i="2"/>
  <c r="M997" i="2"/>
  <c r="M1010" i="2"/>
  <c r="M994" i="2"/>
  <c r="M1025" i="2"/>
  <c r="M1026" i="2"/>
  <c r="M999" i="2"/>
  <c r="M1016" i="2"/>
  <c r="M1024" i="2"/>
  <c r="M1018" i="2"/>
  <c r="M993" i="2"/>
  <c r="M1014" i="2"/>
  <c r="M1015" i="2"/>
  <c r="M1012" i="2"/>
  <c r="M995" i="2"/>
  <c r="M1004" i="2"/>
  <c r="M1023" i="2"/>
  <c r="M1002" i="2"/>
  <c r="M1020" i="2"/>
  <c r="N1030" i="2"/>
  <c r="J1030" i="2"/>
  <c r="K1030" i="2" s="1"/>
  <c r="N997" i="2"/>
  <c r="J997" i="2"/>
  <c r="K997" i="2" s="1"/>
  <c r="N1027" i="2"/>
  <c r="J1027" i="2"/>
  <c r="K1027" i="2" s="1"/>
  <c r="N1013" i="2"/>
  <c r="J1013" i="2"/>
  <c r="K1013" i="2" s="1"/>
  <c r="N1002" i="2"/>
  <c r="J1002" i="2"/>
  <c r="K1002" i="2" s="1"/>
  <c r="N1024" i="2"/>
  <c r="J1024" i="2"/>
  <c r="K1024" i="2" s="1"/>
  <c r="N1015" i="2"/>
  <c r="J1015" i="2"/>
  <c r="K1015" i="2" s="1"/>
  <c r="N1004" i="2"/>
  <c r="J1004" i="2"/>
  <c r="K1004" i="2" s="1"/>
  <c r="N996" i="2"/>
  <c r="J996" i="2"/>
  <c r="K996" i="2" s="1"/>
  <c r="N1018" i="2"/>
  <c r="J1018" i="2"/>
  <c r="K1018" i="2" s="1"/>
  <c r="N1014" i="2"/>
  <c r="J1014" i="2"/>
  <c r="K1014" i="2" s="1"/>
  <c r="N993" i="2"/>
  <c r="J993" i="2"/>
  <c r="K993" i="2" s="1"/>
  <c r="N1021" i="2"/>
  <c r="J1021" i="2"/>
  <c r="K1021" i="2" s="1"/>
  <c r="N1012" i="2"/>
  <c r="J1012" i="2"/>
  <c r="K1012" i="2" s="1"/>
  <c r="N998" i="2"/>
  <c r="J998" i="2"/>
  <c r="K998" i="2" s="1"/>
  <c r="N1023" i="2"/>
  <c r="J1023" i="2"/>
  <c r="K1023" i="2" s="1"/>
  <c r="N1009" i="2"/>
  <c r="J1009" i="2"/>
  <c r="K1009" i="2" s="1"/>
  <c r="N1003" i="2"/>
  <c r="J1003" i="2"/>
  <c r="K1003" i="2" s="1"/>
  <c r="N995" i="2"/>
  <c r="J995" i="2"/>
  <c r="K995" i="2" s="1"/>
  <c r="N1010" i="2"/>
  <c r="J1010" i="2"/>
  <c r="K1010" i="2" s="1"/>
  <c r="M1027" i="2"/>
  <c r="M1028" i="2"/>
  <c r="M1005" i="2"/>
  <c r="M1021" i="2"/>
  <c r="M1011" i="2"/>
  <c r="M1008" i="2"/>
  <c r="M996" i="2"/>
  <c r="M1001" i="2"/>
  <c r="M1007" i="2"/>
  <c r="M1003" i="2"/>
  <c r="M1030" i="2"/>
  <c r="M1029" i="2"/>
  <c r="M1017" i="2"/>
  <c r="M1009" i="2"/>
  <c r="M1022" i="2"/>
  <c r="M998" i="2"/>
  <c r="M1013" i="2"/>
  <c r="M1006" i="2"/>
  <c r="M992" i="2"/>
  <c r="J992" i="2"/>
  <c r="K992" i="2" s="1"/>
  <c r="N1031" i="2"/>
  <c r="D1085" i="2"/>
  <c r="D1070" i="2"/>
  <c r="D1052" i="2"/>
  <c r="D1057" i="2"/>
  <c r="D1067" i="2"/>
  <c r="D1076" i="2"/>
  <c r="D1061" i="2"/>
  <c r="D1071" i="2"/>
  <c r="D1056" i="2"/>
  <c r="D1059" i="2"/>
  <c r="D1077" i="2"/>
  <c r="D1055" i="2"/>
  <c r="D1068" i="2"/>
  <c r="D1063" i="2"/>
  <c r="D1051" i="2"/>
  <c r="D1066" i="2"/>
  <c r="D1062" i="2"/>
  <c r="D1089" i="2"/>
  <c r="D1074" i="2"/>
  <c r="D1080" i="2"/>
  <c r="D1075" i="2"/>
  <c r="D1078" i="2"/>
  <c r="D1060" i="2"/>
  <c r="D1053" i="2"/>
  <c r="D1064" i="2"/>
  <c r="D1047" i="2"/>
  <c r="D1058" i="2"/>
  <c r="D1049" i="2"/>
  <c r="D1054" i="2"/>
  <c r="D1087" i="2"/>
  <c r="D1065" i="2"/>
  <c r="D1081" i="2"/>
  <c r="D1072" i="2"/>
  <c r="D1069" i="2"/>
  <c r="B1040" i="2" l="1"/>
  <c r="L1040" i="2" s="1"/>
  <c r="D1040" i="2"/>
  <c r="D1043" i="2"/>
  <c r="B1043" i="2"/>
  <c r="L1043" i="2" s="1"/>
  <c r="B1044" i="2"/>
  <c r="L1044" i="2" s="1"/>
  <c r="D1044" i="2"/>
  <c r="AM29" i="3"/>
  <c r="B1120" i="2"/>
  <c r="L1120" i="2" s="1"/>
  <c r="B1093" i="2"/>
  <c r="L1093" i="2" s="1"/>
  <c r="B1088" i="2"/>
  <c r="L1088" i="2" s="1"/>
  <c r="B1098" i="2"/>
  <c r="L1098" i="2" s="1"/>
  <c r="B1114" i="2"/>
  <c r="L1114" i="2" s="1"/>
  <c r="B1101" i="2"/>
  <c r="L1101" i="2" s="1"/>
  <c r="B1102" i="2"/>
  <c r="L1102" i="2" s="1"/>
  <c r="B1115" i="2"/>
  <c r="L1115" i="2" s="1"/>
  <c r="B1111" i="2"/>
  <c r="L1111" i="2" s="1"/>
  <c r="B1126" i="2"/>
  <c r="L1126" i="2" s="1"/>
  <c r="B1117" i="2"/>
  <c r="L1117" i="2" s="1"/>
  <c r="B1128" i="2"/>
  <c r="L1128" i="2" s="1"/>
  <c r="B1090" i="2"/>
  <c r="L1090" i="2" s="1"/>
  <c r="B1116" i="2"/>
  <c r="L1116" i="2" s="1"/>
  <c r="B1100" i="2"/>
  <c r="L1100" i="2" s="1"/>
  <c r="B1091" i="2"/>
  <c r="L1091" i="2" s="1"/>
  <c r="B1109" i="2"/>
  <c r="L1109" i="2" s="1"/>
  <c r="O1044" i="2"/>
  <c r="B1045" i="2"/>
  <c r="L1045" i="2" s="1"/>
  <c r="B1104" i="2"/>
  <c r="L1104" i="2" s="1"/>
  <c r="B1086" i="2"/>
  <c r="L1086" i="2" s="1"/>
  <c r="B1110" i="2"/>
  <c r="L1110" i="2" s="1"/>
  <c r="B1124" i="2"/>
  <c r="L1124" i="2" s="1"/>
  <c r="B1108" i="2"/>
  <c r="L1108" i="2" s="1"/>
  <c r="B1092" i="2"/>
  <c r="L1092" i="2" s="1"/>
  <c r="B1099" i="2"/>
  <c r="L1099" i="2" s="1"/>
  <c r="B1119" i="2"/>
  <c r="L1119" i="2" s="1"/>
  <c r="B1113" i="2"/>
  <c r="L1113" i="2" s="1"/>
  <c r="B1096" i="2"/>
  <c r="L1096" i="2" s="1"/>
  <c r="B1097" i="2"/>
  <c r="L1097" i="2" s="1"/>
  <c r="B1103" i="2"/>
  <c r="L1103" i="2" s="1"/>
  <c r="B1105" i="2"/>
  <c r="L1105" i="2" s="1"/>
  <c r="B1107" i="2"/>
  <c r="L1107" i="2" s="1"/>
  <c r="B1094" i="2"/>
  <c r="L1094" i="2" s="1"/>
  <c r="B1095" i="2"/>
  <c r="L1095" i="2" s="1"/>
  <c r="B1106" i="2"/>
  <c r="L1106" i="2" s="1"/>
  <c r="B1034" i="2"/>
  <c r="L1034" i="2" s="1"/>
  <c r="O1048" i="2"/>
  <c r="O1036" i="2"/>
  <c r="O1069" i="2"/>
  <c r="O1037" i="2"/>
  <c r="O1057" i="2"/>
  <c r="O1047" i="2"/>
  <c r="O1041" i="2"/>
  <c r="O1052" i="2"/>
  <c r="O1050" i="2"/>
  <c r="O1042" i="2"/>
  <c r="O1059" i="2"/>
  <c r="O1066" i="2"/>
  <c r="O1039" i="2"/>
  <c r="O1068" i="2"/>
  <c r="O1060" i="2"/>
  <c r="O1061" i="2"/>
  <c r="O1040" i="2"/>
  <c r="O1045" i="2"/>
  <c r="O1067" i="2"/>
  <c r="O1035" i="2"/>
  <c r="O1065" i="2"/>
  <c r="D1034" i="2"/>
  <c r="O1034" i="2"/>
  <c r="O1053" i="2"/>
  <c r="O1032" i="2"/>
  <c r="O1054" i="2"/>
  <c r="O1033" i="2"/>
  <c r="O1043" i="2"/>
  <c r="O1038" i="2"/>
  <c r="O1062" i="2"/>
  <c r="D1045" i="2"/>
  <c r="O1058" i="2"/>
  <c r="O1063" i="2"/>
  <c r="O1049" i="2"/>
  <c r="O1056" i="2"/>
  <c r="O1046" i="2"/>
  <c r="O1051" i="2"/>
  <c r="O1055" i="2"/>
  <c r="O1064" i="2"/>
  <c r="O1031" i="2"/>
  <c r="N1057" i="2"/>
  <c r="J1057" i="2"/>
  <c r="K1057" i="2" s="1"/>
  <c r="N1035" i="2"/>
  <c r="J1035" i="2"/>
  <c r="K1035" i="2" s="1"/>
  <c r="N1043" i="2"/>
  <c r="J1043" i="2"/>
  <c r="K1043" i="2" s="1"/>
  <c r="N1054" i="2"/>
  <c r="J1054" i="2"/>
  <c r="K1054" i="2" s="1"/>
  <c r="N1063" i="2"/>
  <c r="J1063" i="2"/>
  <c r="K1063" i="2" s="1"/>
  <c r="N1041" i="2"/>
  <c r="J1041" i="2"/>
  <c r="K1041" i="2" s="1"/>
  <c r="N1052" i="2"/>
  <c r="J1052" i="2"/>
  <c r="K1052" i="2" s="1"/>
  <c r="N1066" i="2"/>
  <c r="J1066" i="2"/>
  <c r="K1066" i="2" s="1"/>
  <c r="N1036" i="2"/>
  <c r="J1036" i="2"/>
  <c r="K1036" i="2" s="1"/>
  <c r="N1069" i="2"/>
  <c r="J1069" i="2"/>
  <c r="K1069" i="2" s="1"/>
  <c r="N1065" i="2"/>
  <c r="J1065" i="2"/>
  <c r="K1065" i="2" s="1"/>
  <c r="N1038" i="2"/>
  <c r="J1038" i="2"/>
  <c r="K1038" i="2" s="1"/>
  <c r="N1046" i="2"/>
  <c r="J1046" i="2"/>
  <c r="K1046" i="2" s="1"/>
  <c r="N1055" i="2"/>
  <c r="J1055" i="2"/>
  <c r="K1055" i="2" s="1"/>
  <c r="J1064" i="2"/>
  <c r="K1064" i="2" s="1"/>
  <c r="N1064" i="2"/>
  <c r="N1045" i="2"/>
  <c r="J1045" i="2"/>
  <c r="K1045" i="2" s="1"/>
  <c r="N1058" i="2"/>
  <c r="J1058" i="2"/>
  <c r="K1058" i="2" s="1"/>
  <c r="N1067" i="2"/>
  <c r="J1067" i="2"/>
  <c r="K1067" i="2" s="1"/>
  <c r="N1040" i="2"/>
  <c r="J1040" i="2"/>
  <c r="K1040" i="2" s="1"/>
  <c r="M1045" i="2"/>
  <c r="M1037" i="2"/>
  <c r="M1048" i="2"/>
  <c r="M1107" i="2"/>
  <c r="M1068" i="2"/>
  <c r="M1042" i="2"/>
  <c r="M1040" i="2"/>
  <c r="M1047" i="2"/>
  <c r="M1060" i="2"/>
  <c r="M1106" i="2"/>
  <c r="M1067" i="2"/>
  <c r="M1059" i="2"/>
  <c r="M1101" i="2"/>
  <c r="M1062" i="2"/>
  <c r="M1034" i="2"/>
  <c r="M1054" i="2"/>
  <c r="M1032" i="2"/>
  <c r="M1102" i="2"/>
  <c r="M1063" i="2"/>
  <c r="M1038" i="2"/>
  <c r="M1103" i="2"/>
  <c r="M1064" i="2"/>
  <c r="M1049" i="2"/>
  <c r="M1039" i="2"/>
  <c r="N1061" i="2"/>
  <c r="J1061" i="2"/>
  <c r="K1061" i="2" s="1"/>
  <c r="N1039" i="2"/>
  <c r="J1039" i="2"/>
  <c r="K1039" i="2" s="1"/>
  <c r="N1047" i="2"/>
  <c r="J1047" i="2"/>
  <c r="K1047" i="2" s="1"/>
  <c r="N1056" i="2"/>
  <c r="J1056" i="2"/>
  <c r="K1056" i="2" s="1"/>
  <c r="N1033" i="2"/>
  <c r="J1033" i="2"/>
  <c r="K1033" i="2" s="1"/>
  <c r="N1050" i="2"/>
  <c r="J1050" i="2"/>
  <c r="K1050" i="2" s="1"/>
  <c r="N1059" i="2"/>
  <c r="J1059" i="2"/>
  <c r="K1059" i="2" s="1"/>
  <c r="N1068" i="2"/>
  <c r="J1068" i="2"/>
  <c r="K1068" i="2" s="1"/>
  <c r="N1044" i="2"/>
  <c r="J1044" i="2"/>
  <c r="K1044" i="2" s="1"/>
  <c r="N1049" i="2"/>
  <c r="J1049" i="2"/>
  <c r="K1049" i="2" s="1"/>
  <c r="N1034" i="2"/>
  <c r="J1034" i="2"/>
  <c r="K1034" i="2" s="1"/>
  <c r="N1042" i="2"/>
  <c r="J1042" i="2"/>
  <c r="K1042" i="2" s="1"/>
  <c r="N1048" i="2"/>
  <c r="J1048" i="2"/>
  <c r="K1048" i="2" s="1"/>
  <c r="N1062" i="2"/>
  <c r="J1062" i="2"/>
  <c r="K1062" i="2" s="1"/>
  <c r="N1037" i="2"/>
  <c r="J1037" i="2"/>
  <c r="K1037" i="2" s="1"/>
  <c r="N1051" i="2"/>
  <c r="J1051" i="2"/>
  <c r="K1051" i="2" s="1"/>
  <c r="N1060" i="2"/>
  <c r="J1060" i="2"/>
  <c r="K1060" i="2" s="1"/>
  <c r="N1032" i="2"/>
  <c r="J1032" i="2"/>
  <c r="K1032" i="2" s="1"/>
  <c r="N1053" i="2"/>
  <c r="J1053" i="2"/>
  <c r="K1053" i="2" s="1"/>
  <c r="M1052" i="2"/>
  <c r="M1100" i="2"/>
  <c r="M1061" i="2"/>
  <c r="M1056" i="2"/>
  <c r="M1108" i="2"/>
  <c r="M1069" i="2"/>
  <c r="M1046" i="2"/>
  <c r="M1035" i="2"/>
  <c r="M1050" i="2"/>
  <c r="M1044" i="2"/>
  <c r="M1105" i="2"/>
  <c r="M1066" i="2"/>
  <c r="M1041" i="2"/>
  <c r="M1043" i="2"/>
  <c r="M1051" i="2"/>
  <c r="M1053" i="2"/>
  <c r="M1057" i="2"/>
  <c r="M1055" i="2"/>
  <c r="M1104" i="2"/>
  <c r="M1065" i="2"/>
  <c r="M1033" i="2"/>
  <c r="M1036" i="2"/>
  <c r="M1058" i="2"/>
  <c r="J1031" i="2"/>
  <c r="K1031" i="2" s="1"/>
  <c r="M1031" i="2"/>
  <c r="N1070" i="2"/>
  <c r="D1111" i="2"/>
  <c r="D1126" i="2"/>
  <c r="D1097" i="2"/>
  <c r="D1103" i="2"/>
  <c r="D1117" i="2"/>
  <c r="D1128" i="2"/>
  <c r="D1105" i="2"/>
  <c r="D1090" i="2"/>
  <c r="D1107" i="2"/>
  <c r="D1094" i="2"/>
  <c r="D1116" i="2"/>
  <c r="D1095" i="2"/>
  <c r="D1110" i="2"/>
  <c r="D1115" i="2"/>
  <c r="D1096" i="2"/>
  <c r="D1109" i="2"/>
  <c r="D1108" i="2"/>
  <c r="D1120" i="2"/>
  <c r="D1104" i="2"/>
  <c r="D1093" i="2"/>
  <c r="D1088" i="2"/>
  <c r="D1086" i="2"/>
  <c r="D1092" i="2"/>
  <c r="D1099" i="2"/>
  <c r="D1114" i="2"/>
  <c r="D1119" i="2"/>
  <c r="D1113" i="2"/>
  <c r="D1101" i="2"/>
  <c r="D1102" i="2"/>
  <c r="D1098" i="2"/>
  <c r="D1100" i="2"/>
  <c r="D1106" i="2"/>
  <c r="D1091" i="2"/>
  <c r="D1124" i="2"/>
  <c r="B1082" i="2" l="1"/>
  <c r="L1082" i="2" s="1"/>
  <c r="D1082" i="2"/>
  <c r="B1079" i="2"/>
  <c r="L1079" i="2" s="1"/>
  <c r="D1079" i="2"/>
  <c r="B1083" i="2"/>
  <c r="L1083" i="2" s="1"/>
  <c r="D1083" i="2"/>
  <c r="AN29" i="3"/>
  <c r="B1130" i="2"/>
  <c r="L1130" i="2" s="1"/>
  <c r="B1131" i="2"/>
  <c r="L1131" i="2" s="1"/>
  <c r="B1125" i="2"/>
  <c r="L1125" i="2" s="1"/>
  <c r="B1127" i="2"/>
  <c r="L1127" i="2" s="1"/>
  <c r="B1136" i="2"/>
  <c r="L1136" i="2" s="1"/>
  <c r="O1083" i="2"/>
  <c r="B1084" i="2"/>
  <c r="L1084" i="2" s="1"/>
  <c r="B1135" i="2"/>
  <c r="L1135" i="2" s="1"/>
  <c r="B1134" i="2"/>
  <c r="L1134" i="2" s="1"/>
  <c r="B1137" i="2"/>
  <c r="L1137" i="2" s="1"/>
  <c r="B1132" i="2"/>
  <c r="L1132" i="2" s="1"/>
  <c r="B1133" i="2"/>
  <c r="L1133" i="2" s="1"/>
  <c r="B1138" i="2"/>
  <c r="L1138" i="2" s="1"/>
  <c r="B1129" i="2"/>
  <c r="L1129" i="2" s="1"/>
  <c r="B1073" i="2"/>
  <c r="L1073" i="2" s="1"/>
  <c r="D1073" i="2"/>
  <c r="O1094" i="2"/>
  <c r="O1085" i="2"/>
  <c r="O1088" i="2"/>
  <c r="O1097" i="2"/>
  <c r="O1104" i="2"/>
  <c r="O1106" i="2"/>
  <c r="O1079" i="2"/>
  <c r="O1107" i="2"/>
  <c r="O1105" i="2"/>
  <c r="O1081" i="2"/>
  <c r="O1091" i="2"/>
  <c r="O1086" i="2"/>
  <c r="O1076" i="2"/>
  <c r="O1075" i="2"/>
  <c r="O1101" i="2"/>
  <c r="O1077" i="2"/>
  <c r="O1072" i="2"/>
  <c r="O1071" i="2"/>
  <c r="O1073" i="2"/>
  <c r="D1084" i="2"/>
  <c r="O1082" i="2"/>
  <c r="O1093" i="2"/>
  <c r="O1092" i="2"/>
  <c r="O1103" i="2"/>
  <c r="O1090" i="2"/>
  <c r="O1095" i="2"/>
  <c r="O1102" i="2"/>
  <c r="O1074" i="2"/>
  <c r="O1084" i="2"/>
  <c r="O1100" i="2"/>
  <c r="O1099" i="2"/>
  <c r="O1078" i="2"/>
  <c r="O1098" i="2"/>
  <c r="O1089" i="2"/>
  <c r="O1080" i="2"/>
  <c r="O1096" i="2"/>
  <c r="O1108" i="2"/>
  <c r="O1087" i="2"/>
  <c r="O1070" i="2"/>
  <c r="N1083" i="2"/>
  <c r="J1083" i="2"/>
  <c r="K1083" i="2" s="1"/>
  <c r="N1107" i="2"/>
  <c r="J1107" i="2"/>
  <c r="K1107" i="2" s="1"/>
  <c r="N1098" i="2"/>
  <c r="J1098" i="2"/>
  <c r="K1098" i="2" s="1"/>
  <c r="N1089" i="2"/>
  <c r="J1089" i="2"/>
  <c r="K1089" i="2" s="1"/>
  <c r="N1072" i="2"/>
  <c r="J1072" i="2"/>
  <c r="K1072" i="2" s="1"/>
  <c r="N1095" i="2"/>
  <c r="J1095" i="2"/>
  <c r="K1095" i="2" s="1"/>
  <c r="N1086" i="2"/>
  <c r="J1086" i="2"/>
  <c r="K1086" i="2" s="1"/>
  <c r="N1078" i="2"/>
  <c r="J1078" i="2"/>
  <c r="K1078" i="2" s="1"/>
  <c r="N1100" i="2"/>
  <c r="J1100" i="2"/>
  <c r="K1100" i="2" s="1"/>
  <c r="N1079" i="2"/>
  <c r="J1079" i="2"/>
  <c r="K1079" i="2" s="1"/>
  <c r="N1106" i="2"/>
  <c r="J1106" i="2"/>
  <c r="K1106" i="2" s="1"/>
  <c r="N1097" i="2"/>
  <c r="J1097" i="2"/>
  <c r="K1097" i="2" s="1"/>
  <c r="N1084" i="2"/>
  <c r="J1084" i="2"/>
  <c r="K1084" i="2" s="1"/>
  <c r="N1103" i="2"/>
  <c r="J1103" i="2"/>
  <c r="K1103" i="2" s="1"/>
  <c r="N1094" i="2"/>
  <c r="J1094" i="2"/>
  <c r="K1094" i="2" s="1"/>
  <c r="N1085" i="2"/>
  <c r="J1085" i="2"/>
  <c r="K1085" i="2" s="1"/>
  <c r="N1077" i="2"/>
  <c r="J1077" i="2"/>
  <c r="K1077" i="2" s="1"/>
  <c r="N1104" i="2"/>
  <c r="J1104" i="2"/>
  <c r="K1104" i="2" s="1"/>
  <c r="M1136" i="2"/>
  <c r="M1097" i="2"/>
  <c r="M1111" i="2"/>
  <c r="M1072" i="2"/>
  <c r="M1133" i="2"/>
  <c r="M1094" i="2"/>
  <c r="M1131" i="2"/>
  <c r="M1092" i="2"/>
  <c r="M1121" i="2"/>
  <c r="M1082" i="2"/>
  <c r="M1128" i="2"/>
  <c r="M1089" i="2"/>
  <c r="M1124" i="2"/>
  <c r="M1085" i="2"/>
  <c r="M1134" i="2"/>
  <c r="M1095" i="2"/>
  <c r="M1130" i="2"/>
  <c r="M1091" i="2"/>
  <c r="M1117" i="2"/>
  <c r="M1078" i="2"/>
  <c r="M1132" i="2"/>
  <c r="M1093" i="2"/>
  <c r="M1125" i="2"/>
  <c r="M1086" i="2"/>
  <c r="M1120" i="2"/>
  <c r="M1081" i="2"/>
  <c r="M1126" i="2"/>
  <c r="M1087" i="2"/>
  <c r="M1123" i="2"/>
  <c r="M1084" i="2"/>
  <c r="N1108" i="2"/>
  <c r="J1108" i="2"/>
  <c r="K1108" i="2" s="1"/>
  <c r="N1075" i="2"/>
  <c r="J1075" i="2"/>
  <c r="K1075" i="2" s="1"/>
  <c r="N1105" i="2"/>
  <c r="J1105" i="2"/>
  <c r="K1105" i="2" s="1"/>
  <c r="N1091" i="2"/>
  <c r="J1091" i="2"/>
  <c r="K1091" i="2" s="1"/>
  <c r="N1080" i="2"/>
  <c r="J1080" i="2"/>
  <c r="K1080" i="2" s="1"/>
  <c r="N1102" i="2"/>
  <c r="J1102" i="2"/>
  <c r="K1102" i="2" s="1"/>
  <c r="N1093" i="2"/>
  <c r="J1093" i="2"/>
  <c r="K1093" i="2" s="1"/>
  <c r="N1082" i="2"/>
  <c r="J1082" i="2"/>
  <c r="K1082" i="2" s="1"/>
  <c r="N1074" i="2"/>
  <c r="J1074" i="2"/>
  <c r="K1074" i="2" s="1"/>
  <c r="N1096" i="2"/>
  <c r="J1096" i="2"/>
  <c r="K1096" i="2" s="1"/>
  <c r="N1092" i="2"/>
  <c r="J1092" i="2"/>
  <c r="K1092" i="2" s="1"/>
  <c r="N1071" i="2"/>
  <c r="J1071" i="2"/>
  <c r="K1071" i="2" s="1"/>
  <c r="N1099" i="2"/>
  <c r="J1099" i="2"/>
  <c r="K1099" i="2" s="1"/>
  <c r="N1090" i="2"/>
  <c r="J1090" i="2"/>
  <c r="K1090" i="2" s="1"/>
  <c r="N1076" i="2"/>
  <c r="J1076" i="2"/>
  <c r="K1076" i="2" s="1"/>
  <c r="N1101" i="2"/>
  <c r="J1101" i="2"/>
  <c r="K1101" i="2" s="1"/>
  <c r="N1087" i="2"/>
  <c r="J1087" i="2"/>
  <c r="K1087" i="2" s="1"/>
  <c r="N1081" i="2"/>
  <c r="J1081" i="2"/>
  <c r="K1081" i="2" s="1"/>
  <c r="N1073" i="2"/>
  <c r="J1073" i="2"/>
  <c r="K1073" i="2" s="1"/>
  <c r="N1088" i="2"/>
  <c r="J1088" i="2"/>
  <c r="K1088" i="2" s="1"/>
  <c r="M1114" i="2"/>
  <c r="M1075" i="2"/>
  <c r="M1135" i="2"/>
  <c r="M1096" i="2"/>
  <c r="M1129" i="2"/>
  <c r="M1090" i="2"/>
  <c r="M1119" i="2"/>
  <c r="M1080" i="2"/>
  <c r="M1083" i="2"/>
  <c r="M1113" i="2"/>
  <c r="M1074" i="2"/>
  <c r="M1127" i="2"/>
  <c r="M1088" i="2"/>
  <c r="M1116" i="2"/>
  <c r="M1077" i="2"/>
  <c r="M1110" i="2"/>
  <c r="M1071" i="2"/>
  <c r="M1112" i="2"/>
  <c r="M1073" i="2"/>
  <c r="M1137" i="2"/>
  <c r="M1098" i="2"/>
  <c r="M1099" i="2"/>
  <c r="M1118" i="2"/>
  <c r="M1079" i="2"/>
  <c r="M1115" i="2"/>
  <c r="M1076" i="2"/>
  <c r="J1070" i="2"/>
  <c r="K1070" i="2" s="1"/>
  <c r="M1070" i="2"/>
  <c r="N1109" i="2"/>
  <c r="D1130" i="2"/>
  <c r="D1138" i="2"/>
  <c r="D1131" i="2"/>
  <c r="D1125" i="2"/>
  <c r="D1127" i="2"/>
  <c r="D1132" i="2"/>
  <c r="D1133" i="2"/>
  <c r="D1137" i="2"/>
  <c r="D1135" i="2"/>
  <c r="D1134" i="2"/>
  <c r="D1129" i="2"/>
  <c r="D1136" i="2"/>
  <c r="AM34" i="3" l="1"/>
  <c r="B1118" i="2"/>
  <c r="L1118" i="2" s="1"/>
  <c r="D1118" i="2"/>
  <c r="B1121" i="2"/>
  <c r="L1121" i="2" s="1"/>
  <c r="D1121" i="2"/>
  <c r="D1122" i="2"/>
  <c r="B1122" i="2"/>
  <c r="L1122" i="2" s="1"/>
  <c r="AH42" i="3"/>
  <c r="AL34" i="3"/>
  <c r="AM40" i="3"/>
  <c r="AM43" i="3"/>
  <c r="AI36" i="3"/>
  <c r="AH38" i="3"/>
  <c r="AH35" i="3"/>
  <c r="AJ45" i="3"/>
  <c r="AJ43" i="3"/>
  <c r="AH44" i="3"/>
  <c r="AL35" i="3"/>
  <c r="AI37" i="3"/>
  <c r="AJ35" i="3"/>
  <c r="AH36" i="3"/>
  <c r="AK32" i="3"/>
  <c r="AJ32" i="3"/>
  <c r="AL40" i="3"/>
  <c r="F10" i="3"/>
  <c r="H19" i="3"/>
  <c r="G44" i="3"/>
  <c r="G15" i="3"/>
  <c r="E21" i="3"/>
  <c r="B36" i="3"/>
  <c r="D16" i="3"/>
  <c r="G34" i="3"/>
  <c r="D15" i="3"/>
  <c r="D40" i="3"/>
  <c r="F21" i="3"/>
  <c r="E39" i="3"/>
  <c r="C15" i="3"/>
  <c r="B44" i="3"/>
  <c r="E34" i="3"/>
  <c r="B10" i="3"/>
  <c r="C39" i="3"/>
  <c r="G37" i="3"/>
  <c r="C34" i="3"/>
  <c r="B34" i="3"/>
  <c r="C18" i="3"/>
  <c r="D18" i="3"/>
  <c r="F11" i="3"/>
  <c r="B16" i="3"/>
  <c r="B39" i="3"/>
  <c r="H10" i="3"/>
  <c r="D44" i="3"/>
  <c r="C6" i="3"/>
  <c r="C10" i="3"/>
  <c r="E37" i="3"/>
  <c r="D34" i="3"/>
  <c r="G30" i="3"/>
  <c r="B15" i="3"/>
  <c r="D39" i="3"/>
  <c r="H13" i="3"/>
  <c r="B45" i="3"/>
  <c r="D13" i="3"/>
  <c r="B37" i="3"/>
  <c r="G12" i="3"/>
  <c r="B21" i="3"/>
  <c r="H16" i="3"/>
  <c r="F16" i="3"/>
  <c r="C16" i="3"/>
  <c r="B11" i="3"/>
  <c r="G10" i="3"/>
  <c r="D21" i="3"/>
  <c r="C30" i="3"/>
  <c r="H20" i="3"/>
  <c r="E11" i="3"/>
  <c r="G20" i="3"/>
  <c r="D45" i="3"/>
  <c r="D36" i="3"/>
  <c r="F35" i="3"/>
  <c r="D37" i="3"/>
  <c r="H18" i="3"/>
  <c r="E12" i="3"/>
  <c r="E20" i="3"/>
  <c r="F44" i="3"/>
  <c r="C37" i="3"/>
  <c r="G16" i="3"/>
  <c r="F40" i="3"/>
  <c r="G40" i="3"/>
  <c r="D11" i="3"/>
  <c r="F20" i="3"/>
  <c r="F42" i="3"/>
  <c r="B12" i="3"/>
  <c r="G42" i="3"/>
  <c r="B20" i="3"/>
  <c r="H12" i="3"/>
  <c r="D12" i="3"/>
  <c r="H39" i="3"/>
  <c r="G45" i="3"/>
  <c r="H15" i="3"/>
  <c r="F18" i="3"/>
  <c r="F37" i="3"/>
  <c r="C36" i="3"/>
  <c r="B42" i="3"/>
  <c r="E40" i="3"/>
  <c r="E16" i="3"/>
  <c r="B40" i="3"/>
  <c r="E42" i="3"/>
  <c r="E15" i="3"/>
  <c r="C42" i="3"/>
  <c r="F34" i="3"/>
  <c r="H21" i="3"/>
  <c r="E6" i="3"/>
  <c r="B18" i="3"/>
  <c r="D20" i="3"/>
  <c r="C13" i="3"/>
  <c r="G21" i="3"/>
  <c r="E36" i="3"/>
  <c r="D35" i="3"/>
  <c r="G13" i="3"/>
  <c r="H11" i="3"/>
  <c r="C44" i="3"/>
  <c r="G11" i="3"/>
  <c r="G39" i="3"/>
  <c r="B35" i="3"/>
  <c r="F13" i="3"/>
  <c r="C11" i="3"/>
  <c r="C40" i="3"/>
  <c r="C45" i="3"/>
  <c r="C21" i="3"/>
  <c r="C20" i="3"/>
  <c r="E35" i="3"/>
  <c r="B13" i="3"/>
  <c r="E45" i="3"/>
  <c r="G35" i="3"/>
  <c r="E44" i="3"/>
  <c r="D6" i="3"/>
  <c r="G18" i="3"/>
  <c r="E18" i="3"/>
  <c r="C35" i="3"/>
  <c r="E13" i="3"/>
  <c r="F6" i="3"/>
  <c r="F36" i="3"/>
  <c r="I35" i="3"/>
  <c r="H45" i="3"/>
  <c r="F12" i="3"/>
  <c r="H36" i="3"/>
  <c r="H40" i="3"/>
  <c r="H35" i="3"/>
  <c r="C12" i="3"/>
  <c r="I44" i="3"/>
  <c r="I40" i="3"/>
  <c r="F39" i="3"/>
  <c r="H44" i="3"/>
  <c r="H42" i="3"/>
  <c r="I42" i="3"/>
  <c r="H37" i="3"/>
  <c r="J37" i="3"/>
  <c r="J36" i="3"/>
  <c r="I39" i="3"/>
  <c r="I30" i="3"/>
  <c r="I36" i="3"/>
  <c r="J30" i="3"/>
  <c r="I37" i="3"/>
  <c r="K37" i="3"/>
  <c r="AM30" i="3"/>
  <c r="AM35" i="3"/>
  <c r="AM38" i="3"/>
  <c r="AM44" i="3"/>
  <c r="AH34" i="3"/>
  <c r="AI35" i="3"/>
  <c r="AI34" i="3"/>
  <c r="AL43" i="3"/>
  <c r="AK36" i="3"/>
  <c r="AJ42" i="3"/>
  <c r="AI45" i="3"/>
  <c r="AJ36" i="3"/>
  <c r="AL39" i="3"/>
  <c r="AK39" i="3"/>
  <c r="AK45" i="3"/>
  <c r="AJ44" i="3"/>
  <c r="AH45" i="3"/>
  <c r="AL45" i="3"/>
  <c r="AJ30" i="3"/>
  <c r="AK38" i="3"/>
  <c r="AL44" i="3"/>
  <c r="AK35" i="3"/>
  <c r="F15" i="3"/>
  <c r="G43" i="3"/>
  <c r="B14" i="3"/>
  <c r="E19" i="3"/>
  <c r="D19" i="3"/>
  <c r="F19" i="3"/>
  <c r="D42" i="3"/>
  <c r="B19" i="3"/>
  <c r="H43" i="3"/>
  <c r="G38" i="3"/>
  <c r="G19" i="3"/>
  <c r="B38" i="3"/>
  <c r="E43" i="3"/>
  <c r="B43" i="3"/>
  <c r="G36" i="3"/>
  <c r="E10" i="3"/>
  <c r="D10" i="3"/>
  <c r="F45" i="3"/>
  <c r="D30" i="3"/>
  <c r="C38" i="3"/>
  <c r="D43" i="3"/>
  <c r="G8" i="3"/>
  <c r="D38" i="3"/>
  <c r="D32" i="3"/>
  <c r="G32" i="3"/>
  <c r="B8" i="3"/>
  <c r="E32" i="3"/>
  <c r="C14" i="3"/>
  <c r="E14" i="3"/>
  <c r="H8" i="3"/>
  <c r="C19" i="3"/>
  <c r="D14" i="3"/>
  <c r="E38" i="3"/>
  <c r="G14" i="3"/>
  <c r="F43" i="3"/>
  <c r="C32" i="3"/>
  <c r="H14" i="3"/>
  <c r="C43" i="3"/>
  <c r="F8" i="3"/>
  <c r="D8" i="3"/>
  <c r="E8" i="3"/>
  <c r="H32" i="3"/>
  <c r="F38" i="3"/>
  <c r="C8" i="3"/>
  <c r="F14" i="3"/>
  <c r="B32" i="3"/>
  <c r="F32" i="3"/>
  <c r="H38" i="3"/>
  <c r="H34" i="3"/>
  <c r="J44" i="3"/>
  <c r="I34" i="3"/>
  <c r="I32" i="3"/>
  <c r="I45" i="3"/>
  <c r="I38" i="3"/>
  <c r="I43" i="3"/>
  <c r="K39" i="3"/>
  <c r="J45" i="3"/>
  <c r="K30" i="3"/>
  <c r="K36" i="3"/>
  <c r="J42" i="3"/>
  <c r="J32" i="3"/>
  <c r="L44" i="3"/>
  <c r="J34" i="3"/>
  <c r="J39" i="3"/>
  <c r="J38" i="3"/>
  <c r="K45" i="3"/>
  <c r="K42" i="3"/>
  <c r="J35" i="3"/>
  <c r="K35" i="3"/>
  <c r="J43" i="3"/>
  <c r="K32" i="3"/>
  <c r="J40" i="3"/>
  <c r="K44" i="3"/>
  <c r="L35" i="3"/>
  <c r="L36" i="3"/>
  <c r="L34" i="3"/>
  <c r="K43" i="3"/>
  <c r="M40" i="3"/>
  <c r="K34" i="3"/>
  <c r="K40" i="3"/>
  <c r="K38" i="3"/>
  <c r="L32" i="3"/>
  <c r="L38" i="3"/>
  <c r="L39" i="3"/>
  <c r="L30" i="3"/>
  <c r="L43" i="3"/>
  <c r="L37" i="3"/>
  <c r="L40" i="3"/>
  <c r="L42" i="3"/>
  <c r="L45" i="3"/>
  <c r="M37" i="3"/>
  <c r="O38" i="3"/>
  <c r="N30" i="3"/>
  <c r="M45" i="3"/>
  <c r="M38" i="3"/>
  <c r="M30" i="3"/>
  <c r="N37" i="3"/>
  <c r="M44" i="3"/>
  <c r="M43" i="3"/>
  <c r="M34" i="3"/>
  <c r="M35" i="3"/>
  <c r="M42" i="3"/>
  <c r="M32" i="3"/>
  <c r="M36" i="3"/>
  <c r="M39" i="3"/>
  <c r="N42" i="3"/>
  <c r="N35" i="3"/>
  <c r="N45" i="3"/>
  <c r="N39" i="3"/>
  <c r="N40" i="3"/>
  <c r="N38" i="3"/>
  <c r="N34" i="3"/>
  <c r="N44" i="3"/>
  <c r="N36" i="3"/>
  <c r="N43" i="3"/>
  <c r="N32" i="3"/>
  <c r="O39" i="3"/>
  <c r="O44" i="3"/>
  <c r="O45" i="3"/>
  <c r="O32" i="3"/>
  <c r="O36" i="3"/>
  <c r="O40" i="3"/>
  <c r="O43" i="3"/>
  <c r="O42" i="3"/>
  <c r="O30" i="3"/>
  <c r="O35" i="3"/>
  <c r="O34" i="3"/>
  <c r="O37" i="3"/>
  <c r="P39" i="3"/>
  <c r="P30" i="3"/>
  <c r="P34" i="3"/>
  <c r="Q37" i="3"/>
  <c r="P38" i="3"/>
  <c r="P44" i="3"/>
  <c r="P35" i="3"/>
  <c r="P36" i="3"/>
  <c r="P32" i="3"/>
  <c r="P40" i="3"/>
  <c r="P42" i="3"/>
  <c r="P37" i="3"/>
  <c r="P45" i="3"/>
  <c r="P43" i="3"/>
  <c r="Q39" i="3"/>
  <c r="Q36" i="3"/>
  <c r="Q35" i="3"/>
  <c r="Q44" i="3"/>
  <c r="Q40" i="3"/>
  <c r="Q30" i="3"/>
  <c r="Q43" i="3"/>
  <c r="Q32" i="3"/>
  <c r="Q34" i="3"/>
  <c r="Q45" i="3"/>
  <c r="S35" i="3"/>
  <c r="Q42" i="3"/>
  <c r="Q38" i="3"/>
  <c r="R32" i="3"/>
  <c r="R37" i="3"/>
  <c r="R35" i="3"/>
  <c r="R43" i="3"/>
  <c r="R34" i="3"/>
  <c r="R44" i="3"/>
  <c r="R45" i="3"/>
  <c r="R38" i="3"/>
  <c r="R40" i="3"/>
  <c r="R42" i="3"/>
  <c r="R30" i="3"/>
  <c r="R36" i="3"/>
  <c r="R39" i="3"/>
  <c r="S30" i="3"/>
  <c r="S43" i="3"/>
  <c r="S34" i="3"/>
  <c r="S44" i="3"/>
  <c r="S37" i="3"/>
  <c r="S38" i="3"/>
  <c r="S32" i="3"/>
  <c r="S40" i="3"/>
  <c r="S42" i="3"/>
  <c r="S45" i="3"/>
  <c r="S36" i="3"/>
  <c r="S39" i="3"/>
  <c r="T30" i="3"/>
  <c r="T42" i="3"/>
  <c r="T35" i="3"/>
  <c r="T37" i="3"/>
  <c r="U36" i="3"/>
  <c r="T40" i="3"/>
  <c r="T44" i="3"/>
  <c r="T34" i="3"/>
  <c r="T36" i="3"/>
  <c r="T43" i="3"/>
  <c r="U30" i="3"/>
  <c r="T45" i="3"/>
  <c r="T32" i="3"/>
  <c r="U45" i="3"/>
  <c r="U43" i="3"/>
  <c r="U42" i="3"/>
  <c r="U38" i="3"/>
  <c r="T39" i="3"/>
  <c r="U39" i="3"/>
  <c r="W34" i="3"/>
  <c r="U35" i="3"/>
  <c r="U40" i="3"/>
  <c r="U34" i="3"/>
  <c r="T38" i="3"/>
  <c r="U44" i="3"/>
  <c r="V36" i="3"/>
  <c r="U37" i="3"/>
  <c r="U32" i="3"/>
  <c r="W37" i="3"/>
  <c r="V32" i="3"/>
  <c r="V37" i="3"/>
  <c r="V40" i="3"/>
  <c r="V34" i="3"/>
  <c r="V30" i="3"/>
  <c r="V45" i="3"/>
  <c r="V44" i="3"/>
  <c r="V43" i="3"/>
  <c r="V42" i="3"/>
  <c r="V38" i="3"/>
  <c r="V35" i="3"/>
  <c r="V39" i="3"/>
  <c r="W38" i="3"/>
  <c r="W44" i="3"/>
  <c r="W36" i="3"/>
  <c r="W35" i="3"/>
  <c r="W45" i="3"/>
  <c r="W30" i="3"/>
  <c r="W43" i="3"/>
  <c r="W32" i="3"/>
  <c r="W39" i="3"/>
  <c r="W42" i="3"/>
  <c r="W40" i="3"/>
  <c r="X43" i="3"/>
  <c r="X38" i="3"/>
  <c r="Y36" i="3"/>
  <c r="X37" i="3"/>
  <c r="X32" i="3"/>
  <c r="X45" i="3"/>
  <c r="Z43" i="3"/>
  <c r="X35" i="3"/>
  <c r="X42" i="3"/>
  <c r="X30" i="3"/>
  <c r="X36" i="3"/>
  <c r="X44" i="3"/>
  <c r="X39" i="3"/>
  <c r="X34" i="3"/>
  <c r="X40" i="3"/>
  <c r="Y40" i="3"/>
  <c r="Y39" i="3"/>
  <c r="Y38" i="3"/>
  <c r="Y43" i="3"/>
  <c r="Y35" i="3"/>
  <c r="Y37" i="3"/>
  <c r="Y42" i="3"/>
  <c r="Y34" i="3"/>
  <c r="Y45" i="3"/>
  <c r="Y32" i="3"/>
  <c r="Y44" i="3"/>
  <c r="Y30" i="3"/>
  <c r="Z39" i="3"/>
  <c r="Z38" i="3"/>
  <c r="Z36" i="3"/>
  <c r="Z34" i="3"/>
  <c r="AA37" i="3"/>
  <c r="Z32" i="3"/>
  <c r="Z40" i="3"/>
  <c r="Z37" i="3"/>
  <c r="Z45" i="3"/>
  <c r="Z44" i="3"/>
  <c r="AA36" i="3"/>
  <c r="AA44" i="3"/>
  <c r="AA40" i="3"/>
  <c r="AA42" i="3"/>
  <c r="Z30" i="3"/>
  <c r="AB35" i="3"/>
  <c r="AA45" i="3"/>
  <c r="AA38" i="3"/>
  <c r="AA30" i="3"/>
  <c r="Z42" i="3"/>
  <c r="AA32" i="3"/>
  <c r="AA43" i="3"/>
  <c r="AA39" i="3"/>
  <c r="AA35" i="3"/>
  <c r="Z35" i="3"/>
  <c r="AA34" i="3"/>
  <c r="AB38" i="3"/>
  <c r="AB32" i="3"/>
  <c r="AB45" i="3"/>
  <c r="AB30" i="3"/>
  <c r="AB43" i="3"/>
  <c r="AB44" i="3"/>
  <c r="AB34" i="3"/>
  <c r="AB42" i="3"/>
  <c r="AB37" i="3"/>
  <c r="AB36" i="3"/>
  <c r="AB40" i="3"/>
  <c r="AB39" i="3"/>
  <c r="AC34" i="3"/>
  <c r="AC43" i="3"/>
  <c r="AC37" i="3"/>
  <c r="AC32" i="3"/>
  <c r="AC35" i="3"/>
  <c r="AC36" i="3"/>
  <c r="AC38" i="3"/>
  <c r="AC45" i="3"/>
  <c r="AC44" i="3"/>
  <c r="AC40" i="3"/>
  <c r="AC30" i="3"/>
  <c r="AC42" i="3"/>
  <c r="AC39" i="3"/>
  <c r="AD34" i="3"/>
  <c r="AD32" i="3"/>
  <c r="AD45" i="3"/>
  <c r="AD44" i="3"/>
  <c r="AD36" i="3"/>
  <c r="AD39" i="3"/>
  <c r="AD42" i="3"/>
  <c r="AD30" i="3"/>
  <c r="AE34" i="3"/>
  <c r="AD37" i="3"/>
  <c r="AE37" i="3"/>
  <c r="AD43" i="3"/>
  <c r="AE38" i="3"/>
  <c r="AD38" i="3"/>
  <c r="AE32" i="3"/>
  <c r="AE39" i="3"/>
  <c r="AE42" i="3"/>
  <c r="AE40" i="3"/>
  <c r="AE44" i="3"/>
  <c r="AE45" i="3"/>
  <c r="AD40" i="3"/>
  <c r="AD35" i="3"/>
  <c r="AE35" i="3"/>
  <c r="AE43" i="3"/>
  <c r="AE30" i="3"/>
  <c r="AE36" i="3"/>
  <c r="AF30" i="3"/>
  <c r="AF38" i="3"/>
  <c r="AF45" i="3"/>
  <c r="AF36" i="3"/>
  <c r="AF37" i="3"/>
  <c r="AF44" i="3"/>
  <c r="AF40" i="3"/>
  <c r="AF43" i="3"/>
  <c r="AH39" i="3"/>
  <c r="AF42" i="3"/>
  <c r="AG32" i="3"/>
  <c r="AF34" i="3"/>
  <c r="AG37" i="3"/>
  <c r="AF39" i="3"/>
  <c r="AG42" i="3"/>
  <c r="AF32" i="3"/>
  <c r="AG38" i="3"/>
  <c r="AG35" i="3"/>
  <c r="AG30" i="3"/>
  <c r="AG40" i="3"/>
  <c r="AG39" i="3"/>
  <c r="AG44" i="3"/>
  <c r="AG45" i="3"/>
  <c r="AG34" i="3"/>
  <c r="AG43" i="3"/>
  <c r="AF35" i="3"/>
  <c r="AG36" i="3"/>
  <c r="AM32" i="3"/>
  <c r="AM36" i="3"/>
  <c r="AM45" i="3"/>
  <c r="AH32" i="3"/>
  <c r="AI39" i="3"/>
  <c r="AK40" i="3"/>
  <c r="AL37" i="3"/>
  <c r="AI40" i="3"/>
  <c r="AK43" i="3"/>
  <c r="AK34" i="3"/>
  <c r="AH43" i="3"/>
  <c r="AL36" i="3"/>
  <c r="AI42" i="3"/>
  <c r="AK42" i="3"/>
  <c r="AH37" i="3"/>
  <c r="AL42" i="3"/>
  <c r="AK44" i="3"/>
  <c r="AI44" i="3"/>
  <c r="AL38" i="3"/>
  <c r="AM39" i="3"/>
  <c r="AM37" i="3"/>
  <c r="AM42" i="3"/>
  <c r="AI30" i="3"/>
  <c r="AK37" i="3"/>
  <c r="AK30" i="3"/>
  <c r="AJ40" i="3"/>
  <c r="AL32" i="3"/>
  <c r="AI43" i="3"/>
  <c r="AJ34" i="3"/>
  <c r="AH30" i="3"/>
  <c r="AI38" i="3"/>
  <c r="AI32" i="3"/>
  <c r="AH40" i="3"/>
  <c r="AJ37" i="3"/>
  <c r="AJ39" i="3"/>
  <c r="AJ38" i="3"/>
  <c r="AO29" i="3"/>
  <c r="AN45" i="3"/>
  <c r="AN37" i="3"/>
  <c r="AN43" i="3"/>
  <c r="AN42" i="3"/>
  <c r="AN44" i="3"/>
  <c r="AN40" i="3"/>
  <c r="AN34" i="3"/>
  <c r="AN39" i="3"/>
  <c r="AN30" i="3"/>
  <c r="AN36" i="3"/>
  <c r="AN35" i="3"/>
  <c r="AN32" i="3"/>
  <c r="AN38" i="3"/>
  <c r="M1138" i="2"/>
  <c r="O1132" i="2"/>
  <c r="O1113" i="2"/>
  <c r="B1123" i="2"/>
  <c r="L1123" i="2" s="1"/>
  <c r="O1115" i="2"/>
  <c r="O1130" i="2"/>
  <c r="O1127" i="2"/>
  <c r="O1133" i="2"/>
  <c r="B1112" i="2"/>
  <c r="L1112" i="2" s="1"/>
  <c r="O1109" i="2"/>
  <c r="O1135" i="2"/>
  <c r="O1128" i="2"/>
  <c r="O1117" i="2"/>
  <c r="O1129" i="2"/>
  <c r="O1112" i="2"/>
  <c r="O1111" i="2"/>
  <c r="O1126" i="2"/>
  <c r="O1123" i="2"/>
  <c r="O1131" i="2"/>
  <c r="O1121" i="2"/>
  <c r="O1114" i="2"/>
  <c r="O1125" i="2"/>
  <c r="O1120" i="2"/>
  <c r="O1118" i="2"/>
  <c r="O1136" i="2"/>
  <c r="O1124" i="2"/>
  <c r="D1112" i="2"/>
  <c r="AM33" i="3" s="1"/>
  <c r="O1119" i="2"/>
  <c r="O1137" i="2"/>
  <c r="O1138" i="2"/>
  <c r="O1134" i="2"/>
  <c r="D1123" i="2"/>
  <c r="O1110" i="2"/>
  <c r="O1116" i="2"/>
  <c r="M1122" i="2"/>
  <c r="O1122" i="2"/>
  <c r="N1117" i="2"/>
  <c r="J1117" i="2"/>
  <c r="K1117" i="2" s="1"/>
  <c r="N1134" i="2"/>
  <c r="J1134" i="2"/>
  <c r="K1134" i="2" s="1"/>
  <c r="N1123" i="2"/>
  <c r="J1123" i="2"/>
  <c r="K1123" i="2" s="1"/>
  <c r="N1114" i="2"/>
  <c r="J1114" i="2"/>
  <c r="K1114" i="2" s="1"/>
  <c r="N1112" i="2"/>
  <c r="J1112" i="2"/>
  <c r="K1112" i="2" s="1"/>
  <c r="N1120" i="2"/>
  <c r="J1120" i="2"/>
  <c r="K1120" i="2" s="1"/>
  <c r="N1126" i="2"/>
  <c r="J1126" i="2"/>
  <c r="K1126" i="2" s="1"/>
  <c r="N1111" i="2"/>
  <c r="J1111" i="2"/>
  <c r="K1111" i="2" s="1"/>
  <c r="N1128" i="2"/>
  <c r="J1128" i="2"/>
  <c r="K1128" i="2" s="1"/>
  <c r="N1137" i="2"/>
  <c r="J1137" i="2"/>
  <c r="K1137" i="2" s="1"/>
  <c r="N1118" i="2"/>
  <c r="J1118" i="2"/>
  <c r="K1118" i="2" s="1"/>
  <c r="N1121" i="2"/>
  <c r="J1121" i="2"/>
  <c r="K1121" i="2" s="1"/>
  <c r="N1115" i="2"/>
  <c r="J1115" i="2"/>
  <c r="K1115" i="2" s="1"/>
  <c r="N1138" i="2"/>
  <c r="J1138" i="2"/>
  <c r="K1138" i="2" s="1"/>
  <c r="N1127" i="2"/>
  <c r="J1127" i="2"/>
  <c r="K1127" i="2" s="1"/>
  <c r="N1113" i="2"/>
  <c r="J1113" i="2"/>
  <c r="K1113" i="2" s="1"/>
  <c r="N1132" i="2"/>
  <c r="J1132" i="2"/>
  <c r="K1132" i="2" s="1"/>
  <c r="N1129" i="2"/>
  <c r="J1129" i="2"/>
  <c r="K1129" i="2" s="1"/>
  <c r="N1122" i="2"/>
  <c r="J1122" i="2"/>
  <c r="K1122" i="2" s="1"/>
  <c r="N1135" i="2"/>
  <c r="J1135" i="2"/>
  <c r="K1135" i="2" s="1"/>
  <c r="N1116" i="2"/>
  <c r="J1116" i="2"/>
  <c r="K1116" i="2" s="1"/>
  <c r="N1124" i="2"/>
  <c r="J1124" i="2"/>
  <c r="K1124" i="2" s="1"/>
  <c r="N1133" i="2"/>
  <c r="J1133" i="2"/>
  <c r="K1133" i="2" s="1"/>
  <c r="N1119" i="2"/>
  <c r="J1119" i="2"/>
  <c r="K1119" i="2" s="1"/>
  <c r="N1130" i="2"/>
  <c r="J1130" i="2"/>
  <c r="K1130" i="2" s="1"/>
  <c r="N1110" i="2"/>
  <c r="J1110" i="2"/>
  <c r="K1110" i="2" s="1"/>
  <c r="N1131" i="2"/>
  <c r="J1131" i="2"/>
  <c r="K1131" i="2" s="1"/>
  <c r="N1125" i="2"/>
  <c r="J1125" i="2"/>
  <c r="K1125" i="2" s="1"/>
  <c r="N1136" i="2"/>
  <c r="J1136" i="2"/>
  <c r="K1136" i="2" s="1"/>
  <c r="M1109" i="2"/>
  <c r="J1109" i="2"/>
  <c r="K1109" i="2" s="1"/>
  <c r="AL30" i="3" l="1"/>
  <c r="AM41" i="3"/>
  <c r="AL41" i="3"/>
  <c r="F30" i="3"/>
  <c r="H6" i="3"/>
  <c r="G6" i="3"/>
  <c r="E30" i="3"/>
  <c r="B6" i="3"/>
  <c r="H30" i="3"/>
  <c r="B30" i="3"/>
  <c r="AI41" i="3"/>
  <c r="Z41" i="3"/>
  <c r="Q41" i="3"/>
  <c r="O41" i="3"/>
  <c r="N41" i="3"/>
  <c r="B41" i="3"/>
  <c r="E17" i="3"/>
  <c r="B17" i="3"/>
  <c r="G41" i="3"/>
  <c r="AK41" i="3"/>
  <c r="AJ41" i="3"/>
  <c r="AD41" i="3"/>
  <c r="X41" i="3"/>
  <c r="V41" i="3"/>
  <c r="R41" i="3"/>
  <c r="L41" i="3"/>
  <c r="K41" i="3"/>
  <c r="H17" i="3"/>
  <c r="G17" i="3"/>
  <c r="C17" i="3"/>
  <c r="S41" i="3"/>
  <c r="M41" i="3"/>
  <c r="J41" i="3"/>
  <c r="H41" i="3"/>
  <c r="F17" i="3"/>
  <c r="E41" i="3"/>
  <c r="AN41" i="3"/>
  <c r="AH41" i="3"/>
  <c r="AG41" i="3"/>
  <c r="AE41" i="3"/>
  <c r="AF41" i="3"/>
  <c r="AC41" i="3"/>
  <c r="AB41" i="3"/>
  <c r="AA41" i="3"/>
  <c r="Y41" i="3"/>
  <c r="W41" i="3"/>
  <c r="U41" i="3"/>
  <c r="T41" i="3"/>
  <c r="P41" i="3"/>
  <c r="I41" i="3"/>
  <c r="F41" i="3"/>
  <c r="C41" i="3"/>
  <c r="D17" i="3"/>
  <c r="D41" i="3"/>
  <c r="AJ33" i="3"/>
  <c r="AK33" i="3"/>
  <c r="G7" i="3"/>
  <c r="B31" i="3"/>
  <c r="AG33" i="3"/>
  <c r="AF33" i="3"/>
  <c r="AE31" i="3"/>
  <c r="AA33" i="3"/>
  <c r="Z33" i="3"/>
  <c r="Y33" i="3"/>
  <c r="V31" i="3"/>
  <c r="U33" i="3"/>
  <c r="R33" i="3"/>
  <c r="P31" i="3"/>
  <c r="N31" i="3"/>
  <c r="M33" i="3"/>
  <c r="L31" i="3"/>
  <c r="K31" i="3"/>
  <c r="J33" i="3"/>
  <c r="H33" i="3"/>
  <c r="I31" i="3"/>
  <c r="F33" i="3"/>
  <c r="J12" i="3"/>
  <c r="B7" i="3"/>
  <c r="E33" i="3"/>
  <c r="J16" i="3"/>
  <c r="H7" i="3"/>
  <c r="F9" i="3"/>
  <c r="F31" i="3"/>
  <c r="AL31" i="3"/>
  <c r="AJ31" i="3"/>
  <c r="AM31" i="3"/>
  <c r="J19" i="3"/>
  <c r="AH31" i="3"/>
  <c r="AF31" i="3"/>
  <c r="AD33" i="3"/>
  <c r="AC33" i="3"/>
  <c r="Y31" i="3"/>
  <c r="W31" i="3"/>
  <c r="U31" i="3"/>
  <c r="S33" i="3"/>
  <c r="Q31" i="3"/>
  <c r="Q33" i="3"/>
  <c r="N33" i="3"/>
  <c r="I33" i="3"/>
  <c r="J18" i="3"/>
  <c r="J11" i="3"/>
  <c r="G31" i="3"/>
  <c r="D7" i="3"/>
  <c r="J15" i="3"/>
  <c r="G33" i="3"/>
  <c r="J10" i="3"/>
  <c r="H9" i="3"/>
  <c r="C31" i="3"/>
  <c r="C9" i="3"/>
  <c r="AI33" i="3"/>
  <c r="AN31" i="3"/>
  <c r="J8" i="3"/>
  <c r="J14" i="3"/>
  <c r="AG31" i="3"/>
  <c r="AC31" i="3"/>
  <c r="AD31" i="3"/>
  <c r="AB33" i="3"/>
  <c r="Z31" i="3"/>
  <c r="X33" i="3"/>
  <c r="V33" i="3"/>
  <c r="S31" i="3"/>
  <c r="P33" i="3"/>
  <c r="O33" i="3"/>
  <c r="L33" i="3"/>
  <c r="L47" i="3" s="1"/>
  <c r="J31" i="3"/>
  <c r="K33" i="3"/>
  <c r="K47" i="3" s="1"/>
  <c r="H31" i="3"/>
  <c r="J13" i="3"/>
  <c r="E9" i="3"/>
  <c r="J20" i="3"/>
  <c r="J21" i="3"/>
  <c r="D31" i="3"/>
  <c r="C33" i="3"/>
  <c r="E7" i="3"/>
  <c r="D33" i="3"/>
  <c r="AK31" i="3"/>
  <c r="AK47" i="3" s="1"/>
  <c r="AN33" i="3"/>
  <c r="AL33" i="3"/>
  <c r="AI31" i="3"/>
  <c r="AH33" i="3"/>
  <c r="AE33" i="3"/>
  <c r="AA31" i="3"/>
  <c r="AB31" i="3"/>
  <c r="W33" i="3"/>
  <c r="X31" i="3"/>
  <c r="T33" i="3"/>
  <c r="T31" i="3"/>
  <c r="R31" i="3"/>
  <c r="O31" i="3"/>
  <c r="M31" i="3"/>
  <c r="G9" i="3"/>
  <c r="G23" i="3" s="1"/>
  <c r="B33" i="3"/>
  <c r="F7" i="3"/>
  <c r="F23" i="3" s="1"/>
  <c r="C7" i="3"/>
  <c r="B9" i="3"/>
  <c r="D9" i="3"/>
  <c r="E31" i="3"/>
  <c r="E47" i="3" s="1"/>
  <c r="AP29" i="3"/>
  <c r="AO45" i="3"/>
  <c r="AO44" i="3"/>
  <c r="AO40" i="3"/>
  <c r="AO43" i="3"/>
  <c r="AO42" i="3"/>
  <c r="AO41" i="3"/>
  <c r="AO39" i="3"/>
  <c r="AO38" i="3"/>
  <c r="AO33" i="3"/>
  <c r="AO36" i="3"/>
  <c r="AO35" i="3"/>
  <c r="AO32" i="3"/>
  <c r="AO37" i="3"/>
  <c r="AO34" i="3"/>
  <c r="AO31" i="3"/>
  <c r="AO30" i="3"/>
  <c r="Y47" i="3" l="1"/>
  <c r="AL47" i="3"/>
  <c r="P47" i="3"/>
  <c r="AB47" i="3"/>
  <c r="F47" i="3"/>
  <c r="J6" i="3"/>
  <c r="AD47" i="3"/>
  <c r="J17" i="3"/>
  <c r="I47" i="3"/>
  <c r="B47" i="3"/>
  <c r="AM47" i="3"/>
  <c r="M47" i="3"/>
  <c r="AA47" i="3"/>
  <c r="H47" i="3"/>
  <c r="S47" i="3"/>
  <c r="AI47" i="3"/>
  <c r="AC47" i="3"/>
  <c r="AF47" i="3"/>
  <c r="AN47" i="3"/>
  <c r="J47" i="3"/>
  <c r="N47" i="3"/>
  <c r="D23" i="3"/>
  <c r="Q47" i="3"/>
  <c r="AJ47" i="3"/>
  <c r="R47" i="3"/>
  <c r="H23" i="3"/>
  <c r="O47" i="3"/>
  <c r="X47" i="3"/>
  <c r="G47" i="3"/>
  <c r="U47" i="3"/>
  <c r="W47" i="3"/>
  <c r="E23" i="3"/>
  <c r="T47" i="3"/>
  <c r="B23" i="3"/>
  <c r="C47" i="3"/>
  <c r="C23" i="3"/>
  <c r="Z47" i="3"/>
  <c r="AG47" i="3"/>
  <c r="AH47" i="3"/>
  <c r="V47" i="3"/>
  <c r="AE47" i="3"/>
  <c r="D47" i="3"/>
  <c r="J9" i="3"/>
  <c r="J7" i="3"/>
  <c r="AO47" i="3"/>
  <c r="AQ29" i="3"/>
  <c r="AP45" i="3"/>
  <c r="AP44" i="3"/>
  <c r="AP43" i="3"/>
  <c r="AP41" i="3"/>
  <c r="AP40" i="3"/>
  <c r="AP39" i="3"/>
  <c r="AP42" i="3"/>
  <c r="AP38" i="3"/>
  <c r="AP36" i="3"/>
  <c r="AP37" i="3"/>
  <c r="AP35" i="3"/>
  <c r="AP32" i="3"/>
  <c r="AP34" i="3"/>
  <c r="AP31" i="3"/>
  <c r="AP30" i="3"/>
  <c r="AP33" i="3"/>
  <c r="J23" i="3" l="1"/>
  <c r="AP47" i="3"/>
  <c r="AR29" i="3"/>
  <c r="AQ44" i="3"/>
  <c r="AQ43" i="3"/>
  <c r="AQ42" i="3"/>
  <c r="AQ38" i="3"/>
  <c r="AQ40" i="3"/>
  <c r="AQ39" i="3"/>
  <c r="AQ36" i="3"/>
  <c r="AQ41" i="3"/>
  <c r="AQ37" i="3"/>
  <c r="AQ35" i="3"/>
  <c r="AQ45" i="3"/>
  <c r="AQ34" i="3"/>
  <c r="AQ31" i="3"/>
  <c r="AQ30" i="3"/>
  <c r="AQ33" i="3"/>
  <c r="AQ32" i="3"/>
  <c r="AQ47" i="3" l="1"/>
  <c r="AS29" i="3"/>
  <c r="AR45" i="3"/>
  <c r="AR41" i="3"/>
  <c r="AR37" i="3"/>
  <c r="AR44" i="3"/>
  <c r="AR42" i="3"/>
  <c r="AR38" i="3"/>
  <c r="AR34" i="3"/>
  <c r="AR36" i="3"/>
  <c r="AR30" i="3"/>
  <c r="AR40" i="3"/>
  <c r="AR33" i="3"/>
  <c r="AR43" i="3"/>
  <c r="AR32" i="3"/>
  <c r="AR39" i="3"/>
  <c r="AR35" i="3"/>
  <c r="AR31" i="3"/>
  <c r="AR47" i="3" l="1"/>
  <c r="AT29" i="3"/>
  <c r="AS45" i="3"/>
  <c r="AS44" i="3"/>
  <c r="AS40" i="3"/>
  <c r="AS42" i="3"/>
  <c r="AS43" i="3"/>
  <c r="AS41" i="3"/>
  <c r="AS37" i="3"/>
  <c r="AS39" i="3"/>
  <c r="AS33" i="3"/>
  <c r="AS32" i="3"/>
  <c r="AS34" i="3"/>
  <c r="AS38" i="3"/>
  <c r="AS35" i="3"/>
  <c r="AS31" i="3"/>
  <c r="AS36" i="3"/>
  <c r="AS30" i="3"/>
  <c r="AS47" i="3" l="1"/>
  <c r="AU29" i="3"/>
  <c r="AT45" i="3"/>
  <c r="AT44" i="3"/>
  <c r="AT43" i="3"/>
  <c r="AT42" i="3"/>
  <c r="AT39" i="3"/>
  <c r="AT41" i="3"/>
  <c r="AT36" i="3"/>
  <c r="AT40" i="3"/>
  <c r="AT38" i="3"/>
  <c r="AT32" i="3"/>
  <c r="AT33" i="3"/>
  <c r="AT37" i="3"/>
  <c r="AT35" i="3"/>
  <c r="AT31" i="3"/>
  <c r="AT34" i="3"/>
  <c r="AT30" i="3"/>
  <c r="AT47" i="3" l="1"/>
  <c r="AV29" i="3"/>
  <c r="AU44" i="3"/>
  <c r="AU43" i="3"/>
  <c r="AU42" i="3"/>
  <c r="AU41" i="3"/>
  <c r="AU40" i="3"/>
  <c r="AU38" i="3"/>
  <c r="AU45" i="3"/>
  <c r="AU36" i="3"/>
  <c r="AU39" i="3"/>
  <c r="AU35" i="3"/>
  <c r="AU37" i="3"/>
  <c r="AU31" i="3"/>
  <c r="AU30" i="3"/>
  <c r="AU34" i="3"/>
  <c r="AU33" i="3"/>
  <c r="AU32" i="3"/>
  <c r="AU47" i="3" l="1"/>
  <c r="AW29" i="3"/>
  <c r="AV45" i="3"/>
  <c r="AV41" i="3"/>
  <c r="AV44" i="3"/>
  <c r="AV37" i="3"/>
  <c r="AV43" i="3"/>
  <c r="AV42" i="3"/>
  <c r="AV39" i="3"/>
  <c r="AV40" i="3"/>
  <c r="AV38" i="3"/>
  <c r="AV34" i="3"/>
  <c r="AV35" i="3"/>
  <c r="AV30" i="3"/>
  <c r="AV33" i="3"/>
  <c r="AV36" i="3"/>
  <c r="AV32" i="3"/>
  <c r="AV31" i="3"/>
  <c r="AV47" i="3" l="1"/>
  <c r="AX29" i="3"/>
  <c r="AW45" i="3"/>
  <c r="AW44" i="3"/>
  <c r="AW40" i="3"/>
  <c r="AW43" i="3"/>
  <c r="AW42" i="3"/>
  <c r="AW41" i="3"/>
  <c r="AW38" i="3"/>
  <c r="AW37" i="3"/>
  <c r="AW34" i="3"/>
  <c r="AW33" i="3"/>
  <c r="AW36" i="3"/>
  <c r="AW32" i="3"/>
  <c r="AW39" i="3"/>
  <c r="AW31" i="3"/>
  <c r="AW35" i="3"/>
  <c r="AW30" i="3"/>
  <c r="AW47" i="3" l="1"/>
  <c r="AY29" i="3"/>
  <c r="AX45" i="3"/>
  <c r="AX44" i="3"/>
  <c r="AX43" i="3"/>
  <c r="AX39" i="3"/>
  <c r="AX42" i="3"/>
  <c r="AX41" i="3"/>
  <c r="AX40" i="3"/>
  <c r="AX37" i="3"/>
  <c r="AX36" i="3"/>
  <c r="AX32" i="3"/>
  <c r="AX38" i="3"/>
  <c r="AX31" i="3"/>
  <c r="AX34" i="3"/>
  <c r="AX35" i="3"/>
  <c r="AX30" i="3"/>
  <c r="AX33" i="3"/>
  <c r="AZ29" i="3" l="1"/>
  <c r="AY44" i="3"/>
  <c r="AY43" i="3"/>
  <c r="AY42" i="3"/>
  <c r="AY38" i="3"/>
  <c r="AY45" i="3"/>
  <c r="AY41" i="3"/>
  <c r="AY40" i="3"/>
  <c r="AY36" i="3"/>
  <c r="AY35" i="3"/>
  <c r="AY39" i="3"/>
  <c r="AY37" i="3"/>
  <c r="AY31" i="3"/>
  <c r="AY30" i="3"/>
  <c r="AY34" i="3"/>
  <c r="AY33" i="3"/>
  <c r="AY32" i="3"/>
  <c r="AX47" i="3"/>
  <c r="AY47" i="3" l="1"/>
  <c r="BA29" i="3"/>
  <c r="AZ45" i="3"/>
  <c r="AZ41" i="3"/>
  <c r="AZ42" i="3"/>
  <c r="AZ40" i="3"/>
  <c r="AZ37" i="3"/>
  <c r="AZ44" i="3"/>
  <c r="AZ39" i="3"/>
  <c r="AZ34" i="3"/>
  <c r="AZ43" i="3"/>
  <c r="AZ38" i="3"/>
  <c r="AZ36" i="3"/>
  <c r="AZ30" i="3"/>
  <c r="AZ35" i="3"/>
  <c r="AZ33" i="3"/>
  <c r="AZ32" i="3"/>
  <c r="AZ31" i="3"/>
  <c r="AZ47" i="3" l="1"/>
  <c r="BB29" i="3"/>
  <c r="BA45" i="3"/>
  <c r="BA44" i="3"/>
  <c r="BA40" i="3"/>
  <c r="BA41" i="3"/>
  <c r="BA43" i="3"/>
  <c r="BA39" i="3"/>
  <c r="BA38" i="3"/>
  <c r="BA33" i="3"/>
  <c r="BA37" i="3"/>
  <c r="BA35" i="3"/>
  <c r="BA34" i="3"/>
  <c r="BA32" i="3"/>
  <c r="BA42" i="3"/>
  <c r="BA31" i="3"/>
  <c r="BA36" i="3"/>
  <c r="BA30" i="3"/>
  <c r="BA47" i="3" l="1"/>
  <c r="BB45" i="3"/>
  <c r="BB44" i="3"/>
  <c r="BB43" i="3"/>
  <c r="BB39" i="3"/>
  <c r="BB42" i="3"/>
  <c r="BB38" i="3"/>
  <c r="BB37" i="3"/>
  <c r="BB36" i="3"/>
  <c r="BB40" i="3"/>
  <c r="BB34" i="3"/>
  <c r="BB33" i="3"/>
  <c r="BB32" i="3"/>
  <c r="BB31" i="3"/>
  <c r="BB30" i="3"/>
  <c r="BB41" i="3"/>
  <c r="BB35" i="3"/>
  <c r="BB47" i="3" l="1"/>
</calcChain>
</file>

<file path=xl/comments1.xml><?xml version="1.0" encoding="utf-8"?>
<comments xmlns="http://schemas.openxmlformats.org/spreadsheetml/2006/main">
  <authors>
    <author>bernard esnault</author>
  </authors>
  <commentList>
    <comment ref="M1" authorId="0" shapeId="0">
      <text>
        <r>
          <rPr>
            <sz val="9"/>
            <color indexed="81"/>
            <rFont val="Tahoma"/>
            <family val="2"/>
          </rPr>
          <t xml:space="preserve">=(heure+NuméroLignepremièreHeure-heureOuverture)/Intervalle
multiplier heure, HeureOuverture et Intervalle par 60*24 pour ttransformation en décimal
</t>
        </r>
      </text>
    </comment>
    <comment ref="N1" authorId="0" shapeId="0">
      <text>
        <r>
          <rPr>
            <b/>
            <sz val="9"/>
            <color indexed="81"/>
            <rFont val="Tahoma"/>
            <family val="2"/>
          </rPr>
          <t xml:space="preserve">Idem Lignedebut -1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<sst xmlns="http://schemas.openxmlformats.org/spreadsheetml/2006/main" count="1485" uniqueCount="83">
  <si>
    <t>Total</t>
  </si>
  <si>
    <t>Date</t>
  </si>
  <si>
    <t>HeureDébut</t>
  </si>
  <si>
    <t>HeureFin</t>
  </si>
  <si>
    <t>Fréquent.</t>
  </si>
  <si>
    <t>Organisme</t>
  </si>
  <si>
    <t>Lycée</t>
  </si>
  <si>
    <t>Gym Volontaire</t>
  </si>
  <si>
    <t>Collège A</t>
  </si>
  <si>
    <t>Collège B</t>
  </si>
  <si>
    <t>CNT</t>
  </si>
  <si>
    <t>SDIS et/OU PSIG</t>
  </si>
  <si>
    <t>Collège C</t>
  </si>
  <si>
    <t>Maison Des Cèdres</t>
  </si>
  <si>
    <t>Public</t>
  </si>
  <si>
    <t>Année</t>
  </si>
  <si>
    <t>Mois</t>
  </si>
  <si>
    <t>Sem.</t>
  </si>
  <si>
    <t>Inss</t>
  </si>
  <si>
    <t>Ecole Primaire A</t>
  </si>
  <si>
    <t>Jour</t>
  </si>
  <si>
    <t>Ecole Primaire B</t>
  </si>
  <si>
    <t>TVSV</t>
  </si>
  <si>
    <t>Val Horizon</t>
  </si>
  <si>
    <t>Public + SDIS ET/OU PSIG</t>
  </si>
  <si>
    <t>Plongeurs masqués</t>
  </si>
  <si>
    <t>Durée</t>
  </si>
  <si>
    <t>Colonne</t>
  </si>
  <si>
    <t>Lignedebut</t>
  </si>
  <si>
    <t>Lignefin</t>
  </si>
  <si>
    <t>Libellé</t>
  </si>
  <si>
    <t>Semaine</t>
  </si>
  <si>
    <t>Organismes</t>
  </si>
  <si>
    <t>DuréeFr&amp;qEnHeures</t>
  </si>
  <si>
    <t>Tot.</t>
  </si>
  <si>
    <t>Étiquettes de lignes</t>
  </si>
  <si>
    <t>Total général</t>
  </si>
  <si>
    <t>Somme de Fréquent.</t>
  </si>
  <si>
    <t>janvier</t>
  </si>
  <si>
    <t>Jours</t>
  </si>
  <si>
    <t>février</t>
  </si>
  <si>
    <t>mars</t>
  </si>
  <si>
    <t>septembre</t>
  </si>
  <si>
    <t>octobre</t>
  </si>
  <si>
    <t>novembre</t>
  </si>
  <si>
    <t>décembre</t>
  </si>
  <si>
    <t>CNT
 de 7h 30 à 10h 00</t>
  </si>
  <si>
    <t>Public
 de 10h 00 à 13h 30</t>
  </si>
  <si>
    <t>CNT
 de 19h 00 à 20h 00</t>
  </si>
  <si>
    <t>Plongeurs masqués
 de 20h 00 à 22h 30</t>
  </si>
  <si>
    <t>Collège B
 de 8h 30 à 10h 00</t>
  </si>
  <si>
    <t>Inss
 de 12h 30 à 13h 30</t>
  </si>
  <si>
    <t>Ecole Primaire A
 de 14h 00 à 14h 40</t>
  </si>
  <si>
    <t>Ecole Primaire A
 de 14h 45 à 15h 25</t>
  </si>
  <si>
    <t>Lycée
 de 16h 00 à 18h 00</t>
  </si>
  <si>
    <t>Public
 de 18h 00 à 20h 00</t>
  </si>
  <si>
    <t>CNT
 de 20h 00 à 22h 30</t>
  </si>
  <si>
    <t>Ecole Primaire B
 de 9h 00 à 11h 30</t>
  </si>
  <si>
    <t>Maison Des Cèdres
 de 12h 30 à 13h 30</t>
  </si>
  <si>
    <t>Lycée
 de 14h 00 à 16h 00</t>
  </si>
  <si>
    <t>CNT
 de 20h 00 à 21h 00</t>
  </si>
  <si>
    <t>TVSV
 de 21h 00 à 22h 30</t>
  </si>
  <si>
    <t>Gym Volontaire
 de 8h 00 à 9h 00</t>
  </si>
  <si>
    <t>Val Horizon
 de 9h 00 à 11h 00</t>
  </si>
  <si>
    <t>CNT
 de 11h 00 à 14h 30</t>
  </si>
  <si>
    <t>Public + SDIS ET/OU PSIG
 de 14h 30 à 19h 00</t>
  </si>
  <si>
    <t>Plongeurs masqués
 de 19h 00 à 20h 15</t>
  </si>
  <si>
    <t>CouleursPlanning</t>
  </si>
  <si>
    <t>Gym Volontaire
 de 17h 00 à 18h 00</t>
  </si>
  <si>
    <t>SDIS et/OU PSIG
 de 7h 30 à 8h 15</t>
  </si>
  <si>
    <t>Collège C
 de 8h 30 à 12h 00</t>
  </si>
  <si>
    <t>Lycée
 de 14h 00 à 18h 00</t>
  </si>
  <si>
    <t>Lycée
 de 8h 00 à 10h 00</t>
  </si>
  <si>
    <t>Lycée
 de 10h 00 à 12h 00</t>
  </si>
  <si>
    <t>CNT
 de 12h 30 à 14h 30</t>
  </si>
  <si>
    <t>Public
 de 14h 30 à 19h 00</t>
  </si>
  <si>
    <t>Lycée
 de 9h 00 à 10h 45</t>
  </si>
  <si>
    <t>Gym Volontaire
 de 12h 00 à 13h 30</t>
  </si>
  <si>
    <t>Collège A
 de 14h 00 à 15h 30</t>
  </si>
  <si>
    <t>Collège B
 de 15h 30 à 17h 00</t>
  </si>
  <si>
    <t>CNT
 de 18h 00 à 22h 30</t>
  </si>
  <si>
    <t>VérifHoraire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</si>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</sst>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\ dd\ mmmm\ yyyy"/>
    <numFmt numFmtId="165" formatCode="dddd"/>
    <numFmt numFmtId="166" formatCode="ddd"/>
    <numFmt numFmtId="167" formatCode="\ 0;;;@"/>
    <numFmt numFmtId="169" formatCode="dddd\ dd/mm/yy"/>
    <numFmt numFmtId="170" formatCode="#,##0.00\ &quot;€&quot;"/>
  </numFmts>
  <fonts count="17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26"/>
      <color theme="1"/>
      <name val="Calibri"/>
      <family val="2"/>
      <scheme val="minor"/>
    </font>
    <font>
      <sz val="26"/>
      <color rgb="FFFF0000"/>
      <name val="Calibri"/>
      <family val="2"/>
      <scheme val="minor"/>
    </font>
    <font>
      <sz val="11"/>
      <color rgb="FF000000"/>
      <name val="Calibri"/>
      <family val="2"/>
    </font>
    <font>
      <sz val="2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color rgb="FF444444"/>
      <name val="Arial"/>
      <family val="2"/>
    </font>
    <font>
      <b/>
      <sz val="11"/>
      <color theme="1"/>
      <name val="AR BLANCA"/>
    </font>
    <font>
      <sz val="36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497B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A9D08E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F8F6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0" fontId="4" fillId="5" borderId="0" applyNumberFormat="0" applyBorder="0" applyAlignment="0" applyProtection="0"/>
  </cellStyleXfs>
  <cellXfs count="135">
    <xf numFmtId="0" fontId="0" fillId="0" borderId="0" xfId="0"/>
    <xf numFmtId="20" fontId="0" fillId="0" borderId="0" xfId="0" applyNumberFormat="1"/>
    <xf numFmtId="1" fontId="0" fillId="0" borderId="0" xfId="0" applyNumberFormat="1"/>
    <xf numFmtId="165" fontId="0" fillId="0" borderId="0" xfId="0" applyNumberFormat="1"/>
    <xf numFmtId="0" fontId="0" fillId="0" borderId="1" xfId="0" applyBorder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7" xfId="0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164" fontId="6" fillId="0" borderId="1" xfId="0" applyNumberFormat="1" applyFont="1" applyBorder="1"/>
    <xf numFmtId="0" fontId="6" fillId="0" borderId="1" xfId="0" applyFont="1" applyBorder="1"/>
    <xf numFmtId="1" fontId="7" fillId="0" borderId="1" xfId="0" applyNumberFormat="1" applyFont="1" applyBorder="1"/>
    <xf numFmtId="20" fontId="6" fillId="0" borderId="1" xfId="0" applyNumberFormat="1" applyFont="1" applyBorder="1"/>
    <xf numFmtId="164" fontId="6" fillId="0" borderId="2" xfId="0" applyNumberFormat="1" applyFont="1" applyBorder="1"/>
    <xf numFmtId="20" fontId="6" fillId="0" borderId="2" xfId="0" applyNumberFormat="1" applyFont="1" applyBorder="1"/>
    <xf numFmtId="1" fontId="7" fillId="0" borderId="2" xfId="0" applyNumberFormat="1" applyFont="1" applyBorder="1"/>
    <xf numFmtId="0" fontId="0" fillId="0" borderId="12" xfId="0" applyBorder="1"/>
    <xf numFmtId="164" fontId="6" fillId="0" borderId="13" xfId="0" applyNumberFormat="1" applyFont="1" applyBorder="1"/>
    <xf numFmtId="20" fontId="6" fillId="0" borderId="13" xfId="0" applyNumberFormat="1" applyFont="1" applyBorder="1"/>
    <xf numFmtId="1" fontId="7" fillId="0" borderId="13" xfId="0" applyNumberFormat="1" applyFont="1" applyBorder="1"/>
    <xf numFmtId="20" fontId="0" fillId="0" borderId="12" xfId="0" applyNumberFormat="1" applyBorder="1"/>
    <xf numFmtId="1" fontId="0" fillId="0" borderId="12" xfId="0" applyNumberFormat="1" applyBorder="1"/>
    <xf numFmtId="0" fontId="0" fillId="0" borderId="12" xfId="0" applyBorder="1" applyAlignment="1">
      <alignment horizontal="center"/>
    </xf>
    <xf numFmtId="20" fontId="0" fillId="4" borderId="1" xfId="0" applyNumberFormat="1" applyFill="1" applyBorder="1"/>
    <xf numFmtId="0" fontId="0" fillId="4" borderId="1" xfId="0" applyFill="1" applyBorder="1"/>
    <xf numFmtId="0" fontId="5" fillId="4" borderId="1" xfId="0" applyFont="1" applyFill="1" applyBorder="1"/>
    <xf numFmtId="0" fontId="9" fillId="0" borderId="1" xfId="0" applyFont="1" applyBorder="1" applyAlignment="1">
      <alignment horizontal="left"/>
    </xf>
    <xf numFmtId="0" fontId="10" fillId="0" borderId="1" xfId="0" applyFont="1" applyBorder="1" applyAlignment="1">
      <alignment horizontal="right"/>
    </xf>
    <xf numFmtId="1" fontId="0" fillId="4" borderId="1" xfId="0" applyNumberFormat="1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167" fontId="0" fillId="0" borderId="1" xfId="0" applyNumberFormat="1" applyBorder="1"/>
    <xf numFmtId="167" fontId="0" fillId="0" borderId="0" xfId="0" applyNumberFormat="1"/>
    <xf numFmtId="167" fontId="6" fillId="0" borderId="1" xfId="0" applyNumberFormat="1" applyFont="1" applyBorder="1"/>
    <xf numFmtId="167" fontId="6" fillId="3" borderId="1" xfId="0" applyNumberFormat="1" applyFont="1" applyFill="1" applyBorder="1"/>
    <xf numFmtId="167" fontId="8" fillId="3" borderId="1" xfId="1" applyNumberFormat="1" applyFont="1" applyFill="1" applyBorder="1"/>
    <xf numFmtId="167" fontId="7" fillId="0" borderId="1" xfId="0" applyNumberFormat="1" applyFont="1" applyBorder="1"/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vertical="center"/>
    </xf>
    <xf numFmtId="0" fontId="12" fillId="0" borderId="9" xfId="0" applyFont="1" applyBorder="1"/>
    <xf numFmtId="20" fontId="12" fillId="0" borderId="9" xfId="0" applyNumberFormat="1" applyFont="1" applyBorder="1" applyAlignment="1"/>
    <xf numFmtId="20" fontId="12" fillId="2" borderId="10" xfId="0" applyNumberFormat="1" applyFont="1" applyFill="1" applyBorder="1" applyAlignment="1"/>
    <xf numFmtId="20" fontId="12" fillId="0" borderId="10" xfId="0" applyNumberFormat="1" applyFont="1" applyBorder="1" applyAlignment="1"/>
    <xf numFmtId="20" fontId="12" fillId="0" borderId="10" xfId="0" applyNumberFormat="1" applyFont="1" applyBorder="1"/>
    <xf numFmtId="0" fontId="12" fillId="0" borderId="10" xfId="0" applyFont="1" applyBorder="1"/>
    <xf numFmtId="0" fontId="12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9" fontId="13" fillId="6" borderId="14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14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NumberFormat="1" applyBorder="1"/>
    <xf numFmtId="169" fontId="13" fillId="6" borderId="16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2" xfId="0" applyNumberFormat="1" applyBorder="1"/>
    <xf numFmtId="0" fontId="0" fillId="0" borderId="0" xfId="0" applyBorder="1"/>
    <xf numFmtId="0" fontId="0" fillId="12" borderId="0" xfId="0" applyFill="1" applyBorder="1" applyAlignment="1">
      <alignment vertical="center"/>
    </xf>
    <xf numFmtId="0" fontId="0" fillId="15" borderId="0" xfId="0" applyFill="1" applyBorder="1" applyAlignment="1">
      <alignment vertical="center"/>
    </xf>
    <xf numFmtId="0" fontId="0" fillId="11" borderId="0" xfId="0" applyFill="1" applyBorder="1" applyAlignment="1">
      <alignment vertical="center"/>
    </xf>
    <xf numFmtId="0" fontId="0" fillId="10" borderId="0" xfId="0" applyFill="1" applyBorder="1" applyAlignment="1">
      <alignment vertical="center"/>
    </xf>
    <xf numFmtId="0" fontId="0" fillId="13" borderId="0" xfId="0" applyFill="1" applyBorder="1" applyAlignment="1">
      <alignment vertical="center"/>
    </xf>
    <xf numFmtId="0" fontId="15" fillId="14" borderId="0" xfId="0" applyFont="1" applyFill="1" applyBorder="1"/>
    <xf numFmtId="170" fontId="0" fillId="17" borderId="0" xfId="0" applyNumberFormat="1" applyFill="1" applyBorder="1" applyAlignment="1">
      <alignment vertical="center"/>
    </xf>
    <xf numFmtId="0" fontId="0" fillId="16" borderId="0" xfId="0" applyFill="1" applyBorder="1" applyAlignment="1">
      <alignment vertical="center"/>
    </xf>
    <xf numFmtId="0" fontId="15" fillId="9" borderId="0" xfId="0" applyFont="1" applyFill="1" applyBorder="1"/>
    <xf numFmtId="170" fontId="0" fillId="19" borderId="0" xfId="0" applyNumberFormat="1" applyFill="1" applyBorder="1" applyAlignment="1">
      <alignment vertical="center"/>
    </xf>
    <xf numFmtId="0" fontId="0" fillId="18" borderId="0" xfId="0" applyFill="1" applyBorder="1" applyAlignment="1">
      <alignment vertical="center"/>
    </xf>
    <xf numFmtId="0" fontId="0" fillId="20" borderId="0" xfId="0" applyFill="1" applyBorder="1" applyAlignment="1">
      <alignment vertical="center"/>
    </xf>
    <xf numFmtId="0" fontId="0" fillId="7" borderId="0" xfId="0" applyFill="1" applyBorder="1" applyAlignment="1">
      <alignment vertical="center"/>
    </xf>
    <xf numFmtId="0" fontId="0" fillId="8" borderId="0" xfId="0" applyFill="1" applyBorder="1" applyAlignment="1">
      <alignment vertical="center"/>
    </xf>
    <xf numFmtId="0" fontId="0" fillId="12" borderId="15" xfId="0" applyFill="1" applyBorder="1" applyAlignment="1">
      <alignment horizontal="center" vertical="center" wrapText="1"/>
    </xf>
    <xf numFmtId="0" fontId="0" fillId="12" borderId="15" xfId="0" applyFill="1" applyBorder="1" applyAlignment="1">
      <alignment horizontal="center" vertical="center"/>
    </xf>
    <xf numFmtId="0" fontId="0" fillId="27" borderId="15" xfId="0" applyFill="1" applyBorder="1" applyAlignment="1">
      <alignment horizontal="center" vertical="center" wrapText="1"/>
    </xf>
    <xf numFmtId="0" fontId="0" fillId="27" borderId="15" xfId="0" applyFill="1" applyBorder="1" applyAlignment="1">
      <alignment horizontal="center" vertical="center"/>
    </xf>
    <xf numFmtId="0" fontId="0" fillId="27" borderId="3" xfId="0" applyFill="1" applyBorder="1" applyAlignment="1">
      <alignment horizontal="center" vertical="center"/>
    </xf>
    <xf numFmtId="0" fontId="0" fillId="22" borderId="1" xfId="0" applyFill="1" applyBorder="1" applyAlignment="1">
      <alignment horizontal="center" vertical="center" wrapText="1"/>
    </xf>
    <xf numFmtId="0" fontId="0" fillId="22" borderId="1" xfId="0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 wrapText="1"/>
    </xf>
    <xf numFmtId="0" fontId="0" fillId="14" borderId="15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25" borderId="15" xfId="0" applyFill="1" applyBorder="1" applyAlignment="1">
      <alignment horizontal="center" vertical="center" wrapText="1"/>
    </xf>
    <xf numFmtId="0" fontId="0" fillId="25" borderId="15" xfId="0" applyFill="1" applyBorder="1" applyAlignment="1">
      <alignment horizontal="center" vertical="center"/>
    </xf>
    <xf numFmtId="0" fontId="0" fillId="25" borderId="3" xfId="0" applyFill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0" fillId="26" borderId="1" xfId="0" applyFill="1" applyBorder="1" applyAlignment="1">
      <alignment horizontal="center" vertical="center"/>
    </xf>
    <xf numFmtId="0" fontId="0" fillId="26" borderId="2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 wrapText="1"/>
    </xf>
    <xf numFmtId="0" fontId="0" fillId="23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17" borderId="15" xfId="0" applyFill="1" applyBorder="1" applyAlignment="1">
      <alignment horizontal="center" vertical="center" wrapText="1"/>
    </xf>
    <xf numFmtId="0" fontId="0" fillId="17" borderId="15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 wrapText="1"/>
    </xf>
    <xf numFmtId="0" fontId="0" fillId="10" borderId="15" xfId="0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 wrapText="1"/>
    </xf>
    <xf numFmtId="0" fontId="0" fillId="21" borderId="1" xfId="0" applyFill="1" applyBorder="1" applyAlignment="1">
      <alignment horizontal="center" vertical="center"/>
    </xf>
    <xf numFmtId="0" fontId="0" fillId="21" borderId="15" xfId="0" applyFill="1" applyBorder="1" applyAlignment="1">
      <alignment horizontal="center" vertical="center"/>
    </xf>
    <xf numFmtId="0" fontId="0" fillId="13" borderId="15" xfId="0" applyFill="1" applyBorder="1" applyAlignment="1">
      <alignment horizontal="center" vertical="center" wrapText="1"/>
    </xf>
    <xf numFmtId="0" fontId="0" fillId="13" borderId="15" xfId="0" applyFill="1" applyBorder="1" applyAlignment="1">
      <alignment horizontal="center" vertical="center"/>
    </xf>
    <xf numFmtId="0" fontId="0" fillId="15" borderId="15" xfId="0" applyFill="1" applyBorder="1" applyAlignment="1">
      <alignment horizontal="center" vertical="center" wrapText="1"/>
    </xf>
    <xf numFmtId="0" fontId="0" fillId="15" borderId="15" xfId="0" applyFill="1" applyBorder="1" applyAlignment="1">
      <alignment horizontal="center" vertical="center"/>
    </xf>
    <xf numFmtId="0" fontId="0" fillId="22" borderId="15" xfId="0" applyFill="1" applyBorder="1" applyAlignment="1">
      <alignment horizontal="center" vertical="center" wrapText="1"/>
    </xf>
    <xf numFmtId="0" fontId="0" fillId="22" borderId="15" xfId="0" applyFill="1" applyBorder="1" applyAlignment="1">
      <alignment horizontal="center" vertical="center"/>
    </xf>
    <xf numFmtId="0" fontId="0" fillId="22" borderId="3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 wrapText="1"/>
    </xf>
    <xf numFmtId="0" fontId="0" fillId="14" borderId="1" xfId="0" applyFill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0" fillId="27" borderId="1" xfId="0" applyFill="1" applyBorder="1" applyAlignment="1">
      <alignment horizontal="center" vertical="center"/>
    </xf>
    <xf numFmtId="0" fontId="0" fillId="23" borderId="15" xfId="0" applyFill="1" applyBorder="1" applyAlignment="1">
      <alignment horizontal="center" vertical="center" wrapText="1"/>
    </xf>
    <xf numFmtId="0" fontId="0" fillId="23" borderId="15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 wrapText="1"/>
    </xf>
    <xf numFmtId="0" fontId="0" fillId="24" borderId="1" xfId="0" applyFill="1" applyBorder="1" applyAlignment="1">
      <alignment horizontal="center" vertical="center"/>
    </xf>
    <xf numFmtId="0" fontId="15" fillId="8" borderId="0" xfId="0" applyFont="1" applyFill="1" applyBorder="1"/>
    <xf numFmtId="0" fontId="0" fillId="27" borderId="2" xfId="0" applyFill="1" applyBorder="1" applyAlignment="1">
      <alignment horizontal="center" vertical="center"/>
    </xf>
    <xf numFmtId="170" fontId="0" fillId="29" borderId="0" xfId="0" applyNumberFormat="1" applyFill="1" applyBorder="1" applyAlignment="1">
      <alignment vertical="center"/>
    </xf>
    <xf numFmtId="0" fontId="0" fillId="29" borderId="15" xfId="0" applyFill="1" applyBorder="1" applyAlignment="1">
      <alignment horizontal="center" vertical="center" wrapText="1"/>
    </xf>
    <xf numFmtId="0" fontId="0" fillId="29" borderId="15" xfId="0" applyFill="1" applyBorder="1" applyAlignment="1">
      <alignment horizontal="center" vertical="center"/>
    </xf>
    <xf numFmtId="0" fontId="0" fillId="29" borderId="3" xfId="0" applyFill="1" applyBorder="1" applyAlignment="1">
      <alignment horizontal="center" vertical="center"/>
    </xf>
    <xf numFmtId="0" fontId="16" fillId="28" borderId="18" xfId="0" applyFont="1" applyFill="1" applyBorder="1" applyAlignment="1">
      <alignment horizontal="center" vertical="center" wrapText="1"/>
    </xf>
    <xf numFmtId="0" fontId="16" fillId="28" borderId="19" xfId="0" applyFont="1" applyFill="1" applyBorder="1" applyAlignment="1">
      <alignment horizontal="center" vertical="center" wrapText="1"/>
    </xf>
    <xf numFmtId="0" fontId="16" fillId="28" borderId="16" xfId="0" applyFont="1" applyFill="1" applyBorder="1" applyAlignment="1">
      <alignment horizontal="center" vertical="center" wrapText="1"/>
    </xf>
    <xf numFmtId="0" fontId="16" fillId="28" borderId="20" xfId="0" applyFont="1" applyFill="1" applyBorder="1" applyAlignment="1">
      <alignment horizontal="center" vertical="center" wrapText="1"/>
    </xf>
    <xf numFmtId="0" fontId="16" fillId="28" borderId="21" xfId="0" applyFont="1" applyFill="1" applyBorder="1" applyAlignment="1">
      <alignment horizontal="center" vertical="center" wrapText="1"/>
    </xf>
    <xf numFmtId="0" fontId="16" fillId="28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</dxfs>
  <tableStyles count="0" defaultTableStyle="TableStyleMedium2" defaultPivotStyle="PivotStyleLight16"/>
  <colors>
    <mruColors>
      <color rgb="FF9F8F61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371475</xdr:colOff>
          <xdr:row>0</xdr:row>
          <xdr:rowOff>171450</xdr:rowOff>
        </xdr:from>
        <xdr:to>
          <xdr:col>7</xdr:col>
          <xdr:colOff>3390900</xdr:colOff>
          <xdr:row>1</xdr:row>
          <xdr:rowOff>314325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nard esnault" refreshedDate="43127.672619212964" createdVersion="5" refreshedVersion="5" minRefreshableVersion="3" recordCount="1137">
  <cacheSource type="worksheet">
    <worksheetSource ref="A1:K1138" sheet="Saisie"/>
  </cacheSource>
  <cacheFields count="11">
    <cacheField name="Sem." numFmtId="0">
      <sharedItems containsSemiMixedTypes="0" containsString="0" containsNumber="1" containsInteger="1" minValue="1" maxValue="53" count="31"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1"/>
        <n v="2"/>
        <n v="3"/>
        <n v="4"/>
        <n v="5"/>
        <n v="6"/>
        <n v="7"/>
        <n v="8"/>
        <n v="9"/>
        <n v="10"/>
        <n v="11"/>
        <n v="12"/>
        <n v="13"/>
      </sharedItems>
    </cacheField>
    <cacheField name="Jour" numFmtId="165">
      <sharedItems containsSemiMixedTypes="0" containsNonDate="0" containsDate="1" containsString="0" minDate="1899-12-31T00:00:00" maxDate="1900-01-07T00:00:00" count="7">
        <d v="1900-01-01T00:00:00"/>
        <d v="1900-01-02T00:00:00"/>
        <d v="1900-01-03T00:00:00"/>
        <d v="1900-01-04T00:00:00"/>
        <d v="1900-01-05T00:00:00"/>
        <d v="1900-01-06T00:00:00"/>
        <d v="1899-12-31T00:00:00"/>
      </sharedItems>
    </cacheField>
    <cacheField name="Mois" numFmtId="0">
      <sharedItems count="7">
        <s v="septembre"/>
        <s v="octobre"/>
        <s v="novembre"/>
        <s v="décembre"/>
        <s v="janvier"/>
        <s v="février"/>
        <s v="mars"/>
      </sharedItems>
    </cacheField>
    <cacheField name="Année" numFmtId="0">
      <sharedItems containsSemiMixedTypes="0" containsString="0" containsNumber="1" containsInteger="1" minValue="2017" maxValue="2018" count="2">
        <n v="2017"/>
        <n v="2018"/>
      </sharedItems>
    </cacheField>
    <cacheField name="Date" numFmtId="164">
      <sharedItems containsSemiMixedTypes="0" containsNonDate="0" containsDate="1" containsString="0" minDate="2017-09-04T00:00:00" maxDate="2018-03-27T00:00:00"/>
    </cacheField>
    <cacheField name="HeureDébut" numFmtId="20">
      <sharedItems containsSemiMixedTypes="0" containsNonDate="0" containsDate="1" containsString="0" minDate="1899-12-30T07:30:00" maxDate="1899-12-30T21:00:00"/>
    </cacheField>
    <cacheField name="HeureFin" numFmtId="20">
      <sharedItems containsSemiMixedTypes="0" containsNonDate="0" containsDate="1" containsString="0" minDate="1899-12-30T08:15:00" maxDate="1899-12-30T22:30:00"/>
    </cacheField>
    <cacheField name="Organisme" numFmtId="20">
      <sharedItems count="16">
        <s v="Lycée"/>
        <s v="Gym Volontaire"/>
        <s v="Collège A"/>
        <s v="Collège B"/>
        <s v="CNT"/>
        <s v="SDIS et/OU PSIG"/>
        <s v="Collège C"/>
        <s v="Maison Des Cèdres"/>
        <s v="Public"/>
        <s v="Plongeurs masqués"/>
        <s v="Inss"/>
        <s v="Ecole Primaire A"/>
        <s v="Ecole Primaire B"/>
        <s v="TVSV"/>
        <s v="Val Horizon"/>
        <s v="Public + SDIS ET/OU PSIG"/>
      </sharedItems>
    </cacheField>
    <cacheField name="Fréquent." numFmtId="1">
      <sharedItems containsString="0" containsBlank="1" containsNumber="1" containsInteger="1" minValue="10" maxValue="115"/>
    </cacheField>
    <cacheField name="Durée" numFmtId="20">
      <sharedItems containsSemiMixedTypes="0" containsNonDate="0" containsDate="1" containsString="0" minDate="1899-12-30T00:40:00" maxDate="1899-12-30T04:30:00"/>
    </cacheField>
    <cacheField name="DuréeFr&amp;qEnHeures" numFmtId="1">
      <sharedItems containsSemiMixedTypes="0" containsString="0" containsNumber="1" minValue="0" maxValue="517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37">
  <r>
    <x v="0"/>
    <x v="0"/>
    <x v="0"/>
    <x v="0"/>
    <d v="2017-09-04T00:00:00"/>
    <d v="1899-12-30T09:00:00"/>
    <d v="1899-12-30T10:45:00"/>
    <x v="0"/>
    <n v="40"/>
    <d v="1899-12-30T01:45:00"/>
    <n v="70.000000000000014"/>
  </r>
  <r>
    <x v="0"/>
    <x v="0"/>
    <x v="0"/>
    <x v="0"/>
    <d v="2017-09-04T00:00:00"/>
    <d v="1899-12-30T12:00:00"/>
    <d v="1899-12-30T13:30:00"/>
    <x v="1"/>
    <n v="25"/>
    <d v="1899-12-30T01:30:00"/>
    <n v="37.5"/>
  </r>
  <r>
    <x v="0"/>
    <x v="0"/>
    <x v="0"/>
    <x v="0"/>
    <d v="2017-09-04T00:00:00"/>
    <d v="1899-12-30T14:00:00"/>
    <d v="1899-12-30T15:30:00"/>
    <x v="2"/>
    <n v="46"/>
    <d v="1899-12-30T01:30:00"/>
    <n v="69"/>
  </r>
  <r>
    <x v="0"/>
    <x v="0"/>
    <x v="0"/>
    <x v="0"/>
    <d v="2017-09-04T00:00:00"/>
    <d v="1899-12-30T15:30:00"/>
    <d v="1899-12-30T17:00:00"/>
    <x v="3"/>
    <n v="52"/>
    <d v="1899-12-30T01:30:00"/>
    <n v="78"/>
  </r>
  <r>
    <x v="0"/>
    <x v="0"/>
    <x v="0"/>
    <x v="0"/>
    <d v="2017-09-04T00:00:00"/>
    <d v="1899-12-30T17:00:00"/>
    <d v="1899-12-30T18:00:00"/>
    <x v="1"/>
    <n v="25"/>
    <d v="1899-12-30T01:00:00"/>
    <n v="24.999999999999975"/>
  </r>
  <r>
    <x v="0"/>
    <x v="0"/>
    <x v="0"/>
    <x v="0"/>
    <d v="2017-09-04T00:00:00"/>
    <d v="1899-12-30T18:00:00"/>
    <d v="1899-12-30T22:30:00"/>
    <x v="4"/>
    <n v="115"/>
    <d v="1899-12-30T04:30:00"/>
    <n v="517.5"/>
  </r>
  <r>
    <x v="0"/>
    <x v="1"/>
    <x v="0"/>
    <x v="0"/>
    <d v="2017-09-05T00:00:00"/>
    <d v="1899-12-30T07:30:00"/>
    <d v="1899-12-30T08:15:00"/>
    <x v="5"/>
    <n v="10"/>
    <d v="1899-12-30T00:45:00"/>
    <n v="7.5"/>
  </r>
  <r>
    <x v="0"/>
    <x v="1"/>
    <x v="0"/>
    <x v="0"/>
    <d v="2017-09-05T00:00:00"/>
    <d v="1899-12-30T08:30:00"/>
    <d v="1899-12-30T12:00:00"/>
    <x v="6"/>
    <n v="90"/>
    <d v="1899-12-30T03:30:00"/>
    <n v="314.99999999999994"/>
  </r>
  <r>
    <x v="0"/>
    <x v="1"/>
    <x v="0"/>
    <x v="0"/>
    <d v="2017-09-05T00:00:00"/>
    <d v="1899-12-30T12:30:00"/>
    <d v="1899-12-30T13:30:00"/>
    <x v="7"/>
    <n v="26"/>
    <d v="1899-12-30T01:00:00"/>
    <n v="25.999999999999979"/>
  </r>
  <r>
    <x v="0"/>
    <x v="1"/>
    <x v="0"/>
    <x v="0"/>
    <d v="2017-09-05T00:00:00"/>
    <d v="1899-12-30T14:00:00"/>
    <d v="1899-12-30T18:00:00"/>
    <x v="0"/>
    <n v="104"/>
    <d v="1899-12-30T04:00:00"/>
    <n v="415.99999999999989"/>
  </r>
  <r>
    <x v="0"/>
    <x v="1"/>
    <x v="0"/>
    <x v="0"/>
    <d v="2017-09-05T00:00:00"/>
    <d v="1899-12-30T18:00:00"/>
    <d v="1899-12-30T20:00:00"/>
    <x v="8"/>
    <n v="32"/>
    <d v="1899-12-30T02:00:00"/>
    <n v="64.000000000000028"/>
  </r>
  <r>
    <x v="0"/>
    <x v="1"/>
    <x v="0"/>
    <x v="0"/>
    <d v="2017-09-05T00:00:00"/>
    <d v="1899-12-30T20:00:00"/>
    <d v="1899-12-30T22:30:00"/>
    <x v="4"/>
    <n v="55"/>
    <d v="1899-12-30T02:30:00"/>
    <n v="137.49999999999994"/>
  </r>
  <r>
    <x v="0"/>
    <x v="2"/>
    <x v="0"/>
    <x v="0"/>
    <d v="2017-09-06T00:00:00"/>
    <d v="1899-12-30T08:00:00"/>
    <d v="1899-12-30T10:00:00"/>
    <x v="0"/>
    <n v="35"/>
    <d v="1899-12-30T02:00:00"/>
    <n v="70.000000000000028"/>
  </r>
  <r>
    <x v="0"/>
    <x v="2"/>
    <x v="0"/>
    <x v="0"/>
    <d v="2017-09-06T00:00:00"/>
    <d v="1899-12-30T10:00:00"/>
    <d v="1899-12-30T12:00:00"/>
    <x v="0"/>
    <n v="25"/>
    <d v="1899-12-30T02:00:00"/>
    <n v="49.999999999999993"/>
  </r>
  <r>
    <x v="0"/>
    <x v="2"/>
    <x v="0"/>
    <x v="0"/>
    <d v="2017-09-06T00:00:00"/>
    <d v="1899-12-30T12:30:00"/>
    <d v="1899-12-30T14:30:00"/>
    <x v="4"/>
    <n v="20"/>
    <d v="1899-12-30T02:00:00"/>
    <n v="39.999999999999964"/>
  </r>
  <r>
    <x v="0"/>
    <x v="2"/>
    <x v="0"/>
    <x v="0"/>
    <d v="2017-09-06T00:00:00"/>
    <d v="1899-12-30T14:30:00"/>
    <d v="1899-12-30T19:00:00"/>
    <x v="8"/>
    <n v="32"/>
    <d v="1899-12-30T04:30:00"/>
    <n v="144"/>
  </r>
  <r>
    <x v="0"/>
    <x v="2"/>
    <x v="0"/>
    <x v="0"/>
    <d v="2017-09-06T00:00:00"/>
    <d v="1899-12-30T19:00:00"/>
    <d v="1899-12-30T20:00:00"/>
    <x v="4"/>
    <m/>
    <d v="1899-12-30T01:00:00"/>
    <n v="0"/>
  </r>
  <r>
    <x v="0"/>
    <x v="2"/>
    <x v="0"/>
    <x v="0"/>
    <d v="2017-09-06T00:00:00"/>
    <d v="1899-12-30T20:00:00"/>
    <d v="1899-12-30T22:30:00"/>
    <x v="9"/>
    <m/>
    <d v="1899-12-30T02:30:00"/>
    <n v="0"/>
  </r>
  <r>
    <x v="0"/>
    <x v="3"/>
    <x v="0"/>
    <x v="0"/>
    <d v="2017-09-07T00:00:00"/>
    <d v="1899-12-30T08:30:00"/>
    <d v="1899-12-30T10:00:00"/>
    <x v="3"/>
    <m/>
    <d v="1899-12-30T01:30:00"/>
    <n v="0"/>
  </r>
  <r>
    <x v="0"/>
    <x v="3"/>
    <x v="0"/>
    <x v="0"/>
    <d v="2017-09-07T00:00:00"/>
    <d v="1899-12-30T12:30:00"/>
    <d v="1899-12-30T13:30:00"/>
    <x v="10"/>
    <m/>
    <d v="1899-12-30T01:00:00"/>
    <n v="0"/>
  </r>
  <r>
    <x v="0"/>
    <x v="3"/>
    <x v="0"/>
    <x v="0"/>
    <d v="2017-09-07T00:00:00"/>
    <d v="1899-12-30T14:00:00"/>
    <d v="1899-12-30T14:40:00"/>
    <x v="11"/>
    <m/>
    <d v="1899-12-30T00:40:00"/>
    <n v="0"/>
  </r>
  <r>
    <x v="0"/>
    <x v="3"/>
    <x v="0"/>
    <x v="0"/>
    <d v="2017-09-07T00:00:00"/>
    <d v="1899-12-30T14:45:00"/>
    <d v="1899-12-30T15:25:00"/>
    <x v="11"/>
    <m/>
    <d v="1899-12-30T00:40:00"/>
    <n v="0"/>
  </r>
  <r>
    <x v="0"/>
    <x v="3"/>
    <x v="0"/>
    <x v="0"/>
    <d v="2017-09-07T00:00:00"/>
    <d v="1899-12-30T16:00:00"/>
    <d v="1899-12-30T18:00:00"/>
    <x v="0"/>
    <m/>
    <d v="1899-12-30T02:00:00"/>
    <n v="0"/>
  </r>
  <r>
    <x v="0"/>
    <x v="3"/>
    <x v="0"/>
    <x v="0"/>
    <d v="2017-09-07T00:00:00"/>
    <d v="1899-12-30T18:00:00"/>
    <d v="1899-12-30T20:00:00"/>
    <x v="8"/>
    <m/>
    <d v="1899-12-30T02:00:00"/>
    <n v="0"/>
  </r>
  <r>
    <x v="0"/>
    <x v="3"/>
    <x v="0"/>
    <x v="0"/>
    <d v="2017-09-07T00:00:00"/>
    <d v="1899-12-30T20:00:00"/>
    <d v="1899-12-30T22:30:00"/>
    <x v="4"/>
    <m/>
    <d v="1899-12-30T02:30:00"/>
    <n v="0"/>
  </r>
  <r>
    <x v="0"/>
    <x v="4"/>
    <x v="0"/>
    <x v="0"/>
    <d v="2017-09-08T00:00:00"/>
    <d v="1899-12-30T09:00:00"/>
    <d v="1899-12-30T11:30:00"/>
    <x v="12"/>
    <m/>
    <d v="1899-12-30T02:30:00"/>
    <n v="0"/>
  </r>
  <r>
    <x v="0"/>
    <x v="4"/>
    <x v="0"/>
    <x v="0"/>
    <d v="2017-09-08T00:00:00"/>
    <d v="1899-12-30T12:30:00"/>
    <d v="1899-12-30T13:30:00"/>
    <x v="7"/>
    <m/>
    <d v="1899-12-30T01:00:00"/>
    <n v="0"/>
  </r>
  <r>
    <x v="0"/>
    <x v="4"/>
    <x v="0"/>
    <x v="0"/>
    <d v="2017-09-08T00:00:00"/>
    <d v="1899-12-30T14:00:00"/>
    <d v="1899-12-30T16:00:00"/>
    <x v="0"/>
    <m/>
    <d v="1899-12-30T02:00:00"/>
    <n v="0"/>
  </r>
  <r>
    <x v="0"/>
    <x v="4"/>
    <x v="0"/>
    <x v="0"/>
    <d v="2017-09-08T00:00:00"/>
    <d v="1899-12-30T16:00:00"/>
    <d v="1899-12-30T18:00:00"/>
    <x v="0"/>
    <m/>
    <d v="1899-12-30T02:00:00"/>
    <n v="0"/>
  </r>
  <r>
    <x v="0"/>
    <x v="4"/>
    <x v="0"/>
    <x v="0"/>
    <d v="2017-09-08T00:00:00"/>
    <d v="1899-12-30T18:00:00"/>
    <d v="1899-12-30T20:00:00"/>
    <x v="8"/>
    <m/>
    <d v="1899-12-30T02:00:00"/>
    <n v="0"/>
  </r>
  <r>
    <x v="0"/>
    <x v="4"/>
    <x v="0"/>
    <x v="0"/>
    <d v="2017-09-08T00:00:00"/>
    <d v="1899-12-30T20:00:00"/>
    <d v="1899-12-30T21:00:00"/>
    <x v="4"/>
    <m/>
    <d v="1899-12-30T01:00:00"/>
    <n v="0"/>
  </r>
  <r>
    <x v="0"/>
    <x v="4"/>
    <x v="0"/>
    <x v="0"/>
    <d v="2017-09-08T00:00:00"/>
    <d v="1899-12-30T21:00:00"/>
    <d v="1899-12-30T22:30:00"/>
    <x v="13"/>
    <m/>
    <d v="1899-12-30T01:30:00"/>
    <n v="0"/>
  </r>
  <r>
    <x v="0"/>
    <x v="5"/>
    <x v="0"/>
    <x v="0"/>
    <d v="2017-09-09T00:00:00"/>
    <d v="1899-12-30T08:00:00"/>
    <d v="1899-12-30T09:00:00"/>
    <x v="1"/>
    <m/>
    <d v="1899-12-30T01:00:00"/>
    <n v="0"/>
  </r>
  <r>
    <x v="0"/>
    <x v="5"/>
    <x v="0"/>
    <x v="0"/>
    <d v="2017-09-09T00:00:00"/>
    <d v="1899-12-30T09:00:00"/>
    <d v="1899-12-30T11:00:00"/>
    <x v="14"/>
    <m/>
    <d v="1899-12-30T02:00:00"/>
    <n v="0"/>
  </r>
  <r>
    <x v="0"/>
    <x v="5"/>
    <x v="0"/>
    <x v="0"/>
    <d v="2017-09-09T00:00:00"/>
    <d v="1899-12-30T11:00:00"/>
    <d v="1899-12-30T14:30:00"/>
    <x v="4"/>
    <m/>
    <d v="1899-12-30T03:30:00"/>
    <n v="0"/>
  </r>
  <r>
    <x v="0"/>
    <x v="5"/>
    <x v="0"/>
    <x v="0"/>
    <d v="2017-09-09T00:00:00"/>
    <d v="1899-12-30T14:30:00"/>
    <d v="1899-12-30T19:00:00"/>
    <x v="15"/>
    <m/>
    <d v="1899-12-30T04:30:00"/>
    <n v="0"/>
  </r>
  <r>
    <x v="0"/>
    <x v="5"/>
    <x v="0"/>
    <x v="0"/>
    <d v="2017-09-09T00:00:00"/>
    <d v="1899-12-30T19:00:00"/>
    <d v="1899-12-30T20:15:00"/>
    <x v="9"/>
    <m/>
    <d v="1899-12-30T01:15:00"/>
    <n v="0"/>
  </r>
  <r>
    <x v="1"/>
    <x v="6"/>
    <x v="0"/>
    <x v="0"/>
    <d v="2017-09-10T00:00:00"/>
    <d v="1899-12-30T07:30:00"/>
    <d v="1899-12-30T10:00:00"/>
    <x v="4"/>
    <m/>
    <d v="1899-12-30T02:30:00"/>
    <n v="0"/>
  </r>
  <r>
    <x v="1"/>
    <x v="6"/>
    <x v="0"/>
    <x v="0"/>
    <d v="2017-09-10T00:00:00"/>
    <d v="1899-12-30T10:00:00"/>
    <d v="1899-12-30T13:30:00"/>
    <x v="8"/>
    <m/>
    <d v="1899-12-30T03:30:00"/>
    <n v="0"/>
  </r>
  <r>
    <x v="1"/>
    <x v="0"/>
    <x v="0"/>
    <x v="0"/>
    <d v="2017-09-11T00:00:00"/>
    <d v="1899-12-30T09:00:00"/>
    <d v="1899-12-30T10:45:00"/>
    <x v="0"/>
    <m/>
    <d v="1899-12-30T01:45:00"/>
    <n v="0"/>
  </r>
  <r>
    <x v="1"/>
    <x v="0"/>
    <x v="0"/>
    <x v="0"/>
    <d v="2017-09-11T00:00:00"/>
    <d v="1899-12-30T12:00:00"/>
    <d v="1899-12-30T13:30:00"/>
    <x v="1"/>
    <m/>
    <d v="1899-12-30T01:30:00"/>
    <n v="0"/>
  </r>
  <r>
    <x v="1"/>
    <x v="0"/>
    <x v="0"/>
    <x v="0"/>
    <d v="2017-09-11T00:00:00"/>
    <d v="1899-12-30T14:00:00"/>
    <d v="1899-12-30T15:30:00"/>
    <x v="2"/>
    <m/>
    <d v="1899-12-30T01:30:00"/>
    <n v="0"/>
  </r>
  <r>
    <x v="1"/>
    <x v="0"/>
    <x v="0"/>
    <x v="0"/>
    <d v="2017-09-11T00:00:00"/>
    <d v="1899-12-30T15:30:00"/>
    <d v="1899-12-30T17:00:00"/>
    <x v="3"/>
    <m/>
    <d v="1899-12-30T01:30:00"/>
    <n v="0"/>
  </r>
  <r>
    <x v="1"/>
    <x v="0"/>
    <x v="0"/>
    <x v="0"/>
    <d v="2017-09-11T00:00:00"/>
    <d v="1899-12-30T17:00:00"/>
    <d v="1899-12-30T18:00:00"/>
    <x v="1"/>
    <m/>
    <d v="1899-12-30T01:00:00"/>
    <n v="0"/>
  </r>
  <r>
    <x v="1"/>
    <x v="0"/>
    <x v="0"/>
    <x v="0"/>
    <d v="2017-09-11T00:00:00"/>
    <d v="1899-12-30T18:00:00"/>
    <d v="1899-12-30T22:30:00"/>
    <x v="4"/>
    <m/>
    <d v="1899-12-30T04:30:00"/>
    <n v="0"/>
  </r>
  <r>
    <x v="1"/>
    <x v="1"/>
    <x v="0"/>
    <x v="0"/>
    <d v="2017-09-12T00:00:00"/>
    <d v="1899-12-30T07:30:00"/>
    <d v="1899-12-30T08:15:00"/>
    <x v="5"/>
    <m/>
    <d v="1899-12-30T00:45:00"/>
    <n v="0"/>
  </r>
  <r>
    <x v="1"/>
    <x v="1"/>
    <x v="0"/>
    <x v="0"/>
    <d v="2017-09-12T00:00:00"/>
    <d v="1899-12-30T08:30:00"/>
    <d v="1899-12-30T12:00:00"/>
    <x v="6"/>
    <m/>
    <d v="1899-12-30T03:30:00"/>
    <n v="0"/>
  </r>
  <r>
    <x v="1"/>
    <x v="1"/>
    <x v="0"/>
    <x v="0"/>
    <d v="2017-09-12T00:00:00"/>
    <d v="1899-12-30T12:30:00"/>
    <d v="1899-12-30T13:30:00"/>
    <x v="7"/>
    <m/>
    <d v="1899-12-30T01:00:00"/>
    <n v="0"/>
  </r>
  <r>
    <x v="1"/>
    <x v="1"/>
    <x v="0"/>
    <x v="0"/>
    <d v="2017-09-12T00:00:00"/>
    <d v="1899-12-30T14:00:00"/>
    <d v="1899-12-30T18:00:00"/>
    <x v="0"/>
    <m/>
    <d v="1899-12-30T04:00:00"/>
    <n v="0"/>
  </r>
  <r>
    <x v="1"/>
    <x v="1"/>
    <x v="0"/>
    <x v="0"/>
    <d v="2017-09-12T00:00:00"/>
    <d v="1899-12-30T18:00:00"/>
    <d v="1899-12-30T20:00:00"/>
    <x v="8"/>
    <m/>
    <d v="1899-12-30T02:00:00"/>
    <n v="0"/>
  </r>
  <r>
    <x v="1"/>
    <x v="1"/>
    <x v="0"/>
    <x v="0"/>
    <d v="2017-09-12T00:00:00"/>
    <d v="1899-12-30T20:00:00"/>
    <d v="1899-12-30T22:30:00"/>
    <x v="4"/>
    <m/>
    <d v="1899-12-30T02:30:00"/>
    <n v="0"/>
  </r>
  <r>
    <x v="1"/>
    <x v="2"/>
    <x v="0"/>
    <x v="0"/>
    <d v="2017-09-13T00:00:00"/>
    <d v="1899-12-30T08:00:00"/>
    <d v="1899-12-30T10:00:00"/>
    <x v="0"/>
    <m/>
    <d v="1899-12-30T02:00:00"/>
    <n v="0"/>
  </r>
  <r>
    <x v="1"/>
    <x v="2"/>
    <x v="0"/>
    <x v="0"/>
    <d v="2017-09-13T00:00:00"/>
    <d v="1899-12-30T10:00:00"/>
    <d v="1899-12-30T12:00:00"/>
    <x v="0"/>
    <m/>
    <d v="1899-12-30T02:00:00"/>
    <n v="0"/>
  </r>
  <r>
    <x v="1"/>
    <x v="2"/>
    <x v="0"/>
    <x v="0"/>
    <d v="2017-09-13T00:00:00"/>
    <d v="1899-12-30T12:30:00"/>
    <d v="1899-12-30T14:30:00"/>
    <x v="4"/>
    <m/>
    <d v="1899-12-30T02:00:00"/>
    <n v="0"/>
  </r>
  <r>
    <x v="1"/>
    <x v="2"/>
    <x v="0"/>
    <x v="0"/>
    <d v="2017-09-13T00:00:00"/>
    <d v="1899-12-30T14:30:00"/>
    <d v="1899-12-30T19:00:00"/>
    <x v="8"/>
    <m/>
    <d v="1899-12-30T04:30:00"/>
    <n v="0"/>
  </r>
  <r>
    <x v="1"/>
    <x v="2"/>
    <x v="0"/>
    <x v="0"/>
    <d v="2017-09-13T00:00:00"/>
    <d v="1899-12-30T19:00:00"/>
    <d v="1899-12-30T20:00:00"/>
    <x v="4"/>
    <m/>
    <d v="1899-12-30T01:00:00"/>
    <n v="0"/>
  </r>
  <r>
    <x v="1"/>
    <x v="2"/>
    <x v="0"/>
    <x v="0"/>
    <d v="2017-09-13T00:00:00"/>
    <d v="1899-12-30T20:00:00"/>
    <d v="1899-12-30T22:30:00"/>
    <x v="9"/>
    <m/>
    <d v="1899-12-30T02:30:00"/>
    <n v="0"/>
  </r>
  <r>
    <x v="1"/>
    <x v="3"/>
    <x v="0"/>
    <x v="0"/>
    <d v="2017-09-14T00:00:00"/>
    <d v="1899-12-30T08:30:00"/>
    <d v="1899-12-30T10:00:00"/>
    <x v="3"/>
    <m/>
    <d v="1899-12-30T01:30:00"/>
    <n v="0"/>
  </r>
  <r>
    <x v="1"/>
    <x v="3"/>
    <x v="0"/>
    <x v="0"/>
    <d v="2017-09-14T00:00:00"/>
    <d v="1899-12-30T12:30:00"/>
    <d v="1899-12-30T13:30:00"/>
    <x v="10"/>
    <m/>
    <d v="1899-12-30T01:00:00"/>
    <n v="0"/>
  </r>
  <r>
    <x v="1"/>
    <x v="3"/>
    <x v="0"/>
    <x v="0"/>
    <d v="2017-09-14T00:00:00"/>
    <d v="1899-12-30T14:00:00"/>
    <d v="1899-12-30T14:40:00"/>
    <x v="11"/>
    <m/>
    <d v="1899-12-30T00:40:00"/>
    <n v="0"/>
  </r>
  <r>
    <x v="1"/>
    <x v="3"/>
    <x v="0"/>
    <x v="0"/>
    <d v="2017-09-14T00:00:00"/>
    <d v="1899-12-30T14:45:00"/>
    <d v="1899-12-30T15:25:00"/>
    <x v="11"/>
    <m/>
    <d v="1899-12-30T00:40:00"/>
    <n v="0"/>
  </r>
  <r>
    <x v="1"/>
    <x v="3"/>
    <x v="0"/>
    <x v="0"/>
    <d v="2017-09-14T00:00:00"/>
    <d v="1899-12-30T16:00:00"/>
    <d v="1899-12-30T18:00:00"/>
    <x v="0"/>
    <m/>
    <d v="1899-12-30T02:00:00"/>
    <n v="0"/>
  </r>
  <r>
    <x v="1"/>
    <x v="3"/>
    <x v="0"/>
    <x v="0"/>
    <d v="2017-09-14T00:00:00"/>
    <d v="1899-12-30T18:00:00"/>
    <d v="1899-12-30T20:00:00"/>
    <x v="8"/>
    <m/>
    <d v="1899-12-30T02:00:00"/>
    <n v="0"/>
  </r>
  <r>
    <x v="1"/>
    <x v="3"/>
    <x v="0"/>
    <x v="0"/>
    <d v="2017-09-14T00:00:00"/>
    <d v="1899-12-30T20:00:00"/>
    <d v="1899-12-30T22:30:00"/>
    <x v="4"/>
    <m/>
    <d v="1899-12-30T02:30:00"/>
    <n v="0"/>
  </r>
  <r>
    <x v="1"/>
    <x v="4"/>
    <x v="0"/>
    <x v="0"/>
    <d v="2017-09-15T00:00:00"/>
    <d v="1899-12-30T09:00:00"/>
    <d v="1899-12-30T11:30:00"/>
    <x v="12"/>
    <m/>
    <d v="1899-12-30T02:30:00"/>
    <n v="0"/>
  </r>
  <r>
    <x v="1"/>
    <x v="4"/>
    <x v="0"/>
    <x v="0"/>
    <d v="2017-09-15T00:00:00"/>
    <d v="1899-12-30T12:30:00"/>
    <d v="1899-12-30T13:30:00"/>
    <x v="7"/>
    <m/>
    <d v="1899-12-30T01:00:00"/>
    <n v="0"/>
  </r>
  <r>
    <x v="1"/>
    <x v="4"/>
    <x v="0"/>
    <x v="0"/>
    <d v="2017-09-15T00:00:00"/>
    <d v="1899-12-30T14:00:00"/>
    <d v="1899-12-30T16:00:00"/>
    <x v="0"/>
    <m/>
    <d v="1899-12-30T02:00:00"/>
    <n v="0"/>
  </r>
  <r>
    <x v="1"/>
    <x v="4"/>
    <x v="0"/>
    <x v="0"/>
    <d v="2017-09-15T00:00:00"/>
    <d v="1899-12-30T16:00:00"/>
    <d v="1899-12-30T18:00:00"/>
    <x v="0"/>
    <m/>
    <d v="1899-12-30T02:00:00"/>
    <n v="0"/>
  </r>
  <r>
    <x v="1"/>
    <x v="4"/>
    <x v="0"/>
    <x v="0"/>
    <d v="2017-09-15T00:00:00"/>
    <d v="1899-12-30T18:00:00"/>
    <d v="1899-12-30T20:00:00"/>
    <x v="8"/>
    <m/>
    <d v="1899-12-30T02:00:00"/>
    <n v="0"/>
  </r>
  <r>
    <x v="1"/>
    <x v="4"/>
    <x v="0"/>
    <x v="0"/>
    <d v="2017-09-15T00:00:00"/>
    <d v="1899-12-30T20:00:00"/>
    <d v="1899-12-30T21:00:00"/>
    <x v="4"/>
    <m/>
    <d v="1899-12-30T01:00:00"/>
    <n v="0"/>
  </r>
  <r>
    <x v="1"/>
    <x v="4"/>
    <x v="0"/>
    <x v="0"/>
    <d v="2017-09-15T00:00:00"/>
    <d v="1899-12-30T21:00:00"/>
    <d v="1899-12-30T22:30:00"/>
    <x v="13"/>
    <m/>
    <d v="1899-12-30T01:30:00"/>
    <n v="0"/>
  </r>
  <r>
    <x v="1"/>
    <x v="5"/>
    <x v="0"/>
    <x v="0"/>
    <d v="2017-09-16T00:00:00"/>
    <d v="1899-12-30T08:00:00"/>
    <d v="1899-12-30T09:00:00"/>
    <x v="1"/>
    <m/>
    <d v="1899-12-30T01:00:00"/>
    <n v="0"/>
  </r>
  <r>
    <x v="1"/>
    <x v="5"/>
    <x v="0"/>
    <x v="0"/>
    <d v="2017-09-16T00:00:00"/>
    <d v="1899-12-30T09:00:00"/>
    <d v="1899-12-30T11:00:00"/>
    <x v="14"/>
    <m/>
    <d v="1899-12-30T02:00:00"/>
    <n v="0"/>
  </r>
  <r>
    <x v="1"/>
    <x v="5"/>
    <x v="0"/>
    <x v="0"/>
    <d v="2017-09-16T00:00:00"/>
    <d v="1899-12-30T11:00:00"/>
    <d v="1899-12-30T14:30:00"/>
    <x v="4"/>
    <m/>
    <d v="1899-12-30T03:30:00"/>
    <n v="0"/>
  </r>
  <r>
    <x v="1"/>
    <x v="5"/>
    <x v="0"/>
    <x v="0"/>
    <d v="2017-09-16T00:00:00"/>
    <d v="1899-12-30T14:30:00"/>
    <d v="1899-12-30T19:00:00"/>
    <x v="15"/>
    <m/>
    <d v="1899-12-30T04:30:00"/>
    <n v="0"/>
  </r>
  <r>
    <x v="1"/>
    <x v="5"/>
    <x v="0"/>
    <x v="0"/>
    <d v="2017-09-16T00:00:00"/>
    <d v="1899-12-30T19:00:00"/>
    <d v="1899-12-30T20:15:00"/>
    <x v="9"/>
    <m/>
    <d v="1899-12-30T01:15:00"/>
    <n v="0"/>
  </r>
  <r>
    <x v="2"/>
    <x v="6"/>
    <x v="0"/>
    <x v="0"/>
    <d v="2017-09-17T00:00:00"/>
    <d v="1899-12-30T07:30:00"/>
    <d v="1899-12-30T10:00:00"/>
    <x v="4"/>
    <m/>
    <d v="1899-12-30T02:30:00"/>
    <n v="0"/>
  </r>
  <r>
    <x v="2"/>
    <x v="6"/>
    <x v="0"/>
    <x v="0"/>
    <d v="2017-09-17T00:00:00"/>
    <d v="1899-12-30T10:00:00"/>
    <d v="1899-12-30T13:30:00"/>
    <x v="8"/>
    <m/>
    <d v="1899-12-30T03:30:00"/>
    <n v="0"/>
  </r>
  <r>
    <x v="2"/>
    <x v="0"/>
    <x v="0"/>
    <x v="0"/>
    <d v="2017-09-18T00:00:00"/>
    <d v="1899-12-30T09:00:00"/>
    <d v="1899-12-30T10:45:00"/>
    <x v="0"/>
    <m/>
    <d v="1899-12-30T01:45:00"/>
    <n v="0"/>
  </r>
  <r>
    <x v="2"/>
    <x v="0"/>
    <x v="0"/>
    <x v="0"/>
    <d v="2017-09-18T00:00:00"/>
    <d v="1899-12-30T12:00:00"/>
    <d v="1899-12-30T13:30:00"/>
    <x v="1"/>
    <m/>
    <d v="1899-12-30T01:30:00"/>
    <n v="0"/>
  </r>
  <r>
    <x v="2"/>
    <x v="0"/>
    <x v="0"/>
    <x v="0"/>
    <d v="2017-09-18T00:00:00"/>
    <d v="1899-12-30T14:00:00"/>
    <d v="1899-12-30T15:30:00"/>
    <x v="2"/>
    <m/>
    <d v="1899-12-30T01:30:00"/>
    <n v="0"/>
  </r>
  <r>
    <x v="2"/>
    <x v="0"/>
    <x v="0"/>
    <x v="0"/>
    <d v="2017-09-18T00:00:00"/>
    <d v="1899-12-30T15:30:00"/>
    <d v="1899-12-30T17:00:00"/>
    <x v="3"/>
    <m/>
    <d v="1899-12-30T01:30:00"/>
    <n v="0"/>
  </r>
  <r>
    <x v="2"/>
    <x v="0"/>
    <x v="0"/>
    <x v="0"/>
    <d v="2017-09-18T00:00:00"/>
    <d v="1899-12-30T17:00:00"/>
    <d v="1899-12-30T18:00:00"/>
    <x v="1"/>
    <m/>
    <d v="1899-12-30T01:00:00"/>
    <n v="0"/>
  </r>
  <r>
    <x v="2"/>
    <x v="0"/>
    <x v="0"/>
    <x v="0"/>
    <d v="2017-09-18T00:00:00"/>
    <d v="1899-12-30T18:00:00"/>
    <d v="1899-12-30T22:30:00"/>
    <x v="4"/>
    <m/>
    <d v="1899-12-30T04:30:00"/>
    <n v="0"/>
  </r>
  <r>
    <x v="2"/>
    <x v="1"/>
    <x v="0"/>
    <x v="0"/>
    <d v="2017-09-19T00:00:00"/>
    <d v="1899-12-30T07:30:00"/>
    <d v="1899-12-30T08:15:00"/>
    <x v="5"/>
    <m/>
    <d v="1899-12-30T00:45:00"/>
    <n v="0"/>
  </r>
  <r>
    <x v="2"/>
    <x v="1"/>
    <x v="0"/>
    <x v="0"/>
    <d v="2017-09-19T00:00:00"/>
    <d v="1899-12-30T08:30:00"/>
    <d v="1899-12-30T12:00:00"/>
    <x v="6"/>
    <m/>
    <d v="1899-12-30T03:30:00"/>
    <n v="0"/>
  </r>
  <r>
    <x v="2"/>
    <x v="1"/>
    <x v="0"/>
    <x v="0"/>
    <d v="2017-09-19T00:00:00"/>
    <d v="1899-12-30T12:30:00"/>
    <d v="1899-12-30T13:30:00"/>
    <x v="7"/>
    <m/>
    <d v="1899-12-30T01:00:00"/>
    <n v="0"/>
  </r>
  <r>
    <x v="2"/>
    <x v="1"/>
    <x v="0"/>
    <x v="0"/>
    <d v="2017-09-19T00:00:00"/>
    <d v="1899-12-30T14:00:00"/>
    <d v="1899-12-30T18:00:00"/>
    <x v="0"/>
    <m/>
    <d v="1899-12-30T04:00:00"/>
    <n v="0"/>
  </r>
  <r>
    <x v="2"/>
    <x v="1"/>
    <x v="0"/>
    <x v="0"/>
    <d v="2017-09-19T00:00:00"/>
    <d v="1899-12-30T18:00:00"/>
    <d v="1899-12-30T20:00:00"/>
    <x v="8"/>
    <m/>
    <d v="1899-12-30T02:00:00"/>
    <n v="0"/>
  </r>
  <r>
    <x v="2"/>
    <x v="1"/>
    <x v="0"/>
    <x v="0"/>
    <d v="2017-09-19T00:00:00"/>
    <d v="1899-12-30T20:00:00"/>
    <d v="1899-12-30T22:30:00"/>
    <x v="4"/>
    <m/>
    <d v="1899-12-30T02:30:00"/>
    <n v="0"/>
  </r>
  <r>
    <x v="2"/>
    <x v="2"/>
    <x v="0"/>
    <x v="0"/>
    <d v="2017-09-20T00:00:00"/>
    <d v="1899-12-30T08:00:00"/>
    <d v="1899-12-30T10:00:00"/>
    <x v="0"/>
    <m/>
    <d v="1899-12-30T02:00:00"/>
    <n v="0"/>
  </r>
  <r>
    <x v="2"/>
    <x v="2"/>
    <x v="0"/>
    <x v="0"/>
    <d v="2017-09-20T00:00:00"/>
    <d v="1899-12-30T10:00:00"/>
    <d v="1899-12-30T12:00:00"/>
    <x v="0"/>
    <m/>
    <d v="1899-12-30T02:00:00"/>
    <n v="0"/>
  </r>
  <r>
    <x v="2"/>
    <x v="2"/>
    <x v="0"/>
    <x v="0"/>
    <d v="2017-09-20T00:00:00"/>
    <d v="1899-12-30T12:30:00"/>
    <d v="1899-12-30T14:30:00"/>
    <x v="4"/>
    <m/>
    <d v="1899-12-30T02:00:00"/>
    <n v="0"/>
  </r>
  <r>
    <x v="2"/>
    <x v="2"/>
    <x v="0"/>
    <x v="0"/>
    <d v="2017-09-20T00:00:00"/>
    <d v="1899-12-30T14:30:00"/>
    <d v="1899-12-30T19:00:00"/>
    <x v="8"/>
    <m/>
    <d v="1899-12-30T04:30:00"/>
    <n v="0"/>
  </r>
  <r>
    <x v="2"/>
    <x v="2"/>
    <x v="0"/>
    <x v="0"/>
    <d v="2017-09-20T00:00:00"/>
    <d v="1899-12-30T19:00:00"/>
    <d v="1899-12-30T20:00:00"/>
    <x v="4"/>
    <m/>
    <d v="1899-12-30T01:00:00"/>
    <n v="0"/>
  </r>
  <r>
    <x v="2"/>
    <x v="2"/>
    <x v="0"/>
    <x v="0"/>
    <d v="2017-09-20T00:00:00"/>
    <d v="1899-12-30T20:00:00"/>
    <d v="1899-12-30T22:30:00"/>
    <x v="9"/>
    <m/>
    <d v="1899-12-30T02:30:00"/>
    <n v="0"/>
  </r>
  <r>
    <x v="2"/>
    <x v="3"/>
    <x v="0"/>
    <x v="0"/>
    <d v="2017-09-21T00:00:00"/>
    <d v="1899-12-30T08:30:00"/>
    <d v="1899-12-30T10:00:00"/>
    <x v="3"/>
    <m/>
    <d v="1899-12-30T01:30:00"/>
    <n v="0"/>
  </r>
  <r>
    <x v="2"/>
    <x v="3"/>
    <x v="0"/>
    <x v="0"/>
    <d v="2017-09-21T00:00:00"/>
    <d v="1899-12-30T12:30:00"/>
    <d v="1899-12-30T13:30:00"/>
    <x v="10"/>
    <m/>
    <d v="1899-12-30T01:00:00"/>
    <n v="0"/>
  </r>
  <r>
    <x v="2"/>
    <x v="3"/>
    <x v="0"/>
    <x v="0"/>
    <d v="2017-09-21T00:00:00"/>
    <d v="1899-12-30T14:00:00"/>
    <d v="1899-12-30T14:40:00"/>
    <x v="11"/>
    <m/>
    <d v="1899-12-30T00:40:00"/>
    <n v="0"/>
  </r>
  <r>
    <x v="2"/>
    <x v="3"/>
    <x v="0"/>
    <x v="0"/>
    <d v="2017-09-21T00:00:00"/>
    <d v="1899-12-30T14:45:00"/>
    <d v="1899-12-30T15:25:00"/>
    <x v="11"/>
    <m/>
    <d v="1899-12-30T00:40:00"/>
    <n v="0"/>
  </r>
  <r>
    <x v="2"/>
    <x v="3"/>
    <x v="0"/>
    <x v="0"/>
    <d v="2017-09-21T00:00:00"/>
    <d v="1899-12-30T16:00:00"/>
    <d v="1899-12-30T18:00:00"/>
    <x v="0"/>
    <m/>
    <d v="1899-12-30T02:00:00"/>
    <n v="0"/>
  </r>
  <r>
    <x v="2"/>
    <x v="3"/>
    <x v="0"/>
    <x v="0"/>
    <d v="2017-09-21T00:00:00"/>
    <d v="1899-12-30T18:00:00"/>
    <d v="1899-12-30T20:00:00"/>
    <x v="8"/>
    <m/>
    <d v="1899-12-30T02:00:00"/>
    <n v="0"/>
  </r>
  <r>
    <x v="2"/>
    <x v="3"/>
    <x v="0"/>
    <x v="0"/>
    <d v="2017-09-21T00:00:00"/>
    <d v="1899-12-30T20:00:00"/>
    <d v="1899-12-30T22:30:00"/>
    <x v="4"/>
    <m/>
    <d v="1899-12-30T02:30:00"/>
    <n v="0"/>
  </r>
  <r>
    <x v="2"/>
    <x v="4"/>
    <x v="0"/>
    <x v="0"/>
    <d v="2017-09-22T00:00:00"/>
    <d v="1899-12-30T09:00:00"/>
    <d v="1899-12-30T11:30:00"/>
    <x v="12"/>
    <m/>
    <d v="1899-12-30T02:30:00"/>
    <n v="0"/>
  </r>
  <r>
    <x v="2"/>
    <x v="4"/>
    <x v="0"/>
    <x v="0"/>
    <d v="2017-09-22T00:00:00"/>
    <d v="1899-12-30T12:30:00"/>
    <d v="1899-12-30T13:30:00"/>
    <x v="7"/>
    <m/>
    <d v="1899-12-30T01:00:00"/>
    <n v="0"/>
  </r>
  <r>
    <x v="2"/>
    <x v="4"/>
    <x v="0"/>
    <x v="0"/>
    <d v="2017-09-22T00:00:00"/>
    <d v="1899-12-30T14:00:00"/>
    <d v="1899-12-30T16:00:00"/>
    <x v="0"/>
    <m/>
    <d v="1899-12-30T02:00:00"/>
    <n v="0"/>
  </r>
  <r>
    <x v="2"/>
    <x v="4"/>
    <x v="0"/>
    <x v="0"/>
    <d v="2017-09-22T00:00:00"/>
    <d v="1899-12-30T16:00:00"/>
    <d v="1899-12-30T18:00:00"/>
    <x v="0"/>
    <m/>
    <d v="1899-12-30T02:00:00"/>
    <n v="0"/>
  </r>
  <r>
    <x v="2"/>
    <x v="4"/>
    <x v="0"/>
    <x v="0"/>
    <d v="2017-09-22T00:00:00"/>
    <d v="1899-12-30T18:00:00"/>
    <d v="1899-12-30T20:00:00"/>
    <x v="8"/>
    <m/>
    <d v="1899-12-30T02:00:00"/>
    <n v="0"/>
  </r>
  <r>
    <x v="2"/>
    <x v="4"/>
    <x v="0"/>
    <x v="0"/>
    <d v="2017-09-22T00:00:00"/>
    <d v="1899-12-30T20:00:00"/>
    <d v="1899-12-30T21:00:00"/>
    <x v="4"/>
    <m/>
    <d v="1899-12-30T01:00:00"/>
    <n v="0"/>
  </r>
  <r>
    <x v="2"/>
    <x v="4"/>
    <x v="0"/>
    <x v="0"/>
    <d v="2017-09-22T00:00:00"/>
    <d v="1899-12-30T21:00:00"/>
    <d v="1899-12-30T22:30:00"/>
    <x v="13"/>
    <m/>
    <d v="1899-12-30T01:30:00"/>
    <n v="0"/>
  </r>
  <r>
    <x v="2"/>
    <x v="5"/>
    <x v="0"/>
    <x v="0"/>
    <d v="2017-09-23T00:00:00"/>
    <d v="1899-12-30T08:00:00"/>
    <d v="1899-12-30T09:00:00"/>
    <x v="1"/>
    <m/>
    <d v="1899-12-30T01:00:00"/>
    <n v="0"/>
  </r>
  <r>
    <x v="2"/>
    <x v="5"/>
    <x v="0"/>
    <x v="0"/>
    <d v="2017-09-23T00:00:00"/>
    <d v="1899-12-30T09:00:00"/>
    <d v="1899-12-30T11:00:00"/>
    <x v="14"/>
    <m/>
    <d v="1899-12-30T02:00:00"/>
    <n v="0"/>
  </r>
  <r>
    <x v="2"/>
    <x v="5"/>
    <x v="0"/>
    <x v="0"/>
    <d v="2017-09-23T00:00:00"/>
    <d v="1899-12-30T11:00:00"/>
    <d v="1899-12-30T14:30:00"/>
    <x v="4"/>
    <m/>
    <d v="1899-12-30T03:30:00"/>
    <n v="0"/>
  </r>
  <r>
    <x v="2"/>
    <x v="5"/>
    <x v="0"/>
    <x v="0"/>
    <d v="2017-09-23T00:00:00"/>
    <d v="1899-12-30T14:30:00"/>
    <d v="1899-12-30T19:00:00"/>
    <x v="15"/>
    <m/>
    <d v="1899-12-30T04:30:00"/>
    <n v="0"/>
  </r>
  <r>
    <x v="2"/>
    <x v="5"/>
    <x v="0"/>
    <x v="0"/>
    <d v="2017-09-23T00:00:00"/>
    <d v="1899-12-30T19:00:00"/>
    <d v="1899-12-30T20:15:00"/>
    <x v="9"/>
    <m/>
    <d v="1899-12-30T01:15:00"/>
    <n v="0"/>
  </r>
  <r>
    <x v="3"/>
    <x v="6"/>
    <x v="0"/>
    <x v="0"/>
    <d v="2017-09-24T00:00:00"/>
    <d v="1899-12-30T07:30:00"/>
    <d v="1899-12-30T10:00:00"/>
    <x v="4"/>
    <m/>
    <d v="1899-12-30T02:30:00"/>
    <n v="0"/>
  </r>
  <r>
    <x v="3"/>
    <x v="6"/>
    <x v="0"/>
    <x v="0"/>
    <d v="2017-09-24T00:00:00"/>
    <d v="1899-12-30T10:00:00"/>
    <d v="1899-12-30T13:30:00"/>
    <x v="8"/>
    <m/>
    <d v="1899-12-30T03:30:00"/>
    <n v="0"/>
  </r>
  <r>
    <x v="3"/>
    <x v="0"/>
    <x v="0"/>
    <x v="0"/>
    <d v="2017-09-25T00:00:00"/>
    <d v="1899-12-30T09:00:00"/>
    <d v="1899-12-30T10:45:00"/>
    <x v="0"/>
    <m/>
    <d v="1899-12-30T01:45:00"/>
    <n v="0"/>
  </r>
  <r>
    <x v="3"/>
    <x v="0"/>
    <x v="0"/>
    <x v="0"/>
    <d v="2017-09-25T00:00:00"/>
    <d v="1899-12-30T12:00:00"/>
    <d v="1899-12-30T13:30:00"/>
    <x v="1"/>
    <m/>
    <d v="1899-12-30T01:30:00"/>
    <n v="0"/>
  </r>
  <r>
    <x v="3"/>
    <x v="0"/>
    <x v="0"/>
    <x v="0"/>
    <d v="2017-09-25T00:00:00"/>
    <d v="1899-12-30T14:00:00"/>
    <d v="1899-12-30T15:30:00"/>
    <x v="2"/>
    <m/>
    <d v="1899-12-30T01:30:00"/>
    <n v="0"/>
  </r>
  <r>
    <x v="3"/>
    <x v="0"/>
    <x v="0"/>
    <x v="0"/>
    <d v="2017-09-25T00:00:00"/>
    <d v="1899-12-30T15:30:00"/>
    <d v="1899-12-30T17:00:00"/>
    <x v="3"/>
    <m/>
    <d v="1899-12-30T01:30:00"/>
    <n v="0"/>
  </r>
  <r>
    <x v="3"/>
    <x v="0"/>
    <x v="0"/>
    <x v="0"/>
    <d v="2017-09-25T00:00:00"/>
    <d v="1899-12-30T17:00:00"/>
    <d v="1899-12-30T18:00:00"/>
    <x v="1"/>
    <m/>
    <d v="1899-12-30T01:00:00"/>
    <n v="0"/>
  </r>
  <r>
    <x v="3"/>
    <x v="0"/>
    <x v="0"/>
    <x v="0"/>
    <d v="2017-09-25T00:00:00"/>
    <d v="1899-12-30T18:00:00"/>
    <d v="1899-12-30T22:30:00"/>
    <x v="4"/>
    <m/>
    <d v="1899-12-30T04:30:00"/>
    <n v="0"/>
  </r>
  <r>
    <x v="3"/>
    <x v="1"/>
    <x v="0"/>
    <x v="0"/>
    <d v="2017-09-26T00:00:00"/>
    <d v="1899-12-30T07:30:00"/>
    <d v="1899-12-30T08:15:00"/>
    <x v="5"/>
    <m/>
    <d v="1899-12-30T00:45:00"/>
    <n v="0"/>
  </r>
  <r>
    <x v="3"/>
    <x v="1"/>
    <x v="0"/>
    <x v="0"/>
    <d v="2017-09-26T00:00:00"/>
    <d v="1899-12-30T08:30:00"/>
    <d v="1899-12-30T12:00:00"/>
    <x v="6"/>
    <m/>
    <d v="1899-12-30T03:30:00"/>
    <n v="0"/>
  </r>
  <r>
    <x v="3"/>
    <x v="1"/>
    <x v="0"/>
    <x v="0"/>
    <d v="2017-09-26T00:00:00"/>
    <d v="1899-12-30T12:30:00"/>
    <d v="1899-12-30T13:30:00"/>
    <x v="7"/>
    <m/>
    <d v="1899-12-30T01:00:00"/>
    <n v="0"/>
  </r>
  <r>
    <x v="3"/>
    <x v="1"/>
    <x v="0"/>
    <x v="0"/>
    <d v="2017-09-26T00:00:00"/>
    <d v="1899-12-30T14:00:00"/>
    <d v="1899-12-30T18:00:00"/>
    <x v="0"/>
    <m/>
    <d v="1899-12-30T04:00:00"/>
    <n v="0"/>
  </r>
  <r>
    <x v="3"/>
    <x v="1"/>
    <x v="0"/>
    <x v="0"/>
    <d v="2017-09-26T00:00:00"/>
    <d v="1899-12-30T18:00:00"/>
    <d v="1899-12-30T20:00:00"/>
    <x v="8"/>
    <m/>
    <d v="1899-12-30T02:00:00"/>
    <n v="0"/>
  </r>
  <r>
    <x v="3"/>
    <x v="1"/>
    <x v="0"/>
    <x v="0"/>
    <d v="2017-09-26T00:00:00"/>
    <d v="1899-12-30T20:00:00"/>
    <d v="1899-12-30T22:30:00"/>
    <x v="4"/>
    <m/>
    <d v="1899-12-30T02:30:00"/>
    <n v="0"/>
  </r>
  <r>
    <x v="3"/>
    <x v="2"/>
    <x v="0"/>
    <x v="0"/>
    <d v="2017-09-27T00:00:00"/>
    <d v="1899-12-30T08:00:00"/>
    <d v="1899-12-30T10:00:00"/>
    <x v="0"/>
    <m/>
    <d v="1899-12-30T02:00:00"/>
    <n v="0"/>
  </r>
  <r>
    <x v="3"/>
    <x v="2"/>
    <x v="0"/>
    <x v="0"/>
    <d v="2017-09-27T00:00:00"/>
    <d v="1899-12-30T10:00:00"/>
    <d v="1899-12-30T12:00:00"/>
    <x v="0"/>
    <m/>
    <d v="1899-12-30T02:00:00"/>
    <n v="0"/>
  </r>
  <r>
    <x v="3"/>
    <x v="2"/>
    <x v="0"/>
    <x v="0"/>
    <d v="2017-09-27T00:00:00"/>
    <d v="1899-12-30T12:30:00"/>
    <d v="1899-12-30T14:30:00"/>
    <x v="4"/>
    <m/>
    <d v="1899-12-30T02:00:00"/>
    <n v="0"/>
  </r>
  <r>
    <x v="3"/>
    <x v="2"/>
    <x v="0"/>
    <x v="0"/>
    <d v="2017-09-27T00:00:00"/>
    <d v="1899-12-30T14:30:00"/>
    <d v="1899-12-30T19:00:00"/>
    <x v="8"/>
    <m/>
    <d v="1899-12-30T04:30:00"/>
    <n v="0"/>
  </r>
  <r>
    <x v="3"/>
    <x v="2"/>
    <x v="0"/>
    <x v="0"/>
    <d v="2017-09-27T00:00:00"/>
    <d v="1899-12-30T19:00:00"/>
    <d v="1899-12-30T20:00:00"/>
    <x v="4"/>
    <m/>
    <d v="1899-12-30T01:00:00"/>
    <n v="0"/>
  </r>
  <r>
    <x v="3"/>
    <x v="2"/>
    <x v="0"/>
    <x v="0"/>
    <d v="2017-09-27T00:00:00"/>
    <d v="1899-12-30T20:00:00"/>
    <d v="1899-12-30T22:30:00"/>
    <x v="9"/>
    <m/>
    <d v="1899-12-30T02:30:00"/>
    <n v="0"/>
  </r>
  <r>
    <x v="3"/>
    <x v="3"/>
    <x v="0"/>
    <x v="0"/>
    <d v="2017-09-28T00:00:00"/>
    <d v="1899-12-30T08:30:00"/>
    <d v="1899-12-30T10:00:00"/>
    <x v="3"/>
    <m/>
    <d v="1899-12-30T01:30:00"/>
    <n v="0"/>
  </r>
  <r>
    <x v="3"/>
    <x v="3"/>
    <x v="0"/>
    <x v="0"/>
    <d v="2017-09-28T00:00:00"/>
    <d v="1899-12-30T12:30:00"/>
    <d v="1899-12-30T13:30:00"/>
    <x v="10"/>
    <m/>
    <d v="1899-12-30T01:00:00"/>
    <n v="0"/>
  </r>
  <r>
    <x v="3"/>
    <x v="3"/>
    <x v="0"/>
    <x v="0"/>
    <d v="2017-09-28T00:00:00"/>
    <d v="1899-12-30T14:00:00"/>
    <d v="1899-12-30T14:40:00"/>
    <x v="11"/>
    <m/>
    <d v="1899-12-30T00:40:00"/>
    <n v="0"/>
  </r>
  <r>
    <x v="3"/>
    <x v="3"/>
    <x v="0"/>
    <x v="0"/>
    <d v="2017-09-28T00:00:00"/>
    <d v="1899-12-30T14:45:00"/>
    <d v="1899-12-30T15:25:00"/>
    <x v="11"/>
    <m/>
    <d v="1899-12-30T00:40:00"/>
    <n v="0"/>
  </r>
  <r>
    <x v="3"/>
    <x v="3"/>
    <x v="0"/>
    <x v="0"/>
    <d v="2017-09-28T00:00:00"/>
    <d v="1899-12-30T16:00:00"/>
    <d v="1899-12-30T18:00:00"/>
    <x v="0"/>
    <m/>
    <d v="1899-12-30T02:00:00"/>
    <n v="0"/>
  </r>
  <r>
    <x v="3"/>
    <x v="3"/>
    <x v="0"/>
    <x v="0"/>
    <d v="2017-09-28T00:00:00"/>
    <d v="1899-12-30T18:00:00"/>
    <d v="1899-12-30T20:00:00"/>
    <x v="8"/>
    <m/>
    <d v="1899-12-30T02:00:00"/>
    <n v="0"/>
  </r>
  <r>
    <x v="3"/>
    <x v="3"/>
    <x v="0"/>
    <x v="0"/>
    <d v="2017-09-28T00:00:00"/>
    <d v="1899-12-30T20:00:00"/>
    <d v="1899-12-30T22:30:00"/>
    <x v="4"/>
    <m/>
    <d v="1899-12-30T02:30:00"/>
    <n v="0"/>
  </r>
  <r>
    <x v="3"/>
    <x v="4"/>
    <x v="0"/>
    <x v="0"/>
    <d v="2017-09-29T00:00:00"/>
    <d v="1899-12-30T09:00:00"/>
    <d v="1899-12-30T11:30:00"/>
    <x v="12"/>
    <m/>
    <d v="1899-12-30T02:30:00"/>
    <n v="0"/>
  </r>
  <r>
    <x v="3"/>
    <x v="4"/>
    <x v="0"/>
    <x v="0"/>
    <d v="2017-09-29T00:00:00"/>
    <d v="1899-12-30T12:30:00"/>
    <d v="1899-12-30T13:30:00"/>
    <x v="7"/>
    <m/>
    <d v="1899-12-30T01:00:00"/>
    <n v="0"/>
  </r>
  <r>
    <x v="3"/>
    <x v="4"/>
    <x v="0"/>
    <x v="0"/>
    <d v="2017-09-29T00:00:00"/>
    <d v="1899-12-30T14:00:00"/>
    <d v="1899-12-30T16:00:00"/>
    <x v="0"/>
    <m/>
    <d v="1899-12-30T02:00:00"/>
    <n v="0"/>
  </r>
  <r>
    <x v="3"/>
    <x v="4"/>
    <x v="0"/>
    <x v="0"/>
    <d v="2017-09-29T00:00:00"/>
    <d v="1899-12-30T16:00:00"/>
    <d v="1899-12-30T18:00:00"/>
    <x v="0"/>
    <m/>
    <d v="1899-12-30T02:00:00"/>
    <n v="0"/>
  </r>
  <r>
    <x v="3"/>
    <x v="4"/>
    <x v="0"/>
    <x v="0"/>
    <d v="2017-09-29T00:00:00"/>
    <d v="1899-12-30T18:00:00"/>
    <d v="1899-12-30T20:00:00"/>
    <x v="8"/>
    <m/>
    <d v="1899-12-30T02:00:00"/>
    <n v="0"/>
  </r>
  <r>
    <x v="3"/>
    <x v="4"/>
    <x v="0"/>
    <x v="0"/>
    <d v="2017-09-29T00:00:00"/>
    <d v="1899-12-30T20:00:00"/>
    <d v="1899-12-30T21:00:00"/>
    <x v="4"/>
    <m/>
    <d v="1899-12-30T01:00:00"/>
    <n v="0"/>
  </r>
  <r>
    <x v="3"/>
    <x v="4"/>
    <x v="0"/>
    <x v="0"/>
    <d v="2017-09-29T00:00:00"/>
    <d v="1899-12-30T21:00:00"/>
    <d v="1899-12-30T22:30:00"/>
    <x v="13"/>
    <m/>
    <d v="1899-12-30T01:30:00"/>
    <n v="0"/>
  </r>
  <r>
    <x v="3"/>
    <x v="5"/>
    <x v="0"/>
    <x v="0"/>
    <d v="2017-09-30T00:00:00"/>
    <d v="1899-12-30T08:00:00"/>
    <d v="1899-12-30T09:00:00"/>
    <x v="1"/>
    <m/>
    <d v="1899-12-30T01:00:00"/>
    <n v="0"/>
  </r>
  <r>
    <x v="3"/>
    <x v="5"/>
    <x v="0"/>
    <x v="0"/>
    <d v="2017-09-30T00:00:00"/>
    <d v="1899-12-30T09:00:00"/>
    <d v="1899-12-30T11:00:00"/>
    <x v="14"/>
    <m/>
    <d v="1899-12-30T02:00:00"/>
    <n v="0"/>
  </r>
  <r>
    <x v="3"/>
    <x v="5"/>
    <x v="0"/>
    <x v="0"/>
    <d v="2017-09-30T00:00:00"/>
    <d v="1899-12-30T11:00:00"/>
    <d v="1899-12-30T14:30:00"/>
    <x v="4"/>
    <m/>
    <d v="1899-12-30T03:30:00"/>
    <n v="0"/>
  </r>
  <r>
    <x v="3"/>
    <x v="5"/>
    <x v="0"/>
    <x v="0"/>
    <d v="2017-09-30T00:00:00"/>
    <d v="1899-12-30T14:30:00"/>
    <d v="1899-12-30T19:00:00"/>
    <x v="15"/>
    <m/>
    <d v="1899-12-30T04:30:00"/>
    <n v="0"/>
  </r>
  <r>
    <x v="3"/>
    <x v="5"/>
    <x v="0"/>
    <x v="0"/>
    <d v="2017-09-30T00:00:00"/>
    <d v="1899-12-30T19:00:00"/>
    <d v="1899-12-30T20:15:00"/>
    <x v="9"/>
    <m/>
    <d v="1899-12-30T01:15:00"/>
    <n v="0"/>
  </r>
  <r>
    <x v="4"/>
    <x v="6"/>
    <x v="1"/>
    <x v="0"/>
    <d v="2017-10-01T00:00:00"/>
    <d v="1899-12-30T07:30:00"/>
    <d v="1899-12-30T10:00:00"/>
    <x v="4"/>
    <m/>
    <d v="1899-12-30T02:30:00"/>
    <n v="0"/>
  </r>
  <r>
    <x v="4"/>
    <x v="6"/>
    <x v="1"/>
    <x v="0"/>
    <d v="2017-10-01T00:00:00"/>
    <d v="1899-12-30T10:00:00"/>
    <d v="1899-12-30T13:30:00"/>
    <x v="8"/>
    <m/>
    <d v="1899-12-30T03:30:00"/>
    <n v="0"/>
  </r>
  <r>
    <x v="4"/>
    <x v="0"/>
    <x v="1"/>
    <x v="0"/>
    <d v="2017-10-02T00:00:00"/>
    <d v="1899-12-30T09:00:00"/>
    <d v="1899-12-30T10:45:00"/>
    <x v="0"/>
    <m/>
    <d v="1899-12-30T01:45:00"/>
    <n v="0"/>
  </r>
  <r>
    <x v="4"/>
    <x v="0"/>
    <x v="1"/>
    <x v="0"/>
    <d v="2017-10-02T00:00:00"/>
    <d v="1899-12-30T12:00:00"/>
    <d v="1899-12-30T13:30:00"/>
    <x v="1"/>
    <m/>
    <d v="1899-12-30T01:30:00"/>
    <n v="0"/>
  </r>
  <r>
    <x v="4"/>
    <x v="0"/>
    <x v="1"/>
    <x v="0"/>
    <d v="2017-10-02T00:00:00"/>
    <d v="1899-12-30T14:00:00"/>
    <d v="1899-12-30T15:30:00"/>
    <x v="2"/>
    <m/>
    <d v="1899-12-30T01:30:00"/>
    <n v="0"/>
  </r>
  <r>
    <x v="4"/>
    <x v="0"/>
    <x v="1"/>
    <x v="0"/>
    <d v="2017-10-02T00:00:00"/>
    <d v="1899-12-30T15:30:00"/>
    <d v="1899-12-30T17:00:00"/>
    <x v="3"/>
    <m/>
    <d v="1899-12-30T01:30:00"/>
    <n v="0"/>
  </r>
  <r>
    <x v="4"/>
    <x v="0"/>
    <x v="1"/>
    <x v="0"/>
    <d v="2017-10-02T00:00:00"/>
    <d v="1899-12-30T17:00:00"/>
    <d v="1899-12-30T18:00:00"/>
    <x v="1"/>
    <m/>
    <d v="1899-12-30T01:00:00"/>
    <n v="0"/>
  </r>
  <r>
    <x v="4"/>
    <x v="0"/>
    <x v="1"/>
    <x v="0"/>
    <d v="2017-10-02T00:00:00"/>
    <d v="1899-12-30T18:00:00"/>
    <d v="1899-12-30T22:30:00"/>
    <x v="4"/>
    <m/>
    <d v="1899-12-30T04:30:00"/>
    <n v="0"/>
  </r>
  <r>
    <x v="4"/>
    <x v="1"/>
    <x v="1"/>
    <x v="0"/>
    <d v="2017-10-03T00:00:00"/>
    <d v="1899-12-30T07:30:00"/>
    <d v="1899-12-30T08:15:00"/>
    <x v="5"/>
    <m/>
    <d v="1899-12-30T00:45:00"/>
    <n v="0"/>
  </r>
  <r>
    <x v="4"/>
    <x v="1"/>
    <x v="1"/>
    <x v="0"/>
    <d v="2017-10-03T00:00:00"/>
    <d v="1899-12-30T08:30:00"/>
    <d v="1899-12-30T12:00:00"/>
    <x v="6"/>
    <m/>
    <d v="1899-12-30T03:30:00"/>
    <n v="0"/>
  </r>
  <r>
    <x v="4"/>
    <x v="1"/>
    <x v="1"/>
    <x v="0"/>
    <d v="2017-10-03T00:00:00"/>
    <d v="1899-12-30T12:30:00"/>
    <d v="1899-12-30T13:30:00"/>
    <x v="7"/>
    <m/>
    <d v="1899-12-30T01:00:00"/>
    <n v="0"/>
  </r>
  <r>
    <x v="4"/>
    <x v="1"/>
    <x v="1"/>
    <x v="0"/>
    <d v="2017-10-03T00:00:00"/>
    <d v="1899-12-30T14:00:00"/>
    <d v="1899-12-30T18:00:00"/>
    <x v="0"/>
    <m/>
    <d v="1899-12-30T04:00:00"/>
    <n v="0"/>
  </r>
  <r>
    <x v="4"/>
    <x v="1"/>
    <x v="1"/>
    <x v="0"/>
    <d v="2017-10-03T00:00:00"/>
    <d v="1899-12-30T18:00:00"/>
    <d v="1899-12-30T20:00:00"/>
    <x v="8"/>
    <m/>
    <d v="1899-12-30T02:00:00"/>
    <n v="0"/>
  </r>
  <r>
    <x v="4"/>
    <x v="1"/>
    <x v="1"/>
    <x v="0"/>
    <d v="2017-10-03T00:00:00"/>
    <d v="1899-12-30T20:00:00"/>
    <d v="1899-12-30T22:30:00"/>
    <x v="4"/>
    <m/>
    <d v="1899-12-30T02:30:00"/>
    <n v="0"/>
  </r>
  <r>
    <x v="4"/>
    <x v="2"/>
    <x v="1"/>
    <x v="0"/>
    <d v="2017-10-04T00:00:00"/>
    <d v="1899-12-30T08:00:00"/>
    <d v="1899-12-30T10:00:00"/>
    <x v="0"/>
    <m/>
    <d v="1899-12-30T02:00:00"/>
    <n v="0"/>
  </r>
  <r>
    <x v="4"/>
    <x v="2"/>
    <x v="1"/>
    <x v="0"/>
    <d v="2017-10-04T00:00:00"/>
    <d v="1899-12-30T10:00:00"/>
    <d v="1899-12-30T12:00:00"/>
    <x v="0"/>
    <m/>
    <d v="1899-12-30T02:00:00"/>
    <n v="0"/>
  </r>
  <r>
    <x v="4"/>
    <x v="2"/>
    <x v="1"/>
    <x v="0"/>
    <d v="2017-10-04T00:00:00"/>
    <d v="1899-12-30T12:30:00"/>
    <d v="1899-12-30T14:30:00"/>
    <x v="4"/>
    <m/>
    <d v="1899-12-30T02:00:00"/>
    <n v="0"/>
  </r>
  <r>
    <x v="4"/>
    <x v="2"/>
    <x v="1"/>
    <x v="0"/>
    <d v="2017-10-04T00:00:00"/>
    <d v="1899-12-30T14:30:00"/>
    <d v="1899-12-30T19:00:00"/>
    <x v="8"/>
    <m/>
    <d v="1899-12-30T04:30:00"/>
    <n v="0"/>
  </r>
  <r>
    <x v="4"/>
    <x v="2"/>
    <x v="1"/>
    <x v="0"/>
    <d v="2017-10-04T00:00:00"/>
    <d v="1899-12-30T19:00:00"/>
    <d v="1899-12-30T20:00:00"/>
    <x v="4"/>
    <m/>
    <d v="1899-12-30T01:00:00"/>
    <n v="0"/>
  </r>
  <r>
    <x v="4"/>
    <x v="2"/>
    <x v="1"/>
    <x v="0"/>
    <d v="2017-10-04T00:00:00"/>
    <d v="1899-12-30T20:00:00"/>
    <d v="1899-12-30T22:30:00"/>
    <x v="9"/>
    <m/>
    <d v="1899-12-30T02:30:00"/>
    <n v="0"/>
  </r>
  <r>
    <x v="4"/>
    <x v="3"/>
    <x v="1"/>
    <x v="0"/>
    <d v="2017-10-05T00:00:00"/>
    <d v="1899-12-30T08:30:00"/>
    <d v="1899-12-30T10:00:00"/>
    <x v="3"/>
    <m/>
    <d v="1899-12-30T01:30:00"/>
    <n v="0"/>
  </r>
  <r>
    <x v="4"/>
    <x v="3"/>
    <x v="1"/>
    <x v="0"/>
    <d v="2017-10-05T00:00:00"/>
    <d v="1899-12-30T12:30:00"/>
    <d v="1899-12-30T13:30:00"/>
    <x v="10"/>
    <m/>
    <d v="1899-12-30T01:00:00"/>
    <n v="0"/>
  </r>
  <r>
    <x v="4"/>
    <x v="3"/>
    <x v="1"/>
    <x v="0"/>
    <d v="2017-10-05T00:00:00"/>
    <d v="1899-12-30T14:00:00"/>
    <d v="1899-12-30T14:40:00"/>
    <x v="11"/>
    <m/>
    <d v="1899-12-30T00:40:00"/>
    <n v="0"/>
  </r>
  <r>
    <x v="4"/>
    <x v="3"/>
    <x v="1"/>
    <x v="0"/>
    <d v="2017-10-05T00:00:00"/>
    <d v="1899-12-30T14:45:00"/>
    <d v="1899-12-30T15:25:00"/>
    <x v="11"/>
    <m/>
    <d v="1899-12-30T00:40:00"/>
    <n v="0"/>
  </r>
  <r>
    <x v="4"/>
    <x v="3"/>
    <x v="1"/>
    <x v="0"/>
    <d v="2017-10-05T00:00:00"/>
    <d v="1899-12-30T16:00:00"/>
    <d v="1899-12-30T18:00:00"/>
    <x v="0"/>
    <m/>
    <d v="1899-12-30T02:00:00"/>
    <n v="0"/>
  </r>
  <r>
    <x v="4"/>
    <x v="3"/>
    <x v="1"/>
    <x v="0"/>
    <d v="2017-10-05T00:00:00"/>
    <d v="1899-12-30T18:00:00"/>
    <d v="1899-12-30T20:00:00"/>
    <x v="8"/>
    <m/>
    <d v="1899-12-30T02:00:00"/>
    <n v="0"/>
  </r>
  <r>
    <x v="4"/>
    <x v="3"/>
    <x v="1"/>
    <x v="0"/>
    <d v="2017-10-05T00:00:00"/>
    <d v="1899-12-30T20:00:00"/>
    <d v="1899-12-30T22:30:00"/>
    <x v="4"/>
    <m/>
    <d v="1899-12-30T02:30:00"/>
    <n v="0"/>
  </r>
  <r>
    <x v="4"/>
    <x v="4"/>
    <x v="1"/>
    <x v="0"/>
    <d v="2017-10-06T00:00:00"/>
    <d v="1899-12-30T09:00:00"/>
    <d v="1899-12-30T11:30:00"/>
    <x v="12"/>
    <m/>
    <d v="1899-12-30T02:30:00"/>
    <n v="0"/>
  </r>
  <r>
    <x v="4"/>
    <x v="4"/>
    <x v="1"/>
    <x v="0"/>
    <d v="2017-10-06T00:00:00"/>
    <d v="1899-12-30T12:30:00"/>
    <d v="1899-12-30T13:30:00"/>
    <x v="7"/>
    <m/>
    <d v="1899-12-30T01:00:00"/>
    <n v="0"/>
  </r>
  <r>
    <x v="4"/>
    <x v="4"/>
    <x v="1"/>
    <x v="0"/>
    <d v="2017-10-06T00:00:00"/>
    <d v="1899-12-30T14:00:00"/>
    <d v="1899-12-30T16:00:00"/>
    <x v="0"/>
    <m/>
    <d v="1899-12-30T02:00:00"/>
    <n v="0"/>
  </r>
  <r>
    <x v="4"/>
    <x v="4"/>
    <x v="1"/>
    <x v="0"/>
    <d v="2017-10-06T00:00:00"/>
    <d v="1899-12-30T16:00:00"/>
    <d v="1899-12-30T18:00:00"/>
    <x v="0"/>
    <m/>
    <d v="1899-12-30T02:00:00"/>
    <n v="0"/>
  </r>
  <r>
    <x v="4"/>
    <x v="4"/>
    <x v="1"/>
    <x v="0"/>
    <d v="2017-10-06T00:00:00"/>
    <d v="1899-12-30T18:00:00"/>
    <d v="1899-12-30T20:00:00"/>
    <x v="8"/>
    <m/>
    <d v="1899-12-30T02:00:00"/>
    <n v="0"/>
  </r>
  <r>
    <x v="4"/>
    <x v="4"/>
    <x v="1"/>
    <x v="0"/>
    <d v="2017-10-06T00:00:00"/>
    <d v="1899-12-30T20:00:00"/>
    <d v="1899-12-30T21:00:00"/>
    <x v="4"/>
    <m/>
    <d v="1899-12-30T01:00:00"/>
    <n v="0"/>
  </r>
  <r>
    <x v="4"/>
    <x v="4"/>
    <x v="1"/>
    <x v="0"/>
    <d v="2017-10-06T00:00:00"/>
    <d v="1899-12-30T21:00:00"/>
    <d v="1899-12-30T22:30:00"/>
    <x v="13"/>
    <m/>
    <d v="1899-12-30T01:30:00"/>
    <n v="0"/>
  </r>
  <r>
    <x v="4"/>
    <x v="5"/>
    <x v="1"/>
    <x v="0"/>
    <d v="2017-10-07T00:00:00"/>
    <d v="1899-12-30T08:00:00"/>
    <d v="1899-12-30T09:00:00"/>
    <x v="1"/>
    <m/>
    <d v="1899-12-30T01:00:00"/>
    <n v="0"/>
  </r>
  <r>
    <x v="4"/>
    <x v="5"/>
    <x v="1"/>
    <x v="0"/>
    <d v="2017-10-07T00:00:00"/>
    <d v="1899-12-30T09:00:00"/>
    <d v="1899-12-30T11:00:00"/>
    <x v="14"/>
    <m/>
    <d v="1899-12-30T02:00:00"/>
    <n v="0"/>
  </r>
  <r>
    <x v="4"/>
    <x v="5"/>
    <x v="1"/>
    <x v="0"/>
    <d v="2017-10-07T00:00:00"/>
    <d v="1899-12-30T11:00:00"/>
    <d v="1899-12-30T14:30:00"/>
    <x v="4"/>
    <m/>
    <d v="1899-12-30T03:30:00"/>
    <n v="0"/>
  </r>
  <r>
    <x v="4"/>
    <x v="5"/>
    <x v="1"/>
    <x v="0"/>
    <d v="2017-10-07T00:00:00"/>
    <d v="1899-12-30T14:30:00"/>
    <d v="1899-12-30T19:00:00"/>
    <x v="15"/>
    <m/>
    <d v="1899-12-30T04:30:00"/>
    <n v="0"/>
  </r>
  <r>
    <x v="4"/>
    <x v="5"/>
    <x v="1"/>
    <x v="0"/>
    <d v="2017-10-07T00:00:00"/>
    <d v="1899-12-30T19:00:00"/>
    <d v="1899-12-30T20:15:00"/>
    <x v="9"/>
    <m/>
    <d v="1899-12-30T01:15:00"/>
    <n v="0"/>
  </r>
  <r>
    <x v="5"/>
    <x v="6"/>
    <x v="1"/>
    <x v="0"/>
    <d v="2017-10-08T00:00:00"/>
    <d v="1899-12-30T07:30:00"/>
    <d v="1899-12-30T10:00:00"/>
    <x v="4"/>
    <m/>
    <d v="1899-12-30T02:30:00"/>
    <n v="0"/>
  </r>
  <r>
    <x v="5"/>
    <x v="6"/>
    <x v="1"/>
    <x v="0"/>
    <d v="2017-10-08T00:00:00"/>
    <d v="1899-12-30T10:00:00"/>
    <d v="1899-12-30T13:30:00"/>
    <x v="8"/>
    <m/>
    <d v="1899-12-30T03:30:00"/>
    <n v="0"/>
  </r>
  <r>
    <x v="5"/>
    <x v="0"/>
    <x v="1"/>
    <x v="0"/>
    <d v="2017-10-09T00:00:00"/>
    <d v="1899-12-30T09:00:00"/>
    <d v="1899-12-30T10:45:00"/>
    <x v="0"/>
    <m/>
    <d v="1899-12-30T01:45:00"/>
    <n v="0"/>
  </r>
  <r>
    <x v="5"/>
    <x v="0"/>
    <x v="1"/>
    <x v="0"/>
    <d v="2017-10-09T00:00:00"/>
    <d v="1899-12-30T12:00:00"/>
    <d v="1899-12-30T13:30:00"/>
    <x v="1"/>
    <m/>
    <d v="1899-12-30T01:30:00"/>
    <n v="0"/>
  </r>
  <r>
    <x v="5"/>
    <x v="0"/>
    <x v="1"/>
    <x v="0"/>
    <d v="2017-10-09T00:00:00"/>
    <d v="1899-12-30T14:00:00"/>
    <d v="1899-12-30T15:30:00"/>
    <x v="2"/>
    <m/>
    <d v="1899-12-30T01:30:00"/>
    <n v="0"/>
  </r>
  <r>
    <x v="5"/>
    <x v="0"/>
    <x v="1"/>
    <x v="0"/>
    <d v="2017-10-09T00:00:00"/>
    <d v="1899-12-30T15:30:00"/>
    <d v="1899-12-30T17:00:00"/>
    <x v="3"/>
    <m/>
    <d v="1899-12-30T01:30:00"/>
    <n v="0"/>
  </r>
  <r>
    <x v="5"/>
    <x v="0"/>
    <x v="1"/>
    <x v="0"/>
    <d v="2017-10-09T00:00:00"/>
    <d v="1899-12-30T17:00:00"/>
    <d v="1899-12-30T18:00:00"/>
    <x v="1"/>
    <m/>
    <d v="1899-12-30T01:00:00"/>
    <n v="0"/>
  </r>
  <r>
    <x v="5"/>
    <x v="0"/>
    <x v="1"/>
    <x v="0"/>
    <d v="2017-10-09T00:00:00"/>
    <d v="1899-12-30T18:00:00"/>
    <d v="1899-12-30T22:30:00"/>
    <x v="4"/>
    <m/>
    <d v="1899-12-30T04:30:00"/>
    <n v="0"/>
  </r>
  <r>
    <x v="5"/>
    <x v="1"/>
    <x v="1"/>
    <x v="0"/>
    <d v="2017-10-10T00:00:00"/>
    <d v="1899-12-30T07:30:00"/>
    <d v="1899-12-30T08:15:00"/>
    <x v="5"/>
    <m/>
    <d v="1899-12-30T00:45:00"/>
    <n v="0"/>
  </r>
  <r>
    <x v="5"/>
    <x v="1"/>
    <x v="1"/>
    <x v="0"/>
    <d v="2017-10-10T00:00:00"/>
    <d v="1899-12-30T08:30:00"/>
    <d v="1899-12-30T12:00:00"/>
    <x v="6"/>
    <m/>
    <d v="1899-12-30T03:30:00"/>
    <n v="0"/>
  </r>
  <r>
    <x v="5"/>
    <x v="1"/>
    <x v="1"/>
    <x v="0"/>
    <d v="2017-10-10T00:00:00"/>
    <d v="1899-12-30T12:30:00"/>
    <d v="1899-12-30T13:30:00"/>
    <x v="7"/>
    <m/>
    <d v="1899-12-30T01:00:00"/>
    <n v="0"/>
  </r>
  <r>
    <x v="5"/>
    <x v="1"/>
    <x v="1"/>
    <x v="0"/>
    <d v="2017-10-10T00:00:00"/>
    <d v="1899-12-30T14:00:00"/>
    <d v="1899-12-30T18:00:00"/>
    <x v="0"/>
    <m/>
    <d v="1899-12-30T04:00:00"/>
    <n v="0"/>
  </r>
  <r>
    <x v="5"/>
    <x v="1"/>
    <x v="1"/>
    <x v="0"/>
    <d v="2017-10-10T00:00:00"/>
    <d v="1899-12-30T18:00:00"/>
    <d v="1899-12-30T20:00:00"/>
    <x v="8"/>
    <m/>
    <d v="1899-12-30T02:00:00"/>
    <n v="0"/>
  </r>
  <r>
    <x v="5"/>
    <x v="1"/>
    <x v="1"/>
    <x v="0"/>
    <d v="2017-10-10T00:00:00"/>
    <d v="1899-12-30T20:00:00"/>
    <d v="1899-12-30T22:30:00"/>
    <x v="4"/>
    <m/>
    <d v="1899-12-30T02:30:00"/>
    <n v="0"/>
  </r>
  <r>
    <x v="5"/>
    <x v="2"/>
    <x v="1"/>
    <x v="0"/>
    <d v="2017-10-11T00:00:00"/>
    <d v="1899-12-30T08:00:00"/>
    <d v="1899-12-30T10:00:00"/>
    <x v="0"/>
    <m/>
    <d v="1899-12-30T02:00:00"/>
    <n v="0"/>
  </r>
  <r>
    <x v="5"/>
    <x v="2"/>
    <x v="1"/>
    <x v="0"/>
    <d v="2017-10-11T00:00:00"/>
    <d v="1899-12-30T10:00:00"/>
    <d v="1899-12-30T12:00:00"/>
    <x v="0"/>
    <m/>
    <d v="1899-12-30T02:00:00"/>
    <n v="0"/>
  </r>
  <r>
    <x v="5"/>
    <x v="2"/>
    <x v="1"/>
    <x v="0"/>
    <d v="2017-10-11T00:00:00"/>
    <d v="1899-12-30T12:30:00"/>
    <d v="1899-12-30T14:30:00"/>
    <x v="4"/>
    <m/>
    <d v="1899-12-30T02:00:00"/>
    <n v="0"/>
  </r>
  <r>
    <x v="5"/>
    <x v="2"/>
    <x v="1"/>
    <x v="0"/>
    <d v="2017-10-11T00:00:00"/>
    <d v="1899-12-30T14:30:00"/>
    <d v="1899-12-30T19:00:00"/>
    <x v="8"/>
    <m/>
    <d v="1899-12-30T04:30:00"/>
    <n v="0"/>
  </r>
  <r>
    <x v="5"/>
    <x v="2"/>
    <x v="1"/>
    <x v="0"/>
    <d v="2017-10-11T00:00:00"/>
    <d v="1899-12-30T19:00:00"/>
    <d v="1899-12-30T20:00:00"/>
    <x v="4"/>
    <m/>
    <d v="1899-12-30T01:00:00"/>
    <n v="0"/>
  </r>
  <r>
    <x v="5"/>
    <x v="2"/>
    <x v="1"/>
    <x v="0"/>
    <d v="2017-10-11T00:00:00"/>
    <d v="1899-12-30T20:00:00"/>
    <d v="1899-12-30T22:30:00"/>
    <x v="9"/>
    <m/>
    <d v="1899-12-30T02:30:00"/>
    <n v="0"/>
  </r>
  <r>
    <x v="5"/>
    <x v="3"/>
    <x v="1"/>
    <x v="0"/>
    <d v="2017-10-12T00:00:00"/>
    <d v="1899-12-30T08:30:00"/>
    <d v="1899-12-30T10:00:00"/>
    <x v="3"/>
    <m/>
    <d v="1899-12-30T01:30:00"/>
    <n v="0"/>
  </r>
  <r>
    <x v="5"/>
    <x v="3"/>
    <x v="1"/>
    <x v="0"/>
    <d v="2017-10-12T00:00:00"/>
    <d v="1899-12-30T12:30:00"/>
    <d v="1899-12-30T13:30:00"/>
    <x v="10"/>
    <m/>
    <d v="1899-12-30T01:00:00"/>
    <n v="0"/>
  </r>
  <r>
    <x v="5"/>
    <x v="3"/>
    <x v="1"/>
    <x v="0"/>
    <d v="2017-10-12T00:00:00"/>
    <d v="1899-12-30T14:00:00"/>
    <d v="1899-12-30T14:40:00"/>
    <x v="11"/>
    <m/>
    <d v="1899-12-30T00:40:00"/>
    <n v="0"/>
  </r>
  <r>
    <x v="5"/>
    <x v="3"/>
    <x v="1"/>
    <x v="0"/>
    <d v="2017-10-12T00:00:00"/>
    <d v="1899-12-30T14:45:00"/>
    <d v="1899-12-30T15:25:00"/>
    <x v="11"/>
    <m/>
    <d v="1899-12-30T00:40:00"/>
    <n v="0"/>
  </r>
  <r>
    <x v="5"/>
    <x v="3"/>
    <x v="1"/>
    <x v="0"/>
    <d v="2017-10-12T00:00:00"/>
    <d v="1899-12-30T16:00:00"/>
    <d v="1899-12-30T18:00:00"/>
    <x v="0"/>
    <m/>
    <d v="1899-12-30T02:00:00"/>
    <n v="0"/>
  </r>
  <r>
    <x v="5"/>
    <x v="3"/>
    <x v="1"/>
    <x v="0"/>
    <d v="2017-10-12T00:00:00"/>
    <d v="1899-12-30T18:00:00"/>
    <d v="1899-12-30T20:00:00"/>
    <x v="8"/>
    <m/>
    <d v="1899-12-30T02:00:00"/>
    <n v="0"/>
  </r>
  <r>
    <x v="5"/>
    <x v="3"/>
    <x v="1"/>
    <x v="0"/>
    <d v="2017-10-12T00:00:00"/>
    <d v="1899-12-30T20:00:00"/>
    <d v="1899-12-30T22:30:00"/>
    <x v="4"/>
    <m/>
    <d v="1899-12-30T02:30:00"/>
    <n v="0"/>
  </r>
  <r>
    <x v="5"/>
    <x v="4"/>
    <x v="1"/>
    <x v="0"/>
    <d v="2017-10-13T00:00:00"/>
    <d v="1899-12-30T09:00:00"/>
    <d v="1899-12-30T11:30:00"/>
    <x v="12"/>
    <m/>
    <d v="1899-12-30T02:30:00"/>
    <n v="0"/>
  </r>
  <r>
    <x v="5"/>
    <x v="4"/>
    <x v="1"/>
    <x v="0"/>
    <d v="2017-10-13T00:00:00"/>
    <d v="1899-12-30T12:30:00"/>
    <d v="1899-12-30T13:30:00"/>
    <x v="7"/>
    <m/>
    <d v="1899-12-30T01:00:00"/>
    <n v="0"/>
  </r>
  <r>
    <x v="5"/>
    <x v="4"/>
    <x v="1"/>
    <x v="0"/>
    <d v="2017-10-13T00:00:00"/>
    <d v="1899-12-30T14:00:00"/>
    <d v="1899-12-30T16:00:00"/>
    <x v="0"/>
    <m/>
    <d v="1899-12-30T02:00:00"/>
    <n v="0"/>
  </r>
  <r>
    <x v="5"/>
    <x v="4"/>
    <x v="1"/>
    <x v="0"/>
    <d v="2017-10-13T00:00:00"/>
    <d v="1899-12-30T16:00:00"/>
    <d v="1899-12-30T18:00:00"/>
    <x v="0"/>
    <m/>
    <d v="1899-12-30T02:00:00"/>
    <n v="0"/>
  </r>
  <r>
    <x v="5"/>
    <x v="4"/>
    <x v="1"/>
    <x v="0"/>
    <d v="2017-10-13T00:00:00"/>
    <d v="1899-12-30T18:00:00"/>
    <d v="1899-12-30T20:00:00"/>
    <x v="8"/>
    <m/>
    <d v="1899-12-30T02:00:00"/>
    <n v="0"/>
  </r>
  <r>
    <x v="5"/>
    <x v="4"/>
    <x v="1"/>
    <x v="0"/>
    <d v="2017-10-13T00:00:00"/>
    <d v="1899-12-30T20:00:00"/>
    <d v="1899-12-30T21:00:00"/>
    <x v="4"/>
    <m/>
    <d v="1899-12-30T01:00:00"/>
    <n v="0"/>
  </r>
  <r>
    <x v="5"/>
    <x v="4"/>
    <x v="1"/>
    <x v="0"/>
    <d v="2017-10-13T00:00:00"/>
    <d v="1899-12-30T21:00:00"/>
    <d v="1899-12-30T22:30:00"/>
    <x v="13"/>
    <m/>
    <d v="1899-12-30T01:30:00"/>
    <n v="0"/>
  </r>
  <r>
    <x v="5"/>
    <x v="5"/>
    <x v="1"/>
    <x v="0"/>
    <d v="2017-10-14T00:00:00"/>
    <d v="1899-12-30T08:00:00"/>
    <d v="1899-12-30T09:00:00"/>
    <x v="1"/>
    <m/>
    <d v="1899-12-30T01:00:00"/>
    <n v="0"/>
  </r>
  <r>
    <x v="5"/>
    <x v="5"/>
    <x v="1"/>
    <x v="0"/>
    <d v="2017-10-14T00:00:00"/>
    <d v="1899-12-30T09:00:00"/>
    <d v="1899-12-30T11:00:00"/>
    <x v="14"/>
    <m/>
    <d v="1899-12-30T02:00:00"/>
    <n v="0"/>
  </r>
  <r>
    <x v="5"/>
    <x v="5"/>
    <x v="1"/>
    <x v="0"/>
    <d v="2017-10-14T00:00:00"/>
    <d v="1899-12-30T11:00:00"/>
    <d v="1899-12-30T14:30:00"/>
    <x v="4"/>
    <m/>
    <d v="1899-12-30T03:30:00"/>
    <n v="0"/>
  </r>
  <r>
    <x v="5"/>
    <x v="5"/>
    <x v="1"/>
    <x v="0"/>
    <d v="2017-10-14T00:00:00"/>
    <d v="1899-12-30T14:30:00"/>
    <d v="1899-12-30T19:00:00"/>
    <x v="15"/>
    <m/>
    <d v="1899-12-30T04:30:00"/>
    <n v="0"/>
  </r>
  <r>
    <x v="5"/>
    <x v="5"/>
    <x v="1"/>
    <x v="0"/>
    <d v="2017-10-14T00:00:00"/>
    <d v="1899-12-30T19:00:00"/>
    <d v="1899-12-30T20:15:00"/>
    <x v="9"/>
    <m/>
    <d v="1899-12-30T01:15:00"/>
    <n v="0"/>
  </r>
  <r>
    <x v="6"/>
    <x v="6"/>
    <x v="1"/>
    <x v="0"/>
    <d v="2017-10-15T00:00:00"/>
    <d v="1899-12-30T07:30:00"/>
    <d v="1899-12-30T10:00:00"/>
    <x v="4"/>
    <m/>
    <d v="1899-12-30T02:30:00"/>
    <n v="0"/>
  </r>
  <r>
    <x v="6"/>
    <x v="6"/>
    <x v="1"/>
    <x v="0"/>
    <d v="2017-10-15T00:00:00"/>
    <d v="1899-12-30T10:00:00"/>
    <d v="1899-12-30T13:30:00"/>
    <x v="8"/>
    <m/>
    <d v="1899-12-30T03:30:00"/>
    <n v="0"/>
  </r>
  <r>
    <x v="6"/>
    <x v="0"/>
    <x v="1"/>
    <x v="0"/>
    <d v="2017-10-16T00:00:00"/>
    <d v="1899-12-30T09:00:00"/>
    <d v="1899-12-30T10:45:00"/>
    <x v="0"/>
    <m/>
    <d v="1899-12-30T01:45:00"/>
    <n v="0"/>
  </r>
  <r>
    <x v="6"/>
    <x v="0"/>
    <x v="1"/>
    <x v="0"/>
    <d v="2017-10-16T00:00:00"/>
    <d v="1899-12-30T12:00:00"/>
    <d v="1899-12-30T13:30:00"/>
    <x v="1"/>
    <m/>
    <d v="1899-12-30T01:30:00"/>
    <n v="0"/>
  </r>
  <r>
    <x v="6"/>
    <x v="0"/>
    <x v="1"/>
    <x v="0"/>
    <d v="2017-10-16T00:00:00"/>
    <d v="1899-12-30T14:00:00"/>
    <d v="1899-12-30T15:30:00"/>
    <x v="2"/>
    <m/>
    <d v="1899-12-30T01:30:00"/>
    <n v="0"/>
  </r>
  <r>
    <x v="6"/>
    <x v="0"/>
    <x v="1"/>
    <x v="0"/>
    <d v="2017-10-16T00:00:00"/>
    <d v="1899-12-30T15:30:00"/>
    <d v="1899-12-30T17:00:00"/>
    <x v="3"/>
    <m/>
    <d v="1899-12-30T01:30:00"/>
    <n v="0"/>
  </r>
  <r>
    <x v="6"/>
    <x v="0"/>
    <x v="1"/>
    <x v="0"/>
    <d v="2017-10-16T00:00:00"/>
    <d v="1899-12-30T17:00:00"/>
    <d v="1899-12-30T18:00:00"/>
    <x v="1"/>
    <m/>
    <d v="1899-12-30T01:00:00"/>
    <n v="0"/>
  </r>
  <r>
    <x v="6"/>
    <x v="0"/>
    <x v="1"/>
    <x v="0"/>
    <d v="2017-10-16T00:00:00"/>
    <d v="1899-12-30T18:00:00"/>
    <d v="1899-12-30T22:30:00"/>
    <x v="4"/>
    <m/>
    <d v="1899-12-30T04:30:00"/>
    <n v="0"/>
  </r>
  <r>
    <x v="6"/>
    <x v="1"/>
    <x v="1"/>
    <x v="0"/>
    <d v="2017-10-17T00:00:00"/>
    <d v="1899-12-30T07:30:00"/>
    <d v="1899-12-30T08:15:00"/>
    <x v="5"/>
    <m/>
    <d v="1899-12-30T00:45:00"/>
    <n v="0"/>
  </r>
  <r>
    <x v="6"/>
    <x v="1"/>
    <x v="1"/>
    <x v="0"/>
    <d v="2017-10-17T00:00:00"/>
    <d v="1899-12-30T08:30:00"/>
    <d v="1899-12-30T12:00:00"/>
    <x v="6"/>
    <m/>
    <d v="1899-12-30T03:30:00"/>
    <n v="0"/>
  </r>
  <r>
    <x v="6"/>
    <x v="1"/>
    <x v="1"/>
    <x v="0"/>
    <d v="2017-10-17T00:00:00"/>
    <d v="1899-12-30T12:30:00"/>
    <d v="1899-12-30T13:30:00"/>
    <x v="7"/>
    <m/>
    <d v="1899-12-30T01:00:00"/>
    <n v="0"/>
  </r>
  <r>
    <x v="6"/>
    <x v="1"/>
    <x v="1"/>
    <x v="0"/>
    <d v="2017-10-17T00:00:00"/>
    <d v="1899-12-30T14:00:00"/>
    <d v="1899-12-30T18:00:00"/>
    <x v="0"/>
    <m/>
    <d v="1899-12-30T04:00:00"/>
    <n v="0"/>
  </r>
  <r>
    <x v="6"/>
    <x v="1"/>
    <x v="1"/>
    <x v="0"/>
    <d v="2017-10-17T00:00:00"/>
    <d v="1899-12-30T18:00:00"/>
    <d v="1899-12-30T20:00:00"/>
    <x v="8"/>
    <m/>
    <d v="1899-12-30T02:00:00"/>
    <n v="0"/>
  </r>
  <r>
    <x v="6"/>
    <x v="1"/>
    <x v="1"/>
    <x v="0"/>
    <d v="2017-10-17T00:00:00"/>
    <d v="1899-12-30T20:00:00"/>
    <d v="1899-12-30T22:30:00"/>
    <x v="4"/>
    <m/>
    <d v="1899-12-30T02:30:00"/>
    <n v="0"/>
  </r>
  <r>
    <x v="6"/>
    <x v="2"/>
    <x v="1"/>
    <x v="0"/>
    <d v="2017-10-18T00:00:00"/>
    <d v="1899-12-30T08:00:00"/>
    <d v="1899-12-30T10:00:00"/>
    <x v="0"/>
    <m/>
    <d v="1899-12-30T02:00:00"/>
    <n v="0"/>
  </r>
  <r>
    <x v="6"/>
    <x v="2"/>
    <x v="1"/>
    <x v="0"/>
    <d v="2017-10-18T00:00:00"/>
    <d v="1899-12-30T10:00:00"/>
    <d v="1899-12-30T12:00:00"/>
    <x v="0"/>
    <m/>
    <d v="1899-12-30T02:00:00"/>
    <n v="0"/>
  </r>
  <r>
    <x v="6"/>
    <x v="2"/>
    <x v="1"/>
    <x v="0"/>
    <d v="2017-10-18T00:00:00"/>
    <d v="1899-12-30T12:30:00"/>
    <d v="1899-12-30T14:30:00"/>
    <x v="4"/>
    <m/>
    <d v="1899-12-30T02:00:00"/>
    <n v="0"/>
  </r>
  <r>
    <x v="6"/>
    <x v="2"/>
    <x v="1"/>
    <x v="0"/>
    <d v="2017-10-18T00:00:00"/>
    <d v="1899-12-30T14:30:00"/>
    <d v="1899-12-30T19:00:00"/>
    <x v="8"/>
    <m/>
    <d v="1899-12-30T04:30:00"/>
    <n v="0"/>
  </r>
  <r>
    <x v="6"/>
    <x v="2"/>
    <x v="1"/>
    <x v="0"/>
    <d v="2017-10-18T00:00:00"/>
    <d v="1899-12-30T19:00:00"/>
    <d v="1899-12-30T20:00:00"/>
    <x v="4"/>
    <m/>
    <d v="1899-12-30T01:00:00"/>
    <n v="0"/>
  </r>
  <r>
    <x v="6"/>
    <x v="2"/>
    <x v="1"/>
    <x v="0"/>
    <d v="2017-10-18T00:00:00"/>
    <d v="1899-12-30T20:00:00"/>
    <d v="1899-12-30T22:30:00"/>
    <x v="9"/>
    <m/>
    <d v="1899-12-30T02:30:00"/>
    <n v="0"/>
  </r>
  <r>
    <x v="6"/>
    <x v="3"/>
    <x v="1"/>
    <x v="0"/>
    <d v="2017-10-19T00:00:00"/>
    <d v="1899-12-30T08:30:00"/>
    <d v="1899-12-30T10:00:00"/>
    <x v="3"/>
    <m/>
    <d v="1899-12-30T01:30:00"/>
    <n v="0"/>
  </r>
  <r>
    <x v="6"/>
    <x v="3"/>
    <x v="1"/>
    <x v="0"/>
    <d v="2017-10-19T00:00:00"/>
    <d v="1899-12-30T12:30:00"/>
    <d v="1899-12-30T13:30:00"/>
    <x v="10"/>
    <m/>
    <d v="1899-12-30T01:00:00"/>
    <n v="0"/>
  </r>
  <r>
    <x v="6"/>
    <x v="3"/>
    <x v="1"/>
    <x v="0"/>
    <d v="2017-10-19T00:00:00"/>
    <d v="1899-12-30T14:00:00"/>
    <d v="1899-12-30T14:40:00"/>
    <x v="11"/>
    <m/>
    <d v="1899-12-30T00:40:00"/>
    <n v="0"/>
  </r>
  <r>
    <x v="6"/>
    <x v="3"/>
    <x v="1"/>
    <x v="0"/>
    <d v="2017-10-19T00:00:00"/>
    <d v="1899-12-30T14:45:00"/>
    <d v="1899-12-30T15:25:00"/>
    <x v="11"/>
    <m/>
    <d v="1899-12-30T00:40:00"/>
    <n v="0"/>
  </r>
  <r>
    <x v="6"/>
    <x v="3"/>
    <x v="1"/>
    <x v="0"/>
    <d v="2017-10-19T00:00:00"/>
    <d v="1899-12-30T16:00:00"/>
    <d v="1899-12-30T18:00:00"/>
    <x v="0"/>
    <m/>
    <d v="1899-12-30T02:00:00"/>
    <n v="0"/>
  </r>
  <r>
    <x v="6"/>
    <x v="3"/>
    <x v="1"/>
    <x v="0"/>
    <d v="2017-10-19T00:00:00"/>
    <d v="1899-12-30T18:00:00"/>
    <d v="1899-12-30T20:00:00"/>
    <x v="8"/>
    <m/>
    <d v="1899-12-30T02:00:00"/>
    <n v="0"/>
  </r>
  <r>
    <x v="6"/>
    <x v="3"/>
    <x v="1"/>
    <x v="0"/>
    <d v="2017-10-19T00:00:00"/>
    <d v="1899-12-30T20:00:00"/>
    <d v="1899-12-30T22:30:00"/>
    <x v="4"/>
    <m/>
    <d v="1899-12-30T02:30:00"/>
    <n v="0"/>
  </r>
  <r>
    <x v="6"/>
    <x v="4"/>
    <x v="1"/>
    <x v="0"/>
    <d v="2017-10-20T00:00:00"/>
    <d v="1899-12-30T09:00:00"/>
    <d v="1899-12-30T11:30:00"/>
    <x v="12"/>
    <m/>
    <d v="1899-12-30T02:30:00"/>
    <n v="0"/>
  </r>
  <r>
    <x v="6"/>
    <x v="4"/>
    <x v="1"/>
    <x v="0"/>
    <d v="2017-10-20T00:00:00"/>
    <d v="1899-12-30T12:30:00"/>
    <d v="1899-12-30T13:30:00"/>
    <x v="7"/>
    <m/>
    <d v="1899-12-30T01:00:00"/>
    <n v="0"/>
  </r>
  <r>
    <x v="6"/>
    <x v="4"/>
    <x v="1"/>
    <x v="0"/>
    <d v="2017-10-20T00:00:00"/>
    <d v="1899-12-30T14:00:00"/>
    <d v="1899-12-30T16:00:00"/>
    <x v="0"/>
    <m/>
    <d v="1899-12-30T02:00:00"/>
    <n v="0"/>
  </r>
  <r>
    <x v="6"/>
    <x v="4"/>
    <x v="1"/>
    <x v="0"/>
    <d v="2017-10-20T00:00:00"/>
    <d v="1899-12-30T16:00:00"/>
    <d v="1899-12-30T18:00:00"/>
    <x v="0"/>
    <m/>
    <d v="1899-12-30T02:00:00"/>
    <n v="0"/>
  </r>
  <r>
    <x v="6"/>
    <x v="4"/>
    <x v="1"/>
    <x v="0"/>
    <d v="2017-10-20T00:00:00"/>
    <d v="1899-12-30T18:00:00"/>
    <d v="1899-12-30T20:00:00"/>
    <x v="8"/>
    <m/>
    <d v="1899-12-30T02:00:00"/>
    <n v="0"/>
  </r>
  <r>
    <x v="6"/>
    <x v="4"/>
    <x v="1"/>
    <x v="0"/>
    <d v="2017-10-20T00:00:00"/>
    <d v="1899-12-30T20:00:00"/>
    <d v="1899-12-30T21:00:00"/>
    <x v="4"/>
    <m/>
    <d v="1899-12-30T01:00:00"/>
    <n v="0"/>
  </r>
  <r>
    <x v="6"/>
    <x v="4"/>
    <x v="1"/>
    <x v="0"/>
    <d v="2017-10-20T00:00:00"/>
    <d v="1899-12-30T21:00:00"/>
    <d v="1899-12-30T22:30:00"/>
    <x v="13"/>
    <m/>
    <d v="1899-12-30T01:30:00"/>
    <n v="0"/>
  </r>
  <r>
    <x v="6"/>
    <x v="5"/>
    <x v="1"/>
    <x v="0"/>
    <d v="2017-10-21T00:00:00"/>
    <d v="1899-12-30T08:00:00"/>
    <d v="1899-12-30T09:00:00"/>
    <x v="1"/>
    <m/>
    <d v="1899-12-30T01:00:00"/>
    <n v="0"/>
  </r>
  <r>
    <x v="6"/>
    <x v="5"/>
    <x v="1"/>
    <x v="0"/>
    <d v="2017-10-21T00:00:00"/>
    <d v="1899-12-30T09:00:00"/>
    <d v="1899-12-30T11:00:00"/>
    <x v="14"/>
    <m/>
    <d v="1899-12-30T02:00:00"/>
    <n v="0"/>
  </r>
  <r>
    <x v="6"/>
    <x v="5"/>
    <x v="1"/>
    <x v="0"/>
    <d v="2017-10-21T00:00:00"/>
    <d v="1899-12-30T11:00:00"/>
    <d v="1899-12-30T14:30:00"/>
    <x v="4"/>
    <m/>
    <d v="1899-12-30T03:30:00"/>
    <n v="0"/>
  </r>
  <r>
    <x v="6"/>
    <x v="5"/>
    <x v="1"/>
    <x v="0"/>
    <d v="2017-10-21T00:00:00"/>
    <d v="1899-12-30T14:30:00"/>
    <d v="1899-12-30T19:00:00"/>
    <x v="15"/>
    <m/>
    <d v="1899-12-30T04:30:00"/>
    <n v="0"/>
  </r>
  <r>
    <x v="6"/>
    <x v="5"/>
    <x v="1"/>
    <x v="0"/>
    <d v="2017-10-21T00:00:00"/>
    <d v="1899-12-30T19:00:00"/>
    <d v="1899-12-30T20:15:00"/>
    <x v="9"/>
    <m/>
    <d v="1899-12-30T01:15:00"/>
    <n v="0"/>
  </r>
  <r>
    <x v="7"/>
    <x v="6"/>
    <x v="1"/>
    <x v="0"/>
    <d v="2017-10-22T00:00:00"/>
    <d v="1899-12-30T07:30:00"/>
    <d v="1899-12-30T10:00:00"/>
    <x v="4"/>
    <m/>
    <d v="1899-12-30T02:30:00"/>
    <n v="0"/>
  </r>
  <r>
    <x v="7"/>
    <x v="6"/>
    <x v="1"/>
    <x v="0"/>
    <d v="2017-10-22T00:00:00"/>
    <d v="1899-12-30T10:00:00"/>
    <d v="1899-12-30T13:30:00"/>
    <x v="8"/>
    <m/>
    <d v="1899-12-30T03:30:00"/>
    <n v="0"/>
  </r>
  <r>
    <x v="7"/>
    <x v="0"/>
    <x v="1"/>
    <x v="0"/>
    <d v="2017-10-23T00:00:00"/>
    <d v="1899-12-30T09:00:00"/>
    <d v="1899-12-30T10:45:00"/>
    <x v="0"/>
    <m/>
    <d v="1899-12-30T01:45:00"/>
    <n v="0"/>
  </r>
  <r>
    <x v="7"/>
    <x v="0"/>
    <x v="1"/>
    <x v="0"/>
    <d v="2017-10-23T00:00:00"/>
    <d v="1899-12-30T12:00:00"/>
    <d v="1899-12-30T13:30:00"/>
    <x v="1"/>
    <m/>
    <d v="1899-12-30T01:30:00"/>
    <n v="0"/>
  </r>
  <r>
    <x v="7"/>
    <x v="0"/>
    <x v="1"/>
    <x v="0"/>
    <d v="2017-10-23T00:00:00"/>
    <d v="1899-12-30T14:00:00"/>
    <d v="1899-12-30T15:30:00"/>
    <x v="2"/>
    <m/>
    <d v="1899-12-30T01:30:00"/>
    <n v="0"/>
  </r>
  <r>
    <x v="7"/>
    <x v="0"/>
    <x v="1"/>
    <x v="0"/>
    <d v="2017-10-23T00:00:00"/>
    <d v="1899-12-30T15:30:00"/>
    <d v="1899-12-30T17:00:00"/>
    <x v="3"/>
    <m/>
    <d v="1899-12-30T01:30:00"/>
    <n v="0"/>
  </r>
  <r>
    <x v="7"/>
    <x v="0"/>
    <x v="1"/>
    <x v="0"/>
    <d v="2017-10-23T00:00:00"/>
    <d v="1899-12-30T17:00:00"/>
    <d v="1899-12-30T18:00:00"/>
    <x v="1"/>
    <m/>
    <d v="1899-12-30T01:00:00"/>
    <n v="0"/>
  </r>
  <r>
    <x v="7"/>
    <x v="0"/>
    <x v="1"/>
    <x v="0"/>
    <d v="2017-10-23T00:00:00"/>
    <d v="1899-12-30T18:00:00"/>
    <d v="1899-12-30T22:30:00"/>
    <x v="4"/>
    <m/>
    <d v="1899-12-30T04:30:00"/>
    <n v="0"/>
  </r>
  <r>
    <x v="7"/>
    <x v="1"/>
    <x v="1"/>
    <x v="0"/>
    <d v="2017-10-24T00:00:00"/>
    <d v="1899-12-30T07:30:00"/>
    <d v="1899-12-30T08:15:00"/>
    <x v="5"/>
    <m/>
    <d v="1899-12-30T00:45:00"/>
    <n v="0"/>
  </r>
  <r>
    <x v="7"/>
    <x v="1"/>
    <x v="1"/>
    <x v="0"/>
    <d v="2017-10-24T00:00:00"/>
    <d v="1899-12-30T08:30:00"/>
    <d v="1899-12-30T12:00:00"/>
    <x v="6"/>
    <m/>
    <d v="1899-12-30T03:30:00"/>
    <n v="0"/>
  </r>
  <r>
    <x v="7"/>
    <x v="1"/>
    <x v="1"/>
    <x v="0"/>
    <d v="2017-10-24T00:00:00"/>
    <d v="1899-12-30T12:30:00"/>
    <d v="1899-12-30T13:30:00"/>
    <x v="7"/>
    <m/>
    <d v="1899-12-30T01:00:00"/>
    <n v="0"/>
  </r>
  <r>
    <x v="7"/>
    <x v="1"/>
    <x v="1"/>
    <x v="0"/>
    <d v="2017-10-24T00:00:00"/>
    <d v="1899-12-30T14:00:00"/>
    <d v="1899-12-30T18:00:00"/>
    <x v="0"/>
    <m/>
    <d v="1899-12-30T04:00:00"/>
    <n v="0"/>
  </r>
  <r>
    <x v="7"/>
    <x v="1"/>
    <x v="1"/>
    <x v="0"/>
    <d v="2017-10-24T00:00:00"/>
    <d v="1899-12-30T18:00:00"/>
    <d v="1899-12-30T20:00:00"/>
    <x v="8"/>
    <m/>
    <d v="1899-12-30T02:00:00"/>
    <n v="0"/>
  </r>
  <r>
    <x v="7"/>
    <x v="1"/>
    <x v="1"/>
    <x v="0"/>
    <d v="2017-10-24T00:00:00"/>
    <d v="1899-12-30T20:00:00"/>
    <d v="1899-12-30T22:30:00"/>
    <x v="4"/>
    <m/>
    <d v="1899-12-30T02:30:00"/>
    <n v="0"/>
  </r>
  <r>
    <x v="7"/>
    <x v="2"/>
    <x v="1"/>
    <x v="0"/>
    <d v="2017-10-25T00:00:00"/>
    <d v="1899-12-30T08:00:00"/>
    <d v="1899-12-30T10:00:00"/>
    <x v="0"/>
    <m/>
    <d v="1899-12-30T02:00:00"/>
    <n v="0"/>
  </r>
  <r>
    <x v="7"/>
    <x v="2"/>
    <x v="1"/>
    <x v="0"/>
    <d v="2017-10-25T00:00:00"/>
    <d v="1899-12-30T10:00:00"/>
    <d v="1899-12-30T12:00:00"/>
    <x v="0"/>
    <m/>
    <d v="1899-12-30T02:00:00"/>
    <n v="0"/>
  </r>
  <r>
    <x v="7"/>
    <x v="2"/>
    <x v="1"/>
    <x v="0"/>
    <d v="2017-10-25T00:00:00"/>
    <d v="1899-12-30T12:30:00"/>
    <d v="1899-12-30T14:30:00"/>
    <x v="4"/>
    <m/>
    <d v="1899-12-30T02:00:00"/>
    <n v="0"/>
  </r>
  <r>
    <x v="7"/>
    <x v="2"/>
    <x v="1"/>
    <x v="0"/>
    <d v="2017-10-25T00:00:00"/>
    <d v="1899-12-30T14:30:00"/>
    <d v="1899-12-30T19:00:00"/>
    <x v="8"/>
    <m/>
    <d v="1899-12-30T04:30:00"/>
    <n v="0"/>
  </r>
  <r>
    <x v="7"/>
    <x v="2"/>
    <x v="1"/>
    <x v="0"/>
    <d v="2017-10-25T00:00:00"/>
    <d v="1899-12-30T19:00:00"/>
    <d v="1899-12-30T20:00:00"/>
    <x v="4"/>
    <m/>
    <d v="1899-12-30T01:00:00"/>
    <n v="0"/>
  </r>
  <r>
    <x v="7"/>
    <x v="2"/>
    <x v="1"/>
    <x v="0"/>
    <d v="2017-10-25T00:00:00"/>
    <d v="1899-12-30T20:00:00"/>
    <d v="1899-12-30T22:30:00"/>
    <x v="9"/>
    <m/>
    <d v="1899-12-30T02:30:00"/>
    <n v="0"/>
  </r>
  <r>
    <x v="7"/>
    <x v="3"/>
    <x v="1"/>
    <x v="0"/>
    <d v="2017-10-26T00:00:00"/>
    <d v="1899-12-30T08:30:00"/>
    <d v="1899-12-30T10:00:00"/>
    <x v="3"/>
    <m/>
    <d v="1899-12-30T01:30:00"/>
    <n v="0"/>
  </r>
  <r>
    <x v="7"/>
    <x v="3"/>
    <x v="1"/>
    <x v="0"/>
    <d v="2017-10-26T00:00:00"/>
    <d v="1899-12-30T12:30:00"/>
    <d v="1899-12-30T13:30:00"/>
    <x v="10"/>
    <m/>
    <d v="1899-12-30T01:00:00"/>
    <n v="0"/>
  </r>
  <r>
    <x v="7"/>
    <x v="3"/>
    <x v="1"/>
    <x v="0"/>
    <d v="2017-10-26T00:00:00"/>
    <d v="1899-12-30T14:00:00"/>
    <d v="1899-12-30T14:40:00"/>
    <x v="11"/>
    <m/>
    <d v="1899-12-30T00:40:00"/>
    <n v="0"/>
  </r>
  <r>
    <x v="7"/>
    <x v="3"/>
    <x v="1"/>
    <x v="0"/>
    <d v="2017-10-26T00:00:00"/>
    <d v="1899-12-30T14:45:00"/>
    <d v="1899-12-30T15:25:00"/>
    <x v="11"/>
    <m/>
    <d v="1899-12-30T00:40:00"/>
    <n v="0"/>
  </r>
  <r>
    <x v="7"/>
    <x v="3"/>
    <x v="1"/>
    <x v="0"/>
    <d v="2017-10-26T00:00:00"/>
    <d v="1899-12-30T16:00:00"/>
    <d v="1899-12-30T18:00:00"/>
    <x v="0"/>
    <m/>
    <d v="1899-12-30T02:00:00"/>
    <n v="0"/>
  </r>
  <r>
    <x v="7"/>
    <x v="3"/>
    <x v="1"/>
    <x v="0"/>
    <d v="2017-10-26T00:00:00"/>
    <d v="1899-12-30T18:00:00"/>
    <d v="1899-12-30T20:00:00"/>
    <x v="8"/>
    <m/>
    <d v="1899-12-30T02:00:00"/>
    <n v="0"/>
  </r>
  <r>
    <x v="7"/>
    <x v="3"/>
    <x v="1"/>
    <x v="0"/>
    <d v="2017-10-26T00:00:00"/>
    <d v="1899-12-30T20:00:00"/>
    <d v="1899-12-30T22:30:00"/>
    <x v="4"/>
    <m/>
    <d v="1899-12-30T02:30:00"/>
    <n v="0"/>
  </r>
  <r>
    <x v="7"/>
    <x v="4"/>
    <x v="1"/>
    <x v="0"/>
    <d v="2017-10-27T00:00:00"/>
    <d v="1899-12-30T09:00:00"/>
    <d v="1899-12-30T11:30:00"/>
    <x v="12"/>
    <m/>
    <d v="1899-12-30T02:30:00"/>
    <n v="0"/>
  </r>
  <r>
    <x v="7"/>
    <x v="4"/>
    <x v="1"/>
    <x v="0"/>
    <d v="2017-10-27T00:00:00"/>
    <d v="1899-12-30T12:30:00"/>
    <d v="1899-12-30T13:30:00"/>
    <x v="7"/>
    <m/>
    <d v="1899-12-30T01:00:00"/>
    <n v="0"/>
  </r>
  <r>
    <x v="7"/>
    <x v="4"/>
    <x v="1"/>
    <x v="0"/>
    <d v="2017-10-27T00:00:00"/>
    <d v="1899-12-30T14:00:00"/>
    <d v="1899-12-30T16:00:00"/>
    <x v="0"/>
    <m/>
    <d v="1899-12-30T02:00:00"/>
    <n v="0"/>
  </r>
  <r>
    <x v="7"/>
    <x v="4"/>
    <x v="1"/>
    <x v="0"/>
    <d v="2017-10-27T00:00:00"/>
    <d v="1899-12-30T16:00:00"/>
    <d v="1899-12-30T18:00:00"/>
    <x v="0"/>
    <m/>
    <d v="1899-12-30T02:00:00"/>
    <n v="0"/>
  </r>
  <r>
    <x v="7"/>
    <x v="4"/>
    <x v="1"/>
    <x v="0"/>
    <d v="2017-10-27T00:00:00"/>
    <d v="1899-12-30T18:00:00"/>
    <d v="1899-12-30T20:00:00"/>
    <x v="8"/>
    <m/>
    <d v="1899-12-30T02:00:00"/>
    <n v="0"/>
  </r>
  <r>
    <x v="7"/>
    <x v="4"/>
    <x v="1"/>
    <x v="0"/>
    <d v="2017-10-27T00:00:00"/>
    <d v="1899-12-30T20:00:00"/>
    <d v="1899-12-30T21:00:00"/>
    <x v="4"/>
    <m/>
    <d v="1899-12-30T01:00:00"/>
    <n v="0"/>
  </r>
  <r>
    <x v="7"/>
    <x v="4"/>
    <x v="1"/>
    <x v="0"/>
    <d v="2017-10-27T00:00:00"/>
    <d v="1899-12-30T21:00:00"/>
    <d v="1899-12-30T22:30:00"/>
    <x v="13"/>
    <m/>
    <d v="1899-12-30T01:30:00"/>
    <n v="0"/>
  </r>
  <r>
    <x v="7"/>
    <x v="5"/>
    <x v="1"/>
    <x v="0"/>
    <d v="2017-10-28T00:00:00"/>
    <d v="1899-12-30T08:00:00"/>
    <d v="1899-12-30T09:00:00"/>
    <x v="1"/>
    <m/>
    <d v="1899-12-30T01:00:00"/>
    <n v="0"/>
  </r>
  <r>
    <x v="7"/>
    <x v="5"/>
    <x v="1"/>
    <x v="0"/>
    <d v="2017-10-28T00:00:00"/>
    <d v="1899-12-30T09:00:00"/>
    <d v="1899-12-30T11:00:00"/>
    <x v="14"/>
    <m/>
    <d v="1899-12-30T02:00:00"/>
    <n v="0"/>
  </r>
  <r>
    <x v="7"/>
    <x v="5"/>
    <x v="1"/>
    <x v="0"/>
    <d v="2017-10-28T00:00:00"/>
    <d v="1899-12-30T11:00:00"/>
    <d v="1899-12-30T14:30:00"/>
    <x v="4"/>
    <m/>
    <d v="1899-12-30T03:30:00"/>
    <n v="0"/>
  </r>
  <r>
    <x v="7"/>
    <x v="5"/>
    <x v="1"/>
    <x v="0"/>
    <d v="2017-10-28T00:00:00"/>
    <d v="1899-12-30T14:30:00"/>
    <d v="1899-12-30T19:00:00"/>
    <x v="15"/>
    <m/>
    <d v="1899-12-30T04:30:00"/>
    <n v="0"/>
  </r>
  <r>
    <x v="7"/>
    <x v="5"/>
    <x v="1"/>
    <x v="0"/>
    <d v="2017-10-28T00:00:00"/>
    <d v="1899-12-30T19:00:00"/>
    <d v="1899-12-30T20:15:00"/>
    <x v="9"/>
    <m/>
    <d v="1899-12-30T01:15:00"/>
    <n v="0"/>
  </r>
  <r>
    <x v="8"/>
    <x v="6"/>
    <x v="1"/>
    <x v="0"/>
    <d v="2017-10-29T00:00:00"/>
    <d v="1899-12-30T07:30:00"/>
    <d v="1899-12-30T10:00:00"/>
    <x v="4"/>
    <m/>
    <d v="1899-12-30T02:30:00"/>
    <n v="0"/>
  </r>
  <r>
    <x v="8"/>
    <x v="6"/>
    <x v="1"/>
    <x v="0"/>
    <d v="2017-10-29T00:00:00"/>
    <d v="1899-12-30T10:00:00"/>
    <d v="1899-12-30T13:30:00"/>
    <x v="8"/>
    <m/>
    <d v="1899-12-30T03:30:00"/>
    <n v="0"/>
  </r>
  <r>
    <x v="8"/>
    <x v="0"/>
    <x v="1"/>
    <x v="0"/>
    <d v="2017-10-30T00:00:00"/>
    <d v="1899-12-30T09:00:00"/>
    <d v="1899-12-30T10:45:00"/>
    <x v="0"/>
    <m/>
    <d v="1899-12-30T01:45:00"/>
    <n v="0"/>
  </r>
  <r>
    <x v="8"/>
    <x v="0"/>
    <x v="1"/>
    <x v="0"/>
    <d v="2017-10-30T00:00:00"/>
    <d v="1899-12-30T12:00:00"/>
    <d v="1899-12-30T13:30:00"/>
    <x v="1"/>
    <m/>
    <d v="1899-12-30T01:30:00"/>
    <n v="0"/>
  </r>
  <r>
    <x v="8"/>
    <x v="0"/>
    <x v="1"/>
    <x v="0"/>
    <d v="2017-10-30T00:00:00"/>
    <d v="1899-12-30T14:00:00"/>
    <d v="1899-12-30T15:30:00"/>
    <x v="2"/>
    <m/>
    <d v="1899-12-30T01:30:00"/>
    <n v="0"/>
  </r>
  <r>
    <x v="8"/>
    <x v="0"/>
    <x v="1"/>
    <x v="0"/>
    <d v="2017-10-30T00:00:00"/>
    <d v="1899-12-30T15:30:00"/>
    <d v="1899-12-30T17:00:00"/>
    <x v="3"/>
    <m/>
    <d v="1899-12-30T01:30:00"/>
    <n v="0"/>
  </r>
  <r>
    <x v="8"/>
    <x v="0"/>
    <x v="1"/>
    <x v="0"/>
    <d v="2017-10-30T00:00:00"/>
    <d v="1899-12-30T17:00:00"/>
    <d v="1899-12-30T18:00:00"/>
    <x v="1"/>
    <m/>
    <d v="1899-12-30T01:00:00"/>
    <n v="0"/>
  </r>
  <r>
    <x v="8"/>
    <x v="0"/>
    <x v="1"/>
    <x v="0"/>
    <d v="2017-10-30T00:00:00"/>
    <d v="1899-12-30T18:00:00"/>
    <d v="1899-12-30T22:30:00"/>
    <x v="4"/>
    <m/>
    <d v="1899-12-30T04:30:00"/>
    <n v="0"/>
  </r>
  <r>
    <x v="8"/>
    <x v="1"/>
    <x v="1"/>
    <x v="0"/>
    <d v="2017-10-31T00:00:00"/>
    <d v="1899-12-30T07:30:00"/>
    <d v="1899-12-30T08:15:00"/>
    <x v="5"/>
    <m/>
    <d v="1899-12-30T00:45:00"/>
    <n v="0"/>
  </r>
  <r>
    <x v="8"/>
    <x v="1"/>
    <x v="1"/>
    <x v="0"/>
    <d v="2017-10-31T00:00:00"/>
    <d v="1899-12-30T08:30:00"/>
    <d v="1899-12-30T12:00:00"/>
    <x v="6"/>
    <m/>
    <d v="1899-12-30T03:30:00"/>
    <n v="0"/>
  </r>
  <r>
    <x v="8"/>
    <x v="1"/>
    <x v="1"/>
    <x v="0"/>
    <d v="2017-10-31T00:00:00"/>
    <d v="1899-12-30T12:30:00"/>
    <d v="1899-12-30T13:30:00"/>
    <x v="7"/>
    <m/>
    <d v="1899-12-30T01:00:00"/>
    <n v="0"/>
  </r>
  <r>
    <x v="8"/>
    <x v="1"/>
    <x v="1"/>
    <x v="0"/>
    <d v="2017-10-31T00:00:00"/>
    <d v="1899-12-30T14:00:00"/>
    <d v="1899-12-30T18:00:00"/>
    <x v="0"/>
    <m/>
    <d v="1899-12-30T04:00:00"/>
    <n v="0"/>
  </r>
  <r>
    <x v="8"/>
    <x v="1"/>
    <x v="1"/>
    <x v="0"/>
    <d v="2017-10-31T00:00:00"/>
    <d v="1899-12-30T18:00:00"/>
    <d v="1899-12-30T20:00:00"/>
    <x v="8"/>
    <m/>
    <d v="1899-12-30T02:00:00"/>
    <n v="0"/>
  </r>
  <r>
    <x v="8"/>
    <x v="1"/>
    <x v="1"/>
    <x v="0"/>
    <d v="2017-10-31T00:00:00"/>
    <d v="1899-12-30T20:00:00"/>
    <d v="1899-12-30T22:30:00"/>
    <x v="4"/>
    <m/>
    <d v="1899-12-30T02:30:00"/>
    <n v="0"/>
  </r>
  <r>
    <x v="8"/>
    <x v="2"/>
    <x v="2"/>
    <x v="0"/>
    <d v="2017-11-01T00:00:00"/>
    <d v="1899-12-30T08:00:00"/>
    <d v="1899-12-30T10:00:00"/>
    <x v="0"/>
    <m/>
    <d v="1899-12-30T02:00:00"/>
    <n v="0"/>
  </r>
  <r>
    <x v="8"/>
    <x v="2"/>
    <x v="2"/>
    <x v="0"/>
    <d v="2017-11-01T00:00:00"/>
    <d v="1899-12-30T10:00:00"/>
    <d v="1899-12-30T12:00:00"/>
    <x v="0"/>
    <m/>
    <d v="1899-12-30T02:00:00"/>
    <n v="0"/>
  </r>
  <r>
    <x v="8"/>
    <x v="2"/>
    <x v="2"/>
    <x v="0"/>
    <d v="2017-11-01T00:00:00"/>
    <d v="1899-12-30T12:30:00"/>
    <d v="1899-12-30T14:30:00"/>
    <x v="4"/>
    <m/>
    <d v="1899-12-30T02:00:00"/>
    <n v="0"/>
  </r>
  <r>
    <x v="8"/>
    <x v="2"/>
    <x v="2"/>
    <x v="0"/>
    <d v="2017-11-01T00:00:00"/>
    <d v="1899-12-30T14:30:00"/>
    <d v="1899-12-30T19:00:00"/>
    <x v="8"/>
    <m/>
    <d v="1899-12-30T04:30:00"/>
    <n v="0"/>
  </r>
  <r>
    <x v="8"/>
    <x v="2"/>
    <x v="2"/>
    <x v="0"/>
    <d v="2017-11-01T00:00:00"/>
    <d v="1899-12-30T19:00:00"/>
    <d v="1899-12-30T20:00:00"/>
    <x v="4"/>
    <m/>
    <d v="1899-12-30T01:00:00"/>
    <n v="0"/>
  </r>
  <r>
    <x v="8"/>
    <x v="2"/>
    <x v="2"/>
    <x v="0"/>
    <d v="2017-11-01T00:00:00"/>
    <d v="1899-12-30T20:00:00"/>
    <d v="1899-12-30T22:30:00"/>
    <x v="9"/>
    <m/>
    <d v="1899-12-30T02:30:00"/>
    <n v="0"/>
  </r>
  <r>
    <x v="8"/>
    <x v="3"/>
    <x v="2"/>
    <x v="0"/>
    <d v="2017-11-02T00:00:00"/>
    <d v="1899-12-30T08:30:00"/>
    <d v="1899-12-30T10:00:00"/>
    <x v="3"/>
    <m/>
    <d v="1899-12-30T01:30:00"/>
    <n v="0"/>
  </r>
  <r>
    <x v="8"/>
    <x v="3"/>
    <x v="2"/>
    <x v="0"/>
    <d v="2017-11-02T00:00:00"/>
    <d v="1899-12-30T12:30:00"/>
    <d v="1899-12-30T13:30:00"/>
    <x v="10"/>
    <m/>
    <d v="1899-12-30T01:00:00"/>
    <n v="0"/>
  </r>
  <r>
    <x v="8"/>
    <x v="3"/>
    <x v="2"/>
    <x v="0"/>
    <d v="2017-11-02T00:00:00"/>
    <d v="1899-12-30T14:00:00"/>
    <d v="1899-12-30T14:40:00"/>
    <x v="11"/>
    <m/>
    <d v="1899-12-30T00:40:00"/>
    <n v="0"/>
  </r>
  <r>
    <x v="8"/>
    <x v="3"/>
    <x v="2"/>
    <x v="0"/>
    <d v="2017-11-02T00:00:00"/>
    <d v="1899-12-30T14:45:00"/>
    <d v="1899-12-30T15:25:00"/>
    <x v="11"/>
    <m/>
    <d v="1899-12-30T00:40:00"/>
    <n v="0"/>
  </r>
  <r>
    <x v="8"/>
    <x v="3"/>
    <x v="2"/>
    <x v="0"/>
    <d v="2017-11-02T00:00:00"/>
    <d v="1899-12-30T16:00:00"/>
    <d v="1899-12-30T18:00:00"/>
    <x v="0"/>
    <m/>
    <d v="1899-12-30T02:00:00"/>
    <n v="0"/>
  </r>
  <r>
    <x v="8"/>
    <x v="3"/>
    <x v="2"/>
    <x v="0"/>
    <d v="2017-11-02T00:00:00"/>
    <d v="1899-12-30T18:00:00"/>
    <d v="1899-12-30T20:00:00"/>
    <x v="8"/>
    <m/>
    <d v="1899-12-30T02:00:00"/>
    <n v="0"/>
  </r>
  <r>
    <x v="8"/>
    <x v="3"/>
    <x v="2"/>
    <x v="0"/>
    <d v="2017-11-02T00:00:00"/>
    <d v="1899-12-30T20:00:00"/>
    <d v="1899-12-30T22:30:00"/>
    <x v="4"/>
    <m/>
    <d v="1899-12-30T02:30:00"/>
    <n v="0"/>
  </r>
  <r>
    <x v="8"/>
    <x v="4"/>
    <x v="2"/>
    <x v="0"/>
    <d v="2017-11-03T00:00:00"/>
    <d v="1899-12-30T09:00:00"/>
    <d v="1899-12-30T11:30:00"/>
    <x v="12"/>
    <m/>
    <d v="1899-12-30T02:30:00"/>
    <n v="0"/>
  </r>
  <r>
    <x v="8"/>
    <x v="4"/>
    <x v="2"/>
    <x v="0"/>
    <d v="2017-11-03T00:00:00"/>
    <d v="1899-12-30T12:30:00"/>
    <d v="1899-12-30T13:30:00"/>
    <x v="7"/>
    <m/>
    <d v="1899-12-30T01:00:00"/>
    <n v="0"/>
  </r>
  <r>
    <x v="8"/>
    <x v="4"/>
    <x v="2"/>
    <x v="0"/>
    <d v="2017-11-03T00:00:00"/>
    <d v="1899-12-30T14:00:00"/>
    <d v="1899-12-30T16:00:00"/>
    <x v="0"/>
    <m/>
    <d v="1899-12-30T02:00:00"/>
    <n v="0"/>
  </r>
  <r>
    <x v="8"/>
    <x v="4"/>
    <x v="2"/>
    <x v="0"/>
    <d v="2017-11-03T00:00:00"/>
    <d v="1899-12-30T16:00:00"/>
    <d v="1899-12-30T18:00:00"/>
    <x v="0"/>
    <m/>
    <d v="1899-12-30T02:00:00"/>
    <n v="0"/>
  </r>
  <r>
    <x v="8"/>
    <x v="4"/>
    <x v="2"/>
    <x v="0"/>
    <d v="2017-11-03T00:00:00"/>
    <d v="1899-12-30T18:00:00"/>
    <d v="1899-12-30T20:00:00"/>
    <x v="8"/>
    <m/>
    <d v="1899-12-30T02:00:00"/>
    <n v="0"/>
  </r>
  <r>
    <x v="8"/>
    <x v="4"/>
    <x v="2"/>
    <x v="0"/>
    <d v="2017-11-03T00:00:00"/>
    <d v="1899-12-30T20:00:00"/>
    <d v="1899-12-30T21:00:00"/>
    <x v="4"/>
    <m/>
    <d v="1899-12-30T01:00:00"/>
    <n v="0"/>
  </r>
  <r>
    <x v="8"/>
    <x v="4"/>
    <x v="2"/>
    <x v="0"/>
    <d v="2017-11-03T00:00:00"/>
    <d v="1899-12-30T21:00:00"/>
    <d v="1899-12-30T22:30:00"/>
    <x v="13"/>
    <m/>
    <d v="1899-12-30T01:30:00"/>
    <n v="0"/>
  </r>
  <r>
    <x v="8"/>
    <x v="5"/>
    <x v="2"/>
    <x v="0"/>
    <d v="2017-11-04T00:00:00"/>
    <d v="1899-12-30T08:00:00"/>
    <d v="1899-12-30T09:00:00"/>
    <x v="1"/>
    <m/>
    <d v="1899-12-30T01:00:00"/>
    <n v="0"/>
  </r>
  <r>
    <x v="8"/>
    <x v="5"/>
    <x v="2"/>
    <x v="0"/>
    <d v="2017-11-04T00:00:00"/>
    <d v="1899-12-30T09:00:00"/>
    <d v="1899-12-30T11:00:00"/>
    <x v="14"/>
    <m/>
    <d v="1899-12-30T02:00:00"/>
    <n v="0"/>
  </r>
  <r>
    <x v="8"/>
    <x v="5"/>
    <x v="2"/>
    <x v="0"/>
    <d v="2017-11-04T00:00:00"/>
    <d v="1899-12-30T11:00:00"/>
    <d v="1899-12-30T14:30:00"/>
    <x v="4"/>
    <m/>
    <d v="1899-12-30T03:30:00"/>
    <n v="0"/>
  </r>
  <r>
    <x v="8"/>
    <x v="5"/>
    <x v="2"/>
    <x v="0"/>
    <d v="2017-11-04T00:00:00"/>
    <d v="1899-12-30T14:30:00"/>
    <d v="1899-12-30T19:00:00"/>
    <x v="15"/>
    <m/>
    <d v="1899-12-30T04:30:00"/>
    <n v="0"/>
  </r>
  <r>
    <x v="8"/>
    <x v="5"/>
    <x v="2"/>
    <x v="0"/>
    <d v="2017-11-04T00:00:00"/>
    <d v="1899-12-30T19:00:00"/>
    <d v="1899-12-30T20:15:00"/>
    <x v="9"/>
    <m/>
    <d v="1899-12-30T01:15:00"/>
    <n v="0"/>
  </r>
  <r>
    <x v="9"/>
    <x v="6"/>
    <x v="2"/>
    <x v="0"/>
    <d v="2017-11-05T00:00:00"/>
    <d v="1899-12-30T07:30:00"/>
    <d v="1899-12-30T10:00:00"/>
    <x v="4"/>
    <m/>
    <d v="1899-12-30T02:30:00"/>
    <n v="0"/>
  </r>
  <r>
    <x v="9"/>
    <x v="6"/>
    <x v="2"/>
    <x v="0"/>
    <d v="2017-11-05T00:00:00"/>
    <d v="1899-12-30T10:00:00"/>
    <d v="1899-12-30T13:30:00"/>
    <x v="8"/>
    <m/>
    <d v="1899-12-30T03:30:00"/>
    <n v="0"/>
  </r>
  <r>
    <x v="9"/>
    <x v="0"/>
    <x v="2"/>
    <x v="0"/>
    <d v="2017-11-06T00:00:00"/>
    <d v="1899-12-30T09:00:00"/>
    <d v="1899-12-30T10:45:00"/>
    <x v="0"/>
    <m/>
    <d v="1899-12-30T01:45:00"/>
    <n v="0"/>
  </r>
  <r>
    <x v="9"/>
    <x v="0"/>
    <x v="2"/>
    <x v="0"/>
    <d v="2017-11-06T00:00:00"/>
    <d v="1899-12-30T12:00:00"/>
    <d v="1899-12-30T13:30:00"/>
    <x v="1"/>
    <m/>
    <d v="1899-12-30T01:30:00"/>
    <n v="0"/>
  </r>
  <r>
    <x v="9"/>
    <x v="0"/>
    <x v="2"/>
    <x v="0"/>
    <d v="2017-11-06T00:00:00"/>
    <d v="1899-12-30T14:00:00"/>
    <d v="1899-12-30T15:30:00"/>
    <x v="2"/>
    <m/>
    <d v="1899-12-30T01:30:00"/>
    <n v="0"/>
  </r>
  <r>
    <x v="9"/>
    <x v="0"/>
    <x v="2"/>
    <x v="0"/>
    <d v="2017-11-06T00:00:00"/>
    <d v="1899-12-30T15:30:00"/>
    <d v="1899-12-30T17:00:00"/>
    <x v="3"/>
    <m/>
    <d v="1899-12-30T01:30:00"/>
    <n v="0"/>
  </r>
  <r>
    <x v="9"/>
    <x v="0"/>
    <x v="2"/>
    <x v="0"/>
    <d v="2017-11-06T00:00:00"/>
    <d v="1899-12-30T17:00:00"/>
    <d v="1899-12-30T18:00:00"/>
    <x v="1"/>
    <m/>
    <d v="1899-12-30T01:00:00"/>
    <n v="0"/>
  </r>
  <r>
    <x v="9"/>
    <x v="0"/>
    <x v="2"/>
    <x v="0"/>
    <d v="2017-11-06T00:00:00"/>
    <d v="1899-12-30T18:00:00"/>
    <d v="1899-12-30T22:30:00"/>
    <x v="4"/>
    <m/>
    <d v="1899-12-30T04:30:00"/>
    <n v="0"/>
  </r>
  <r>
    <x v="9"/>
    <x v="1"/>
    <x v="2"/>
    <x v="0"/>
    <d v="2017-11-07T00:00:00"/>
    <d v="1899-12-30T07:30:00"/>
    <d v="1899-12-30T08:15:00"/>
    <x v="5"/>
    <m/>
    <d v="1899-12-30T00:45:00"/>
    <n v="0"/>
  </r>
  <r>
    <x v="9"/>
    <x v="1"/>
    <x v="2"/>
    <x v="0"/>
    <d v="2017-11-07T00:00:00"/>
    <d v="1899-12-30T08:30:00"/>
    <d v="1899-12-30T12:00:00"/>
    <x v="6"/>
    <m/>
    <d v="1899-12-30T03:30:00"/>
    <n v="0"/>
  </r>
  <r>
    <x v="9"/>
    <x v="1"/>
    <x v="2"/>
    <x v="0"/>
    <d v="2017-11-07T00:00:00"/>
    <d v="1899-12-30T12:30:00"/>
    <d v="1899-12-30T13:30:00"/>
    <x v="7"/>
    <m/>
    <d v="1899-12-30T01:00:00"/>
    <n v="0"/>
  </r>
  <r>
    <x v="9"/>
    <x v="1"/>
    <x v="2"/>
    <x v="0"/>
    <d v="2017-11-07T00:00:00"/>
    <d v="1899-12-30T14:00:00"/>
    <d v="1899-12-30T18:00:00"/>
    <x v="0"/>
    <m/>
    <d v="1899-12-30T04:00:00"/>
    <n v="0"/>
  </r>
  <r>
    <x v="9"/>
    <x v="1"/>
    <x v="2"/>
    <x v="0"/>
    <d v="2017-11-07T00:00:00"/>
    <d v="1899-12-30T18:00:00"/>
    <d v="1899-12-30T20:00:00"/>
    <x v="8"/>
    <m/>
    <d v="1899-12-30T02:00:00"/>
    <n v="0"/>
  </r>
  <r>
    <x v="9"/>
    <x v="1"/>
    <x v="2"/>
    <x v="0"/>
    <d v="2017-11-07T00:00:00"/>
    <d v="1899-12-30T20:00:00"/>
    <d v="1899-12-30T22:30:00"/>
    <x v="4"/>
    <m/>
    <d v="1899-12-30T02:30:00"/>
    <n v="0"/>
  </r>
  <r>
    <x v="9"/>
    <x v="2"/>
    <x v="2"/>
    <x v="0"/>
    <d v="2017-11-08T00:00:00"/>
    <d v="1899-12-30T08:00:00"/>
    <d v="1899-12-30T10:00:00"/>
    <x v="0"/>
    <m/>
    <d v="1899-12-30T02:00:00"/>
    <n v="0"/>
  </r>
  <r>
    <x v="9"/>
    <x v="2"/>
    <x v="2"/>
    <x v="0"/>
    <d v="2017-11-08T00:00:00"/>
    <d v="1899-12-30T10:00:00"/>
    <d v="1899-12-30T12:00:00"/>
    <x v="0"/>
    <m/>
    <d v="1899-12-30T02:00:00"/>
    <n v="0"/>
  </r>
  <r>
    <x v="9"/>
    <x v="2"/>
    <x v="2"/>
    <x v="0"/>
    <d v="2017-11-08T00:00:00"/>
    <d v="1899-12-30T12:30:00"/>
    <d v="1899-12-30T14:30:00"/>
    <x v="4"/>
    <m/>
    <d v="1899-12-30T02:00:00"/>
    <n v="0"/>
  </r>
  <r>
    <x v="9"/>
    <x v="2"/>
    <x v="2"/>
    <x v="0"/>
    <d v="2017-11-08T00:00:00"/>
    <d v="1899-12-30T14:30:00"/>
    <d v="1899-12-30T19:00:00"/>
    <x v="8"/>
    <m/>
    <d v="1899-12-30T04:30:00"/>
    <n v="0"/>
  </r>
  <r>
    <x v="9"/>
    <x v="2"/>
    <x v="2"/>
    <x v="0"/>
    <d v="2017-11-08T00:00:00"/>
    <d v="1899-12-30T19:00:00"/>
    <d v="1899-12-30T20:00:00"/>
    <x v="4"/>
    <m/>
    <d v="1899-12-30T01:00:00"/>
    <n v="0"/>
  </r>
  <r>
    <x v="9"/>
    <x v="2"/>
    <x v="2"/>
    <x v="0"/>
    <d v="2017-11-08T00:00:00"/>
    <d v="1899-12-30T20:00:00"/>
    <d v="1899-12-30T22:30:00"/>
    <x v="9"/>
    <m/>
    <d v="1899-12-30T02:30:00"/>
    <n v="0"/>
  </r>
  <r>
    <x v="9"/>
    <x v="3"/>
    <x v="2"/>
    <x v="0"/>
    <d v="2017-11-09T00:00:00"/>
    <d v="1899-12-30T08:30:00"/>
    <d v="1899-12-30T10:00:00"/>
    <x v="3"/>
    <m/>
    <d v="1899-12-30T01:30:00"/>
    <n v="0"/>
  </r>
  <r>
    <x v="9"/>
    <x v="3"/>
    <x v="2"/>
    <x v="0"/>
    <d v="2017-11-09T00:00:00"/>
    <d v="1899-12-30T12:30:00"/>
    <d v="1899-12-30T13:30:00"/>
    <x v="10"/>
    <m/>
    <d v="1899-12-30T01:00:00"/>
    <n v="0"/>
  </r>
  <r>
    <x v="9"/>
    <x v="3"/>
    <x v="2"/>
    <x v="0"/>
    <d v="2017-11-09T00:00:00"/>
    <d v="1899-12-30T14:00:00"/>
    <d v="1899-12-30T14:40:00"/>
    <x v="11"/>
    <m/>
    <d v="1899-12-30T00:40:00"/>
    <n v="0"/>
  </r>
  <r>
    <x v="9"/>
    <x v="3"/>
    <x v="2"/>
    <x v="0"/>
    <d v="2017-11-09T00:00:00"/>
    <d v="1899-12-30T14:45:00"/>
    <d v="1899-12-30T15:25:00"/>
    <x v="11"/>
    <m/>
    <d v="1899-12-30T00:40:00"/>
    <n v="0"/>
  </r>
  <r>
    <x v="9"/>
    <x v="3"/>
    <x v="2"/>
    <x v="0"/>
    <d v="2017-11-09T00:00:00"/>
    <d v="1899-12-30T16:00:00"/>
    <d v="1899-12-30T18:00:00"/>
    <x v="0"/>
    <m/>
    <d v="1899-12-30T02:00:00"/>
    <n v="0"/>
  </r>
  <r>
    <x v="9"/>
    <x v="3"/>
    <x v="2"/>
    <x v="0"/>
    <d v="2017-11-09T00:00:00"/>
    <d v="1899-12-30T18:00:00"/>
    <d v="1899-12-30T20:00:00"/>
    <x v="8"/>
    <m/>
    <d v="1899-12-30T02:00:00"/>
    <n v="0"/>
  </r>
  <r>
    <x v="9"/>
    <x v="3"/>
    <x v="2"/>
    <x v="0"/>
    <d v="2017-11-09T00:00:00"/>
    <d v="1899-12-30T20:00:00"/>
    <d v="1899-12-30T22:30:00"/>
    <x v="4"/>
    <m/>
    <d v="1899-12-30T02:30:00"/>
    <n v="0"/>
  </r>
  <r>
    <x v="9"/>
    <x v="4"/>
    <x v="2"/>
    <x v="0"/>
    <d v="2017-11-10T00:00:00"/>
    <d v="1899-12-30T09:00:00"/>
    <d v="1899-12-30T11:30:00"/>
    <x v="12"/>
    <m/>
    <d v="1899-12-30T02:30:00"/>
    <n v="0"/>
  </r>
  <r>
    <x v="9"/>
    <x v="4"/>
    <x v="2"/>
    <x v="0"/>
    <d v="2017-11-10T00:00:00"/>
    <d v="1899-12-30T12:30:00"/>
    <d v="1899-12-30T13:30:00"/>
    <x v="7"/>
    <m/>
    <d v="1899-12-30T01:00:00"/>
    <n v="0"/>
  </r>
  <r>
    <x v="9"/>
    <x v="4"/>
    <x v="2"/>
    <x v="0"/>
    <d v="2017-11-10T00:00:00"/>
    <d v="1899-12-30T14:00:00"/>
    <d v="1899-12-30T16:00:00"/>
    <x v="0"/>
    <m/>
    <d v="1899-12-30T02:00:00"/>
    <n v="0"/>
  </r>
  <r>
    <x v="9"/>
    <x v="4"/>
    <x v="2"/>
    <x v="0"/>
    <d v="2017-11-10T00:00:00"/>
    <d v="1899-12-30T16:00:00"/>
    <d v="1899-12-30T18:00:00"/>
    <x v="0"/>
    <m/>
    <d v="1899-12-30T02:00:00"/>
    <n v="0"/>
  </r>
  <r>
    <x v="9"/>
    <x v="4"/>
    <x v="2"/>
    <x v="0"/>
    <d v="2017-11-10T00:00:00"/>
    <d v="1899-12-30T18:00:00"/>
    <d v="1899-12-30T20:00:00"/>
    <x v="8"/>
    <m/>
    <d v="1899-12-30T02:00:00"/>
    <n v="0"/>
  </r>
  <r>
    <x v="9"/>
    <x v="4"/>
    <x v="2"/>
    <x v="0"/>
    <d v="2017-11-10T00:00:00"/>
    <d v="1899-12-30T20:00:00"/>
    <d v="1899-12-30T21:00:00"/>
    <x v="4"/>
    <m/>
    <d v="1899-12-30T01:00:00"/>
    <n v="0"/>
  </r>
  <r>
    <x v="9"/>
    <x v="4"/>
    <x v="2"/>
    <x v="0"/>
    <d v="2017-11-10T00:00:00"/>
    <d v="1899-12-30T21:00:00"/>
    <d v="1899-12-30T22:30:00"/>
    <x v="13"/>
    <m/>
    <d v="1899-12-30T01:30:00"/>
    <n v="0"/>
  </r>
  <r>
    <x v="9"/>
    <x v="5"/>
    <x v="2"/>
    <x v="0"/>
    <d v="2017-11-11T00:00:00"/>
    <d v="1899-12-30T08:00:00"/>
    <d v="1899-12-30T09:00:00"/>
    <x v="1"/>
    <m/>
    <d v="1899-12-30T01:00:00"/>
    <n v="0"/>
  </r>
  <r>
    <x v="9"/>
    <x v="5"/>
    <x v="2"/>
    <x v="0"/>
    <d v="2017-11-11T00:00:00"/>
    <d v="1899-12-30T09:00:00"/>
    <d v="1899-12-30T11:00:00"/>
    <x v="14"/>
    <m/>
    <d v="1899-12-30T02:00:00"/>
    <n v="0"/>
  </r>
  <r>
    <x v="9"/>
    <x v="5"/>
    <x v="2"/>
    <x v="0"/>
    <d v="2017-11-11T00:00:00"/>
    <d v="1899-12-30T11:00:00"/>
    <d v="1899-12-30T14:30:00"/>
    <x v="4"/>
    <m/>
    <d v="1899-12-30T03:30:00"/>
    <n v="0"/>
  </r>
  <r>
    <x v="9"/>
    <x v="5"/>
    <x v="2"/>
    <x v="0"/>
    <d v="2017-11-11T00:00:00"/>
    <d v="1899-12-30T14:30:00"/>
    <d v="1899-12-30T19:00:00"/>
    <x v="15"/>
    <m/>
    <d v="1899-12-30T04:30:00"/>
    <n v="0"/>
  </r>
  <r>
    <x v="9"/>
    <x v="5"/>
    <x v="2"/>
    <x v="0"/>
    <d v="2017-11-11T00:00:00"/>
    <d v="1899-12-30T19:00:00"/>
    <d v="1899-12-30T20:15:00"/>
    <x v="9"/>
    <m/>
    <d v="1899-12-30T01:15:00"/>
    <n v="0"/>
  </r>
  <r>
    <x v="10"/>
    <x v="6"/>
    <x v="2"/>
    <x v="0"/>
    <d v="2017-11-12T00:00:00"/>
    <d v="1899-12-30T07:30:00"/>
    <d v="1899-12-30T10:00:00"/>
    <x v="4"/>
    <m/>
    <d v="1899-12-30T02:30:00"/>
    <n v="0"/>
  </r>
  <r>
    <x v="10"/>
    <x v="6"/>
    <x v="2"/>
    <x v="0"/>
    <d v="2017-11-12T00:00:00"/>
    <d v="1899-12-30T10:00:00"/>
    <d v="1899-12-30T13:30:00"/>
    <x v="8"/>
    <m/>
    <d v="1899-12-30T03:30:00"/>
    <n v="0"/>
  </r>
  <r>
    <x v="10"/>
    <x v="0"/>
    <x v="2"/>
    <x v="0"/>
    <d v="2017-11-13T00:00:00"/>
    <d v="1899-12-30T09:00:00"/>
    <d v="1899-12-30T10:45:00"/>
    <x v="0"/>
    <m/>
    <d v="1899-12-30T01:45:00"/>
    <n v="0"/>
  </r>
  <r>
    <x v="10"/>
    <x v="0"/>
    <x v="2"/>
    <x v="0"/>
    <d v="2017-11-13T00:00:00"/>
    <d v="1899-12-30T12:00:00"/>
    <d v="1899-12-30T13:30:00"/>
    <x v="1"/>
    <m/>
    <d v="1899-12-30T01:30:00"/>
    <n v="0"/>
  </r>
  <r>
    <x v="10"/>
    <x v="0"/>
    <x v="2"/>
    <x v="0"/>
    <d v="2017-11-13T00:00:00"/>
    <d v="1899-12-30T14:00:00"/>
    <d v="1899-12-30T15:30:00"/>
    <x v="2"/>
    <m/>
    <d v="1899-12-30T01:30:00"/>
    <n v="0"/>
  </r>
  <r>
    <x v="10"/>
    <x v="0"/>
    <x v="2"/>
    <x v="0"/>
    <d v="2017-11-13T00:00:00"/>
    <d v="1899-12-30T15:30:00"/>
    <d v="1899-12-30T17:00:00"/>
    <x v="3"/>
    <m/>
    <d v="1899-12-30T01:30:00"/>
    <n v="0"/>
  </r>
  <r>
    <x v="10"/>
    <x v="0"/>
    <x v="2"/>
    <x v="0"/>
    <d v="2017-11-13T00:00:00"/>
    <d v="1899-12-30T17:00:00"/>
    <d v="1899-12-30T18:00:00"/>
    <x v="1"/>
    <m/>
    <d v="1899-12-30T01:00:00"/>
    <n v="0"/>
  </r>
  <r>
    <x v="10"/>
    <x v="0"/>
    <x v="2"/>
    <x v="0"/>
    <d v="2017-11-13T00:00:00"/>
    <d v="1899-12-30T18:00:00"/>
    <d v="1899-12-30T22:30:00"/>
    <x v="4"/>
    <m/>
    <d v="1899-12-30T04:30:00"/>
    <n v="0"/>
  </r>
  <r>
    <x v="10"/>
    <x v="1"/>
    <x v="2"/>
    <x v="0"/>
    <d v="2017-11-14T00:00:00"/>
    <d v="1899-12-30T07:30:00"/>
    <d v="1899-12-30T08:15:00"/>
    <x v="5"/>
    <m/>
    <d v="1899-12-30T00:45:00"/>
    <n v="0"/>
  </r>
  <r>
    <x v="10"/>
    <x v="1"/>
    <x v="2"/>
    <x v="0"/>
    <d v="2017-11-14T00:00:00"/>
    <d v="1899-12-30T08:30:00"/>
    <d v="1899-12-30T12:00:00"/>
    <x v="6"/>
    <m/>
    <d v="1899-12-30T03:30:00"/>
    <n v="0"/>
  </r>
  <r>
    <x v="10"/>
    <x v="1"/>
    <x v="2"/>
    <x v="0"/>
    <d v="2017-11-14T00:00:00"/>
    <d v="1899-12-30T12:30:00"/>
    <d v="1899-12-30T13:30:00"/>
    <x v="7"/>
    <m/>
    <d v="1899-12-30T01:00:00"/>
    <n v="0"/>
  </r>
  <r>
    <x v="10"/>
    <x v="1"/>
    <x v="2"/>
    <x v="0"/>
    <d v="2017-11-14T00:00:00"/>
    <d v="1899-12-30T14:00:00"/>
    <d v="1899-12-30T18:00:00"/>
    <x v="0"/>
    <m/>
    <d v="1899-12-30T04:00:00"/>
    <n v="0"/>
  </r>
  <r>
    <x v="10"/>
    <x v="1"/>
    <x v="2"/>
    <x v="0"/>
    <d v="2017-11-14T00:00:00"/>
    <d v="1899-12-30T18:00:00"/>
    <d v="1899-12-30T20:00:00"/>
    <x v="8"/>
    <m/>
    <d v="1899-12-30T02:00:00"/>
    <n v="0"/>
  </r>
  <r>
    <x v="10"/>
    <x v="1"/>
    <x v="2"/>
    <x v="0"/>
    <d v="2017-11-14T00:00:00"/>
    <d v="1899-12-30T20:00:00"/>
    <d v="1899-12-30T22:30:00"/>
    <x v="4"/>
    <m/>
    <d v="1899-12-30T02:30:00"/>
    <n v="0"/>
  </r>
  <r>
    <x v="10"/>
    <x v="2"/>
    <x v="2"/>
    <x v="0"/>
    <d v="2017-11-15T00:00:00"/>
    <d v="1899-12-30T08:00:00"/>
    <d v="1899-12-30T10:00:00"/>
    <x v="0"/>
    <m/>
    <d v="1899-12-30T02:00:00"/>
    <n v="0"/>
  </r>
  <r>
    <x v="10"/>
    <x v="2"/>
    <x v="2"/>
    <x v="0"/>
    <d v="2017-11-15T00:00:00"/>
    <d v="1899-12-30T10:00:00"/>
    <d v="1899-12-30T12:00:00"/>
    <x v="0"/>
    <m/>
    <d v="1899-12-30T02:00:00"/>
    <n v="0"/>
  </r>
  <r>
    <x v="10"/>
    <x v="2"/>
    <x v="2"/>
    <x v="0"/>
    <d v="2017-11-15T00:00:00"/>
    <d v="1899-12-30T12:30:00"/>
    <d v="1899-12-30T14:30:00"/>
    <x v="4"/>
    <m/>
    <d v="1899-12-30T02:00:00"/>
    <n v="0"/>
  </r>
  <r>
    <x v="10"/>
    <x v="2"/>
    <x v="2"/>
    <x v="0"/>
    <d v="2017-11-15T00:00:00"/>
    <d v="1899-12-30T14:30:00"/>
    <d v="1899-12-30T19:00:00"/>
    <x v="8"/>
    <m/>
    <d v="1899-12-30T04:30:00"/>
    <n v="0"/>
  </r>
  <r>
    <x v="10"/>
    <x v="2"/>
    <x v="2"/>
    <x v="0"/>
    <d v="2017-11-15T00:00:00"/>
    <d v="1899-12-30T19:00:00"/>
    <d v="1899-12-30T20:00:00"/>
    <x v="4"/>
    <m/>
    <d v="1899-12-30T01:00:00"/>
    <n v="0"/>
  </r>
  <r>
    <x v="10"/>
    <x v="2"/>
    <x v="2"/>
    <x v="0"/>
    <d v="2017-11-15T00:00:00"/>
    <d v="1899-12-30T20:00:00"/>
    <d v="1899-12-30T22:30:00"/>
    <x v="9"/>
    <m/>
    <d v="1899-12-30T02:30:00"/>
    <n v="0"/>
  </r>
  <r>
    <x v="10"/>
    <x v="3"/>
    <x v="2"/>
    <x v="0"/>
    <d v="2017-11-16T00:00:00"/>
    <d v="1899-12-30T08:30:00"/>
    <d v="1899-12-30T10:00:00"/>
    <x v="3"/>
    <m/>
    <d v="1899-12-30T01:30:00"/>
    <n v="0"/>
  </r>
  <r>
    <x v="10"/>
    <x v="3"/>
    <x v="2"/>
    <x v="0"/>
    <d v="2017-11-16T00:00:00"/>
    <d v="1899-12-30T12:30:00"/>
    <d v="1899-12-30T13:30:00"/>
    <x v="10"/>
    <m/>
    <d v="1899-12-30T01:00:00"/>
    <n v="0"/>
  </r>
  <r>
    <x v="10"/>
    <x v="3"/>
    <x v="2"/>
    <x v="0"/>
    <d v="2017-11-16T00:00:00"/>
    <d v="1899-12-30T14:00:00"/>
    <d v="1899-12-30T14:40:00"/>
    <x v="11"/>
    <m/>
    <d v="1899-12-30T00:40:00"/>
    <n v="0"/>
  </r>
  <r>
    <x v="10"/>
    <x v="3"/>
    <x v="2"/>
    <x v="0"/>
    <d v="2017-11-16T00:00:00"/>
    <d v="1899-12-30T14:45:00"/>
    <d v="1899-12-30T15:25:00"/>
    <x v="11"/>
    <m/>
    <d v="1899-12-30T00:40:00"/>
    <n v="0"/>
  </r>
  <r>
    <x v="10"/>
    <x v="3"/>
    <x v="2"/>
    <x v="0"/>
    <d v="2017-11-16T00:00:00"/>
    <d v="1899-12-30T16:00:00"/>
    <d v="1899-12-30T18:00:00"/>
    <x v="0"/>
    <m/>
    <d v="1899-12-30T02:00:00"/>
    <n v="0"/>
  </r>
  <r>
    <x v="10"/>
    <x v="3"/>
    <x v="2"/>
    <x v="0"/>
    <d v="2017-11-16T00:00:00"/>
    <d v="1899-12-30T18:00:00"/>
    <d v="1899-12-30T20:00:00"/>
    <x v="8"/>
    <m/>
    <d v="1899-12-30T02:00:00"/>
    <n v="0"/>
  </r>
  <r>
    <x v="10"/>
    <x v="3"/>
    <x v="2"/>
    <x v="0"/>
    <d v="2017-11-16T00:00:00"/>
    <d v="1899-12-30T20:00:00"/>
    <d v="1899-12-30T22:30:00"/>
    <x v="4"/>
    <m/>
    <d v="1899-12-30T02:30:00"/>
    <n v="0"/>
  </r>
  <r>
    <x v="10"/>
    <x v="4"/>
    <x v="2"/>
    <x v="0"/>
    <d v="2017-11-17T00:00:00"/>
    <d v="1899-12-30T09:00:00"/>
    <d v="1899-12-30T11:30:00"/>
    <x v="12"/>
    <m/>
    <d v="1899-12-30T02:30:00"/>
    <n v="0"/>
  </r>
  <r>
    <x v="10"/>
    <x v="4"/>
    <x v="2"/>
    <x v="0"/>
    <d v="2017-11-17T00:00:00"/>
    <d v="1899-12-30T12:30:00"/>
    <d v="1899-12-30T13:30:00"/>
    <x v="7"/>
    <m/>
    <d v="1899-12-30T01:00:00"/>
    <n v="0"/>
  </r>
  <r>
    <x v="10"/>
    <x v="4"/>
    <x v="2"/>
    <x v="0"/>
    <d v="2017-11-17T00:00:00"/>
    <d v="1899-12-30T14:00:00"/>
    <d v="1899-12-30T16:00:00"/>
    <x v="0"/>
    <m/>
    <d v="1899-12-30T02:00:00"/>
    <n v="0"/>
  </r>
  <r>
    <x v="10"/>
    <x v="4"/>
    <x v="2"/>
    <x v="0"/>
    <d v="2017-11-17T00:00:00"/>
    <d v="1899-12-30T16:00:00"/>
    <d v="1899-12-30T18:00:00"/>
    <x v="0"/>
    <m/>
    <d v="1899-12-30T02:00:00"/>
    <n v="0"/>
  </r>
  <r>
    <x v="10"/>
    <x v="4"/>
    <x v="2"/>
    <x v="0"/>
    <d v="2017-11-17T00:00:00"/>
    <d v="1899-12-30T18:00:00"/>
    <d v="1899-12-30T20:00:00"/>
    <x v="8"/>
    <m/>
    <d v="1899-12-30T02:00:00"/>
    <n v="0"/>
  </r>
  <r>
    <x v="10"/>
    <x v="4"/>
    <x v="2"/>
    <x v="0"/>
    <d v="2017-11-17T00:00:00"/>
    <d v="1899-12-30T20:00:00"/>
    <d v="1899-12-30T21:00:00"/>
    <x v="4"/>
    <m/>
    <d v="1899-12-30T01:00:00"/>
    <n v="0"/>
  </r>
  <r>
    <x v="10"/>
    <x v="4"/>
    <x v="2"/>
    <x v="0"/>
    <d v="2017-11-17T00:00:00"/>
    <d v="1899-12-30T21:00:00"/>
    <d v="1899-12-30T22:30:00"/>
    <x v="13"/>
    <m/>
    <d v="1899-12-30T01:30:00"/>
    <n v="0"/>
  </r>
  <r>
    <x v="10"/>
    <x v="5"/>
    <x v="2"/>
    <x v="0"/>
    <d v="2017-11-18T00:00:00"/>
    <d v="1899-12-30T08:00:00"/>
    <d v="1899-12-30T09:00:00"/>
    <x v="1"/>
    <m/>
    <d v="1899-12-30T01:00:00"/>
    <n v="0"/>
  </r>
  <r>
    <x v="10"/>
    <x v="5"/>
    <x v="2"/>
    <x v="0"/>
    <d v="2017-11-18T00:00:00"/>
    <d v="1899-12-30T09:00:00"/>
    <d v="1899-12-30T11:00:00"/>
    <x v="14"/>
    <m/>
    <d v="1899-12-30T02:00:00"/>
    <n v="0"/>
  </r>
  <r>
    <x v="10"/>
    <x v="5"/>
    <x v="2"/>
    <x v="0"/>
    <d v="2017-11-18T00:00:00"/>
    <d v="1899-12-30T11:00:00"/>
    <d v="1899-12-30T14:30:00"/>
    <x v="4"/>
    <m/>
    <d v="1899-12-30T03:30:00"/>
    <n v="0"/>
  </r>
  <r>
    <x v="10"/>
    <x v="5"/>
    <x v="2"/>
    <x v="0"/>
    <d v="2017-11-18T00:00:00"/>
    <d v="1899-12-30T14:30:00"/>
    <d v="1899-12-30T19:00:00"/>
    <x v="15"/>
    <m/>
    <d v="1899-12-30T04:30:00"/>
    <n v="0"/>
  </r>
  <r>
    <x v="10"/>
    <x v="5"/>
    <x v="2"/>
    <x v="0"/>
    <d v="2017-11-18T00:00:00"/>
    <d v="1899-12-30T19:00:00"/>
    <d v="1899-12-30T20:15:00"/>
    <x v="9"/>
    <m/>
    <d v="1899-12-30T01:15:00"/>
    <n v="0"/>
  </r>
  <r>
    <x v="11"/>
    <x v="6"/>
    <x v="2"/>
    <x v="0"/>
    <d v="2017-11-19T00:00:00"/>
    <d v="1899-12-30T07:30:00"/>
    <d v="1899-12-30T10:00:00"/>
    <x v="4"/>
    <m/>
    <d v="1899-12-30T02:30:00"/>
    <n v="0"/>
  </r>
  <r>
    <x v="11"/>
    <x v="6"/>
    <x v="2"/>
    <x v="0"/>
    <d v="2017-11-19T00:00:00"/>
    <d v="1899-12-30T10:00:00"/>
    <d v="1899-12-30T13:30:00"/>
    <x v="8"/>
    <m/>
    <d v="1899-12-30T03:30:00"/>
    <n v="0"/>
  </r>
  <r>
    <x v="11"/>
    <x v="0"/>
    <x v="2"/>
    <x v="0"/>
    <d v="2017-11-20T00:00:00"/>
    <d v="1899-12-30T09:00:00"/>
    <d v="1899-12-30T10:45:00"/>
    <x v="0"/>
    <m/>
    <d v="1899-12-30T01:45:00"/>
    <n v="0"/>
  </r>
  <r>
    <x v="11"/>
    <x v="0"/>
    <x v="2"/>
    <x v="0"/>
    <d v="2017-11-20T00:00:00"/>
    <d v="1899-12-30T12:00:00"/>
    <d v="1899-12-30T13:30:00"/>
    <x v="1"/>
    <m/>
    <d v="1899-12-30T01:30:00"/>
    <n v="0"/>
  </r>
  <r>
    <x v="11"/>
    <x v="0"/>
    <x v="2"/>
    <x v="0"/>
    <d v="2017-11-20T00:00:00"/>
    <d v="1899-12-30T14:00:00"/>
    <d v="1899-12-30T15:30:00"/>
    <x v="2"/>
    <m/>
    <d v="1899-12-30T01:30:00"/>
    <n v="0"/>
  </r>
  <r>
    <x v="11"/>
    <x v="0"/>
    <x v="2"/>
    <x v="0"/>
    <d v="2017-11-20T00:00:00"/>
    <d v="1899-12-30T15:30:00"/>
    <d v="1899-12-30T17:00:00"/>
    <x v="3"/>
    <m/>
    <d v="1899-12-30T01:30:00"/>
    <n v="0"/>
  </r>
  <r>
    <x v="11"/>
    <x v="0"/>
    <x v="2"/>
    <x v="0"/>
    <d v="2017-11-20T00:00:00"/>
    <d v="1899-12-30T17:00:00"/>
    <d v="1899-12-30T18:00:00"/>
    <x v="1"/>
    <m/>
    <d v="1899-12-30T01:00:00"/>
    <n v="0"/>
  </r>
  <r>
    <x v="11"/>
    <x v="0"/>
    <x v="2"/>
    <x v="0"/>
    <d v="2017-11-20T00:00:00"/>
    <d v="1899-12-30T18:00:00"/>
    <d v="1899-12-30T22:30:00"/>
    <x v="4"/>
    <m/>
    <d v="1899-12-30T04:30:00"/>
    <n v="0"/>
  </r>
  <r>
    <x v="11"/>
    <x v="1"/>
    <x v="2"/>
    <x v="0"/>
    <d v="2017-11-21T00:00:00"/>
    <d v="1899-12-30T07:30:00"/>
    <d v="1899-12-30T08:15:00"/>
    <x v="5"/>
    <m/>
    <d v="1899-12-30T00:45:00"/>
    <n v="0"/>
  </r>
  <r>
    <x v="11"/>
    <x v="1"/>
    <x v="2"/>
    <x v="0"/>
    <d v="2017-11-21T00:00:00"/>
    <d v="1899-12-30T08:30:00"/>
    <d v="1899-12-30T12:00:00"/>
    <x v="6"/>
    <m/>
    <d v="1899-12-30T03:30:00"/>
    <n v="0"/>
  </r>
  <r>
    <x v="11"/>
    <x v="1"/>
    <x v="2"/>
    <x v="0"/>
    <d v="2017-11-21T00:00:00"/>
    <d v="1899-12-30T12:30:00"/>
    <d v="1899-12-30T13:30:00"/>
    <x v="7"/>
    <m/>
    <d v="1899-12-30T01:00:00"/>
    <n v="0"/>
  </r>
  <r>
    <x v="11"/>
    <x v="1"/>
    <x v="2"/>
    <x v="0"/>
    <d v="2017-11-21T00:00:00"/>
    <d v="1899-12-30T14:00:00"/>
    <d v="1899-12-30T18:00:00"/>
    <x v="0"/>
    <m/>
    <d v="1899-12-30T04:00:00"/>
    <n v="0"/>
  </r>
  <r>
    <x v="11"/>
    <x v="1"/>
    <x v="2"/>
    <x v="0"/>
    <d v="2017-11-21T00:00:00"/>
    <d v="1899-12-30T18:00:00"/>
    <d v="1899-12-30T20:00:00"/>
    <x v="8"/>
    <m/>
    <d v="1899-12-30T02:00:00"/>
    <n v="0"/>
  </r>
  <r>
    <x v="11"/>
    <x v="1"/>
    <x v="2"/>
    <x v="0"/>
    <d v="2017-11-21T00:00:00"/>
    <d v="1899-12-30T20:00:00"/>
    <d v="1899-12-30T22:30:00"/>
    <x v="4"/>
    <m/>
    <d v="1899-12-30T02:30:00"/>
    <n v="0"/>
  </r>
  <r>
    <x v="11"/>
    <x v="2"/>
    <x v="2"/>
    <x v="0"/>
    <d v="2017-11-22T00:00:00"/>
    <d v="1899-12-30T08:00:00"/>
    <d v="1899-12-30T10:00:00"/>
    <x v="0"/>
    <m/>
    <d v="1899-12-30T02:00:00"/>
    <n v="0"/>
  </r>
  <r>
    <x v="11"/>
    <x v="2"/>
    <x v="2"/>
    <x v="0"/>
    <d v="2017-11-22T00:00:00"/>
    <d v="1899-12-30T10:00:00"/>
    <d v="1899-12-30T12:00:00"/>
    <x v="0"/>
    <m/>
    <d v="1899-12-30T02:00:00"/>
    <n v="0"/>
  </r>
  <r>
    <x v="11"/>
    <x v="2"/>
    <x v="2"/>
    <x v="0"/>
    <d v="2017-11-22T00:00:00"/>
    <d v="1899-12-30T12:30:00"/>
    <d v="1899-12-30T14:30:00"/>
    <x v="4"/>
    <m/>
    <d v="1899-12-30T02:00:00"/>
    <n v="0"/>
  </r>
  <r>
    <x v="11"/>
    <x v="2"/>
    <x v="2"/>
    <x v="0"/>
    <d v="2017-11-22T00:00:00"/>
    <d v="1899-12-30T14:30:00"/>
    <d v="1899-12-30T19:00:00"/>
    <x v="8"/>
    <m/>
    <d v="1899-12-30T04:30:00"/>
    <n v="0"/>
  </r>
  <r>
    <x v="11"/>
    <x v="2"/>
    <x v="2"/>
    <x v="0"/>
    <d v="2017-11-22T00:00:00"/>
    <d v="1899-12-30T19:00:00"/>
    <d v="1899-12-30T20:00:00"/>
    <x v="4"/>
    <m/>
    <d v="1899-12-30T01:00:00"/>
    <n v="0"/>
  </r>
  <r>
    <x v="11"/>
    <x v="2"/>
    <x v="2"/>
    <x v="0"/>
    <d v="2017-11-22T00:00:00"/>
    <d v="1899-12-30T20:00:00"/>
    <d v="1899-12-30T22:30:00"/>
    <x v="9"/>
    <m/>
    <d v="1899-12-30T02:30:00"/>
    <n v="0"/>
  </r>
  <r>
    <x v="11"/>
    <x v="3"/>
    <x v="2"/>
    <x v="0"/>
    <d v="2017-11-23T00:00:00"/>
    <d v="1899-12-30T08:30:00"/>
    <d v="1899-12-30T10:00:00"/>
    <x v="3"/>
    <m/>
    <d v="1899-12-30T01:30:00"/>
    <n v="0"/>
  </r>
  <r>
    <x v="11"/>
    <x v="3"/>
    <x v="2"/>
    <x v="0"/>
    <d v="2017-11-23T00:00:00"/>
    <d v="1899-12-30T12:30:00"/>
    <d v="1899-12-30T13:30:00"/>
    <x v="10"/>
    <m/>
    <d v="1899-12-30T01:00:00"/>
    <n v="0"/>
  </r>
  <r>
    <x v="11"/>
    <x v="3"/>
    <x v="2"/>
    <x v="0"/>
    <d v="2017-11-23T00:00:00"/>
    <d v="1899-12-30T14:00:00"/>
    <d v="1899-12-30T14:40:00"/>
    <x v="11"/>
    <m/>
    <d v="1899-12-30T00:40:00"/>
    <n v="0"/>
  </r>
  <r>
    <x v="11"/>
    <x v="3"/>
    <x v="2"/>
    <x v="0"/>
    <d v="2017-11-23T00:00:00"/>
    <d v="1899-12-30T14:45:00"/>
    <d v="1899-12-30T15:25:00"/>
    <x v="11"/>
    <m/>
    <d v="1899-12-30T00:40:00"/>
    <n v="0"/>
  </r>
  <r>
    <x v="11"/>
    <x v="3"/>
    <x v="2"/>
    <x v="0"/>
    <d v="2017-11-23T00:00:00"/>
    <d v="1899-12-30T16:00:00"/>
    <d v="1899-12-30T18:00:00"/>
    <x v="0"/>
    <m/>
    <d v="1899-12-30T02:00:00"/>
    <n v="0"/>
  </r>
  <r>
    <x v="11"/>
    <x v="3"/>
    <x v="2"/>
    <x v="0"/>
    <d v="2017-11-23T00:00:00"/>
    <d v="1899-12-30T18:00:00"/>
    <d v="1899-12-30T20:00:00"/>
    <x v="8"/>
    <m/>
    <d v="1899-12-30T02:00:00"/>
    <n v="0"/>
  </r>
  <r>
    <x v="11"/>
    <x v="3"/>
    <x v="2"/>
    <x v="0"/>
    <d v="2017-11-23T00:00:00"/>
    <d v="1899-12-30T20:00:00"/>
    <d v="1899-12-30T22:30:00"/>
    <x v="4"/>
    <m/>
    <d v="1899-12-30T02:30:00"/>
    <n v="0"/>
  </r>
  <r>
    <x v="11"/>
    <x v="4"/>
    <x v="2"/>
    <x v="0"/>
    <d v="2017-11-24T00:00:00"/>
    <d v="1899-12-30T09:00:00"/>
    <d v="1899-12-30T11:30:00"/>
    <x v="12"/>
    <m/>
    <d v="1899-12-30T02:30:00"/>
    <n v="0"/>
  </r>
  <r>
    <x v="11"/>
    <x v="4"/>
    <x v="2"/>
    <x v="0"/>
    <d v="2017-11-24T00:00:00"/>
    <d v="1899-12-30T12:30:00"/>
    <d v="1899-12-30T13:30:00"/>
    <x v="7"/>
    <m/>
    <d v="1899-12-30T01:00:00"/>
    <n v="0"/>
  </r>
  <r>
    <x v="11"/>
    <x v="4"/>
    <x v="2"/>
    <x v="0"/>
    <d v="2017-11-24T00:00:00"/>
    <d v="1899-12-30T14:00:00"/>
    <d v="1899-12-30T16:00:00"/>
    <x v="0"/>
    <m/>
    <d v="1899-12-30T02:00:00"/>
    <n v="0"/>
  </r>
  <r>
    <x v="11"/>
    <x v="4"/>
    <x v="2"/>
    <x v="0"/>
    <d v="2017-11-24T00:00:00"/>
    <d v="1899-12-30T16:00:00"/>
    <d v="1899-12-30T18:00:00"/>
    <x v="0"/>
    <m/>
    <d v="1899-12-30T02:00:00"/>
    <n v="0"/>
  </r>
  <r>
    <x v="11"/>
    <x v="4"/>
    <x v="2"/>
    <x v="0"/>
    <d v="2017-11-24T00:00:00"/>
    <d v="1899-12-30T18:00:00"/>
    <d v="1899-12-30T20:00:00"/>
    <x v="8"/>
    <m/>
    <d v="1899-12-30T02:00:00"/>
    <n v="0"/>
  </r>
  <r>
    <x v="11"/>
    <x v="4"/>
    <x v="2"/>
    <x v="0"/>
    <d v="2017-11-24T00:00:00"/>
    <d v="1899-12-30T20:00:00"/>
    <d v="1899-12-30T21:00:00"/>
    <x v="4"/>
    <m/>
    <d v="1899-12-30T01:00:00"/>
    <n v="0"/>
  </r>
  <r>
    <x v="11"/>
    <x v="4"/>
    <x v="2"/>
    <x v="0"/>
    <d v="2017-11-24T00:00:00"/>
    <d v="1899-12-30T21:00:00"/>
    <d v="1899-12-30T22:30:00"/>
    <x v="13"/>
    <m/>
    <d v="1899-12-30T01:30:00"/>
    <n v="0"/>
  </r>
  <r>
    <x v="11"/>
    <x v="5"/>
    <x v="2"/>
    <x v="0"/>
    <d v="2017-11-25T00:00:00"/>
    <d v="1899-12-30T08:00:00"/>
    <d v="1899-12-30T09:00:00"/>
    <x v="1"/>
    <m/>
    <d v="1899-12-30T01:00:00"/>
    <n v="0"/>
  </r>
  <r>
    <x v="11"/>
    <x v="5"/>
    <x v="2"/>
    <x v="0"/>
    <d v="2017-11-25T00:00:00"/>
    <d v="1899-12-30T09:00:00"/>
    <d v="1899-12-30T11:00:00"/>
    <x v="14"/>
    <m/>
    <d v="1899-12-30T02:00:00"/>
    <n v="0"/>
  </r>
  <r>
    <x v="11"/>
    <x v="5"/>
    <x v="2"/>
    <x v="0"/>
    <d v="2017-11-25T00:00:00"/>
    <d v="1899-12-30T11:00:00"/>
    <d v="1899-12-30T14:30:00"/>
    <x v="4"/>
    <m/>
    <d v="1899-12-30T03:30:00"/>
    <n v="0"/>
  </r>
  <r>
    <x v="11"/>
    <x v="5"/>
    <x v="2"/>
    <x v="0"/>
    <d v="2017-11-25T00:00:00"/>
    <d v="1899-12-30T14:30:00"/>
    <d v="1899-12-30T19:00:00"/>
    <x v="15"/>
    <m/>
    <d v="1899-12-30T04:30:00"/>
    <n v="0"/>
  </r>
  <r>
    <x v="11"/>
    <x v="5"/>
    <x v="2"/>
    <x v="0"/>
    <d v="2017-11-25T00:00:00"/>
    <d v="1899-12-30T19:00:00"/>
    <d v="1899-12-30T20:15:00"/>
    <x v="9"/>
    <m/>
    <d v="1899-12-30T01:15:00"/>
    <n v="0"/>
  </r>
  <r>
    <x v="12"/>
    <x v="6"/>
    <x v="2"/>
    <x v="0"/>
    <d v="2017-11-26T00:00:00"/>
    <d v="1899-12-30T07:30:00"/>
    <d v="1899-12-30T10:00:00"/>
    <x v="4"/>
    <m/>
    <d v="1899-12-30T02:30:00"/>
    <n v="0"/>
  </r>
  <r>
    <x v="12"/>
    <x v="6"/>
    <x v="2"/>
    <x v="0"/>
    <d v="2017-11-26T00:00:00"/>
    <d v="1899-12-30T10:00:00"/>
    <d v="1899-12-30T13:30:00"/>
    <x v="8"/>
    <m/>
    <d v="1899-12-30T03:30:00"/>
    <n v="0"/>
  </r>
  <r>
    <x v="12"/>
    <x v="0"/>
    <x v="2"/>
    <x v="0"/>
    <d v="2017-11-27T00:00:00"/>
    <d v="1899-12-30T09:00:00"/>
    <d v="1899-12-30T10:45:00"/>
    <x v="0"/>
    <m/>
    <d v="1899-12-30T01:45:00"/>
    <n v="0"/>
  </r>
  <r>
    <x v="12"/>
    <x v="0"/>
    <x v="2"/>
    <x v="0"/>
    <d v="2017-11-27T00:00:00"/>
    <d v="1899-12-30T12:00:00"/>
    <d v="1899-12-30T13:30:00"/>
    <x v="1"/>
    <m/>
    <d v="1899-12-30T01:30:00"/>
    <n v="0"/>
  </r>
  <r>
    <x v="12"/>
    <x v="0"/>
    <x v="2"/>
    <x v="0"/>
    <d v="2017-11-27T00:00:00"/>
    <d v="1899-12-30T14:00:00"/>
    <d v="1899-12-30T15:30:00"/>
    <x v="2"/>
    <m/>
    <d v="1899-12-30T01:30:00"/>
    <n v="0"/>
  </r>
  <r>
    <x v="12"/>
    <x v="0"/>
    <x v="2"/>
    <x v="0"/>
    <d v="2017-11-27T00:00:00"/>
    <d v="1899-12-30T15:30:00"/>
    <d v="1899-12-30T17:00:00"/>
    <x v="3"/>
    <m/>
    <d v="1899-12-30T01:30:00"/>
    <n v="0"/>
  </r>
  <r>
    <x v="12"/>
    <x v="0"/>
    <x v="2"/>
    <x v="0"/>
    <d v="2017-11-27T00:00:00"/>
    <d v="1899-12-30T17:00:00"/>
    <d v="1899-12-30T18:00:00"/>
    <x v="1"/>
    <m/>
    <d v="1899-12-30T01:00:00"/>
    <n v="0"/>
  </r>
  <r>
    <x v="12"/>
    <x v="0"/>
    <x v="2"/>
    <x v="0"/>
    <d v="2017-11-27T00:00:00"/>
    <d v="1899-12-30T18:00:00"/>
    <d v="1899-12-30T22:30:00"/>
    <x v="4"/>
    <m/>
    <d v="1899-12-30T04:30:00"/>
    <n v="0"/>
  </r>
  <r>
    <x v="12"/>
    <x v="1"/>
    <x v="2"/>
    <x v="0"/>
    <d v="2017-11-28T00:00:00"/>
    <d v="1899-12-30T07:30:00"/>
    <d v="1899-12-30T08:15:00"/>
    <x v="5"/>
    <m/>
    <d v="1899-12-30T00:45:00"/>
    <n v="0"/>
  </r>
  <r>
    <x v="12"/>
    <x v="1"/>
    <x v="2"/>
    <x v="0"/>
    <d v="2017-11-28T00:00:00"/>
    <d v="1899-12-30T08:30:00"/>
    <d v="1899-12-30T12:00:00"/>
    <x v="6"/>
    <m/>
    <d v="1899-12-30T03:30:00"/>
    <n v="0"/>
  </r>
  <r>
    <x v="12"/>
    <x v="1"/>
    <x v="2"/>
    <x v="0"/>
    <d v="2017-11-28T00:00:00"/>
    <d v="1899-12-30T12:30:00"/>
    <d v="1899-12-30T13:30:00"/>
    <x v="7"/>
    <m/>
    <d v="1899-12-30T01:00:00"/>
    <n v="0"/>
  </r>
  <r>
    <x v="12"/>
    <x v="1"/>
    <x v="2"/>
    <x v="0"/>
    <d v="2017-11-28T00:00:00"/>
    <d v="1899-12-30T14:00:00"/>
    <d v="1899-12-30T18:00:00"/>
    <x v="0"/>
    <m/>
    <d v="1899-12-30T04:00:00"/>
    <n v="0"/>
  </r>
  <r>
    <x v="12"/>
    <x v="1"/>
    <x v="2"/>
    <x v="0"/>
    <d v="2017-11-28T00:00:00"/>
    <d v="1899-12-30T18:00:00"/>
    <d v="1899-12-30T20:00:00"/>
    <x v="8"/>
    <m/>
    <d v="1899-12-30T02:00:00"/>
    <n v="0"/>
  </r>
  <r>
    <x v="12"/>
    <x v="1"/>
    <x v="2"/>
    <x v="0"/>
    <d v="2017-11-28T00:00:00"/>
    <d v="1899-12-30T20:00:00"/>
    <d v="1899-12-30T22:30:00"/>
    <x v="4"/>
    <m/>
    <d v="1899-12-30T02:30:00"/>
    <n v="0"/>
  </r>
  <r>
    <x v="12"/>
    <x v="2"/>
    <x v="2"/>
    <x v="0"/>
    <d v="2017-11-29T00:00:00"/>
    <d v="1899-12-30T08:00:00"/>
    <d v="1899-12-30T10:00:00"/>
    <x v="0"/>
    <m/>
    <d v="1899-12-30T02:00:00"/>
    <n v="0"/>
  </r>
  <r>
    <x v="12"/>
    <x v="2"/>
    <x v="2"/>
    <x v="0"/>
    <d v="2017-11-29T00:00:00"/>
    <d v="1899-12-30T10:00:00"/>
    <d v="1899-12-30T12:00:00"/>
    <x v="0"/>
    <m/>
    <d v="1899-12-30T02:00:00"/>
    <n v="0"/>
  </r>
  <r>
    <x v="12"/>
    <x v="2"/>
    <x v="2"/>
    <x v="0"/>
    <d v="2017-11-29T00:00:00"/>
    <d v="1899-12-30T12:30:00"/>
    <d v="1899-12-30T14:30:00"/>
    <x v="4"/>
    <m/>
    <d v="1899-12-30T02:00:00"/>
    <n v="0"/>
  </r>
  <r>
    <x v="12"/>
    <x v="2"/>
    <x v="2"/>
    <x v="0"/>
    <d v="2017-11-29T00:00:00"/>
    <d v="1899-12-30T14:30:00"/>
    <d v="1899-12-30T19:00:00"/>
    <x v="8"/>
    <m/>
    <d v="1899-12-30T04:30:00"/>
    <n v="0"/>
  </r>
  <r>
    <x v="12"/>
    <x v="2"/>
    <x v="2"/>
    <x v="0"/>
    <d v="2017-11-29T00:00:00"/>
    <d v="1899-12-30T19:00:00"/>
    <d v="1899-12-30T20:00:00"/>
    <x v="4"/>
    <m/>
    <d v="1899-12-30T01:00:00"/>
    <n v="0"/>
  </r>
  <r>
    <x v="12"/>
    <x v="2"/>
    <x v="2"/>
    <x v="0"/>
    <d v="2017-11-29T00:00:00"/>
    <d v="1899-12-30T20:00:00"/>
    <d v="1899-12-30T22:30:00"/>
    <x v="9"/>
    <m/>
    <d v="1899-12-30T02:30:00"/>
    <n v="0"/>
  </r>
  <r>
    <x v="12"/>
    <x v="3"/>
    <x v="2"/>
    <x v="0"/>
    <d v="2017-11-30T00:00:00"/>
    <d v="1899-12-30T08:30:00"/>
    <d v="1899-12-30T10:00:00"/>
    <x v="3"/>
    <m/>
    <d v="1899-12-30T01:30:00"/>
    <n v="0"/>
  </r>
  <r>
    <x v="12"/>
    <x v="3"/>
    <x v="2"/>
    <x v="0"/>
    <d v="2017-11-30T00:00:00"/>
    <d v="1899-12-30T12:30:00"/>
    <d v="1899-12-30T13:30:00"/>
    <x v="10"/>
    <m/>
    <d v="1899-12-30T01:00:00"/>
    <n v="0"/>
  </r>
  <r>
    <x v="12"/>
    <x v="3"/>
    <x v="2"/>
    <x v="0"/>
    <d v="2017-11-30T00:00:00"/>
    <d v="1899-12-30T14:00:00"/>
    <d v="1899-12-30T14:40:00"/>
    <x v="11"/>
    <m/>
    <d v="1899-12-30T00:40:00"/>
    <n v="0"/>
  </r>
  <r>
    <x v="12"/>
    <x v="3"/>
    <x v="2"/>
    <x v="0"/>
    <d v="2017-11-30T00:00:00"/>
    <d v="1899-12-30T14:45:00"/>
    <d v="1899-12-30T15:25:00"/>
    <x v="11"/>
    <m/>
    <d v="1899-12-30T00:40:00"/>
    <n v="0"/>
  </r>
  <r>
    <x v="12"/>
    <x v="3"/>
    <x v="2"/>
    <x v="0"/>
    <d v="2017-11-30T00:00:00"/>
    <d v="1899-12-30T16:00:00"/>
    <d v="1899-12-30T18:00:00"/>
    <x v="0"/>
    <m/>
    <d v="1899-12-30T02:00:00"/>
    <n v="0"/>
  </r>
  <r>
    <x v="12"/>
    <x v="3"/>
    <x v="2"/>
    <x v="0"/>
    <d v="2017-11-30T00:00:00"/>
    <d v="1899-12-30T18:00:00"/>
    <d v="1899-12-30T20:00:00"/>
    <x v="8"/>
    <m/>
    <d v="1899-12-30T02:00:00"/>
    <n v="0"/>
  </r>
  <r>
    <x v="12"/>
    <x v="3"/>
    <x v="2"/>
    <x v="0"/>
    <d v="2017-11-30T00:00:00"/>
    <d v="1899-12-30T20:00:00"/>
    <d v="1899-12-30T22:30:00"/>
    <x v="4"/>
    <m/>
    <d v="1899-12-30T02:30:00"/>
    <n v="0"/>
  </r>
  <r>
    <x v="12"/>
    <x v="4"/>
    <x v="3"/>
    <x v="0"/>
    <d v="2017-12-01T00:00:00"/>
    <d v="1899-12-30T09:00:00"/>
    <d v="1899-12-30T11:30:00"/>
    <x v="12"/>
    <m/>
    <d v="1899-12-30T02:30:00"/>
    <n v="0"/>
  </r>
  <r>
    <x v="12"/>
    <x v="4"/>
    <x v="3"/>
    <x v="0"/>
    <d v="2017-12-01T00:00:00"/>
    <d v="1899-12-30T12:30:00"/>
    <d v="1899-12-30T13:30:00"/>
    <x v="7"/>
    <m/>
    <d v="1899-12-30T01:00:00"/>
    <n v="0"/>
  </r>
  <r>
    <x v="12"/>
    <x v="4"/>
    <x v="3"/>
    <x v="0"/>
    <d v="2017-12-01T00:00:00"/>
    <d v="1899-12-30T14:00:00"/>
    <d v="1899-12-30T16:00:00"/>
    <x v="0"/>
    <m/>
    <d v="1899-12-30T02:00:00"/>
    <n v="0"/>
  </r>
  <r>
    <x v="12"/>
    <x v="4"/>
    <x v="3"/>
    <x v="0"/>
    <d v="2017-12-01T00:00:00"/>
    <d v="1899-12-30T16:00:00"/>
    <d v="1899-12-30T18:00:00"/>
    <x v="0"/>
    <m/>
    <d v="1899-12-30T02:00:00"/>
    <n v="0"/>
  </r>
  <r>
    <x v="12"/>
    <x v="4"/>
    <x v="3"/>
    <x v="0"/>
    <d v="2017-12-01T00:00:00"/>
    <d v="1899-12-30T18:00:00"/>
    <d v="1899-12-30T20:00:00"/>
    <x v="8"/>
    <m/>
    <d v="1899-12-30T02:00:00"/>
    <n v="0"/>
  </r>
  <r>
    <x v="12"/>
    <x v="4"/>
    <x v="3"/>
    <x v="0"/>
    <d v="2017-12-01T00:00:00"/>
    <d v="1899-12-30T20:00:00"/>
    <d v="1899-12-30T21:00:00"/>
    <x v="4"/>
    <m/>
    <d v="1899-12-30T01:00:00"/>
    <n v="0"/>
  </r>
  <r>
    <x v="12"/>
    <x v="4"/>
    <x v="3"/>
    <x v="0"/>
    <d v="2017-12-01T00:00:00"/>
    <d v="1899-12-30T21:00:00"/>
    <d v="1899-12-30T22:30:00"/>
    <x v="13"/>
    <m/>
    <d v="1899-12-30T01:30:00"/>
    <n v="0"/>
  </r>
  <r>
    <x v="12"/>
    <x v="5"/>
    <x v="3"/>
    <x v="0"/>
    <d v="2017-12-02T00:00:00"/>
    <d v="1899-12-30T08:00:00"/>
    <d v="1899-12-30T09:00:00"/>
    <x v="1"/>
    <m/>
    <d v="1899-12-30T01:00:00"/>
    <n v="0"/>
  </r>
  <r>
    <x v="12"/>
    <x v="5"/>
    <x v="3"/>
    <x v="0"/>
    <d v="2017-12-02T00:00:00"/>
    <d v="1899-12-30T09:00:00"/>
    <d v="1899-12-30T11:00:00"/>
    <x v="14"/>
    <m/>
    <d v="1899-12-30T02:00:00"/>
    <n v="0"/>
  </r>
  <r>
    <x v="12"/>
    <x v="5"/>
    <x v="3"/>
    <x v="0"/>
    <d v="2017-12-02T00:00:00"/>
    <d v="1899-12-30T11:00:00"/>
    <d v="1899-12-30T14:30:00"/>
    <x v="4"/>
    <m/>
    <d v="1899-12-30T03:30:00"/>
    <n v="0"/>
  </r>
  <r>
    <x v="12"/>
    <x v="5"/>
    <x v="3"/>
    <x v="0"/>
    <d v="2017-12-02T00:00:00"/>
    <d v="1899-12-30T14:30:00"/>
    <d v="1899-12-30T19:00:00"/>
    <x v="15"/>
    <m/>
    <d v="1899-12-30T04:30:00"/>
    <n v="0"/>
  </r>
  <r>
    <x v="12"/>
    <x v="5"/>
    <x v="3"/>
    <x v="0"/>
    <d v="2017-12-02T00:00:00"/>
    <d v="1899-12-30T19:00:00"/>
    <d v="1899-12-30T20:15:00"/>
    <x v="9"/>
    <m/>
    <d v="1899-12-30T01:15:00"/>
    <n v="0"/>
  </r>
  <r>
    <x v="13"/>
    <x v="6"/>
    <x v="3"/>
    <x v="0"/>
    <d v="2017-12-03T00:00:00"/>
    <d v="1899-12-30T07:30:00"/>
    <d v="1899-12-30T10:00:00"/>
    <x v="4"/>
    <m/>
    <d v="1899-12-30T02:30:00"/>
    <n v="0"/>
  </r>
  <r>
    <x v="13"/>
    <x v="6"/>
    <x v="3"/>
    <x v="0"/>
    <d v="2017-12-03T00:00:00"/>
    <d v="1899-12-30T10:00:00"/>
    <d v="1899-12-30T13:30:00"/>
    <x v="8"/>
    <m/>
    <d v="1899-12-30T03:30:00"/>
    <n v="0"/>
  </r>
  <r>
    <x v="13"/>
    <x v="0"/>
    <x v="3"/>
    <x v="0"/>
    <d v="2017-12-04T00:00:00"/>
    <d v="1899-12-30T09:00:00"/>
    <d v="1899-12-30T10:45:00"/>
    <x v="0"/>
    <m/>
    <d v="1899-12-30T01:45:00"/>
    <n v="0"/>
  </r>
  <r>
    <x v="13"/>
    <x v="0"/>
    <x v="3"/>
    <x v="0"/>
    <d v="2017-12-04T00:00:00"/>
    <d v="1899-12-30T12:00:00"/>
    <d v="1899-12-30T13:30:00"/>
    <x v="1"/>
    <m/>
    <d v="1899-12-30T01:30:00"/>
    <n v="0"/>
  </r>
  <r>
    <x v="13"/>
    <x v="0"/>
    <x v="3"/>
    <x v="0"/>
    <d v="2017-12-04T00:00:00"/>
    <d v="1899-12-30T14:00:00"/>
    <d v="1899-12-30T15:30:00"/>
    <x v="2"/>
    <m/>
    <d v="1899-12-30T01:30:00"/>
    <n v="0"/>
  </r>
  <r>
    <x v="13"/>
    <x v="0"/>
    <x v="3"/>
    <x v="0"/>
    <d v="2017-12-04T00:00:00"/>
    <d v="1899-12-30T15:30:00"/>
    <d v="1899-12-30T17:00:00"/>
    <x v="3"/>
    <m/>
    <d v="1899-12-30T01:30:00"/>
    <n v="0"/>
  </r>
  <r>
    <x v="13"/>
    <x v="0"/>
    <x v="3"/>
    <x v="0"/>
    <d v="2017-12-04T00:00:00"/>
    <d v="1899-12-30T17:00:00"/>
    <d v="1899-12-30T18:00:00"/>
    <x v="1"/>
    <m/>
    <d v="1899-12-30T01:00:00"/>
    <n v="0"/>
  </r>
  <r>
    <x v="13"/>
    <x v="0"/>
    <x v="3"/>
    <x v="0"/>
    <d v="2017-12-04T00:00:00"/>
    <d v="1899-12-30T18:00:00"/>
    <d v="1899-12-30T22:30:00"/>
    <x v="4"/>
    <m/>
    <d v="1899-12-30T04:30:00"/>
    <n v="0"/>
  </r>
  <r>
    <x v="13"/>
    <x v="1"/>
    <x v="3"/>
    <x v="0"/>
    <d v="2017-12-05T00:00:00"/>
    <d v="1899-12-30T07:30:00"/>
    <d v="1899-12-30T08:15:00"/>
    <x v="5"/>
    <m/>
    <d v="1899-12-30T00:45:00"/>
    <n v="0"/>
  </r>
  <r>
    <x v="13"/>
    <x v="1"/>
    <x v="3"/>
    <x v="0"/>
    <d v="2017-12-05T00:00:00"/>
    <d v="1899-12-30T08:30:00"/>
    <d v="1899-12-30T12:00:00"/>
    <x v="6"/>
    <m/>
    <d v="1899-12-30T03:30:00"/>
    <n v="0"/>
  </r>
  <r>
    <x v="13"/>
    <x v="1"/>
    <x v="3"/>
    <x v="0"/>
    <d v="2017-12-05T00:00:00"/>
    <d v="1899-12-30T12:30:00"/>
    <d v="1899-12-30T13:30:00"/>
    <x v="7"/>
    <m/>
    <d v="1899-12-30T01:00:00"/>
    <n v="0"/>
  </r>
  <r>
    <x v="13"/>
    <x v="1"/>
    <x v="3"/>
    <x v="0"/>
    <d v="2017-12-05T00:00:00"/>
    <d v="1899-12-30T14:00:00"/>
    <d v="1899-12-30T18:00:00"/>
    <x v="0"/>
    <m/>
    <d v="1899-12-30T04:00:00"/>
    <n v="0"/>
  </r>
  <r>
    <x v="13"/>
    <x v="1"/>
    <x v="3"/>
    <x v="0"/>
    <d v="2017-12-05T00:00:00"/>
    <d v="1899-12-30T18:00:00"/>
    <d v="1899-12-30T20:00:00"/>
    <x v="8"/>
    <m/>
    <d v="1899-12-30T02:00:00"/>
    <n v="0"/>
  </r>
  <r>
    <x v="13"/>
    <x v="1"/>
    <x v="3"/>
    <x v="0"/>
    <d v="2017-12-05T00:00:00"/>
    <d v="1899-12-30T20:00:00"/>
    <d v="1899-12-30T22:30:00"/>
    <x v="4"/>
    <m/>
    <d v="1899-12-30T02:30:00"/>
    <n v="0"/>
  </r>
  <r>
    <x v="13"/>
    <x v="2"/>
    <x v="3"/>
    <x v="0"/>
    <d v="2017-12-06T00:00:00"/>
    <d v="1899-12-30T08:00:00"/>
    <d v="1899-12-30T10:00:00"/>
    <x v="0"/>
    <m/>
    <d v="1899-12-30T02:00:00"/>
    <n v="0"/>
  </r>
  <r>
    <x v="13"/>
    <x v="2"/>
    <x v="3"/>
    <x v="0"/>
    <d v="2017-12-06T00:00:00"/>
    <d v="1899-12-30T10:00:00"/>
    <d v="1899-12-30T12:00:00"/>
    <x v="0"/>
    <m/>
    <d v="1899-12-30T02:00:00"/>
    <n v="0"/>
  </r>
  <r>
    <x v="13"/>
    <x v="2"/>
    <x v="3"/>
    <x v="0"/>
    <d v="2017-12-06T00:00:00"/>
    <d v="1899-12-30T12:30:00"/>
    <d v="1899-12-30T14:30:00"/>
    <x v="4"/>
    <m/>
    <d v="1899-12-30T02:00:00"/>
    <n v="0"/>
  </r>
  <r>
    <x v="13"/>
    <x v="2"/>
    <x v="3"/>
    <x v="0"/>
    <d v="2017-12-06T00:00:00"/>
    <d v="1899-12-30T14:30:00"/>
    <d v="1899-12-30T19:00:00"/>
    <x v="8"/>
    <m/>
    <d v="1899-12-30T04:30:00"/>
    <n v="0"/>
  </r>
  <r>
    <x v="13"/>
    <x v="2"/>
    <x v="3"/>
    <x v="0"/>
    <d v="2017-12-06T00:00:00"/>
    <d v="1899-12-30T19:00:00"/>
    <d v="1899-12-30T20:00:00"/>
    <x v="4"/>
    <m/>
    <d v="1899-12-30T01:00:00"/>
    <n v="0"/>
  </r>
  <r>
    <x v="13"/>
    <x v="2"/>
    <x v="3"/>
    <x v="0"/>
    <d v="2017-12-06T00:00:00"/>
    <d v="1899-12-30T20:00:00"/>
    <d v="1899-12-30T22:30:00"/>
    <x v="9"/>
    <m/>
    <d v="1899-12-30T02:30:00"/>
    <n v="0"/>
  </r>
  <r>
    <x v="13"/>
    <x v="3"/>
    <x v="3"/>
    <x v="0"/>
    <d v="2017-12-07T00:00:00"/>
    <d v="1899-12-30T08:30:00"/>
    <d v="1899-12-30T10:00:00"/>
    <x v="3"/>
    <m/>
    <d v="1899-12-30T01:30:00"/>
    <n v="0"/>
  </r>
  <r>
    <x v="13"/>
    <x v="3"/>
    <x v="3"/>
    <x v="0"/>
    <d v="2017-12-07T00:00:00"/>
    <d v="1899-12-30T12:30:00"/>
    <d v="1899-12-30T13:30:00"/>
    <x v="10"/>
    <m/>
    <d v="1899-12-30T01:00:00"/>
    <n v="0"/>
  </r>
  <r>
    <x v="13"/>
    <x v="3"/>
    <x v="3"/>
    <x v="0"/>
    <d v="2017-12-07T00:00:00"/>
    <d v="1899-12-30T14:00:00"/>
    <d v="1899-12-30T14:40:00"/>
    <x v="11"/>
    <m/>
    <d v="1899-12-30T00:40:00"/>
    <n v="0"/>
  </r>
  <r>
    <x v="13"/>
    <x v="3"/>
    <x v="3"/>
    <x v="0"/>
    <d v="2017-12-07T00:00:00"/>
    <d v="1899-12-30T14:45:00"/>
    <d v="1899-12-30T15:25:00"/>
    <x v="11"/>
    <m/>
    <d v="1899-12-30T00:40:00"/>
    <n v="0"/>
  </r>
  <r>
    <x v="13"/>
    <x v="3"/>
    <x v="3"/>
    <x v="0"/>
    <d v="2017-12-07T00:00:00"/>
    <d v="1899-12-30T16:00:00"/>
    <d v="1899-12-30T18:00:00"/>
    <x v="0"/>
    <m/>
    <d v="1899-12-30T02:00:00"/>
    <n v="0"/>
  </r>
  <r>
    <x v="13"/>
    <x v="3"/>
    <x v="3"/>
    <x v="0"/>
    <d v="2017-12-07T00:00:00"/>
    <d v="1899-12-30T18:00:00"/>
    <d v="1899-12-30T20:00:00"/>
    <x v="8"/>
    <m/>
    <d v="1899-12-30T02:00:00"/>
    <n v="0"/>
  </r>
  <r>
    <x v="13"/>
    <x v="3"/>
    <x v="3"/>
    <x v="0"/>
    <d v="2017-12-07T00:00:00"/>
    <d v="1899-12-30T20:00:00"/>
    <d v="1899-12-30T22:30:00"/>
    <x v="4"/>
    <m/>
    <d v="1899-12-30T02:30:00"/>
    <n v="0"/>
  </r>
  <r>
    <x v="13"/>
    <x v="4"/>
    <x v="3"/>
    <x v="0"/>
    <d v="2017-12-08T00:00:00"/>
    <d v="1899-12-30T09:00:00"/>
    <d v="1899-12-30T11:30:00"/>
    <x v="12"/>
    <m/>
    <d v="1899-12-30T02:30:00"/>
    <n v="0"/>
  </r>
  <r>
    <x v="13"/>
    <x v="4"/>
    <x v="3"/>
    <x v="0"/>
    <d v="2017-12-08T00:00:00"/>
    <d v="1899-12-30T12:30:00"/>
    <d v="1899-12-30T13:30:00"/>
    <x v="7"/>
    <m/>
    <d v="1899-12-30T01:00:00"/>
    <n v="0"/>
  </r>
  <r>
    <x v="13"/>
    <x v="4"/>
    <x v="3"/>
    <x v="0"/>
    <d v="2017-12-08T00:00:00"/>
    <d v="1899-12-30T14:00:00"/>
    <d v="1899-12-30T16:00:00"/>
    <x v="0"/>
    <m/>
    <d v="1899-12-30T02:00:00"/>
    <n v="0"/>
  </r>
  <r>
    <x v="13"/>
    <x v="4"/>
    <x v="3"/>
    <x v="0"/>
    <d v="2017-12-08T00:00:00"/>
    <d v="1899-12-30T16:00:00"/>
    <d v="1899-12-30T18:00:00"/>
    <x v="0"/>
    <m/>
    <d v="1899-12-30T02:00:00"/>
    <n v="0"/>
  </r>
  <r>
    <x v="13"/>
    <x v="4"/>
    <x v="3"/>
    <x v="0"/>
    <d v="2017-12-08T00:00:00"/>
    <d v="1899-12-30T18:00:00"/>
    <d v="1899-12-30T20:00:00"/>
    <x v="8"/>
    <m/>
    <d v="1899-12-30T02:00:00"/>
    <n v="0"/>
  </r>
  <r>
    <x v="13"/>
    <x v="4"/>
    <x v="3"/>
    <x v="0"/>
    <d v="2017-12-08T00:00:00"/>
    <d v="1899-12-30T20:00:00"/>
    <d v="1899-12-30T21:00:00"/>
    <x v="4"/>
    <m/>
    <d v="1899-12-30T01:00:00"/>
    <n v="0"/>
  </r>
  <r>
    <x v="13"/>
    <x v="4"/>
    <x v="3"/>
    <x v="0"/>
    <d v="2017-12-08T00:00:00"/>
    <d v="1899-12-30T21:00:00"/>
    <d v="1899-12-30T22:30:00"/>
    <x v="13"/>
    <m/>
    <d v="1899-12-30T01:30:00"/>
    <n v="0"/>
  </r>
  <r>
    <x v="13"/>
    <x v="5"/>
    <x v="3"/>
    <x v="0"/>
    <d v="2017-12-09T00:00:00"/>
    <d v="1899-12-30T08:00:00"/>
    <d v="1899-12-30T09:00:00"/>
    <x v="1"/>
    <m/>
    <d v="1899-12-30T01:00:00"/>
    <n v="0"/>
  </r>
  <r>
    <x v="13"/>
    <x v="5"/>
    <x v="3"/>
    <x v="0"/>
    <d v="2017-12-09T00:00:00"/>
    <d v="1899-12-30T09:00:00"/>
    <d v="1899-12-30T11:00:00"/>
    <x v="14"/>
    <m/>
    <d v="1899-12-30T02:00:00"/>
    <n v="0"/>
  </r>
  <r>
    <x v="13"/>
    <x v="5"/>
    <x v="3"/>
    <x v="0"/>
    <d v="2017-12-09T00:00:00"/>
    <d v="1899-12-30T11:00:00"/>
    <d v="1899-12-30T14:30:00"/>
    <x v="4"/>
    <m/>
    <d v="1899-12-30T03:30:00"/>
    <n v="0"/>
  </r>
  <r>
    <x v="13"/>
    <x v="5"/>
    <x v="3"/>
    <x v="0"/>
    <d v="2017-12-09T00:00:00"/>
    <d v="1899-12-30T14:30:00"/>
    <d v="1899-12-30T19:00:00"/>
    <x v="15"/>
    <m/>
    <d v="1899-12-30T04:30:00"/>
    <n v="0"/>
  </r>
  <r>
    <x v="13"/>
    <x v="5"/>
    <x v="3"/>
    <x v="0"/>
    <d v="2017-12-09T00:00:00"/>
    <d v="1899-12-30T19:00:00"/>
    <d v="1899-12-30T20:15:00"/>
    <x v="9"/>
    <m/>
    <d v="1899-12-30T01:15:00"/>
    <n v="0"/>
  </r>
  <r>
    <x v="14"/>
    <x v="6"/>
    <x v="3"/>
    <x v="0"/>
    <d v="2017-12-10T00:00:00"/>
    <d v="1899-12-30T07:30:00"/>
    <d v="1899-12-30T10:00:00"/>
    <x v="4"/>
    <m/>
    <d v="1899-12-30T02:30:00"/>
    <n v="0"/>
  </r>
  <r>
    <x v="14"/>
    <x v="6"/>
    <x v="3"/>
    <x v="0"/>
    <d v="2017-12-10T00:00:00"/>
    <d v="1899-12-30T10:00:00"/>
    <d v="1899-12-30T13:30:00"/>
    <x v="8"/>
    <m/>
    <d v="1899-12-30T03:30:00"/>
    <n v="0"/>
  </r>
  <r>
    <x v="14"/>
    <x v="0"/>
    <x v="3"/>
    <x v="0"/>
    <d v="2017-12-11T00:00:00"/>
    <d v="1899-12-30T09:00:00"/>
    <d v="1899-12-30T10:45:00"/>
    <x v="0"/>
    <m/>
    <d v="1899-12-30T01:45:00"/>
    <n v="0"/>
  </r>
  <r>
    <x v="14"/>
    <x v="0"/>
    <x v="3"/>
    <x v="0"/>
    <d v="2017-12-11T00:00:00"/>
    <d v="1899-12-30T12:00:00"/>
    <d v="1899-12-30T13:30:00"/>
    <x v="1"/>
    <m/>
    <d v="1899-12-30T01:30:00"/>
    <n v="0"/>
  </r>
  <r>
    <x v="14"/>
    <x v="0"/>
    <x v="3"/>
    <x v="0"/>
    <d v="2017-12-11T00:00:00"/>
    <d v="1899-12-30T14:00:00"/>
    <d v="1899-12-30T15:30:00"/>
    <x v="2"/>
    <m/>
    <d v="1899-12-30T01:30:00"/>
    <n v="0"/>
  </r>
  <r>
    <x v="14"/>
    <x v="0"/>
    <x v="3"/>
    <x v="0"/>
    <d v="2017-12-11T00:00:00"/>
    <d v="1899-12-30T15:30:00"/>
    <d v="1899-12-30T17:00:00"/>
    <x v="3"/>
    <m/>
    <d v="1899-12-30T01:30:00"/>
    <n v="0"/>
  </r>
  <r>
    <x v="14"/>
    <x v="0"/>
    <x v="3"/>
    <x v="0"/>
    <d v="2017-12-11T00:00:00"/>
    <d v="1899-12-30T17:00:00"/>
    <d v="1899-12-30T18:00:00"/>
    <x v="1"/>
    <m/>
    <d v="1899-12-30T01:00:00"/>
    <n v="0"/>
  </r>
  <r>
    <x v="14"/>
    <x v="0"/>
    <x v="3"/>
    <x v="0"/>
    <d v="2017-12-11T00:00:00"/>
    <d v="1899-12-30T18:00:00"/>
    <d v="1899-12-30T22:30:00"/>
    <x v="4"/>
    <m/>
    <d v="1899-12-30T04:30:00"/>
    <n v="0"/>
  </r>
  <r>
    <x v="14"/>
    <x v="1"/>
    <x v="3"/>
    <x v="0"/>
    <d v="2017-12-12T00:00:00"/>
    <d v="1899-12-30T07:30:00"/>
    <d v="1899-12-30T08:15:00"/>
    <x v="5"/>
    <m/>
    <d v="1899-12-30T00:45:00"/>
    <n v="0"/>
  </r>
  <r>
    <x v="14"/>
    <x v="1"/>
    <x v="3"/>
    <x v="0"/>
    <d v="2017-12-12T00:00:00"/>
    <d v="1899-12-30T08:30:00"/>
    <d v="1899-12-30T12:00:00"/>
    <x v="6"/>
    <m/>
    <d v="1899-12-30T03:30:00"/>
    <n v="0"/>
  </r>
  <r>
    <x v="14"/>
    <x v="1"/>
    <x v="3"/>
    <x v="0"/>
    <d v="2017-12-12T00:00:00"/>
    <d v="1899-12-30T12:30:00"/>
    <d v="1899-12-30T13:30:00"/>
    <x v="7"/>
    <m/>
    <d v="1899-12-30T01:00:00"/>
    <n v="0"/>
  </r>
  <r>
    <x v="14"/>
    <x v="1"/>
    <x v="3"/>
    <x v="0"/>
    <d v="2017-12-12T00:00:00"/>
    <d v="1899-12-30T14:00:00"/>
    <d v="1899-12-30T18:00:00"/>
    <x v="0"/>
    <m/>
    <d v="1899-12-30T04:00:00"/>
    <n v="0"/>
  </r>
  <r>
    <x v="14"/>
    <x v="1"/>
    <x v="3"/>
    <x v="0"/>
    <d v="2017-12-12T00:00:00"/>
    <d v="1899-12-30T18:00:00"/>
    <d v="1899-12-30T20:00:00"/>
    <x v="8"/>
    <m/>
    <d v="1899-12-30T02:00:00"/>
    <n v="0"/>
  </r>
  <r>
    <x v="14"/>
    <x v="1"/>
    <x v="3"/>
    <x v="0"/>
    <d v="2017-12-12T00:00:00"/>
    <d v="1899-12-30T20:00:00"/>
    <d v="1899-12-30T22:30:00"/>
    <x v="4"/>
    <m/>
    <d v="1899-12-30T02:30:00"/>
    <n v="0"/>
  </r>
  <r>
    <x v="14"/>
    <x v="2"/>
    <x v="3"/>
    <x v="0"/>
    <d v="2017-12-13T00:00:00"/>
    <d v="1899-12-30T08:00:00"/>
    <d v="1899-12-30T10:00:00"/>
    <x v="0"/>
    <m/>
    <d v="1899-12-30T02:00:00"/>
    <n v="0"/>
  </r>
  <r>
    <x v="14"/>
    <x v="2"/>
    <x v="3"/>
    <x v="0"/>
    <d v="2017-12-13T00:00:00"/>
    <d v="1899-12-30T10:00:00"/>
    <d v="1899-12-30T12:00:00"/>
    <x v="0"/>
    <m/>
    <d v="1899-12-30T02:00:00"/>
    <n v="0"/>
  </r>
  <r>
    <x v="14"/>
    <x v="2"/>
    <x v="3"/>
    <x v="0"/>
    <d v="2017-12-13T00:00:00"/>
    <d v="1899-12-30T12:30:00"/>
    <d v="1899-12-30T14:30:00"/>
    <x v="4"/>
    <m/>
    <d v="1899-12-30T02:00:00"/>
    <n v="0"/>
  </r>
  <r>
    <x v="14"/>
    <x v="2"/>
    <x v="3"/>
    <x v="0"/>
    <d v="2017-12-13T00:00:00"/>
    <d v="1899-12-30T14:30:00"/>
    <d v="1899-12-30T19:00:00"/>
    <x v="8"/>
    <m/>
    <d v="1899-12-30T04:30:00"/>
    <n v="0"/>
  </r>
  <r>
    <x v="14"/>
    <x v="2"/>
    <x v="3"/>
    <x v="0"/>
    <d v="2017-12-13T00:00:00"/>
    <d v="1899-12-30T19:00:00"/>
    <d v="1899-12-30T20:00:00"/>
    <x v="4"/>
    <m/>
    <d v="1899-12-30T01:00:00"/>
    <n v="0"/>
  </r>
  <r>
    <x v="14"/>
    <x v="2"/>
    <x v="3"/>
    <x v="0"/>
    <d v="2017-12-13T00:00:00"/>
    <d v="1899-12-30T20:00:00"/>
    <d v="1899-12-30T22:30:00"/>
    <x v="9"/>
    <m/>
    <d v="1899-12-30T02:30:00"/>
    <n v="0"/>
  </r>
  <r>
    <x v="14"/>
    <x v="3"/>
    <x v="3"/>
    <x v="0"/>
    <d v="2017-12-14T00:00:00"/>
    <d v="1899-12-30T08:30:00"/>
    <d v="1899-12-30T10:00:00"/>
    <x v="3"/>
    <m/>
    <d v="1899-12-30T01:30:00"/>
    <n v="0"/>
  </r>
  <r>
    <x v="14"/>
    <x v="3"/>
    <x v="3"/>
    <x v="0"/>
    <d v="2017-12-14T00:00:00"/>
    <d v="1899-12-30T12:30:00"/>
    <d v="1899-12-30T13:30:00"/>
    <x v="10"/>
    <m/>
    <d v="1899-12-30T01:00:00"/>
    <n v="0"/>
  </r>
  <r>
    <x v="14"/>
    <x v="3"/>
    <x v="3"/>
    <x v="0"/>
    <d v="2017-12-14T00:00:00"/>
    <d v="1899-12-30T14:00:00"/>
    <d v="1899-12-30T14:40:00"/>
    <x v="11"/>
    <m/>
    <d v="1899-12-30T00:40:00"/>
    <n v="0"/>
  </r>
  <r>
    <x v="14"/>
    <x v="3"/>
    <x v="3"/>
    <x v="0"/>
    <d v="2017-12-14T00:00:00"/>
    <d v="1899-12-30T14:45:00"/>
    <d v="1899-12-30T15:25:00"/>
    <x v="11"/>
    <m/>
    <d v="1899-12-30T00:40:00"/>
    <n v="0"/>
  </r>
  <r>
    <x v="14"/>
    <x v="3"/>
    <x v="3"/>
    <x v="0"/>
    <d v="2017-12-14T00:00:00"/>
    <d v="1899-12-30T16:00:00"/>
    <d v="1899-12-30T18:00:00"/>
    <x v="0"/>
    <m/>
    <d v="1899-12-30T02:00:00"/>
    <n v="0"/>
  </r>
  <r>
    <x v="14"/>
    <x v="3"/>
    <x v="3"/>
    <x v="0"/>
    <d v="2017-12-14T00:00:00"/>
    <d v="1899-12-30T18:00:00"/>
    <d v="1899-12-30T20:00:00"/>
    <x v="8"/>
    <m/>
    <d v="1899-12-30T02:00:00"/>
    <n v="0"/>
  </r>
  <r>
    <x v="14"/>
    <x v="3"/>
    <x v="3"/>
    <x v="0"/>
    <d v="2017-12-14T00:00:00"/>
    <d v="1899-12-30T20:00:00"/>
    <d v="1899-12-30T22:30:00"/>
    <x v="4"/>
    <m/>
    <d v="1899-12-30T02:30:00"/>
    <n v="0"/>
  </r>
  <r>
    <x v="14"/>
    <x v="4"/>
    <x v="3"/>
    <x v="0"/>
    <d v="2017-12-15T00:00:00"/>
    <d v="1899-12-30T09:00:00"/>
    <d v="1899-12-30T11:30:00"/>
    <x v="12"/>
    <m/>
    <d v="1899-12-30T02:30:00"/>
    <n v="0"/>
  </r>
  <r>
    <x v="14"/>
    <x v="4"/>
    <x v="3"/>
    <x v="0"/>
    <d v="2017-12-15T00:00:00"/>
    <d v="1899-12-30T12:30:00"/>
    <d v="1899-12-30T13:30:00"/>
    <x v="7"/>
    <m/>
    <d v="1899-12-30T01:00:00"/>
    <n v="0"/>
  </r>
  <r>
    <x v="14"/>
    <x v="4"/>
    <x v="3"/>
    <x v="0"/>
    <d v="2017-12-15T00:00:00"/>
    <d v="1899-12-30T14:00:00"/>
    <d v="1899-12-30T16:00:00"/>
    <x v="0"/>
    <m/>
    <d v="1899-12-30T02:00:00"/>
    <n v="0"/>
  </r>
  <r>
    <x v="14"/>
    <x v="4"/>
    <x v="3"/>
    <x v="0"/>
    <d v="2017-12-15T00:00:00"/>
    <d v="1899-12-30T16:00:00"/>
    <d v="1899-12-30T18:00:00"/>
    <x v="0"/>
    <m/>
    <d v="1899-12-30T02:00:00"/>
    <n v="0"/>
  </r>
  <r>
    <x v="14"/>
    <x v="4"/>
    <x v="3"/>
    <x v="0"/>
    <d v="2017-12-15T00:00:00"/>
    <d v="1899-12-30T18:00:00"/>
    <d v="1899-12-30T20:00:00"/>
    <x v="8"/>
    <m/>
    <d v="1899-12-30T02:00:00"/>
    <n v="0"/>
  </r>
  <r>
    <x v="14"/>
    <x v="4"/>
    <x v="3"/>
    <x v="0"/>
    <d v="2017-12-15T00:00:00"/>
    <d v="1899-12-30T20:00:00"/>
    <d v="1899-12-30T21:00:00"/>
    <x v="4"/>
    <m/>
    <d v="1899-12-30T01:00:00"/>
    <n v="0"/>
  </r>
  <r>
    <x v="14"/>
    <x v="4"/>
    <x v="3"/>
    <x v="0"/>
    <d v="2017-12-15T00:00:00"/>
    <d v="1899-12-30T21:00:00"/>
    <d v="1899-12-30T22:30:00"/>
    <x v="13"/>
    <m/>
    <d v="1899-12-30T01:30:00"/>
    <n v="0"/>
  </r>
  <r>
    <x v="14"/>
    <x v="5"/>
    <x v="3"/>
    <x v="0"/>
    <d v="2017-12-16T00:00:00"/>
    <d v="1899-12-30T08:00:00"/>
    <d v="1899-12-30T09:00:00"/>
    <x v="1"/>
    <m/>
    <d v="1899-12-30T01:00:00"/>
    <n v="0"/>
  </r>
  <r>
    <x v="14"/>
    <x v="5"/>
    <x v="3"/>
    <x v="0"/>
    <d v="2017-12-16T00:00:00"/>
    <d v="1899-12-30T09:00:00"/>
    <d v="1899-12-30T11:00:00"/>
    <x v="14"/>
    <m/>
    <d v="1899-12-30T02:00:00"/>
    <n v="0"/>
  </r>
  <r>
    <x v="14"/>
    <x v="5"/>
    <x v="3"/>
    <x v="0"/>
    <d v="2017-12-16T00:00:00"/>
    <d v="1899-12-30T11:00:00"/>
    <d v="1899-12-30T14:30:00"/>
    <x v="4"/>
    <m/>
    <d v="1899-12-30T03:30:00"/>
    <n v="0"/>
  </r>
  <r>
    <x v="14"/>
    <x v="5"/>
    <x v="3"/>
    <x v="0"/>
    <d v="2017-12-16T00:00:00"/>
    <d v="1899-12-30T14:30:00"/>
    <d v="1899-12-30T19:00:00"/>
    <x v="15"/>
    <m/>
    <d v="1899-12-30T04:30:00"/>
    <n v="0"/>
  </r>
  <r>
    <x v="14"/>
    <x v="5"/>
    <x v="3"/>
    <x v="0"/>
    <d v="2017-12-16T00:00:00"/>
    <d v="1899-12-30T19:00:00"/>
    <d v="1899-12-30T20:15:00"/>
    <x v="9"/>
    <m/>
    <d v="1899-12-30T01:15:00"/>
    <n v="0"/>
  </r>
  <r>
    <x v="15"/>
    <x v="6"/>
    <x v="3"/>
    <x v="0"/>
    <d v="2017-12-17T00:00:00"/>
    <d v="1899-12-30T07:30:00"/>
    <d v="1899-12-30T10:00:00"/>
    <x v="4"/>
    <m/>
    <d v="1899-12-30T02:30:00"/>
    <n v="0"/>
  </r>
  <r>
    <x v="15"/>
    <x v="6"/>
    <x v="3"/>
    <x v="0"/>
    <d v="2017-12-17T00:00:00"/>
    <d v="1899-12-30T10:00:00"/>
    <d v="1899-12-30T13:30:00"/>
    <x v="8"/>
    <m/>
    <d v="1899-12-30T03:30:00"/>
    <n v="0"/>
  </r>
  <r>
    <x v="15"/>
    <x v="0"/>
    <x v="3"/>
    <x v="0"/>
    <d v="2017-12-18T00:00:00"/>
    <d v="1899-12-30T09:00:00"/>
    <d v="1899-12-30T10:45:00"/>
    <x v="0"/>
    <m/>
    <d v="1899-12-30T01:45:00"/>
    <n v="0"/>
  </r>
  <r>
    <x v="15"/>
    <x v="0"/>
    <x v="3"/>
    <x v="0"/>
    <d v="2017-12-18T00:00:00"/>
    <d v="1899-12-30T12:00:00"/>
    <d v="1899-12-30T13:30:00"/>
    <x v="1"/>
    <m/>
    <d v="1899-12-30T01:30:00"/>
    <n v="0"/>
  </r>
  <r>
    <x v="15"/>
    <x v="0"/>
    <x v="3"/>
    <x v="0"/>
    <d v="2017-12-18T00:00:00"/>
    <d v="1899-12-30T14:00:00"/>
    <d v="1899-12-30T15:30:00"/>
    <x v="2"/>
    <m/>
    <d v="1899-12-30T01:30:00"/>
    <n v="0"/>
  </r>
  <r>
    <x v="15"/>
    <x v="0"/>
    <x v="3"/>
    <x v="0"/>
    <d v="2017-12-18T00:00:00"/>
    <d v="1899-12-30T15:30:00"/>
    <d v="1899-12-30T17:00:00"/>
    <x v="3"/>
    <m/>
    <d v="1899-12-30T01:30:00"/>
    <n v="0"/>
  </r>
  <r>
    <x v="15"/>
    <x v="0"/>
    <x v="3"/>
    <x v="0"/>
    <d v="2017-12-18T00:00:00"/>
    <d v="1899-12-30T17:00:00"/>
    <d v="1899-12-30T18:00:00"/>
    <x v="1"/>
    <m/>
    <d v="1899-12-30T01:00:00"/>
    <n v="0"/>
  </r>
  <r>
    <x v="15"/>
    <x v="0"/>
    <x v="3"/>
    <x v="0"/>
    <d v="2017-12-18T00:00:00"/>
    <d v="1899-12-30T18:00:00"/>
    <d v="1899-12-30T22:30:00"/>
    <x v="4"/>
    <m/>
    <d v="1899-12-30T04:30:00"/>
    <n v="0"/>
  </r>
  <r>
    <x v="15"/>
    <x v="1"/>
    <x v="3"/>
    <x v="0"/>
    <d v="2017-12-19T00:00:00"/>
    <d v="1899-12-30T07:30:00"/>
    <d v="1899-12-30T08:15:00"/>
    <x v="5"/>
    <m/>
    <d v="1899-12-30T00:45:00"/>
    <n v="0"/>
  </r>
  <r>
    <x v="15"/>
    <x v="1"/>
    <x v="3"/>
    <x v="0"/>
    <d v="2017-12-19T00:00:00"/>
    <d v="1899-12-30T08:30:00"/>
    <d v="1899-12-30T12:00:00"/>
    <x v="6"/>
    <m/>
    <d v="1899-12-30T03:30:00"/>
    <n v="0"/>
  </r>
  <r>
    <x v="15"/>
    <x v="1"/>
    <x v="3"/>
    <x v="0"/>
    <d v="2017-12-19T00:00:00"/>
    <d v="1899-12-30T12:30:00"/>
    <d v="1899-12-30T13:30:00"/>
    <x v="7"/>
    <m/>
    <d v="1899-12-30T01:00:00"/>
    <n v="0"/>
  </r>
  <r>
    <x v="15"/>
    <x v="1"/>
    <x v="3"/>
    <x v="0"/>
    <d v="2017-12-19T00:00:00"/>
    <d v="1899-12-30T14:00:00"/>
    <d v="1899-12-30T18:00:00"/>
    <x v="0"/>
    <m/>
    <d v="1899-12-30T04:00:00"/>
    <n v="0"/>
  </r>
  <r>
    <x v="15"/>
    <x v="1"/>
    <x v="3"/>
    <x v="0"/>
    <d v="2017-12-19T00:00:00"/>
    <d v="1899-12-30T18:00:00"/>
    <d v="1899-12-30T20:00:00"/>
    <x v="8"/>
    <m/>
    <d v="1899-12-30T02:00:00"/>
    <n v="0"/>
  </r>
  <r>
    <x v="15"/>
    <x v="1"/>
    <x v="3"/>
    <x v="0"/>
    <d v="2017-12-19T00:00:00"/>
    <d v="1899-12-30T20:00:00"/>
    <d v="1899-12-30T22:30:00"/>
    <x v="4"/>
    <m/>
    <d v="1899-12-30T02:30:00"/>
    <n v="0"/>
  </r>
  <r>
    <x v="15"/>
    <x v="2"/>
    <x v="3"/>
    <x v="0"/>
    <d v="2017-12-20T00:00:00"/>
    <d v="1899-12-30T08:00:00"/>
    <d v="1899-12-30T10:00:00"/>
    <x v="0"/>
    <m/>
    <d v="1899-12-30T02:00:00"/>
    <n v="0"/>
  </r>
  <r>
    <x v="15"/>
    <x v="2"/>
    <x v="3"/>
    <x v="0"/>
    <d v="2017-12-20T00:00:00"/>
    <d v="1899-12-30T10:00:00"/>
    <d v="1899-12-30T12:00:00"/>
    <x v="0"/>
    <m/>
    <d v="1899-12-30T02:00:00"/>
    <n v="0"/>
  </r>
  <r>
    <x v="15"/>
    <x v="2"/>
    <x v="3"/>
    <x v="0"/>
    <d v="2017-12-20T00:00:00"/>
    <d v="1899-12-30T12:30:00"/>
    <d v="1899-12-30T14:30:00"/>
    <x v="4"/>
    <m/>
    <d v="1899-12-30T02:00:00"/>
    <n v="0"/>
  </r>
  <r>
    <x v="15"/>
    <x v="2"/>
    <x v="3"/>
    <x v="0"/>
    <d v="2017-12-20T00:00:00"/>
    <d v="1899-12-30T14:30:00"/>
    <d v="1899-12-30T19:00:00"/>
    <x v="8"/>
    <m/>
    <d v="1899-12-30T04:30:00"/>
    <n v="0"/>
  </r>
  <r>
    <x v="15"/>
    <x v="2"/>
    <x v="3"/>
    <x v="0"/>
    <d v="2017-12-20T00:00:00"/>
    <d v="1899-12-30T19:00:00"/>
    <d v="1899-12-30T20:00:00"/>
    <x v="4"/>
    <m/>
    <d v="1899-12-30T01:00:00"/>
    <n v="0"/>
  </r>
  <r>
    <x v="15"/>
    <x v="2"/>
    <x v="3"/>
    <x v="0"/>
    <d v="2017-12-20T00:00:00"/>
    <d v="1899-12-30T20:00:00"/>
    <d v="1899-12-30T22:30:00"/>
    <x v="9"/>
    <m/>
    <d v="1899-12-30T02:30:00"/>
    <n v="0"/>
  </r>
  <r>
    <x v="15"/>
    <x v="3"/>
    <x v="3"/>
    <x v="0"/>
    <d v="2017-12-21T00:00:00"/>
    <d v="1899-12-30T08:30:00"/>
    <d v="1899-12-30T10:00:00"/>
    <x v="3"/>
    <m/>
    <d v="1899-12-30T01:30:00"/>
    <n v="0"/>
  </r>
  <r>
    <x v="15"/>
    <x v="3"/>
    <x v="3"/>
    <x v="0"/>
    <d v="2017-12-21T00:00:00"/>
    <d v="1899-12-30T12:30:00"/>
    <d v="1899-12-30T13:30:00"/>
    <x v="10"/>
    <m/>
    <d v="1899-12-30T01:00:00"/>
    <n v="0"/>
  </r>
  <r>
    <x v="15"/>
    <x v="3"/>
    <x v="3"/>
    <x v="0"/>
    <d v="2017-12-21T00:00:00"/>
    <d v="1899-12-30T14:00:00"/>
    <d v="1899-12-30T14:40:00"/>
    <x v="11"/>
    <m/>
    <d v="1899-12-30T00:40:00"/>
    <n v="0"/>
  </r>
  <r>
    <x v="15"/>
    <x v="3"/>
    <x v="3"/>
    <x v="0"/>
    <d v="2017-12-21T00:00:00"/>
    <d v="1899-12-30T14:45:00"/>
    <d v="1899-12-30T15:25:00"/>
    <x v="11"/>
    <m/>
    <d v="1899-12-30T00:40:00"/>
    <n v="0"/>
  </r>
  <r>
    <x v="15"/>
    <x v="3"/>
    <x v="3"/>
    <x v="0"/>
    <d v="2017-12-21T00:00:00"/>
    <d v="1899-12-30T16:00:00"/>
    <d v="1899-12-30T18:00:00"/>
    <x v="0"/>
    <m/>
    <d v="1899-12-30T02:00:00"/>
    <n v="0"/>
  </r>
  <r>
    <x v="15"/>
    <x v="3"/>
    <x v="3"/>
    <x v="0"/>
    <d v="2017-12-21T00:00:00"/>
    <d v="1899-12-30T18:00:00"/>
    <d v="1899-12-30T20:00:00"/>
    <x v="8"/>
    <m/>
    <d v="1899-12-30T02:00:00"/>
    <n v="0"/>
  </r>
  <r>
    <x v="15"/>
    <x v="3"/>
    <x v="3"/>
    <x v="0"/>
    <d v="2017-12-21T00:00:00"/>
    <d v="1899-12-30T20:00:00"/>
    <d v="1899-12-30T22:30:00"/>
    <x v="4"/>
    <m/>
    <d v="1899-12-30T02:30:00"/>
    <n v="0"/>
  </r>
  <r>
    <x v="15"/>
    <x v="4"/>
    <x v="3"/>
    <x v="0"/>
    <d v="2017-12-22T00:00:00"/>
    <d v="1899-12-30T09:00:00"/>
    <d v="1899-12-30T11:30:00"/>
    <x v="12"/>
    <m/>
    <d v="1899-12-30T02:30:00"/>
    <n v="0"/>
  </r>
  <r>
    <x v="15"/>
    <x v="4"/>
    <x v="3"/>
    <x v="0"/>
    <d v="2017-12-22T00:00:00"/>
    <d v="1899-12-30T12:30:00"/>
    <d v="1899-12-30T13:30:00"/>
    <x v="7"/>
    <m/>
    <d v="1899-12-30T01:00:00"/>
    <n v="0"/>
  </r>
  <r>
    <x v="15"/>
    <x v="4"/>
    <x v="3"/>
    <x v="0"/>
    <d v="2017-12-22T00:00:00"/>
    <d v="1899-12-30T14:00:00"/>
    <d v="1899-12-30T16:00:00"/>
    <x v="0"/>
    <m/>
    <d v="1899-12-30T02:00:00"/>
    <n v="0"/>
  </r>
  <r>
    <x v="15"/>
    <x v="4"/>
    <x v="3"/>
    <x v="0"/>
    <d v="2017-12-22T00:00:00"/>
    <d v="1899-12-30T16:00:00"/>
    <d v="1899-12-30T18:00:00"/>
    <x v="0"/>
    <m/>
    <d v="1899-12-30T02:00:00"/>
    <n v="0"/>
  </r>
  <r>
    <x v="15"/>
    <x v="4"/>
    <x v="3"/>
    <x v="0"/>
    <d v="2017-12-22T00:00:00"/>
    <d v="1899-12-30T18:00:00"/>
    <d v="1899-12-30T20:00:00"/>
    <x v="8"/>
    <m/>
    <d v="1899-12-30T02:00:00"/>
    <n v="0"/>
  </r>
  <r>
    <x v="15"/>
    <x v="4"/>
    <x v="3"/>
    <x v="0"/>
    <d v="2017-12-22T00:00:00"/>
    <d v="1899-12-30T20:00:00"/>
    <d v="1899-12-30T21:00:00"/>
    <x v="4"/>
    <m/>
    <d v="1899-12-30T01:00:00"/>
    <n v="0"/>
  </r>
  <r>
    <x v="15"/>
    <x v="4"/>
    <x v="3"/>
    <x v="0"/>
    <d v="2017-12-22T00:00:00"/>
    <d v="1899-12-30T21:00:00"/>
    <d v="1899-12-30T22:30:00"/>
    <x v="13"/>
    <m/>
    <d v="1899-12-30T01:30:00"/>
    <n v="0"/>
  </r>
  <r>
    <x v="15"/>
    <x v="5"/>
    <x v="3"/>
    <x v="0"/>
    <d v="2017-12-23T00:00:00"/>
    <d v="1899-12-30T08:00:00"/>
    <d v="1899-12-30T09:00:00"/>
    <x v="1"/>
    <m/>
    <d v="1899-12-30T01:00:00"/>
    <n v="0"/>
  </r>
  <r>
    <x v="15"/>
    <x v="5"/>
    <x v="3"/>
    <x v="0"/>
    <d v="2017-12-23T00:00:00"/>
    <d v="1899-12-30T09:00:00"/>
    <d v="1899-12-30T11:00:00"/>
    <x v="14"/>
    <m/>
    <d v="1899-12-30T02:00:00"/>
    <n v="0"/>
  </r>
  <r>
    <x v="15"/>
    <x v="5"/>
    <x v="3"/>
    <x v="0"/>
    <d v="2017-12-23T00:00:00"/>
    <d v="1899-12-30T11:00:00"/>
    <d v="1899-12-30T14:30:00"/>
    <x v="4"/>
    <m/>
    <d v="1899-12-30T03:30:00"/>
    <n v="0"/>
  </r>
  <r>
    <x v="15"/>
    <x v="5"/>
    <x v="3"/>
    <x v="0"/>
    <d v="2017-12-23T00:00:00"/>
    <d v="1899-12-30T14:30:00"/>
    <d v="1899-12-30T19:00:00"/>
    <x v="15"/>
    <m/>
    <d v="1899-12-30T04:30:00"/>
    <n v="0"/>
  </r>
  <r>
    <x v="15"/>
    <x v="5"/>
    <x v="3"/>
    <x v="0"/>
    <d v="2017-12-23T00:00:00"/>
    <d v="1899-12-30T19:00:00"/>
    <d v="1899-12-30T20:15:00"/>
    <x v="9"/>
    <m/>
    <d v="1899-12-30T01:15:00"/>
    <n v="0"/>
  </r>
  <r>
    <x v="16"/>
    <x v="6"/>
    <x v="3"/>
    <x v="0"/>
    <d v="2017-12-24T00:00:00"/>
    <d v="1899-12-30T07:30:00"/>
    <d v="1899-12-30T10:00:00"/>
    <x v="4"/>
    <m/>
    <d v="1899-12-30T02:30:00"/>
    <n v="0"/>
  </r>
  <r>
    <x v="16"/>
    <x v="6"/>
    <x v="3"/>
    <x v="0"/>
    <d v="2017-12-24T00:00:00"/>
    <d v="1899-12-30T10:00:00"/>
    <d v="1899-12-30T13:30:00"/>
    <x v="8"/>
    <m/>
    <d v="1899-12-30T03:30:00"/>
    <n v="0"/>
  </r>
  <r>
    <x v="16"/>
    <x v="0"/>
    <x v="3"/>
    <x v="0"/>
    <d v="2017-12-25T00:00:00"/>
    <d v="1899-12-30T09:00:00"/>
    <d v="1899-12-30T10:45:00"/>
    <x v="0"/>
    <m/>
    <d v="1899-12-30T01:45:00"/>
    <n v="0"/>
  </r>
  <r>
    <x v="16"/>
    <x v="0"/>
    <x v="3"/>
    <x v="0"/>
    <d v="2017-12-25T00:00:00"/>
    <d v="1899-12-30T12:00:00"/>
    <d v="1899-12-30T13:30:00"/>
    <x v="1"/>
    <m/>
    <d v="1899-12-30T01:30:00"/>
    <n v="0"/>
  </r>
  <r>
    <x v="16"/>
    <x v="0"/>
    <x v="3"/>
    <x v="0"/>
    <d v="2017-12-25T00:00:00"/>
    <d v="1899-12-30T14:00:00"/>
    <d v="1899-12-30T15:30:00"/>
    <x v="2"/>
    <m/>
    <d v="1899-12-30T01:30:00"/>
    <n v="0"/>
  </r>
  <r>
    <x v="16"/>
    <x v="0"/>
    <x v="3"/>
    <x v="0"/>
    <d v="2017-12-25T00:00:00"/>
    <d v="1899-12-30T15:30:00"/>
    <d v="1899-12-30T17:00:00"/>
    <x v="3"/>
    <m/>
    <d v="1899-12-30T01:30:00"/>
    <n v="0"/>
  </r>
  <r>
    <x v="16"/>
    <x v="0"/>
    <x v="3"/>
    <x v="0"/>
    <d v="2017-12-25T00:00:00"/>
    <d v="1899-12-30T17:00:00"/>
    <d v="1899-12-30T18:00:00"/>
    <x v="1"/>
    <m/>
    <d v="1899-12-30T01:00:00"/>
    <n v="0"/>
  </r>
  <r>
    <x v="16"/>
    <x v="0"/>
    <x v="3"/>
    <x v="0"/>
    <d v="2017-12-25T00:00:00"/>
    <d v="1899-12-30T18:00:00"/>
    <d v="1899-12-30T22:30:00"/>
    <x v="4"/>
    <m/>
    <d v="1899-12-30T04:30:00"/>
    <n v="0"/>
  </r>
  <r>
    <x v="16"/>
    <x v="1"/>
    <x v="3"/>
    <x v="0"/>
    <d v="2017-12-26T00:00:00"/>
    <d v="1899-12-30T07:30:00"/>
    <d v="1899-12-30T08:15:00"/>
    <x v="5"/>
    <m/>
    <d v="1899-12-30T00:45:00"/>
    <n v="0"/>
  </r>
  <r>
    <x v="16"/>
    <x v="1"/>
    <x v="3"/>
    <x v="0"/>
    <d v="2017-12-26T00:00:00"/>
    <d v="1899-12-30T08:30:00"/>
    <d v="1899-12-30T12:00:00"/>
    <x v="6"/>
    <m/>
    <d v="1899-12-30T03:30:00"/>
    <n v="0"/>
  </r>
  <r>
    <x v="16"/>
    <x v="1"/>
    <x v="3"/>
    <x v="0"/>
    <d v="2017-12-26T00:00:00"/>
    <d v="1899-12-30T12:30:00"/>
    <d v="1899-12-30T13:30:00"/>
    <x v="7"/>
    <m/>
    <d v="1899-12-30T01:00:00"/>
    <n v="0"/>
  </r>
  <r>
    <x v="16"/>
    <x v="1"/>
    <x v="3"/>
    <x v="0"/>
    <d v="2017-12-26T00:00:00"/>
    <d v="1899-12-30T14:00:00"/>
    <d v="1899-12-30T18:00:00"/>
    <x v="0"/>
    <m/>
    <d v="1899-12-30T04:00:00"/>
    <n v="0"/>
  </r>
  <r>
    <x v="16"/>
    <x v="1"/>
    <x v="3"/>
    <x v="0"/>
    <d v="2017-12-26T00:00:00"/>
    <d v="1899-12-30T18:00:00"/>
    <d v="1899-12-30T20:00:00"/>
    <x v="8"/>
    <m/>
    <d v="1899-12-30T02:00:00"/>
    <n v="0"/>
  </r>
  <r>
    <x v="16"/>
    <x v="1"/>
    <x v="3"/>
    <x v="0"/>
    <d v="2017-12-26T00:00:00"/>
    <d v="1899-12-30T20:00:00"/>
    <d v="1899-12-30T22:30:00"/>
    <x v="4"/>
    <m/>
    <d v="1899-12-30T02:30:00"/>
    <n v="0"/>
  </r>
  <r>
    <x v="16"/>
    <x v="2"/>
    <x v="3"/>
    <x v="0"/>
    <d v="2017-12-27T00:00:00"/>
    <d v="1899-12-30T08:00:00"/>
    <d v="1899-12-30T10:00:00"/>
    <x v="0"/>
    <m/>
    <d v="1899-12-30T02:00:00"/>
    <n v="0"/>
  </r>
  <r>
    <x v="16"/>
    <x v="2"/>
    <x v="3"/>
    <x v="0"/>
    <d v="2017-12-27T00:00:00"/>
    <d v="1899-12-30T10:00:00"/>
    <d v="1899-12-30T12:00:00"/>
    <x v="0"/>
    <m/>
    <d v="1899-12-30T02:00:00"/>
    <n v="0"/>
  </r>
  <r>
    <x v="16"/>
    <x v="2"/>
    <x v="3"/>
    <x v="0"/>
    <d v="2017-12-27T00:00:00"/>
    <d v="1899-12-30T12:30:00"/>
    <d v="1899-12-30T14:30:00"/>
    <x v="4"/>
    <m/>
    <d v="1899-12-30T02:00:00"/>
    <n v="0"/>
  </r>
  <r>
    <x v="16"/>
    <x v="2"/>
    <x v="3"/>
    <x v="0"/>
    <d v="2017-12-27T00:00:00"/>
    <d v="1899-12-30T14:30:00"/>
    <d v="1899-12-30T19:00:00"/>
    <x v="8"/>
    <m/>
    <d v="1899-12-30T04:30:00"/>
    <n v="0"/>
  </r>
  <r>
    <x v="16"/>
    <x v="2"/>
    <x v="3"/>
    <x v="0"/>
    <d v="2017-12-27T00:00:00"/>
    <d v="1899-12-30T19:00:00"/>
    <d v="1899-12-30T20:00:00"/>
    <x v="4"/>
    <m/>
    <d v="1899-12-30T01:00:00"/>
    <n v="0"/>
  </r>
  <r>
    <x v="16"/>
    <x v="2"/>
    <x v="3"/>
    <x v="0"/>
    <d v="2017-12-27T00:00:00"/>
    <d v="1899-12-30T20:00:00"/>
    <d v="1899-12-30T22:30:00"/>
    <x v="9"/>
    <m/>
    <d v="1899-12-30T02:30:00"/>
    <n v="0"/>
  </r>
  <r>
    <x v="16"/>
    <x v="3"/>
    <x v="3"/>
    <x v="0"/>
    <d v="2017-12-28T00:00:00"/>
    <d v="1899-12-30T08:30:00"/>
    <d v="1899-12-30T10:00:00"/>
    <x v="3"/>
    <m/>
    <d v="1899-12-30T01:30:00"/>
    <n v="0"/>
  </r>
  <r>
    <x v="16"/>
    <x v="3"/>
    <x v="3"/>
    <x v="0"/>
    <d v="2017-12-28T00:00:00"/>
    <d v="1899-12-30T12:30:00"/>
    <d v="1899-12-30T13:30:00"/>
    <x v="10"/>
    <m/>
    <d v="1899-12-30T01:00:00"/>
    <n v="0"/>
  </r>
  <r>
    <x v="16"/>
    <x v="3"/>
    <x v="3"/>
    <x v="0"/>
    <d v="2017-12-28T00:00:00"/>
    <d v="1899-12-30T14:00:00"/>
    <d v="1899-12-30T14:40:00"/>
    <x v="11"/>
    <m/>
    <d v="1899-12-30T00:40:00"/>
    <n v="0"/>
  </r>
  <r>
    <x v="16"/>
    <x v="3"/>
    <x v="3"/>
    <x v="0"/>
    <d v="2017-12-28T00:00:00"/>
    <d v="1899-12-30T14:45:00"/>
    <d v="1899-12-30T15:25:00"/>
    <x v="11"/>
    <m/>
    <d v="1899-12-30T00:40:00"/>
    <n v="0"/>
  </r>
  <r>
    <x v="16"/>
    <x v="3"/>
    <x v="3"/>
    <x v="0"/>
    <d v="2017-12-28T00:00:00"/>
    <d v="1899-12-30T16:00:00"/>
    <d v="1899-12-30T18:00:00"/>
    <x v="0"/>
    <m/>
    <d v="1899-12-30T02:00:00"/>
    <n v="0"/>
  </r>
  <r>
    <x v="16"/>
    <x v="3"/>
    <x v="3"/>
    <x v="0"/>
    <d v="2017-12-28T00:00:00"/>
    <d v="1899-12-30T18:00:00"/>
    <d v="1899-12-30T20:00:00"/>
    <x v="8"/>
    <m/>
    <d v="1899-12-30T02:00:00"/>
    <n v="0"/>
  </r>
  <r>
    <x v="16"/>
    <x v="3"/>
    <x v="3"/>
    <x v="0"/>
    <d v="2017-12-28T00:00:00"/>
    <d v="1899-12-30T20:00:00"/>
    <d v="1899-12-30T22:30:00"/>
    <x v="4"/>
    <m/>
    <d v="1899-12-30T02:30:00"/>
    <n v="0"/>
  </r>
  <r>
    <x v="16"/>
    <x v="4"/>
    <x v="3"/>
    <x v="0"/>
    <d v="2017-12-29T00:00:00"/>
    <d v="1899-12-30T09:00:00"/>
    <d v="1899-12-30T11:30:00"/>
    <x v="12"/>
    <m/>
    <d v="1899-12-30T02:30:00"/>
    <n v="0"/>
  </r>
  <r>
    <x v="16"/>
    <x v="4"/>
    <x v="3"/>
    <x v="0"/>
    <d v="2017-12-29T00:00:00"/>
    <d v="1899-12-30T12:30:00"/>
    <d v="1899-12-30T13:30:00"/>
    <x v="7"/>
    <m/>
    <d v="1899-12-30T01:00:00"/>
    <n v="0"/>
  </r>
  <r>
    <x v="16"/>
    <x v="4"/>
    <x v="3"/>
    <x v="0"/>
    <d v="2017-12-29T00:00:00"/>
    <d v="1899-12-30T14:00:00"/>
    <d v="1899-12-30T16:00:00"/>
    <x v="0"/>
    <m/>
    <d v="1899-12-30T02:00:00"/>
    <n v="0"/>
  </r>
  <r>
    <x v="16"/>
    <x v="4"/>
    <x v="3"/>
    <x v="0"/>
    <d v="2017-12-29T00:00:00"/>
    <d v="1899-12-30T16:00:00"/>
    <d v="1899-12-30T18:00:00"/>
    <x v="0"/>
    <m/>
    <d v="1899-12-30T02:00:00"/>
    <n v="0"/>
  </r>
  <r>
    <x v="16"/>
    <x v="4"/>
    <x v="3"/>
    <x v="0"/>
    <d v="2017-12-29T00:00:00"/>
    <d v="1899-12-30T18:00:00"/>
    <d v="1899-12-30T20:00:00"/>
    <x v="8"/>
    <m/>
    <d v="1899-12-30T02:00:00"/>
    <n v="0"/>
  </r>
  <r>
    <x v="16"/>
    <x v="4"/>
    <x v="3"/>
    <x v="0"/>
    <d v="2017-12-29T00:00:00"/>
    <d v="1899-12-30T20:00:00"/>
    <d v="1899-12-30T21:00:00"/>
    <x v="4"/>
    <m/>
    <d v="1899-12-30T01:00:00"/>
    <n v="0"/>
  </r>
  <r>
    <x v="16"/>
    <x v="4"/>
    <x v="3"/>
    <x v="0"/>
    <d v="2017-12-29T00:00:00"/>
    <d v="1899-12-30T21:00:00"/>
    <d v="1899-12-30T22:30:00"/>
    <x v="13"/>
    <m/>
    <d v="1899-12-30T01:30:00"/>
    <n v="0"/>
  </r>
  <r>
    <x v="16"/>
    <x v="5"/>
    <x v="3"/>
    <x v="0"/>
    <d v="2017-12-30T00:00:00"/>
    <d v="1899-12-30T08:00:00"/>
    <d v="1899-12-30T09:00:00"/>
    <x v="1"/>
    <m/>
    <d v="1899-12-30T01:00:00"/>
    <n v="0"/>
  </r>
  <r>
    <x v="16"/>
    <x v="5"/>
    <x v="3"/>
    <x v="0"/>
    <d v="2017-12-30T00:00:00"/>
    <d v="1899-12-30T09:00:00"/>
    <d v="1899-12-30T11:00:00"/>
    <x v="14"/>
    <m/>
    <d v="1899-12-30T02:00:00"/>
    <n v="0"/>
  </r>
  <r>
    <x v="16"/>
    <x v="5"/>
    <x v="3"/>
    <x v="0"/>
    <d v="2017-12-30T00:00:00"/>
    <d v="1899-12-30T11:00:00"/>
    <d v="1899-12-30T14:30:00"/>
    <x v="4"/>
    <m/>
    <d v="1899-12-30T03:30:00"/>
    <n v="0"/>
  </r>
  <r>
    <x v="16"/>
    <x v="5"/>
    <x v="3"/>
    <x v="0"/>
    <d v="2017-12-30T00:00:00"/>
    <d v="1899-12-30T14:30:00"/>
    <d v="1899-12-30T19:00:00"/>
    <x v="15"/>
    <m/>
    <d v="1899-12-30T04:30:00"/>
    <n v="0"/>
  </r>
  <r>
    <x v="16"/>
    <x v="5"/>
    <x v="3"/>
    <x v="0"/>
    <d v="2017-12-30T00:00:00"/>
    <d v="1899-12-30T19:00:00"/>
    <d v="1899-12-30T20:15:00"/>
    <x v="9"/>
    <m/>
    <d v="1899-12-30T01:15:00"/>
    <n v="0"/>
  </r>
  <r>
    <x v="17"/>
    <x v="6"/>
    <x v="3"/>
    <x v="0"/>
    <d v="2017-12-31T00:00:00"/>
    <d v="1899-12-30T07:30:00"/>
    <d v="1899-12-30T10:00:00"/>
    <x v="4"/>
    <m/>
    <d v="1899-12-30T02:30:00"/>
    <n v="0"/>
  </r>
  <r>
    <x v="17"/>
    <x v="6"/>
    <x v="3"/>
    <x v="0"/>
    <d v="2017-12-31T00:00:00"/>
    <d v="1899-12-30T10:00:00"/>
    <d v="1899-12-30T13:30:00"/>
    <x v="8"/>
    <m/>
    <d v="1899-12-30T03:30:00"/>
    <n v="0"/>
  </r>
  <r>
    <x v="18"/>
    <x v="0"/>
    <x v="4"/>
    <x v="1"/>
    <d v="2018-01-01T00:00:00"/>
    <d v="1899-12-30T09:00:00"/>
    <d v="1899-12-30T10:45:00"/>
    <x v="0"/>
    <m/>
    <d v="1899-12-30T01:45:00"/>
    <n v="0"/>
  </r>
  <r>
    <x v="18"/>
    <x v="0"/>
    <x v="4"/>
    <x v="1"/>
    <d v="2018-01-01T00:00:00"/>
    <d v="1899-12-30T12:00:00"/>
    <d v="1899-12-30T13:30:00"/>
    <x v="1"/>
    <m/>
    <d v="1899-12-30T01:30:00"/>
    <n v="0"/>
  </r>
  <r>
    <x v="18"/>
    <x v="0"/>
    <x v="4"/>
    <x v="1"/>
    <d v="2018-01-01T00:00:00"/>
    <d v="1899-12-30T14:00:00"/>
    <d v="1899-12-30T15:30:00"/>
    <x v="2"/>
    <m/>
    <d v="1899-12-30T01:30:00"/>
    <n v="0"/>
  </r>
  <r>
    <x v="18"/>
    <x v="0"/>
    <x v="4"/>
    <x v="1"/>
    <d v="2018-01-01T00:00:00"/>
    <d v="1899-12-30T15:30:00"/>
    <d v="1899-12-30T17:00:00"/>
    <x v="3"/>
    <m/>
    <d v="1899-12-30T01:30:00"/>
    <n v="0"/>
  </r>
  <r>
    <x v="18"/>
    <x v="0"/>
    <x v="4"/>
    <x v="1"/>
    <d v="2018-01-01T00:00:00"/>
    <d v="1899-12-30T17:00:00"/>
    <d v="1899-12-30T18:00:00"/>
    <x v="1"/>
    <m/>
    <d v="1899-12-30T01:00:00"/>
    <n v="0"/>
  </r>
  <r>
    <x v="18"/>
    <x v="0"/>
    <x v="4"/>
    <x v="1"/>
    <d v="2018-01-01T00:00:00"/>
    <d v="1899-12-30T18:00:00"/>
    <d v="1899-12-30T22:30:00"/>
    <x v="4"/>
    <m/>
    <d v="1899-12-30T04:30:00"/>
    <n v="0"/>
  </r>
  <r>
    <x v="18"/>
    <x v="1"/>
    <x v="4"/>
    <x v="1"/>
    <d v="2018-01-02T00:00:00"/>
    <d v="1899-12-30T07:30:00"/>
    <d v="1899-12-30T08:15:00"/>
    <x v="5"/>
    <m/>
    <d v="1899-12-30T00:45:00"/>
    <n v="0"/>
  </r>
  <r>
    <x v="18"/>
    <x v="1"/>
    <x v="4"/>
    <x v="1"/>
    <d v="2018-01-02T00:00:00"/>
    <d v="1899-12-30T08:30:00"/>
    <d v="1899-12-30T12:00:00"/>
    <x v="6"/>
    <m/>
    <d v="1899-12-30T03:30:00"/>
    <n v="0"/>
  </r>
  <r>
    <x v="18"/>
    <x v="1"/>
    <x v="4"/>
    <x v="1"/>
    <d v="2018-01-02T00:00:00"/>
    <d v="1899-12-30T12:30:00"/>
    <d v="1899-12-30T13:30:00"/>
    <x v="7"/>
    <m/>
    <d v="1899-12-30T01:00:00"/>
    <n v="0"/>
  </r>
  <r>
    <x v="18"/>
    <x v="1"/>
    <x v="4"/>
    <x v="1"/>
    <d v="2018-01-02T00:00:00"/>
    <d v="1899-12-30T14:00:00"/>
    <d v="1899-12-30T18:00:00"/>
    <x v="0"/>
    <m/>
    <d v="1899-12-30T04:00:00"/>
    <n v="0"/>
  </r>
  <r>
    <x v="18"/>
    <x v="1"/>
    <x v="4"/>
    <x v="1"/>
    <d v="2018-01-02T00:00:00"/>
    <d v="1899-12-30T18:00:00"/>
    <d v="1899-12-30T20:00:00"/>
    <x v="8"/>
    <m/>
    <d v="1899-12-30T02:00:00"/>
    <n v="0"/>
  </r>
  <r>
    <x v="18"/>
    <x v="1"/>
    <x v="4"/>
    <x v="1"/>
    <d v="2018-01-02T00:00:00"/>
    <d v="1899-12-30T20:00:00"/>
    <d v="1899-12-30T22:30:00"/>
    <x v="4"/>
    <m/>
    <d v="1899-12-30T02:30:00"/>
    <n v="0"/>
  </r>
  <r>
    <x v="18"/>
    <x v="2"/>
    <x v="4"/>
    <x v="1"/>
    <d v="2018-01-03T00:00:00"/>
    <d v="1899-12-30T08:00:00"/>
    <d v="1899-12-30T10:00:00"/>
    <x v="0"/>
    <m/>
    <d v="1899-12-30T02:00:00"/>
    <n v="0"/>
  </r>
  <r>
    <x v="18"/>
    <x v="2"/>
    <x v="4"/>
    <x v="1"/>
    <d v="2018-01-03T00:00:00"/>
    <d v="1899-12-30T10:00:00"/>
    <d v="1899-12-30T12:00:00"/>
    <x v="0"/>
    <m/>
    <d v="1899-12-30T02:00:00"/>
    <n v="0"/>
  </r>
  <r>
    <x v="18"/>
    <x v="2"/>
    <x v="4"/>
    <x v="1"/>
    <d v="2018-01-03T00:00:00"/>
    <d v="1899-12-30T12:30:00"/>
    <d v="1899-12-30T14:30:00"/>
    <x v="4"/>
    <m/>
    <d v="1899-12-30T02:00:00"/>
    <n v="0"/>
  </r>
  <r>
    <x v="18"/>
    <x v="2"/>
    <x v="4"/>
    <x v="1"/>
    <d v="2018-01-03T00:00:00"/>
    <d v="1899-12-30T14:30:00"/>
    <d v="1899-12-30T19:00:00"/>
    <x v="8"/>
    <m/>
    <d v="1899-12-30T04:30:00"/>
    <n v="0"/>
  </r>
  <r>
    <x v="18"/>
    <x v="2"/>
    <x v="4"/>
    <x v="1"/>
    <d v="2018-01-03T00:00:00"/>
    <d v="1899-12-30T19:00:00"/>
    <d v="1899-12-30T20:00:00"/>
    <x v="4"/>
    <m/>
    <d v="1899-12-30T01:00:00"/>
    <n v="0"/>
  </r>
  <r>
    <x v="18"/>
    <x v="2"/>
    <x v="4"/>
    <x v="1"/>
    <d v="2018-01-03T00:00:00"/>
    <d v="1899-12-30T20:00:00"/>
    <d v="1899-12-30T22:30:00"/>
    <x v="9"/>
    <m/>
    <d v="1899-12-30T02:30:00"/>
    <n v="0"/>
  </r>
  <r>
    <x v="18"/>
    <x v="3"/>
    <x v="4"/>
    <x v="1"/>
    <d v="2018-01-04T00:00:00"/>
    <d v="1899-12-30T08:30:00"/>
    <d v="1899-12-30T10:00:00"/>
    <x v="3"/>
    <m/>
    <d v="1899-12-30T01:30:00"/>
    <n v="0"/>
  </r>
  <r>
    <x v="18"/>
    <x v="3"/>
    <x v="4"/>
    <x v="1"/>
    <d v="2018-01-04T00:00:00"/>
    <d v="1899-12-30T12:30:00"/>
    <d v="1899-12-30T13:30:00"/>
    <x v="10"/>
    <m/>
    <d v="1899-12-30T01:00:00"/>
    <n v="0"/>
  </r>
  <r>
    <x v="18"/>
    <x v="3"/>
    <x v="4"/>
    <x v="1"/>
    <d v="2018-01-04T00:00:00"/>
    <d v="1899-12-30T14:00:00"/>
    <d v="1899-12-30T14:40:00"/>
    <x v="11"/>
    <m/>
    <d v="1899-12-30T00:40:00"/>
    <n v="0"/>
  </r>
  <r>
    <x v="18"/>
    <x v="3"/>
    <x v="4"/>
    <x v="1"/>
    <d v="2018-01-04T00:00:00"/>
    <d v="1899-12-30T14:45:00"/>
    <d v="1899-12-30T15:25:00"/>
    <x v="11"/>
    <m/>
    <d v="1899-12-30T00:40:00"/>
    <n v="0"/>
  </r>
  <r>
    <x v="18"/>
    <x v="3"/>
    <x v="4"/>
    <x v="1"/>
    <d v="2018-01-04T00:00:00"/>
    <d v="1899-12-30T16:00:00"/>
    <d v="1899-12-30T18:00:00"/>
    <x v="0"/>
    <m/>
    <d v="1899-12-30T02:00:00"/>
    <n v="0"/>
  </r>
  <r>
    <x v="18"/>
    <x v="3"/>
    <x v="4"/>
    <x v="1"/>
    <d v="2018-01-04T00:00:00"/>
    <d v="1899-12-30T18:00:00"/>
    <d v="1899-12-30T20:00:00"/>
    <x v="8"/>
    <m/>
    <d v="1899-12-30T02:00:00"/>
    <n v="0"/>
  </r>
  <r>
    <x v="18"/>
    <x v="3"/>
    <x v="4"/>
    <x v="1"/>
    <d v="2018-01-04T00:00:00"/>
    <d v="1899-12-30T20:00:00"/>
    <d v="1899-12-30T22:30:00"/>
    <x v="4"/>
    <m/>
    <d v="1899-12-30T02:30:00"/>
    <n v="0"/>
  </r>
  <r>
    <x v="18"/>
    <x v="4"/>
    <x v="4"/>
    <x v="1"/>
    <d v="2018-01-05T00:00:00"/>
    <d v="1899-12-30T09:00:00"/>
    <d v="1899-12-30T11:30:00"/>
    <x v="12"/>
    <m/>
    <d v="1899-12-30T02:30:00"/>
    <n v="0"/>
  </r>
  <r>
    <x v="18"/>
    <x v="4"/>
    <x v="4"/>
    <x v="1"/>
    <d v="2018-01-05T00:00:00"/>
    <d v="1899-12-30T12:30:00"/>
    <d v="1899-12-30T13:30:00"/>
    <x v="7"/>
    <m/>
    <d v="1899-12-30T01:00:00"/>
    <n v="0"/>
  </r>
  <r>
    <x v="18"/>
    <x v="4"/>
    <x v="4"/>
    <x v="1"/>
    <d v="2018-01-05T00:00:00"/>
    <d v="1899-12-30T14:00:00"/>
    <d v="1899-12-30T16:00:00"/>
    <x v="0"/>
    <m/>
    <d v="1899-12-30T02:00:00"/>
    <n v="0"/>
  </r>
  <r>
    <x v="18"/>
    <x v="4"/>
    <x v="4"/>
    <x v="1"/>
    <d v="2018-01-05T00:00:00"/>
    <d v="1899-12-30T16:00:00"/>
    <d v="1899-12-30T18:00:00"/>
    <x v="0"/>
    <m/>
    <d v="1899-12-30T02:00:00"/>
    <n v="0"/>
  </r>
  <r>
    <x v="18"/>
    <x v="4"/>
    <x v="4"/>
    <x v="1"/>
    <d v="2018-01-05T00:00:00"/>
    <d v="1899-12-30T18:00:00"/>
    <d v="1899-12-30T20:00:00"/>
    <x v="8"/>
    <m/>
    <d v="1899-12-30T02:00:00"/>
    <n v="0"/>
  </r>
  <r>
    <x v="18"/>
    <x v="4"/>
    <x v="4"/>
    <x v="1"/>
    <d v="2018-01-05T00:00:00"/>
    <d v="1899-12-30T20:00:00"/>
    <d v="1899-12-30T21:00:00"/>
    <x v="4"/>
    <m/>
    <d v="1899-12-30T01:00:00"/>
    <n v="0"/>
  </r>
  <r>
    <x v="18"/>
    <x v="4"/>
    <x v="4"/>
    <x v="1"/>
    <d v="2018-01-05T00:00:00"/>
    <d v="1899-12-30T21:00:00"/>
    <d v="1899-12-30T22:30:00"/>
    <x v="13"/>
    <m/>
    <d v="1899-12-30T01:30:00"/>
    <n v="0"/>
  </r>
  <r>
    <x v="18"/>
    <x v="5"/>
    <x v="4"/>
    <x v="1"/>
    <d v="2018-01-06T00:00:00"/>
    <d v="1899-12-30T08:00:00"/>
    <d v="1899-12-30T09:00:00"/>
    <x v="1"/>
    <m/>
    <d v="1899-12-30T01:00:00"/>
    <n v="0"/>
  </r>
  <r>
    <x v="18"/>
    <x v="5"/>
    <x v="4"/>
    <x v="1"/>
    <d v="2018-01-06T00:00:00"/>
    <d v="1899-12-30T09:00:00"/>
    <d v="1899-12-30T11:00:00"/>
    <x v="14"/>
    <m/>
    <d v="1899-12-30T02:00:00"/>
    <n v="0"/>
  </r>
  <r>
    <x v="18"/>
    <x v="5"/>
    <x v="4"/>
    <x v="1"/>
    <d v="2018-01-06T00:00:00"/>
    <d v="1899-12-30T11:00:00"/>
    <d v="1899-12-30T14:30:00"/>
    <x v="4"/>
    <m/>
    <d v="1899-12-30T03:30:00"/>
    <n v="0"/>
  </r>
  <r>
    <x v="18"/>
    <x v="5"/>
    <x v="4"/>
    <x v="1"/>
    <d v="2018-01-06T00:00:00"/>
    <d v="1899-12-30T14:30:00"/>
    <d v="1899-12-30T19:00:00"/>
    <x v="15"/>
    <m/>
    <d v="1899-12-30T04:30:00"/>
    <n v="0"/>
  </r>
  <r>
    <x v="18"/>
    <x v="5"/>
    <x v="4"/>
    <x v="1"/>
    <d v="2018-01-06T00:00:00"/>
    <d v="1899-12-30T19:00:00"/>
    <d v="1899-12-30T20:15:00"/>
    <x v="9"/>
    <m/>
    <d v="1899-12-30T01:15:00"/>
    <n v="0"/>
  </r>
  <r>
    <x v="19"/>
    <x v="6"/>
    <x v="4"/>
    <x v="1"/>
    <d v="2018-01-07T00:00:00"/>
    <d v="1899-12-30T07:30:00"/>
    <d v="1899-12-30T10:00:00"/>
    <x v="4"/>
    <m/>
    <d v="1899-12-30T02:30:00"/>
    <n v="0"/>
  </r>
  <r>
    <x v="19"/>
    <x v="6"/>
    <x v="4"/>
    <x v="1"/>
    <d v="2018-01-07T00:00:00"/>
    <d v="1899-12-30T10:00:00"/>
    <d v="1899-12-30T13:30:00"/>
    <x v="8"/>
    <m/>
    <d v="1899-12-30T03:30:00"/>
    <n v="0"/>
  </r>
  <r>
    <x v="19"/>
    <x v="0"/>
    <x v="4"/>
    <x v="1"/>
    <d v="2018-01-08T00:00:00"/>
    <d v="1899-12-30T09:00:00"/>
    <d v="1899-12-30T10:45:00"/>
    <x v="0"/>
    <m/>
    <d v="1899-12-30T01:45:00"/>
    <n v="0"/>
  </r>
  <r>
    <x v="19"/>
    <x v="0"/>
    <x v="4"/>
    <x v="1"/>
    <d v="2018-01-08T00:00:00"/>
    <d v="1899-12-30T12:00:00"/>
    <d v="1899-12-30T13:30:00"/>
    <x v="1"/>
    <m/>
    <d v="1899-12-30T01:30:00"/>
    <n v="0"/>
  </r>
  <r>
    <x v="19"/>
    <x v="0"/>
    <x v="4"/>
    <x v="1"/>
    <d v="2018-01-08T00:00:00"/>
    <d v="1899-12-30T14:00:00"/>
    <d v="1899-12-30T15:30:00"/>
    <x v="2"/>
    <m/>
    <d v="1899-12-30T01:30:00"/>
    <n v="0"/>
  </r>
  <r>
    <x v="19"/>
    <x v="0"/>
    <x v="4"/>
    <x v="1"/>
    <d v="2018-01-08T00:00:00"/>
    <d v="1899-12-30T15:30:00"/>
    <d v="1899-12-30T17:00:00"/>
    <x v="3"/>
    <m/>
    <d v="1899-12-30T01:30:00"/>
    <n v="0"/>
  </r>
  <r>
    <x v="19"/>
    <x v="0"/>
    <x v="4"/>
    <x v="1"/>
    <d v="2018-01-08T00:00:00"/>
    <d v="1899-12-30T17:00:00"/>
    <d v="1899-12-30T18:00:00"/>
    <x v="1"/>
    <m/>
    <d v="1899-12-30T01:00:00"/>
    <n v="0"/>
  </r>
  <r>
    <x v="19"/>
    <x v="0"/>
    <x v="4"/>
    <x v="1"/>
    <d v="2018-01-08T00:00:00"/>
    <d v="1899-12-30T18:00:00"/>
    <d v="1899-12-30T22:30:00"/>
    <x v="4"/>
    <m/>
    <d v="1899-12-30T04:30:00"/>
    <n v="0"/>
  </r>
  <r>
    <x v="19"/>
    <x v="1"/>
    <x v="4"/>
    <x v="1"/>
    <d v="2018-01-09T00:00:00"/>
    <d v="1899-12-30T07:30:00"/>
    <d v="1899-12-30T08:15:00"/>
    <x v="5"/>
    <m/>
    <d v="1899-12-30T00:45:00"/>
    <n v="0"/>
  </r>
  <r>
    <x v="19"/>
    <x v="1"/>
    <x v="4"/>
    <x v="1"/>
    <d v="2018-01-09T00:00:00"/>
    <d v="1899-12-30T08:30:00"/>
    <d v="1899-12-30T12:00:00"/>
    <x v="6"/>
    <m/>
    <d v="1899-12-30T03:30:00"/>
    <n v="0"/>
  </r>
  <r>
    <x v="19"/>
    <x v="1"/>
    <x v="4"/>
    <x v="1"/>
    <d v="2018-01-09T00:00:00"/>
    <d v="1899-12-30T12:30:00"/>
    <d v="1899-12-30T13:30:00"/>
    <x v="7"/>
    <m/>
    <d v="1899-12-30T01:00:00"/>
    <n v="0"/>
  </r>
  <r>
    <x v="19"/>
    <x v="1"/>
    <x v="4"/>
    <x v="1"/>
    <d v="2018-01-09T00:00:00"/>
    <d v="1899-12-30T14:00:00"/>
    <d v="1899-12-30T18:00:00"/>
    <x v="0"/>
    <m/>
    <d v="1899-12-30T04:00:00"/>
    <n v="0"/>
  </r>
  <r>
    <x v="19"/>
    <x v="1"/>
    <x v="4"/>
    <x v="1"/>
    <d v="2018-01-09T00:00:00"/>
    <d v="1899-12-30T18:00:00"/>
    <d v="1899-12-30T20:00:00"/>
    <x v="8"/>
    <m/>
    <d v="1899-12-30T02:00:00"/>
    <n v="0"/>
  </r>
  <r>
    <x v="19"/>
    <x v="1"/>
    <x v="4"/>
    <x v="1"/>
    <d v="2018-01-09T00:00:00"/>
    <d v="1899-12-30T20:00:00"/>
    <d v="1899-12-30T22:30:00"/>
    <x v="4"/>
    <m/>
    <d v="1899-12-30T02:30:00"/>
    <n v="0"/>
  </r>
  <r>
    <x v="19"/>
    <x v="2"/>
    <x v="4"/>
    <x v="1"/>
    <d v="2018-01-10T00:00:00"/>
    <d v="1899-12-30T08:00:00"/>
    <d v="1899-12-30T10:00:00"/>
    <x v="0"/>
    <m/>
    <d v="1899-12-30T02:00:00"/>
    <n v="0"/>
  </r>
  <r>
    <x v="19"/>
    <x v="2"/>
    <x v="4"/>
    <x v="1"/>
    <d v="2018-01-10T00:00:00"/>
    <d v="1899-12-30T10:00:00"/>
    <d v="1899-12-30T12:00:00"/>
    <x v="0"/>
    <m/>
    <d v="1899-12-30T02:00:00"/>
    <n v="0"/>
  </r>
  <r>
    <x v="19"/>
    <x v="2"/>
    <x v="4"/>
    <x v="1"/>
    <d v="2018-01-10T00:00:00"/>
    <d v="1899-12-30T12:30:00"/>
    <d v="1899-12-30T14:30:00"/>
    <x v="4"/>
    <m/>
    <d v="1899-12-30T02:00:00"/>
    <n v="0"/>
  </r>
  <r>
    <x v="19"/>
    <x v="2"/>
    <x v="4"/>
    <x v="1"/>
    <d v="2018-01-10T00:00:00"/>
    <d v="1899-12-30T14:30:00"/>
    <d v="1899-12-30T19:00:00"/>
    <x v="8"/>
    <m/>
    <d v="1899-12-30T04:30:00"/>
    <n v="0"/>
  </r>
  <r>
    <x v="19"/>
    <x v="2"/>
    <x v="4"/>
    <x v="1"/>
    <d v="2018-01-10T00:00:00"/>
    <d v="1899-12-30T19:00:00"/>
    <d v="1899-12-30T20:00:00"/>
    <x v="4"/>
    <m/>
    <d v="1899-12-30T01:00:00"/>
    <n v="0"/>
  </r>
  <r>
    <x v="19"/>
    <x v="2"/>
    <x v="4"/>
    <x v="1"/>
    <d v="2018-01-10T00:00:00"/>
    <d v="1899-12-30T20:00:00"/>
    <d v="1899-12-30T22:30:00"/>
    <x v="9"/>
    <m/>
    <d v="1899-12-30T02:30:00"/>
    <n v="0"/>
  </r>
  <r>
    <x v="19"/>
    <x v="3"/>
    <x v="4"/>
    <x v="1"/>
    <d v="2018-01-11T00:00:00"/>
    <d v="1899-12-30T08:30:00"/>
    <d v="1899-12-30T10:00:00"/>
    <x v="3"/>
    <m/>
    <d v="1899-12-30T01:30:00"/>
    <n v="0"/>
  </r>
  <r>
    <x v="19"/>
    <x v="3"/>
    <x v="4"/>
    <x v="1"/>
    <d v="2018-01-11T00:00:00"/>
    <d v="1899-12-30T12:30:00"/>
    <d v="1899-12-30T13:30:00"/>
    <x v="10"/>
    <m/>
    <d v="1899-12-30T01:00:00"/>
    <n v="0"/>
  </r>
  <r>
    <x v="19"/>
    <x v="3"/>
    <x v="4"/>
    <x v="1"/>
    <d v="2018-01-11T00:00:00"/>
    <d v="1899-12-30T14:00:00"/>
    <d v="1899-12-30T14:40:00"/>
    <x v="11"/>
    <m/>
    <d v="1899-12-30T00:40:00"/>
    <n v="0"/>
  </r>
  <r>
    <x v="19"/>
    <x v="3"/>
    <x v="4"/>
    <x v="1"/>
    <d v="2018-01-11T00:00:00"/>
    <d v="1899-12-30T14:45:00"/>
    <d v="1899-12-30T15:25:00"/>
    <x v="11"/>
    <m/>
    <d v="1899-12-30T00:40:00"/>
    <n v="0"/>
  </r>
  <r>
    <x v="19"/>
    <x v="3"/>
    <x v="4"/>
    <x v="1"/>
    <d v="2018-01-11T00:00:00"/>
    <d v="1899-12-30T16:00:00"/>
    <d v="1899-12-30T18:00:00"/>
    <x v="0"/>
    <m/>
    <d v="1899-12-30T02:00:00"/>
    <n v="0"/>
  </r>
  <r>
    <x v="19"/>
    <x v="3"/>
    <x v="4"/>
    <x v="1"/>
    <d v="2018-01-11T00:00:00"/>
    <d v="1899-12-30T18:00:00"/>
    <d v="1899-12-30T20:00:00"/>
    <x v="8"/>
    <m/>
    <d v="1899-12-30T02:00:00"/>
    <n v="0"/>
  </r>
  <r>
    <x v="19"/>
    <x v="3"/>
    <x v="4"/>
    <x v="1"/>
    <d v="2018-01-11T00:00:00"/>
    <d v="1899-12-30T20:00:00"/>
    <d v="1899-12-30T22:30:00"/>
    <x v="4"/>
    <m/>
    <d v="1899-12-30T02:30:00"/>
    <n v="0"/>
  </r>
  <r>
    <x v="19"/>
    <x v="4"/>
    <x v="4"/>
    <x v="1"/>
    <d v="2018-01-12T00:00:00"/>
    <d v="1899-12-30T09:00:00"/>
    <d v="1899-12-30T11:30:00"/>
    <x v="12"/>
    <m/>
    <d v="1899-12-30T02:30:00"/>
    <n v="0"/>
  </r>
  <r>
    <x v="19"/>
    <x v="4"/>
    <x v="4"/>
    <x v="1"/>
    <d v="2018-01-12T00:00:00"/>
    <d v="1899-12-30T12:30:00"/>
    <d v="1899-12-30T13:30:00"/>
    <x v="7"/>
    <m/>
    <d v="1899-12-30T01:00:00"/>
    <n v="0"/>
  </r>
  <r>
    <x v="19"/>
    <x v="4"/>
    <x v="4"/>
    <x v="1"/>
    <d v="2018-01-12T00:00:00"/>
    <d v="1899-12-30T14:00:00"/>
    <d v="1899-12-30T16:00:00"/>
    <x v="0"/>
    <m/>
    <d v="1899-12-30T02:00:00"/>
    <n v="0"/>
  </r>
  <r>
    <x v="19"/>
    <x v="4"/>
    <x v="4"/>
    <x v="1"/>
    <d v="2018-01-12T00:00:00"/>
    <d v="1899-12-30T16:00:00"/>
    <d v="1899-12-30T18:00:00"/>
    <x v="0"/>
    <m/>
    <d v="1899-12-30T02:00:00"/>
    <n v="0"/>
  </r>
  <r>
    <x v="19"/>
    <x v="4"/>
    <x v="4"/>
    <x v="1"/>
    <d v="2018-01-12T00:00:00"/>
    <d v="1899-12-30T18:00:00"/>
    <d v="1899-12-30T20:00:00"/>
    <x v="8"/>
    <m/>
    <d v="1899-12-30T02:00:00"/>
    <n v="0"/>
  </r>
  <r>
    <x v="19"/>
    <x v="4"/>
    <x v="4"/>
    <x v="1"/>
    <d v="2018-01-12T00:00:00"/>
    <d v="1899-12-30T20:00:00"/>
    <d v="1899-12-30T21:00:00"/>
    <x v="4"/>
    <m/>
    <d v="1899-12-30T01:00:00"/>
    <n v="0"/>
  </r>
  <r>
    <x v="19"/>
    <x v="4"/>
    <x v="4"/>
    <x v="1"/>
    <d v="2018-01-12T00:00:00"/>
    <d v="1899-12-30T21:00:00"/>
    <d v="1899-12-30T22:30:00"/>
    <x v="13"/>
    <m/>
    <d v="1899-12-30T01:30:00"/>
    <n v="0"/>
  </r>
  <r>
    <x v="19"/>
    <x v="5"/>
    <x v="4"/>
    <x v="1"/>
    <d v="2018-01-13T00:00:00"/>
    <d v="1899-12-30T08:00:00"/>
    <d v="1899-12-30T09:00:00"/>
    <x v="1"/>
    <m/>
    <d v="1899-12-30T01:00:00"/>
    <n v="0"/>
  </r>
  <r>
    <x v="19"/>
    <x v="5"/>
    <x v="4"/>
    <x v="1"/>
    <d v="2018-01-13T00:00:00"/>
    <d v="1899-12-30T09:00:00"/>
    <d v="1899-12-30T11:00:00"/>
    <x v="14"/>
    <m/>
    <d v="1899-12-30T02:00:00"/>
    <n v="0"/>
  </r>
  <r>
    <x v="19"/>
    <x v="5"/>
    <x v="4"/>
    <x v="1"/>
    <d v="2018-01-13T00:00:00"/>
    <d v="1899-12-30T11:00:00"/>
    <d v="1899-12-30T14:30:00"/>
    <x v="4"/>
    <m/>
    <d v="1899-12-30T03:30:00"/>
    <n v="0"/>
  </r>
  <r>
    <x v="19"/>
    <x v="5"/>
    <x v="4"/>
    <x v="1"/>
    <d v="2018-01-13T00:00:00"/>
    <d v="1899-12-30T14:30:00"/>
    <d v="1899-12-30T19:00:00"/>
    <x v="15"/>
    <m/>
    <d v="1899-12-30T04:30:00"/>
    <n v="0"/>
  </r>
  <r>
    <x v="19"/>
    <x v="5"/>
    <x v="4"/>
    <x v="1"/>
    <d v="2018-01-13T00:00:00"/>
    <d v="1899-12-30T19:00:00"/>
    <d v="1899-12-30T20:15:00"/>
    <x v="9"/>
    <m/>
    <d v="1899-12-30T01:15:00"/>
    <n v="0"/>
  </r>
  <r>
    <x v="20"/>
    <x v="6"/>
    <x v="4"/>
    <x v="1"/>
    <d v="2018-01-14T00:00:00"/>
    <d v="1899-12-30T07:30:00"/>
    <d v="1899-12-30T10:00:00"/>
    <x v="4"/>
    <m/>
    <d v="1899-12-30T02:30:00"/>
    <n v="0"/>
  </r>
  <r>
    <x v="20"/>
    <x v="6"/>
    <x v="4"/>
    <x v="1"/>
    <d v="2018-01-14T00:00:00"/>
    <d v="1899-12-30T10:00:00"/>
    <d v="1899-12-30T13:30:00"/>
    <x v="8"/>
    <m/>
    <d v="1899-12-30T03:30:00"/>
    <n v="0"/>
  </r>
  <r>
    <x v="20"/>
    <x v="0"/>
    <x v="4"/>
    <x v="1"/>
    <d v="2018-01-15T00:00:00"/>
    <d v="1899-12-30T09:00:00"/>
    <d v="1899-12-30T10:45:00"/>
    <x v="0"/>
    <m/>
    <d v="1899-12-30T01:45:00"/>
    <n v="0"/>
  </r>
  <r>
    <x v="20"/>
    <x v="0"/>
    <x v="4"/>
    <x v="1"/>
    <d v="2018-01-15T00:00:00"/>
    <d v="1899-12-30T12:00:00"/>
    <d v="1899-12-30T13:30:00"/>
    <x v="1"/>
    <m/>
    <d v="1899-12-30T01:30:00"/>
    <n v="0"/>
  </r>
  <r>
    <x v="20"/>
    <x v="0"/>
    <x v="4"/>
    <x v="1"/>
    <d v="2018-01-15T00:00:00"/>
    <d v="1899-12-30T14:00:00"/>
    <d v="1899-12-30T15:30:00"/>
    <x v="2"/>
    <m/>
    <d v="1899-12-30T01:30:00"/>
    <n v="0"/>
  </r>
  <r>
    <x v="20"/>
    <x v="0"/>
    <x v="4"/>
    <x v="1"/>
    <d v="2018-01-15T00:00:00"/>
    <d v="1899-12-30T15:30:00"/>
    <d v="1899-12-30T17:00:00"/>
    <x v="3"/>
    <m/>
    <d v="1899-12-30T01:30:00"/>
    <n v="0"/>
  </r>
  <r>
    <x v="20"/>
    <x v="0"/>
    <x v="4"/>
    <x v="1"/>
    <d v="2018-01-15T00:00:00"/>
    <d v="1899-12-30T17:00:00"/>
    <d v="1899-12-30T18:00:00"/>
    <x v="1"/>
    <m/>
    <d v="1899-12-30T01:00:00"/>
    <n v="0"/>
  </r>
  <r>
    <x v="20"/>
    <x v="0"/>
    <x v="4"/>
    <x v="1"/>
    <d v="2018-01-15T00:00:00"/>
    <d v="1899-12-30T18:00:00"/>
    <d v="1899-12-30T22:30:00"/>
    <x v="4"/>
    <m/>
    <d v="1899-12-30T04:30:00"/>
    <n v="0"/>
  </r>
  <r>
    <x v="20"/>
    <x v="1"/>
    <x v="4"/>
    <x v="1"/>
    <d v="2018-01-16T00:00:00"/>
    <d v="1899-12-30T07:30:00"/>
    <d v="1899-12-30T08:15:00"/>
    <x v="5"/>
    <m/>
    <d v="1899-12-30T00:45:00"/>
    <n v="0"/>
  </r>
  <r>
    <x v="20"/>
    <x v="1"/>
    <x v="4"/>
    <x v="1"/>
    <d v="2018-01-16T00:00:00"/>
    <d v="1899-12-30T08:30:00"/>
    <d v="1899-12-30T12:00:00"/>
    <x v="6"/>
    <m/>
    <d v="1899-12-30T03:30:00"/>
    <n v="0"/>
  </r>
  <r>
    <x v="20"/>
    <x v="1"/>
    <x v="4"/>
    <x v="1"/>
    <d v="2018-01-16T00:00:00"/>
    <d v="1899-12-30T12:30:00"/>
    <d v="1899-12-30T13:30:00"/>
    <x v="7"/>
    <m/>
    <d v="1899-12-30T01:00:00"/>
    <n v="0"/>
  </r>
  <r>
    <x v="20"/>
    <x v="1"/>
    <x v="4"/>
    <x v="1"/>
    <d v="2018-01-16T00:00:00"/>
    <d v="1899-12-30T14:00:00"/>
    <d v="1899-12-30T18:00:00"/>
    <x v="0"/>
    <m/>
    <d v="1899-12-30T04:00:00"/>
    <n v="0"/>
  </r>
  <r>
    <x v="20"/>
    <x v="1"/>
    <x v="4"/>
    <x v="1"/>
    <d v="2018-01-16T00:00:00"/>
    <d v="1899-12-30T18:00:00"/>
    <d v="1899-12-30T20:00:00"/>
    <x v="8"/>
    <m/>
    <d v="1899-12-30T02:00:00"/>
    <n v="0"/>
  </r>
  <r>
    <x v="20"/>
    <x v="1"/>
    <x v="4"/>
    <x v="1"/>
    <d v="2018-01-16T00:00:00"/>
    <d v="1899-12-30T20:00:00"/>
    <d v="1899-12-30T22:30:00"/>
    <x v="4"/>
    <m/>
    <d v="1899-12-30T02:30:00"/>
    <n v="0"/>
  </r>
  <r>
    <x v="20"/>
    <x v="2"/>
    <x v="4"/>
    <x v="1"/>
    <d v="2018-01-17T00:00:00"/>
    <d v="1899-12-30T08:00:00"/>
    <d v="1899-12-30T10:00:00"/>
    <x v="0"/>
    <m/>
    <d v="1899-12-30T02:00:00"/>
    <n v="0"/>
  </r>
  <r>
    <x v="20"/>
    <x v="2"/>
    <x v="4"/>
    <x v="1"/>
    <d v="2018-01-17T00:00:00"/>
    <d v="1899-12-30T10:00:00"/>
    <d v="1899-12-30T12:00:00"/>
    <x v="0"/>
    <m/>
    <d v="1899-12-30T02:00:00"/>
    <n v="0"/>
  </r>
  <r>
    <x v="20"/>
    <x v="2"/>
    <x v="4"/>
    <x v="1"/>
    <d v="2018-01-17T00:00:00"/>
    <d v="1899-12-30T12:30:00"/>
    <d v="1899-12-30T14:30:00"/>
    <x v="4"/>
    <m/>
    <d v="1899-12-30T02:00:00"/>
    <n v="0"/>
  </r>
  <r>
    <x v="20"/>
    <x v="2"/>
    <x v="4"/>
    <x v="1"/>
    <d v="2018-01-17T00:00:00"/>
    <d v="1899-12-30T14:30:00"/>
    <d v="1899-12-30T19:00:00"/>
    <x v="8"/>
    <m/>
    <d v="1899-12-30T04:30:00"/>
    <n v="0"/>
  </r>
  <r>
    <x v="20"/>
    <x v="2"/>
    <x v="4"/>
    <x v="1"/>
    <d v="2018-01-17T00:00:00"/>
    <d v="1899-12-30T19:00:00"/>
    <d v="1899-12-30T20:00:00"/>
    <x v="4"/>
    <m/>
    <d v="1899-12-30T01:00:00"/>
    <n v="0"/>
  </r>
  <r>
    <x v="20"/>
    <x v="2"/>
    <x v="4"/>
    <x v="1"/>
    <d v="2018-01-17T00:00:00"/>
    <d v="1899-12-30T20:00:00"/>
    <d v="1899-12-30T22:30:00"/>
    <x v="9"/>
    <m/>
    <d v="1899-12-30T02:30:00"/>
    <n v="0"/>
  </r>
  <r>
    <x v="20"/>
    <x v="3"/>
    <x v="4"/>
    <x v="1"/>
    <d v="2018-01-18T00:00:00"/>
    <d v="1899-12-30T08:30:00"/>
    <d v="1899-12-30T10:00:00"/>
    <x v="3"/>
    <m/>
    <d v="1899-12-30T01:30:00"/>
    <n v="0"/>
  </r>
  <r>
    <x v="20"/>
    <x v="3"/>
    <x v="4"/>
    <x v="1"/>
    <d v="2018-01-18T00:00:00"/>
    <d v="1899-12-30T12:30:00"/>
    <d v="1899-12-30T13:30:00"/>
    <x v="10"/>
    <m/>
    <d v="1899-12-30T01:00:00"/>
    <n v="0"/>
  </r>
  <r>
    <x v="20"/>
    <x v="3"/>
    <x v="4"/>
    <x v="1"/>
    <d v="2018-01-18T00:00:00"/>
    <d v="1899-12-30T14:00:00"/>
    <d v="1899-12-30T14:40:00"/>
    <x v="11"/>
    <m/>
    <d v="1899-12-30T00:40:00"/>
    <n v="0"/>
  </r>
  <r>
    <x v="20"/>
    <x v="3"/>
    <x v="4"/>
    <x v="1"/>
    <d v="2018-01-18T00:00:00"/>
    <d v="1899-12-30T14:45:00"/>
    <d v="1899-12-30T15:25:00"/>
    <x v="11"/>
    <m/>
    <d v="1899-12-30T00:40:00"/>
    <n v="0"/>
  </r>
  <r>
    <x v="20"/>
    <x v="3"/>
    <x v="4"/>
    <x v="1"/>
    <d v="2018-01-18T00:00:00"/>
    <d v="1899-12-30T16:00:00"/>
    <d v="1899-12-30T18:00:00"/>
    <x v="0"/>
    <m/>
    <d v="1899-12-30T02:00:00"/>
    <n v="0"/>
  </r>
  <r>
    <x v="20"/>
    <x v="3"/>
    <x v="4"/>
    <x v="1"/>
    <d v="2018-01-18T00:00:00"/>
    <d v="1899-12-30T18:00:00"/>
    <d v="1899-12-30T20:00:00"/>
    <x v="8"/>
    <m/>
    <d v="1899-12-30T02:00:00"/>
    <n v="0"/>
  </r>
  <r>
    <x v="20"/>
    <x v="3"/>
    <x v="4"/>
    <x v="1"/>
    <d v="2018-01-18T00:00:00"/>
    <d v="1899-12-30T20:00:00"/>
    <d v="1899-12-30T22:30:00"/>
    <x v="4"/>
    <m/>
    <d v="1899-12-30T02:30:00"/>
    <n v="0"/>
  </r>
  <r>
    <x v="20"/>
    <x v="4"/>
    <x v="4"/>
    <x v="1"/>
    <d v="2018-01-19T00:00:00"/>
    <d v="1899-12-30T09:00:00"/>
    <d v="1899-12-30T11:30:00"/>
    <x v="12"/>
    <m/>
    <d v="1899-12-30T02:30:00"/>
    <n v="0"/>
  </r>
  <r>
    <x v="20"/>
    <x v="4"/>
    <x v="4"/>
    <x v="1"/>
    <d v="2018-01-19T00:00:00"/>
    <d v="1899-12-30T12:30:00"/>
    <d v="1899-12-30T13:30:00"/>
    <x v="7"/>
    <m/>
    <d v="1899-12-30T01:00:00"/>
    <n v="0"/>
  </r>
  <r>
    <x v="20"/>
    <x v="4"/>
    <x v="4"/>
    <x v="1"/>
    <d v="2018-01-19T00:00:00"/>
    <d v="1899-12-30T14:00:00"/>
    <d v="1899-12-30T16:00:00"/>
    <x v="0"/>
    <m/>
    <d v="1899-12-30T02:00:00"/>
    <n v="0"/>
  </r>
  <r>
    <x v="20"/>
    <x v="4"/>
    <x v="4"/>
    <x v="1"/>
    <d v="2018-01-19T00:00:00"/>
    <d v="1899-12-30T16:00:00"/>
    <d v="1899-12-30T18:00:00"/>
    <x v="0"/>
    <m/>
    <d v="1899-12-30T02:00:00"/>
    <n v="0"/>
  </r>
  <r>
    <x v="20"/>
    <x v="4"/>
    <x v="4"/>
    <x v="1"/>
    <d v="2018-01-19T00:00:00"/>
    <d v="1899-12-30T18:00:00"/>
    <d v="1899-12-30T20:00:00"/>
    <x v="8"/>
    <m/>
    <d v="1899-12-30T02:00:00"/>
    <n v="0"/>
  </r>
  <r>
    <x v="20"/>
    <x v="4"/>
    <x v="4"/>
    <x v="1"/>
    <d v="2018-01-19T00:00:00"/>
    <d v="1899-12-30T20:00:00"/>
    <d v="1899-12-30T21:00:00"/>
    <x v="4"/>
    <m/>
    <d v="1899-12-30T01:00:00"/>
    <n v="0"/>
  </r>
  <r>
    <x v="20"/>
    <x v="4"/>
    <x v="4"/>
    <x v="1"/>
    <d v="2018-01-19T00:00:00"/>
    <d v="1899-12-30T21:00:00"/>
    <d v="1899-12-30T22:30:00"/>
    <x v="13"/>
    <m/>
    <d v="1899-12-30T01:30:00"/>
    <n v="0"/>
  </r>
  <r>
    <x v="20"/>
    <x v="5"/>
    <x v="4"/>
    <x v="1"/>
    <d v="2018-01-20T00:00:00"/>
    <d v="1899-12-30T08:00:00"/>
    <d v="1899-12-30T09:00:00"/>
    <x v="1"/>
    <m/>
    <d v="1899-12-30T01:00:00"/>
    <n v="0"/>
  </r>
  <r>
    <x v="20"/>
    <x v="5"/>
    <x v="4"/>
    <x v="1"/>
    <d v="2018-01-20T00:00:00"/>
    <d v="1899-12-30T09:00:00"/>
    <d v="1899-12-30T11:00:00"/>
    <x v="14"/>
    <m/>
    <d v="1899-12-30T02:00:00"/>
    <n v="0"/>
  </r>
  <r>
    <x v="20"/>
    <x v="5"/>
    <x v="4"/>
    <x v="1"/>
    <d v="2018-01-20T00:00:00"/>
    <d v="1899-12-30T11:00:00"/>
    <d v="1899-12-30T14:30:00"/>
    <x v="4"/>
    <m/>
    <d v="1899-12-30T03:30:00"/>
    <n v="0"/>
  </r>
  <r>
    <x v="20"/>
    <x v="5"/>
    <x v="4"/>
    <x v="1"/>
    <d v="2018-01-20T00:00:00"/>
    <d v="1899-12-30T14:30:00"/>
    <d v="1899-12-30T19:00:00"/>
    <x v="15"/>
    <m/>
    <d v="1899-12-30T04:30:00"/>
    <n v="0"/>
  </r>
  <r>
    <x v="20"/>
    <x v="5"/>
    <x v="4"/>
    <x v="1"/>
    <d v="2018-01-20T00:00:00"/>
    <d v="1899-12-30T19:00:00"/>
    <d v="1899-12-30T20:15:00"/>
    <x v="9"/>
    <m/>
    <d v="1899-12-30T01:15:00"/>
    <n v="0"/>
  </r>
  <r>
    <x v="21"/>
    <x v="6"/>
    <x v="4"/>
    <x v="1"/>
    <d v="2018-01-21T00:00:00"/>
    <d v="1899-12-30T07:30:00"/>
    <d v="1899-12-30T10:00:00"/>
    <x v="4"/>
    <n v="32"/>
    <d v="1899-12-30T02:30:00"/>
    <n v="80.000000000000014"/>
  </r>
  <r>
    <x v="21"/>
    <x v="6"/>
    <x v="4"/>
    <x v="1"/>
    <d v="2018-01-21T00:00:00"/>
    <d v="1899-12-30T10:00:00"/>
    <d v="1899-12-30T13:30:00"/>
    <x v="8"/>
    <n v="27"/>
    <d v="1899-12-30T03:30:00"/>
    <n v="94.499999999999986"/>
  </r>
  <r>
    <x v="21"/>
    <x v="0"/>
    <x v="4"/>
    <x v="1"/>
    <d v="2018-01-22T00:00:00"/>
    <d v="1899-12-30T09:00:00"/>
    <d v="1899-12-30T10:45:00"/>
    <x v="0"/>
    <n v="45"/>
    <d v="1899-12-30T01:45:00"/>
    <n v="78.750000000000028"/>
  </r>
  <r>
    <x v="21"/>
    <x v="0"/>
    <x v="4"/>
    <x v="1"/>
    <d v="2018-01-22T00:00:00"/>
    <d v="1899-12-30T12:00:00"/>
    <d v="1899-12-30T13:30:00"/>
    <x v="1"/>
    <n v="18"/>
    <d v="1899-12-30T01:30:00"/>
    <n v="27"/>
  </r>
  <r>
    <x v="21"/>
    <x v="0"/>
    <x v="4"/>
    <x v="1"/>
    <d v="2018-01-22T00:00:00"/>
    <d v="1899-12-30T14:00:00"/>
    <d v="1899-12-30T15:30:00"/>
    <x v="2"/>
    <n v="19"/>
    <d v="1899-12-30T01:30:00"/>
    <n v="28.5"/>
  </r>
  <r>
    <x v="21"/>
    <x v="0"/>
    <x v="4"/>
    <x v="1"/>
    <d v="2018-01-22T00:00:00"/>
    <d v="1899-12-30T15:30:00"/>
    <d v="1899-12-30T17:00:00"/>
    <x v="3"/>
    <n v="22"/>
    <d v="1899-12-30T01:30:00"/>
    <n v="33"/>
  </r>
  <r>
    <x v="21"/>
    <x v="0"/>
    <x v="4"/>
    <x v="1"/>
    <d v="2018-01-22T00:00:00"/>
    <d v="1899-12-30T17:00:00"/>
    <d v="1899-12-30T18:00:00"/>
    <x v="1"/>
    <n v="37"/>
    <d v="1899-12-30T01:00:00"/>
    <n v="36.999999999999964"/>
  </r>
  <r>
    <x v="21"/>
    <x v="0"/>
    <x v="4"/>
    <x v="1"/>
    <d v="2018-01-22T00:00:00"/>
    <d v="1899-12-30T18:00:00"/>
    <d v="1899-12-30T22:30:00"/>
    <x v="4"/>
    <n v="38"/>
    <d v="1899-12-30T04:30:00"/>
    <n v="171"/>
  </r>
  <r>
    <x v="21"/>
    <x v="1"/>
    <x v="4"/>
    <x v="1"/>
    <d v="2018-01-23T00:00:00"/>
    <d v="1899-12-30T07:30:00"/>
    <d v="1899-12-30T08:15:00"/>
    <x v="5"/>
    <n v="12"/>
    <d v="1899-12-30T00:45:00"/>
    <n v="9"/>
  </r>
  <r>
    <x v="21"/>
    <x v="1"/>
    <x v="4"/>
    <x v="1"/>
    <d v="2018-01-23T00:00:00"/>
    <d v="1899-12-30T08:30:00"/>
    <d v="1899-12-30T12:00:00"/>
    <x v="6"/>
    <n v="45"/>
    <d v="1899-12-30T03:30:00"/>
    <n v="157.49999999999997"/>
  </r>
  <r>
    <x v="21"/>
    <x v="1"/>
    <x v="4"/>
    <x v="1"/>
    <d v="2018-01-23T00:00:00"/>
    <d v="1899-12-30T12:30:00"/>
    <d v="1899-12-30T13:30:00"/>
    <x v="7"/>
    <n v="10"/>
    <d v="1899-12-30T01:00:00"/>
    <n v="9.9999999999999911"/>
  </r>
  <r>
    <x v="21"/>
    <x v="1"/>
    <x v="4"/>
    <x v="1"/>
    <d v="2018-01-23T00:00:00"/>
    <d v="1899-12-30T14:00:00"/>
    <d v="1899-12-30T18:00:00"/>
    <x v="0"/>
    <n v="50"/>
    <d v="1899-12-30T04:00:00"/>
    <n v="199.99999999999997"/>
  </r>
  <r>
    <x v="21"/>
    <x v="1"/>
    <x v="4"/>
    <x v="1"/>
    <d v="2018-01-23T00:00:00"/>
    <d v="1899-12-30T18:00:00"/>
    <d v="1899-12-30T20:00:00"/>
    <x v="8"/>
    <n v="25"/>
    <d v="1899-12-30T02:00:00"/>
    <n v="50.000000000000028"/>
  </r>
  <r>
    <x v="21"/>
    <x v="1"/>
    <x v="4"/>
    <x v="1"/>
    <d v="2018-01-23T00:00:00"/>
    <d v="1899-12-30T20:00:00"/>
    <d v="1899-12-30T22:30:00"/>
    <x v="4"/>
    <n v="15"/>
    <d v="1899-12-30T02:30:00"/>
    <n v="37.499999999999986"/>
  </r>
  <r>
    <x v="21"/>
    <x v="2"/>
    <x v="4"/>
    <x v="1"/>
    <d v="2018-01-24T00:00:00"/>
    <d v="1899-12-30T08:00:00"/>
    <d v="1899-12-30T10:00:00"/>
    <x v="0"/>
    <n v="50"/>
    <d v="1899-12-30T02:00:00"/>
    <n v="100.00000000000006"/>
  </r>
  <r>
    <x v="21"/>
    <x v="2"/>
    <x v="4"/>
    <x v="1"/>
    <d v="2018-01-24T00:00:00"/>
    <d v="1899-12-30T10:00:00"/>
    <d v="1899-12-30T12:00:00"/>
    <x v="0"/>
    <n v="55"/>
    <d v="1899-12-30T02:00:00"/>
    <n v="109.99999999999997"/>
  </r>
  <r>
    <x v="21"/>
    <x v="2"/>
    <x v="4"/>
    <x v="1"/>
    <d v="2018-01-24T00:00:00"/>
    <d v="1899-12-30T12:30:00"/>
    <d v="1899-12-30T14:30:00"/>
    <x v="4"/>
    <n v="15"/>
    <d v="1899-12-30T02:00:00"/>
    <n v="29.999999999999972"/>
  </r>
  <r>
    <x v="21"/>
    <x v="2"/>
    <x v="4"/>
    <x v="1"/>
    <d v="2018-01-24T00:00:00"/>
    <d v="1899-12-30T14:30:00"/>
    <d v="1899-12-30T19:00:00"/>
    <x v="8"/>
    <n v="60"/>
    <d v="1899-12-30T04:30:00"/>
    <n v="270"/>
  </r>
  <r>
    <x v="21"/>
    <x v="2"/>
    <x v="4"/>
    <x v="1"/>
    <d v="2018-01-24T00:00:00"/>
    <d v="1899-12-30T19:00:00"/>
    <d v="1899-12-30T20:00:00"/>
    <x v="4"/>
    <n v="12"/>
    <d v="1899-12-30T01:00:00"/>
    <n v="12.000000000000021"/>
  </r>
  <r>
    <x v="21"/>
    <x v="2"/>
    <x v="4"/>
    <x v="1"/>
    <d v="2018-01-24T00:00:00"/>
    <d v="1899-12-30T20:00:00"/>
    <d v="1899-12-30T22:30:00"/>
    <x v="9"/>
    <n v="10"/>
    <d v="1899-12-30T02:30:00"/>
    <n v="24.999999999999993"/>
  </r>
  <r>
    <x v="21"/>
    <x v="3"/>
    <x v="4"/>
    <x v="1"/>
    <d v="2018-01-25T00:00:00"/>
    <d v="1899-12-30T08:30:00"/>
    <d v="1899-12-30T10:00:00"/>
    <x v="3"/>
    <n v="52"/>
    <d v="1899-12-30T01:30:00"/>
    <n v="78"/>
  </r>
  <r>
    <x v="21"/>
    <x v="3"/>
    <x v="4"/>
    <x v="1"/>
    <d v="2018-01-25T00:00:00"/>
    <d v="1899-12-30T12:30:00"/>
    <d v="1899-12-30T13:30:00"/>
    <x v="10"/>
    <n v="52"/>
    <d v="1899-12-30T01:00:00"/>
    <n v="51.999999999999957"/>
  </r>
  <r>
    <x v="21"/>
    <x v="3"/>
    <x v="4"/>
    <x v="1"/>
    <d v="2018-01-25T00:00:00"/>
    <d v="1899-12-30T14:00:00"/>
    <d v="1899-12-30T14:40:00"/>
    <x v="11"/>
    <n v="32"/>
    <d v="1899-12-30T00:40:00"/>
    <n v="21.333333333333258"/>
  </r>
  <r>
    <x v="21"/>
    <x v="3"/>
    <x v="4"/>
    <x v="1"/>
    <d v="2018-01-25T00:00:00"/>
    <d v="1899-12-30T14:45:00"/>
    <d v="1899-12-30T15:25:00"/>
    <x v="11"/>
    <n v="32"/>
    <d v="1899-12-30T00:40:00"/>
    <n v="21.333333333333258"/>
  </r>
  <r>
    <x v="21"/>
    <x v="3"/>
    <x v="4"/>
    <x v="1"/>
    <d v="2018-01-25T00:00:00"/>
    <d v="1899-12-30T16:00:00"/>
    <d v="1899-12-30T18:00:00"/>
    <x v="0"/>
    <n v="52"/>
    <d v="1899-12-30T02:00:00"/>
    <n v="104.00000000000006"/>
  </r>
  <r>
    <x v="21"/>
    <x v="3"/>
    <x v="4"/>
    <x v="1"/>
    <d v="2018-01-25T00:00:00"/>
    <d v="1899-12-30T18:00:00"/>
    <d v="1899-12-30T20:00:00"/>
    <x v="8"/>
    <n v="60"/>
    <d v="1899-12-30T02:00:00"/>
    <n v="120.00000000000004"/>
  </r>
  <r>
    <x v="21"/>
    <x v="3"/>
    <x v="4"/>
    <x v="1"/>
    <d v="2018-01-25T00:00:00"/>
    <d v="1899-12-30T20:00:00"/>
    <d v="1899-12-30T22:30:00"/>
    <x v="4"/>
    <n v="15"/>
    <d v="1899-12-30T02:30:00"/>
    <n v="37.499999999999986"/>
  </r>
  <r>
    <x v="21"/>
    <x v="4"/>
    <x v="4"/>
    <x v="1"/>
    <d v="2018-01-26T00:00:00"/>
    <d v="1899-12-30T09:00:00"/>
    <d v="1899-12-30T11:30:00"/>
    <x v="12"/>
    <n v="25"/>
    <d v="1899-12-30T02:30:00"/>
    <n v="62.500000000000007"/>
  </r>
  <r>
    <x v="21"/>
    <x v="4"/>
    <x v="4"/>
    <x v="1"/>
    <d v="2018-01-26T00:00:00"/>
    <d v="1899-12-30T12:30:00"/>
    <d v="1899-12-30T13:30:00"/>
    <x v="7"/>
    <n v="15"/>
    <d v="1899-12-30T01:00:00"/>
    <n v="14.999999999999986"/>
  </r>
  <r>
    <x v="21"/>
    <x v="4"/>
    <x v="4"/>
    <x v="1"/>
    <d v="2018-01-26T00:00:00"/>
    <d v="1899-12-30T14:00:00"/>
    <d v="1899-12-30T16:00:00"/>
    <x v="0"/>
    <n v="35"/>
    <d v="1899-12-30T02:00:00"/>
    <n v="69.999999999999943"/>
  </r>
  <r>
    <x v="21"/>
    <x v="4"/>
    <x v="4"/>
    <x v="1"/>
    <d v="2018-01-26T00:00:00"/>
    <d v="1899-12-30T16:00:00"/>
    <d v="1899-12-30T18:00:00"/>
    <x v="0"/>
    <n v="35"/>
    <d v="1899-12-30T02:00:00"/>
    <n v="70.000000000000028"/>
  </r>
  <r>
    <x v="21"/>
    <x v="4"/>
    <x v="4"/>
    <x v="1"/>
    <d v="2018-01-26T00:00:00"/>
    <d v="1899-12-30T18:00:00"/>
    <d v="1899-12-30T20:00:00"/>
    <x v="8"/>
    <n v="45"/>
    <d v="1899-12-30T02:00:00"/>
    <n v="90.000000000000043"/>
  </r>
  <r>
    <x v="21"/>
    <x v="4"/>
    <x v="4"/>
    <x v="1"/>
    <d v="2018-01-26T00:00:00"/>
    <d v="1899-12-30T20:00:00"/>
    <d v="1899-12-30T21:00:00"/>
    <x v="4"/>
    <n v="53"/>
    <d v="1899-12-30T01:00:00"/>
    <n v="52.99999999999995"/>
  </r>
  <r>
    <x v="21"/>
    <x v="4"/>
    <x v="4"/>
    <x v="1"/>
    <d v="2018-01-26T00:00:00"/>
    <d v="1899-12-30T21:00:00"/>
    <d v="1899-12-30T22:30:00"/>
    <x v="13"/>
    <n v="27"/>
    <d v="1899-12-30T01:30:00"/>
    <n v="40.5"/>
  </r>
  <r>
    <x v="21"/>
    <x v="5"/>
    <x v="4"/>
    <x v="1"/>
    <d v="2018-01-27T00:00:00"/>
    <d v="1899-12-30T08:00:00"/>
    <d v="1899-12-30T09:00:00"/>
    <x v="1"/>
    <n v="12"/>
    <d v="1899-12-30T01:00:00"/>
    <n v="12.000000000000005"/>
  </r>
  <r>
    <x v="21"/>
    <x v="5"/>
    <x v="4"/>
    <x v="1"/>
    <d v="2018-01-27T00:00:00"/>
    <d v="1899-12-30T09:00:00"/>
    <d v="1899-12-30T11:00:00"/>
    <x v="14"/>
    <n v="15"/>
    <d v="1899-12-30T02:00:00"/>
    <n v="29.999999999999993"/>
  </r>
  <r>
    <x v="21"/>
    <x v="5"/>
    <x v="4"/>
    <x v="1"/>
    <d v="2018-01-27T00:00:00"/>
    <d v="1899-12-30T11:00:00"/>
    <d v="1899-12-30T14:30:00"/>
    <x v="4"/>
    <n v="15"/>
    <d v="1899-12-30T03:30:00"/>
    <n v="52.499999999999986"/>
  </r>
  <r>
    <x v="21"/>
    <x v="5"/>
    <x v="4"/>
    <x v="1"/>
    <d v="2018-01-27T00:00:00"/>
    <d v="1899-12-30T14:30:00"/>
    <d v="1899-12-30T19:00:00"/>
    <x v="15"/>
    <n v="15"/>
    <d v="1899-12-30T04:30:00"/>
    <n v="67.5"/>
  </r>
  <r>
    <x v="21"/>
    <x v="5"/>
    <x v="4"/>
    <x v="1"/>
    <d v="2018-01-27T00:00:00"/>
    <d v="1899-12-30T19:00:00"/>
    <d v="1899-12-30T20:15:00"/>
    <x v="9"/>
    <n v="10"/>
    <d v="1899-12-30T01:15:00"/>
    <n v="12.500000000000009"/>
  </r>
  <r>
    <x v="22"/>
    <x v="6"/>
    <x v="4"/>
    <x v="1"/>
    <d v="2018-01-28T00:00:00"/>
    <d v="1899-12-30T07:30:00"/>
    <d v="1899-12-30T10:00:00"/>
    <x v="4"/>
    <m/>
    <d v="1899-12-30T02:30:00"/>
    <n v="0"/>
  </r>
  <r>
    <x v="22"/>
    <x v="6"/>
    <x v="4"/>
    <x v="1"/>
    <d v="2018-01-28T00:00:00"/>
    <d v="1899-12-30T10:00:00"/>
    <d v="1899-12-30T13:30:00"/>
    <x v="8"/>
    <m/>
    <d v="1899-12-30T03:30:00"/>
    <n v="0"/>
  </r>
  <r>
    <x v="22"/>
    <x v="0"/>
    <x v="4"/>
    <x v="1"/>
    <d v="2018-01-29T00:00:00"/>
    <d v="1899-12-30T09:00:00"/>
    <d v="1899-12-30T10:45:00"/>
    <x v="0"/>
    <m/>
    <d v="1899-12-30T01:45:00"/>
    <n v="0"/>
  </r>
  <r>
    <x v="22"/>
    <x v="0"/>
    <x v="4"/>
    <x v="1"/>
    <d v="2018-01-29T00:00:00"/>
    <d v="1899-12-30T12:00:00"/>
    <d v="1899-12-30T13:30:00"/>
    <x v="1"/>
    <m/>
    <d v="1899-12-30T01:30:00"/>
    <n v="0"/>
  </r>
  <r>
    <x v="22"/>
    <x v="0"/>
    <x v="4"/>
    <x v="1"/>
    <d v="2018-01-29T00:00:00"/>
    <d v="1899-12-30T14:00:00"/>
    <d v="1899-12-30T15:30:00"/>
    <x v="2"/>
    <m/>
    <d v="1899-12-30T01:30:00"/>
    <n v="0"/>
  </r>
  <r>
    <x v="22"/>
    <x v="0"/>
    <x v="4"/>
    <x v="1"/>
    <d v="2018-01-29T00:00:00"/>
    <d v="1899-12-30T15:30:00"/>
    <d v="1899-12-30T17:00:00"/>
    <x v="3"/>
    <m/>
    <d v="1899-12-30T01:30:00"/>
    <n v="0"/>
  </r>
  <r>
    <x v="22"/>
    <x v="0"/>
    <x v="4"/>
    <x v="1"/>
    <d v="2018-01-29T00:00:00"/>
    <d v="1899-12-30T17:00:00"/>
    <d v="1899-12-30T18:00:00"/>
    <x v="1"/>
    <m/>
    <d v="1899-12-30T01:00:00"/>
    <n v="0"/>
  </r>
  <r>
    <x v="22"/>
    <x v="0"/>
    <x v="4"/>
    <x v="1"/>
    <d v="2018-01-29T00:00:00"/>
    <d v="1899-12-30T18:00:00"/>
    <d v="1899-12-30T22:30:00"/>
    <x v="4"/>
    <m/>
    <d v="1899-12-30T04:30:00"/>
    <n v="0"/>
  </r>
  <r>
    <x v="22"/>
    <x v="1"/>
    <x v="4"/>
    <x v="1"/>
    <d v="2018-01-30T00:00:00"/>
    <d v="1899-12-30T07:30:00"/>
    <d v="1899-12-30T08:15:00"/>
    <x v="5"/>
    <m/>
    <d v="1899-12-30T00:45:00"/>
    <n v="0"/>
  </r>
  <r>
    <x v="22"/>
    <x v="1"/>
    <x v="4"/>
    <x v="1"/>
    <d v="2018-01-30T00:00:00"/>
    <d v="1899-12-30T08:30:00"/>
    <d v="1899-12-30T12:00:00"/>
    <x v="6"/>
    <m/>
    <d v="1899-12-30T03:30:00"/>
    <n v="0"/>
  </r>
  <r>
    <x v="22"/>
    <x v="1"/>
    <x v="4"/>
    <x v="1"/>
    <d v="2018-01-30T00:00:00"/>
    <d v="1899-12-30T12:30:00"/>
    <d v="1899-12-30T13:30:00"/>
    <x v="7"/>
    <m/>
    <d v="1899-12-30T01:00:00"/>
    <n v="0"/>
  </r>
  <r>
    <x v="22"/>
    <x v="1"/>
    <x v="4"/>
    <x v="1"/>
    <d v="2018-01-30T00:00:00"/>
    <d v="1899-12-30T14:00:00"/>
    <d v="1899-12-30T18:00:00"/>
    <x v="0"/>
    <m/>
    <d v="1899-12-30T04:00:00"/>
    <n v="0"/>
  </r>
  <r>
    <x v="22"/>
    <x v="1"/>
    <x v="4"/>
    <x v="1"/>
    <d v="2018-01-30T00:00:00"/>
    <d v="1899-12-30T18:00:00"/>
    <d v="1899-12-30T20:00:00"/>
    <x v="8"/>
    <m/>
    <d v="1899-12-30T02:00:00"/>
    <n v="0"/>
  </r>
  <r>
    <x v="22"/>
    <x v="1"/>
    <x v="4"/>
    <x v="1"/>
    <d v="2018-01-30T00:00:00"/>
    <d v="1899-12-30T20:00:00"/>
    <d v="1899-12-30T22:30:00"/>
    <x v="4"/>
    <m/>
    <d v="1899-12-30T02:30:00"/>
    <n v="0"/>
  </r>
  <r>
    <x v="22"/>
    <x v="2"/>
    <x v="4"/>
    <x v="1"/>
    <d v="2018-01-31T00:00:00"/>
    <d v="1899-12-30T08:00:00"/>
    <d v="1899-12-30T10:00:00"/>
    <x v="0"/>
    <m/>
    <d v="1899-12-30T02:00:00"/>
    <n v="0"/>
  </r>
  <r>
    <x v="22"/>
    <x v="2"/>
    <x v="4"/>
    <x v="1"/>
    <d v="2018-01-31T00:00:00"/>
    <d v="1899-12-30T10:00:00"/>
    <d v="1899-12-30T12:00:00"/>
    <x v="0"/>
    <m/>
    <d v="1899-12-30T02:00:00"/>
    <n v="0"/>
  </r>
  <r>
    <x v="22"/>
    <x v="2"/>
    <x v="4"/>
    <x v="1"/>
    <d v="2018-01-31T00:00:00"/>
    <d v="1899-12-30T12:30:00"/>
    <d v="1899-12-30T14:30:00"/>
    <x v="4"/>
    <m/>
    <d v="1899-12-30T02:00:00"/>
    <n v="0"/>
  </r>
  <r>
    <x v="22"/>
    <x v="2"/>
    <x v="4"/>
    <x v="1"/>
    <d v="2018-01-31T00:00:00"/>
    <d v="1899-12-30T14:30:00"/>
    <d v="1899-12-30T19:00:00"/>
    <x v="8"/>
    <m/>
    <d v="1899-12-30T04:30:00"/>
    <n v="0"/>
  </r>
  <r>
    <x v="22"/>
    <x v="2"/>
    <x v="4"/>
    <x v="1"/>
    <d v="2018-01-31T00:00:00"/>
    <d v="1899-12-30T19:00:00"/>
    <d v="1899-12-30T20:00:00"/>
    <x v="4"/>
    <m/>
    <d v="1899-12-30T01:00:00"/>
    <n v="0"/>
  </r>
  <r>
    <x v="22"/>
    <x v="2"/>
    <x v="4"/>
    <x v="1"/>
    <d v="2018-01-31T00:00:00"/>
    <d v="1899-12-30T20:00:00"/>
    <d v="1899-12-30T22:30:00"/>
    <x v="9"/>
    <m/>
    <d v="1899-12-30T02:30:00"/>
    <n v="0"/>
  </r>
  <r>
    <x v="22"/>
    <x v="3"/>
    <x v="5"/>
    <x v="1"/>
    <d v="2018-02-01T00:00:00"/>
    <d v="1899-12-30T08:30:00"/>
    <d v="1899-12-30T10:00:00"/>
    <x v="3"/>
    <m/>
    <d v="1899-12-30T01:30:00"/>
    <n v="0"/>
  </r>
  <r>
    <x v="22"/>
    <x v="3"/>
    <x v="5"/>
    <x v="1"/>
    <d v="2018-02-01T00:00:00"/>
    <d v="1899-12-30T12:30:00"/>
    <d v="1899-12-30T13:30:00"/>
    <x v="10"/>
    <m/>
    <d v="1899-12-30T01:00:00"/>
    <n v="0"/>
  </r>
  <r>
    <x v="22"/>
    <x v="3"/>
    <x v="5"/>
    <x v="1"/>
    <d v="2018-02-01T00:00:00"/>
    <d v="1899-12-30T14:00:00"/>
    <d v="1899-12-30T14:40:00"/>
    <x v="11"/>
    <m/>
    <d v="1899-12-30T00:40:00"/>
    <n v="0"/>
  </r>
  <r>
    <x v="22"/>
    <x v="3"/>
    <x v="5"/>
    <x v="1"/>
    <d v="2018-02-01T00:00:00"/>
    <d v="1899-12-30T14:45:00"/>
    <d v="1899-12-30T15:25:00"/>
    <x v="11"/>
    <m/>
    <d v="1899-12-30T00:40:00"/>
    <n v="0"/>
  </r>
  <r>
    <x v="22"/>
    <x v="3"/>
    <x v="5"/>
    <x v="1"/>
    <d v="2018-02-01T00:00:00"/>
    <d v="1899-12-30T16:00:00"/>
    <d v="1899-12-30T18:00:00"/>
    <x v="0"/>
    <m/>
    <d v="1899-12-30T02:00:00"/>
    <n v="0"/>
  </r>
  <r>
    <x v="22"/>
    <x v="3"/>
    <x v="5"/>
    <x v="1"/>
    <d v="2018-02-01T00:00:00"/>
    <d v="1899-12-30T18:00:00"/>
    <d v="1899-12-30T20:00:00"/>
    <x v="8"/>
    <m/>
    <d v="1899-12-30T02:00:00"/>
    <n v="0"/>
  </r>
  <r>
    <x v="22"/>
    <x v="3"/>
    <x v="5"/>
    <x v="1"/>
    <d v="2018-02-01T00:00:00"/>
    <d v="1899-12-30T20:00:00"/>
    <d v="1899-12-30T22:30:00"/>
    <x v="4"/>
    <m/>
    <d v="1899-12-30T02:30:00"/>
    <n v="0"/>
  </r>
  <r>
    <x v="22"/>
    <x v="4"/>
    <x v="5"/>
    <x v="1"/>
    <d v="2018-02-02T00:00:00"/>
    <d v="1899-12-30T09:00:00"/>
    <d v="1899-12-30T11:30:00"/>
    <x v="12"/>
    <m/>
    <d v="1899-12-30T02:30:00"/>
    <n v="0"/>
  </r>
  <r>
    <x v="22"/>
    <x v="4"/>
    <x v="5"/>
    <x v="1"/>
    <d v="2018-02-02T00:00:00"/>
    <d v="1899-12-30T12:30:00"/>
    <d v="1899-12-30T13:30:00"/>
    <x v="7"/>
    <m/>
    <d v="1899-12-30T01:00:00"/>
    <n v="0"/>
  </r>
  <r>
    <x v="22"/>
    <x v="4"/>
    <x v="5"/>
    <x v="1"/>
    <d v="2018-02-02T00:00:00"/>
    <d v="1899-12-30T14:00:00"/>
    <d v="1899-12-30T16:00:00"/>
    <x v="0"/>
    <m/>
    <d v="1899-12-30T02:00:00"/>
    <n v="0"/>
  </r>
  <r>
    <x v="22"/>
    <x v="4"/>
    <x v="5"/>
    <x v="1"/>
    <d v="2018-02-02T00:00:00"/>
    <d v="1899-12-30T16:00:00"/>
    <d v="1899-12-30T18:00:00"/>
    <x v="0"/>
    <m/>
    <d v="1899-12-30T02:00:00"/>
    <n v="0"/>
  </r>
  <r>
    <x v="22"/>
    <x v="4"/>
    <x v="5"/>
    <x v="1"/>
    <d v="2018-02-02T00:00:00"/>
    <d v="1899-12-30T18:00:00"/>
    <d v="1899-12-30T20:00:00"/>
    <x v="8"/>
    <m/>
    <d v="1899-12-30T02:00:00"/>
    <n v="0"/>
  </r>
  <r>
    <x v="22"/>
    <x v="4"/>
    <x v="5"/>
    <x v="1"/>
    <d v="2018-02-02T00:00:00"/>
    <d v="1899-12-30T20:00:00"/>
    <d v="1899-12-30T21:00:00"/>
    <x v="4"/>
    <m/>
    <d v="1899-12-30T01:00:00"/>
    <n v="0"/>
  </r>
  <r>
    <x v="22"/>
    <x v="4"/>
    <x v="5"/>
    <x v="1"/>
    <d v="2018-02-02T00:00:00"/>
    <d v="1899-12-30T21:00:00"/>
    <d v="1899-12-30T22:30:00"/>
    <x v="13"/>
    <m/>
    <d v="1899-12-30T01:30:00"/>
    <n v="0"/>
  </r>
  <r>
    <x v="22"/>
    <x v="5"/>
    <x v="5"/>
    <x v="1"/>
    <d v="2018-02-03T00:00:00"/>
    <d v="1899-12-30T08:00:00"/>
    <d v="1899-12-30T09:00:00"/>
    <x v="1"/>
    <m/>
    <d v="1899-12-30T01:00:00"/>
    <n v="0"/>
  </r>
  <r>
    <x v="22"/>
    <x v="5"/>
    <x v="5"/>
    <x v="1"/>
    <d v="2018-02-03T00:00:00"/>
    <d v="1899-12-30T09:00:00"/>
    <d v="1899-12-30T11:00:00"/>
    <x v="14"/>
    <m/>
    <d v="1899-12-30T02:00:00"/>
    <n v="0"/>
  </r>
  <r>
    <x v="22"/>
    <x v="5"/>
    <x v="5"/>
    <x v="1"/>
    <d v="2018-02-03T00:00:00"/>
    <d v="1899-12-30T11:00:00"/>
    <d v="1899-12-30T14:30:00"/>
    <x v="4"/>
    <m/>
    <d v="1899-12-30T03:30:00"/>
    <n v="0"/>
  </r>
  <r>
    <x v="22"/>
    <x v="5"/>
    <x v="5"/>
    <x v="1"/>
    <d v="2018-02-03T00:00:00"/>
    <d v="1899-12-30T14:30:00"/>
    <d v="1899-12-30T19:00:00"/>
    <x v="15"/>
    <m/>
    <d v="1899-12-30T04:30:00"/>
    <n v="0"/>
  </r>
  <r>
    <x v="22"/>
    <x v="5"/>
    <x v="5"/>
    <x v="1"/>
    <d v="2018-02-03T00:00:00"/>
    <d v="1899-12-30T19:00:00"/>
    <d v="1899-12-30T20:15:00"/>
    <x v="9"/>
    <m/>
    <d v="1899-12-30T01:15:00"/>
    <n v="0"/>
  </r>
  <r>
    <x v="23"/>
    <x v="6"/>
    <x v="5"/>
    <x v="1"/>
    <d v="2018-02-04T00:00:00"/>
    <d v="1899-12-30T07:30:00"/>
    <d v="1899-12-30T10:00:00"/>
    <x v="4"/>
    <m/>
    <d v="1899-12-30T02:30:00"/>
    <n v="0"/>
  </r>
  <r>
    <x v="23"/>
    <x v="6"/>
    <x v="5"/>
    <x v="1"/>
    <d v="2018-02-04T00:00:00"/>
    <d v="1899-12-30T10:00:00"/>
    <d v="1899-12-30T13:30:00"/>
    <x v="8"/>
    <m/>
    <d v="1899-12-30T03:30:00"/>
    <n v="0"/>
  </r>
  <r>
    <x v="23"/>
    <x v="0"/>
    <x v="5"/>
    <x v="1"/>
    <d v="2018-02-05T00:00:00"/>
    <d v="1899-12-30T09:00:00"/>
    <d v="1899-12-30T10:45:00"/>
    <x v="0"/>
    <m/>
    <d v="1899-12-30T01:45:00"/>
    <n v="0"/>
  </r>
  <r>
    <x v="23"/>
    <x v="0"/>
    <x v="5"/>
    <x v="1"/>
    <d v="2018-02-05T00:00:00"/>
    <d v="1899-12-30T12:00:00"/>
    <d v="1899-12-30T13:30:00"/>
    <x v="1"/>
    <m/>
    <d v="1899-12-30T01:30:00"/>
    <n v="0"/>
  </r>
  <r>
    <x v="23"/>
    <x v="0"/>
    <x v="5"/>
    <x v="1"/>
    <d v="2018-02-05T00:00:00"/>
    <d v="1899-12-30T14:00:00"/>
    <d v="1899-12-30T15:30:00"/>
    <x v="2"/>
    <m/>
    <d v="1899-12-30T01:30:00"/>
    <n v="0"/>
  </r>
  <r>
    <x v="23"/>
    <x v="0"/>
    <x v="5"/>
    <x v="1"/>
    <d v="2018-02-05T00:00:00"/>
    <d v="1899-12-30T15:30:00"/>
    <d v="1899-12-30T17:00:00"/>
    <x v="3"/>
    <m/>
    <d v="1899-12-30T01:30:00"/>
    <n v="0"/>
  </r>
  <r>
    <x v="23"/>
    <x v="0"/>
    <x v="5"/>
    <x v="1"/>
    <d v="2018-02-05T00:00:00"/>
    <d v="1899-12-30T17:00:00"/>
    <d v="1899-12-30T18:00:00"/>
    <x v="1"/>
    <m/>
    <d v="1899-12-30T01:00:00"/>
    <n v="0"/>
  </r>
  <r>
    <x v="23"/>
    <x v="0"/>
    <x v="5"/>
    <x v="1"/>
    <d v="2018-02-05T00:00:00"/>
    <d v="1899-12-30T18:00:00"/>
    <d v="1899-12-30T22:30:00"/>
    <x v="4"/>
    <m/>
    <d v="1899-12-30T04:30:00"/>
    <n v="0"/>
  </r>
  <r>
    <x v="23"/>
    <x v="1"/>
    <x v="5"/>
    <x v="1"/>
    <d v="2018-02-06T00:00:00"/>
    <d v="1899-12-30T07:30:00"/>
    <d v="1899-12-30T08:15:00"/>
    <x v="5"/>
    <m/>
    <d v="1899-12-30T00:45:00"/>
    <n v="0"/>
  </r>
  <r>
    <x v="23"/>
    <x v="1"/>
    <x v="5"/>
    <x v="1"/>
    <d v="2018-02-06T00:00:00"/>
    <d v="1899-12-30T08:30:00"/>
    <d v="1899-12-30T12:00:00"/>
    <x v="6"/>
    <m/>
    <d v="1899-12-30T03:30:00"/>
    <n v="0"/>
  </r>
  <r>
    <x v="23"/>
    <x v="1"/>
    <x v="5"/>
    <x v="1"/>
    <d v="2018-02-06T00:00:00"/>
    <d v="1899-12-30T12:30:00"/>
    <d v="1899-12-30T13:30:00"/>
    <x v="7"/>
    <m/>
    <d v="1899-12-30T01:00:00"/>
    <n v="0"/>
  </r>
  <r>
    <x v="23"/>
    <x v="1"/>
    <x v="5"/>
    <x v="1"/>
    <d v="2018-02-06T00:00:00"/>
    <d v="1899-12-30T14:00:00"/>
    <d v="1899-12-30T18:00:00"/>
    <x v="0"/>
    <m/>
    <d v="1899-12-30T04:00:00"/>
    <n v="0"/>
  </r>
  <r>
    <x v="23"/>
    <x v="1"/>
    <x v="5"/>
    <x v="1"/>
    <d v="2018-02-06T00:00:00"/>
    <d v="1899-12-30T18:00:00"/>
    <d v="1899-12-30T20:00:00"/>
    <x v="8"/>
    <m/>
    <d v="1899-12-30T02:00:00"/>
    <n v="0"/>
  </r>
  <r>
    <x v="23"/>
    <x v="1"/>
    <x v="5"/>
    <x v="1"/>
    <d v="2018-02-06T00:00:00"/>
    <d v="1899-12-30T20:00:00"/>
    <d v="1899-12-30T22:30:00"/>
    <x v="4"/>
    <m/>
    <d v="1899-12-30T02:30:00"/>
    <n v="0"/>
  </r>
  <r>
    <x v="23"/>
    <x v="2"/>
    <x v="5"/>
    <x v="1"/>
    <d v="2018-02-07T00:00:00"/>
    <d v="1899-12-30T08:00:00"/>
    <d v="1899-12-30T10:00:00"/>
    <x v="0"/>
    <m/>
    <d v="1899-12-30T02:00:00"/>
    <n v="0"/>
  </r>
  <r>
    <x v="23"/>
    <x v="2"/>
    <x v="5"/>
    <x v="1"/>
    <d v="2018-02-07T00:00:00"/>
    <d v="1899-12-30T10:00:00"/>
    <d v="1899-12-30T12:00:00"/>
    <x v="0"/>
    <m/>
    <d v="1899-12-30T02:00:00"/>
    <n v="0"/>
  </r>
  <r>
    <x v="23"/>
    <x v="2"/>
    <x v="5"/>
    <x v="1"/>
    <d v="2018-02-07T00:00:00"/>
    <d v="1899-12-30T12:30:00"/>
    <d v="1899-12-30T14:30:00"/>
    <x v="4"/>
    <m/>
    <d v="1899-12-30T02:00:00"/>
    <n v="0"/>
  </r>
  <r>
    <x v="23"/>
    <x v="2"/>
    <x v="5"/>
    <x v="1"/>
    <d v="2018-02-07T00:00:00"/>
    <d v="1899-12-30T14:30:00"/>
    <d v="1899-12-30T19:00:00"/>
    <x v="8"/>
    <m/>
    <d v="1899-12-30T04:30:00"/>
    <n v="0"/>
  </r>
  <r>
    <x v="23"/>
    <x v="2"/>
    <x v="5"/>
    <x v="1"/>
    <d v="2018-02-07T00:00:00"/>
    <d v="1899-12-30T19:00:00"/>
    <d v="1899-12-30T20:00:00"/>
    <x v="4"/>
    <m/>
    <d v="1899-12-30T01:00:00"/>
    <n v="0"/>
  </r>
  <r>
    <x v="23"/>
    <x v="2"/>
    <x v="5"/>
    <x v="1"/>
    <d v="2018-02-07T00:00:00"/>
    <d v="1899-12-30T20:00:00"/>
    <d v="1899-12-30T22:30:00"/>
    <x v="9"/>
    <m/>
    <d v="1899-12-30T02:30:00"/>
    <n v="0"/>
  </r>
  <r>
    <x v="23"/>
    <x v="3"/>
    <x v="5"/>
    <x v="1"/>
    <d v="2018-02-08T00:00:00"/>
    <d v="1899-12-30T08:30:00"/>
    <d v="1899-12-30T10:00:00"/>
    <x v="3"/>
    <m/>
    <d v="1899-12-30T01:30:00"/>
    <n v="0"/>
  </r>
  <r>
    <x v="23"/>
    <x v="3"/>
    <x v="5"/>
    <x v="1"/>
    <d v="2018-02-08T00:00:00"/>
    <d v="1899-12-30T12:30:00"/>
    <d v="1899-12-30T13:30:00"/>
    <x v="10"/>
    <m/>
    <d v="1899-12-30T01:00:00"/>
    <n v="0"/>
  </r>
  <r>
    <x v="23"/>
    <x v="3"/>
    <x v="5"/>
    <x v="1"/>
    <d v="2018-02-08T00:00:00"/>
    <d v="1899-12-30T14:00:00"/>
    <d v="1899-12-30T14:40:00"/>
    <x v="11"/>
    <m/>
    <d v="1899-12-30T00:40:00"/>
    <n v="0"/>
  </r>
  <r>
    <x v="23"/>
    <x v="3"/>
    <x v="5"/>
    <x v="1"/>
    <d v="2018-02-08T00:00:00"/>
    <d v="1899-12-30T14:45:00"/>
    <d v="1899-12-30T15:25:00"/>
    <x v="11"/>
    <m/>
    <d v="1899-12-30T00:40:00"/>
    <n v="0"/>
  </r>
  <r>
    <x v="23"/>
    <x v="3"/>
    <x v="5"/>
    <x v="1"/>
    <d v="2018-02-08T00:00:00"/>
    <d v="1899-12-30T16:00:00"/>
    <d v="1899-12-30T18:00:00"/>
    <x v="0"/>
    <m/>
    <d v="1899-12-30T02:00:00"/>
    <n v="0"/>
  </r>
  <r>
    <x v="23"/>
    <x v="3"/>
    <x v="5"/>
    <x v="1"/>
    <d v="2018-02-08T00:00:00"/>
    <d v="1899-12-30T18:00:00"/>
    <d v="1899-12-30T20:00:00"/>
    <x v="8"/>
    <m/>
    <d v="1899-12-30T02:00:00"/>
    <n v="0"/>
  </r>
  <r>
    <x v="23"/>
    <x v="3"/>
    <x v="5"/>
    <x v="1"/>
    <d v="2018-02-08T00:00:00"/>
    <d v="1899-12-30T20:00:00"/>
    <d v="1899-12-30T22:30:00"/>
    <x v="4"/>
    <m/>
    <d v="1899-12-30T02:30:00"/>
    <n v="0"/>
  </r>
  <r>
    <x v="23"/>
    <x v="4"/>
    <x v="5"/>
    <x v="1"/>
    <d v="2018-02-09T00:00:00"/>
    <d v="1899-12-30T09:00:00"/>
    <d v="1899-12-30T11:30:00"/>
    <x v="12"/>
    <m/>
    <d v="1899-12-30T02:30:00"/>
    <n v="0"/>
  </r>
  <r>
    <x v="23"/>
    <x v="4"/>
    <x v="5"/>
    <x v="1"/>
    <d v="2018-02-09T00:00:00"/>
    <d v="1899-12-30T12:30:00"/>
    <d v="1899-12-30T13:30:00"/>
    <x v="7"/>
    <m/>
    <d v="1899-12-30T01:00:00"/>
    <n v="0"/>
  </r>
  <r>
    <x v="23"/>
    <x v="4"/>
    <x v="5"/>
    <x v="1"/>
    <d v="2018-02-09T00:00:00"/>
    <d v="1899-12-30T14:00:00"/>
    <d v="1899-12-30T16:00:00"/>
    <x v="0"/>
    <m/>
    <d v="1899-12-30T02:00:00"/>
    <n v="0"/>
  </r>
  <r>
    <x v="23"/>
    <x v="4"/>
    <x v="5"/>
    <x v="1"/>
    <d v="2018-02-09T00:00:00"/>
    <d v="1899-12-30T16:00:00"/>
    <d v="1899-12-30T18:00:00"/>
    <x v="0"/>
    <m/>
    <d v="1899-12-30T02:00:00"/>
    <n v="0"/>
  </r>
  <r>
    <x v="23"/>
    <x v="4"/>
    <x v="5"/>
    <x v="1"/>
    <d v="2018-02-09T00:00:00"/>
    <d v="1899-12-30T18:00:00"/>
    <d v="1899-12-30T20:00:00"/>
    <x v="8"/>
    <m/>
    <d v="1899-12-30T02:00:00"/>
    <n v="0"/>
  </r>
  <r>
    <x v="23"/>
    <x v="4"/>
    <x v="5"/>
    <x v="1"/>
    <d v="2018-02-09T00:00:00"/>
    <d v="1899-12-30T20:00:00"/>
    <d v="1899-12-30T21:00:00"/>
    <x v="4"/>
    <m/>
    <d v="1899-12-30T01:00:00"/>
    <n v="0"/>
  </r>
  <r>
    <x v="23"/>
    <x v="4"/>
    <x v="5"/>
    <x v="1"/>
    <d v="2018-02-09T00:00:00"/>
    <d v="1899-12-30T21:00:00"/>
    <d v="1899-12-30T22:30:00"/>
    <x v="13"/>
    <m/>
    <d v="1899-12-30T01:30:00"/>
    <n v="0"/>
  </r>
  <r>
    <x v="23"/>
    <x v="5"/>
    <x v="5"/>
    <x v="1"/>
    <d v="2018-02-10T00:00:00"/>
    <d v="1899-12-30T08:00:00"/>
    <d v="1899-12-30T09:00:00"/>
    <x v="1"/>
    <m/>
    <d v="1899-12-30T01:00:00"/>
    <n v="0"/>
  </r>
  <r>
    <x v="23"/>
    <x v="5"/>
    <x v="5"/>
    <x v="1"/>
    <d v="2018-02-10T00:00:00"/>
    <d v="1899-12-30T09:00:00"/>
    <d v="1899-12-30T11:00:00"/>
    <x v="14"/>
    <m/>
    <d v="1899-12-30T02:00:00"/>
    <n v="0"/>
  </r>
  <r>
    <x v="23"/>
    <x v="5"/>
    <x v="5"/>
    <x v="1"/>
    <d v="2018-02-10T00:00:00"/>
    <d v="1899-12-30T11:00:00"/>
    <d v="1899-12-30T14:30:00"/>
    <x v="4"/>
    <m/>
    <d v="1899-12-30T03:30:00"/>
    <n v="0"/>
  </r>
  <r>
    <x v="23"/>
    <x v="5"/>
    <x v="5"/>
    <x v="1"/>
    <d v="2018-02-10T00:00:00"/>
    <d v="1899-12-30T14:30:00"/>
    <d v="1899-12-30T19:00:00"/>
    <x v="15"/>
    <m/>
    <d v="1899-12-30T04:30:00"/>
    <n v="0"/>
  </r>
  <r>
    <x v="23"/>
    <x v="5"/>
    <x v="5"/>
    <x v="1"/>
    <d v="2018-02-10T00:00:00"/>
    <d v="1899-12-30T19:00:00"/>
    <d v="1899-12-30T20:15:00"/>
    <x v="9"/>
    <m/>
    <d v="1899-12-30T01:15:00"/>
    <n v="0"/>
  </r>
  <r>
    <x v="24"/>
    <x v="6"/>
    <x v="5"/>
    <x v="1"/>
    <d v="2018-02-11T00:00:00"/>
    <d v="1899-12-30T07:30:00"/>
    <d v="1899-12-30T10:00:00"/>
    <x v="4"/>
    <m/>
    <d v="1899-12-30T02:30:00"/>
    <n v="0"/>
  </r>
  <r>
    <x v="24"/>
    <x v="6"/>
    <x v="5"/>
    <x v="1"/>
    <d v="2018-02-11T00:00:00"/>
    <d v="1899-12-30T10:00:00"/>
    <d v="1899-12-30T13:30:00"/>
    <x v="8"/>
    <m/>
    <d v="1899-12-30T03:30:00"/>
    <n v="0"/>
  </r>
  <r>
    <x v="24"/>
    <x v="0"/>
    <x v="5"/>
    <x v="1"/>
    <d v="2018-02-12T00:00:00"/>
    <d v="1899-12-30T09:00:00"/>
    <d v="1899-12-30T10:45:00"/>
    <x v="0"/>
    <m/>
    <d v="1899-12-30T01:45:00"/>
    <n v="0"/>
  </r>
  <r>
    <x v="24"/>
    <x v="0"/>
    <x v="5"/>
    <x v="1"/>
    <d v="2018-02-12T00:00:00"/>
    <d v="1899-12-30T12:00:00"/>
    <d v="1899-12-30T13:30:00"/>
    <x v="1"/>
    <m/>
    <d v="1899-12-30T01:30:00"/>
    <n v="0"/>
  </r>
  <r>
    <x v="24"/>
    <x v="0"/>
    <x v="5"/>
    <x v="1"/>
    <d v="2018-02-12T00:00:00"/>
    <d v="1899-12-30T14:00:00"/>
    <d v="1899-12-30T15:30:00"/>
    <x v="2"/>
    <m/>
    <d v="1899-12-30T01:30:00"/>
    <n v="0"/>
  </r>
  <r>
    <x v="24"/>
    <x v="0"/>
    <x v="5"/>
    <x v="1"/>
    <d v="2018-02-12T00:00:00"/>
    <d v="1899-12-30T15:30:00"/>
    <d v="1899-12-30T17:00:00"/>
    <x v="3"/>
    <m/>
    <d v="1899-12-30T01:30:00"/>
    <n v="0"/>
  </r>
  <r>
    <x v="24"/>
    <x v="0"/>
    <x v="5"/>
    <x v="1"/>
    <d v="2018-02-12T00:00:00"/>
    <d v="1899-12-30T17:00:00"/>
    <d v="1899-12-30T18:00:00"/>
    <x v="1"/>
    <m/>
    <d v="1899-12-30T01:00:00"/>
    <n v="0"/>
  </r>
  <r>
    <x v="24"/>
    <x v="0"/>
    <x v="5"/>
    <x v="1"/>
    <d v="2018-02-12T00:00:00"/>
    <d v="1899-12-30T18:00:00"/>
    <d v="1899-12-30T22:30:00"/>
    <x v="4"/>
    <m/>
    <d v="1899-12-30T04:30:00"/>
    <n v="0"/>
  </r>
  <r>
    <x v="24"/>
    <x v="1"/>
    <x v="5"/>
    <x v="1"/>
    <d v="2018-02-13T00:00:00"/>
    <d v="1899-12-30T07:30:00"/>
    <d v="1899-12-30T08:15:00"/>
    <x v="5"/>
    <m/>
    <d v="1899-12-30T00:45:00"/>
    <n v="0"/>
  </r>
  <r>
    <x v="24"/>
    <x v="1"/>
    <x v="5"/>
    <x v="1"/>
    <d v="2018-02-13T00:00:00"/>
    <d v="1899-12-30T08:30:00"/>
    <d v="1899-12-30T12:00:00"/>
    <x v="6"/>
    <m/>
    <d v="1899-12-30T03:30:00"/>
    <n v="0"/>
  </r>
  <r>
    <x v="24"/>
    <x v="1"/>
    <x v="5"/>
    <x v="1"/>
    <d v="2018-02-13T00:00:00"/>
    <d v="1899-12-30T12:30:00"/>
    <d v="1899-12-30T13:30:00"/>
    <x v="7"/>
    <m/>
    <d v="1899-12-30T01:00:00"/>
    <n v="0"/>
  </r>
  <r>
    <x v="24"/>
    <x v="1"/>
    <x v="5"/>
    <x v="1"/>
    <d v="2018-02-13T00:00:00"/>
    <d v="1899-12-30T14:00:00"/>
    <d v="1899-12-30T18:00:00"/>
    <x v="0"/>
    <m/>
    <d v="1899-12-30T04:00:00"/>
    <n v="0"/>
  </r>
  <r>
    <x v="24"/>
    <x v="1"/>
    <x v="5"/>
    <x v="1"/>
    <d v="2018-02-13T00:00:00"/>
    <d v="1899-12-30T18:00:00"/>
    <d v="1899-12-30T20:00:00"/>
    <x v="8"/>
    <m/>
    <d v="1899-12-30T02:00:00"/>
    <n v="0"/>
  </r>
  <r>
    <x v="24"/>
    <x v="1"/>
    <x v="5"/>
    <x v="1"/>
    <d v="2018-02-13T00:00:00"/>
    <d v="1899-12-30T20:00:00"/>
    <d v="1899-12-30T22:30:00"/>
    <x v="4"/>
    <m/>
    <d v="1899-12-30T02:30:00"/>
    <n v="0"/>
  </r>
  <r>
    <x v="24"/>
    <x v="2"/>
    <x v="5"/>
    <x v="1"/>
    <d v="2018-02-14T00:00:00"/>
    <d v="1899-12-30T08:00:00"/>
    <d v="1899-12-30T10:00:00"/>
    <x v="0"/>
    <m/>
    <d v="1899-12-30T02:00:00"/>
    <n v="0"/>
  </r>
  <r>
    <x v="24"/>
    <x v="2"/>
    <x v="5"/>
    <x v="1"/>
    <d v="2018-02-14T00:00:00"/>
    <d v="1899-12-30T10:00:00"/>
    <d v="1899-12-30T12:00:00"/>
    <x v="0"/>
    <m/>
    <d v="1899-12-30T02:00:00"/>
    <n v="0"/>
  </r>
  <r>
    <x v="24"/>
    <x v="2"/>
    <x v="5"/>
    <x v="1"/>
    <d v="2018-02-14T00:00:00"/>
    <d v="1899-12-30T12:30:00"/>
    <d v="1899-12-30T14:30:00"/>
    <x v="4"/>
    <m/>
    <d v="1899-12-30T02:00:00"/>
    <n v="0"/>
  </r>
  <r>
    <x v="24"/>
    <x v="2"/>
    <x v="5"/>
    <x v="1"/>
    <d v="2018-02-14T00:00:00"/>
    <d v="1899-12-30T14:30:00"/>
    <d v="1899-12-30T19:00:00"/>
    <x v="8"/>
    <m/>
    <d v="1899-12-30T04:30:00"/>
    <n v="0"/>
  </r>
  <r>
    <x v="24"/>
    <x v="2"/>
    <x v="5"/>
    <x v="1"/>
    <d v="2018-02-14T00:00:00"/>
    <d v="1899-12-30T19:00:00"/>
    <d v="1899-12-30T20:00:00"/>
    <x v="4"/>
    <m/>
    <d v="1899-12-30T01:00:00"/>
    <n v="0"/>
  </r>
  <r>
    <x v="24"/>
    <x v="2"/>
    <x v="5"/>
    <x v="1"/>
    <d v="2018-02-14T00:00:00"/>
    <d v="1899-12-30T20:00:00"/>
    <d v="1899-12-30T22:30:00"/>
    <x v="9"/>
    <m/>
    <d v="1899-12-30T02:30:00"/>
    <n v="0"/>
  </r>
  <r>
    <x v="24"/>
    <x v="3"/>
    <x v="5"/>
    <x v="1"/>
    <d v="2018-02-15T00:00:00"/>
    <d v="1899-12-30T08:30:00"/>
    <d v="1899-12-30T10:00:00"/>
    <x v="3"/>
    <m/>
    <d v="1899-12-30T01:30:00"/>
    <n v="0"/>
  </r>
  <r>
    <x v="24"/>
    <x v="3"/>
    <x v="5"/>
    <x v="1"/>
    <d v="2018-02-15T00:00:00"/>
    <d v="1899-12-30T12:30:00"/>
    <d v="1899-12-30T13:30:00"/>
    <x v="10"/>
    <m/>
    <d v="1899-12-30T01:00:00"/>
    <n v="0"/>
  </r>
  <r>
    <x v="24"/>
    <x v="3"/>
    <x v="5"/>
    <x v="1"/>
    <d v="2018-02-15T00:00:00"/>
    <d v="1899-12-30T14:00:00"/>
    <d v="1899-12-30T14:40:00"/>
    <x v="11"/>
    <m/>
    <d v="1899-12-30T00:40:00"/>
    <n v="0"/>
  </r>
  <r>
    <x v="24"/>
    <x v="3"/>
    <x v="5"/>
    <x v="1"/>
    <d v="2018-02-15T00:00:00"/>
    <d v="1899-12-30T14:45:00"/>
    <d v="1899-12-30T15:25:00"/>
    <x v="11"/>
    <m/>
    <d v="1899-12-30T00:40:00"/>
    <n v="0"/>
  </r>
  <r>
    <x v="24"/>
    <x v="3"/>
    <x v="5"/>
    <x v="1"/>
    <d v="2018-02-15T00:00:00"/>
    <d v="1899-12-30T16:00:00"/>
    <d v="1899-12-30T18:00:00"/>
    <x v="0"/>
    <m/>
    <d v="1899-12-30T02:00:00"/>
    <n v="0"/>
  </r>
  <r>
    <x v="24"/>
    <x v="3"/>
    <x v="5"/>
    <x v="1"/>
    <d v="2018-02-15T00:00:00"/>
    <d v="1899-12-30T18:00:00"/>
    <d v="1899-12-30T20:00:00"/>
    <x v="8"/>
    <m/>
    <d v="1899-12-30T02:00:00"/>
    <n v="0"/>
  </r>
  <r>
    <x v="24"/>
    <x v="3"/>
    <x v="5"/>
    <x v="1"/>
    <d v="2018-02-15T00:00:00"/>
    <d v="1899-12-30T20:00:00"/>
    <d v="1899-12-30T22:30:00"/>
    <x v="4"/>
    <m/>
    <d v="1899-12-30T02:30:00"/>
    <n v="0"/>
  </r>
  <r>
    <x v="24"/>
    <x v="4"/>
    <x v="5"/>
    <x v="1"/>
    <d v="2018-02-16T00:00:00"/>
    <d v="1899-12-30T09:00:00"/>
    <d v="1899-12-30T11:30:00"/>
    <x v="12"/>
    <m/>
    <d v="1899-12-30T02:30:00"/>
    <n v="0"/>
  </r>
  <r>
    <x v="24"/>
    <x v="4"/>
    <x v="5"/>
    <x v="1"/>
    <d v="2018-02-16T00:00:00"/>
    <d v="1899-12-30T12:30:00"/>
    <d v="1899-12-30T13:30:00"/>
    <x v="7"/>
    <m/>
    <d v="1899-12-30T01:00:00"/>
    <n v="0"/>
  </r>
  <r>
    <x v="24"/>
    <x v="4"/>
    <x v="5"/>
    <x v="1"/>
    <d v="2018-02-16T00:00:00"/>
    <d v="1899-12-30T14:00:00"/>
    <d v="1899-12-30T16:00:00"/>
    <x v="0"/>
    <m/>
    <d v="1899-12-30T02:00:00"/>
    <n v="0"/>
  </r>
  <r>
    <x v="24"/>
    <x v="4"/>
    <x v="5"/>
    <x v="1"/>
    <d v="2018-02-16T00:00:00"/>
    <d v="1899-12-30T16:00:00"/>
    <d v="1899-12-30T18:00:00"/>
    <x v="0"/>
    <m/>
    <d v="1899-12-30T02:00:00"/>
    <n v="0"/>
  </r>
  <r>
    <x v="24"/>
    <x v="4"/>
    <x v="5"/>
    <x v="1"/>
    <d v="2018-02-16T00:00:00"/>
    <d v="1899-12-30T18:00:00"/>
    <d v="1899-12-30T20:00:00"/>
    <x v="8"/>
    <m/>
    <d v="1899-12-30T02:00:00"/>
    <n v="0"/>
  </r>
  <r>
    <x v="24"/>
    <x v="4"/>
    <x v="5"/>
    <x v="1"/>
    <d v="2018-02-16T00:00:00"/>
    <d v="1899-12-30T20:00:00"/>
    <d v="1899-12-30T21:00:00"/>
    <x v="4"/>
    <m/>
    <d v="1899-12-30T01:00:00"/>
    <n v="0"/>
  </r>
  <r>
    <x v="24"/>
    <x v="4"/>
    <x v="5"/>
    <x v="1"/>
    <d v="2018-02-16T00:00:00"/>
    <d v="1899-12-30T21:00:00"/>
    <d v="1899-12-30T22:30:00"/>
    <x v="13"/>
    <m/>
    <d v="1899-12-30T01:30:00"/>
    <n v="0"/>
  </r>
  <r>
    <x v="24"/>
    <x v="5"/>
    <x v="5"/>
    <x v="1"/>
    <d v="2018-02-17T00:00:00"/>
    <d v="1899-12-30T08:00:00"/>
    <d v="1899-12-30T09:00:00"/>
    <x v="1"/>
    <m/>
    <d v="1899-12-30T01:00:00"/>
    <n v="0"/>
  </r>
  <r>
    <x v="24"/>
    <x v="5"/>
    <x v="5"/>
    <x v="1"/>
    <d v="2018-02-17T00:00:00"/>
    <d v="1899-12-30T09:00:00"/>
    <d v="1899-12-30T11:00:00"/>
    <x v="14"/>
    <m/>
    <d v="1899-12-30T02:00:00"/>
    <n v="0"/>
  </r>
  <r>
    <x v="24"/>
    <x v="5"/>
    <x v="5"/>
    <x v="1"/>
    <d v="2018-02-17T00:00:00"/>
    <d v="1899-12-30T11:00:00"/>
    <d v="1899-12-30T14:30:00"/>
    <x v="4"/>
    <m/>
    <d v="1899-12-30T03:30:00"/>
    <n v="0"/>
  </r>
  <r>
    <x v="24"/>
    <x v="5"/>
    <x v="5"/>
    <x v="1"/>
    <d v="2018-02-17T00:00:00"/>
    <d v="1899-12-30T14:30:00"/>
    <d v="1899-12-30T19:00:00"/>
    <x v="15"/>
    <m/>
    <d v="1899-12-30T04:30:00"/>
    <n v="0"/>
  </r>
  <r>
    <x v="24"/>
    <x v="5"/>
    <x v="5"/>
    <x v="1"/>
    <d v="2018-02-17T00:00:00"/>
    <d v="1899-12-30T19:00:00"/>
    <d v="1899-12-30T20:15:00"/>
    <x v="9"/>
    <m/>
    <d v="1899-12-30T01:15:00"/>
    <n v="0"/>
  </r>
  <r>
    <x v="25"/>
    <x v="6"/>
    <x v="5"/>
    <x v="1"/>
    <d v="2018-02-18T00:00:00"/>
    <d v="1899-12-30T07:30:00"/>
    <d v="1899-12-30T10:00:00"/>
    <x v="4"/>
    <m/>
    <d v="1899-12-30T02:30:00"/>
    <n v="0"/>
  </r>
  <r>
    <x v="25"/>
    <x v="6"/>
    <x v="5"/>
    <x v="1"/>
    <d v="2018-02-18T00:00:00"/>
    <d v="1899-12-30T10:00:00"/>
    <d v="1899-12-30T13:30:00"/>
    <x v="8"/>
    <m/>
    <d v="1899-12-30T03:30:00"/>
    <n v="0"/>
  </r>
  <r>
    <x v="25"/>
    <x v="0"/>
    <x v="5"/>
    <x v="1"/>
    <d v="2018-02-19T00:00:00"/>
    <d v="1899-12-30T09:00:00"/>
    <d v="1899-12-30T10:45:00"/>
    <x v="0"/>
    <m/>
    <d v="1899-12-30T01:45:00"/>
    <n v="0"/>
  </r>
  <r>
    <x v="25"/>
    <x v="0"/>
    <x v="5"/>
    <x v="1"/>
    <d v="2018-02-19T00:00:00"/>
    <d v="1899-12-30T12:00:00"/>
    <d v="1899-12-30T13:30:00"/>
    <x v="1"/>
    <m/>
    <d v="1899-12-30T01:30:00"/>
    <n v="0"/>
  </r>
  <r>
    <x v="25"/>
    <x v="0"/>
    <x v="5"/>
    <x v="1"/>
    <d v="2018-02-19T00:00:00"/>
    <d v="1899-12-30T14:00:00"/>
    <d v="1899-12-30T15:30:00"/>
    <x v="2"/>
    <m/>
    <d v="1899-12-30T01:30:00"/>
    <n v="0"/>
  </r>
  <r>
    <x v="25"/>
    <x v="0"/>
    <x v="5"/>
    <x v="1"/>
    <d v="2018-02-19T00:00:00"/>
    <d v="1899-12-30T15:30:00"/>
    <d v="1899-12-30T17:00:00"/>
    <x v="3"/>
    <m/>
    <d v="1899-12-30T01:30:00"/>
    <n v="0"/>
  </r>
  <r>
    <x v="25"/>
    <x v="0"/>
    <x v="5"/>
    <x v="1"/>
    <d v="2018-02-19T00:00:00"/>
    <d v="1899-12-30T17:00:00"/>
    <d v="1899-12-30T18:00:00"/>
    <x v="1"/>
    <m/>
    <d v="1899-12-30T01:00:00"/>
    <n v="0"/>
  </r>
  <r>
    <x v="25"/>
    <x v="0"/>
    <x v="5"/>
    <x v="1"/>
    <d v="2018-02-19T00:00:00"/>
    <d v="1899-12-30T18:00:00"/>
    <d v="1899-12-30T22:30:00"/>
    <x v="4"/>
    <m/>
    <d v="1899-12-30T04:30:00"/>
    <n v="0"/>
  </r>
  <r>
    <x v="25"/>
    <x v="1"/>
    <x v="5"/>
    <x v="1"/>
    <d v="2018-02-20T00:00:00"/>
    <d v="1899-12-30T07:30:00"/>
    <d v="1899-12-30T08:15:00"/>
    <x v="5"/>
    <m/>
    <d v="1899-12-30T00:45:00"/>
    <n v="0"/>
  </r>
  <r>
    <x v="25"/>
    <x v="1"/>
    <x v="5"/>
    <x v="1"/>
    <d v="2018-02-20T00:00:00"/>
    <d v="1899-12-30T08:30:00"/>
    <d v="1899-12-30T12:00:00"/>
    <x v="6"/>
    <m/>
    <d v="1899-12-30T03:30:00"/>
    <n v="0"/>
  </r>
  <r>
    <x v="25"/>
    <x v="1"/>
    <x v="5"/>
    <x v="1"/>
    <d v="2018-02-20T00:00:00"/>
    <d v="1899-12-30T12:30:00"/>
    <d v="1899-12-30T13:30:00"/>
    <x v="7"/>
    <m/>
    <d v="1899-12-30T01:00:00"/>
    <n v="0"/>
  </r>
  <r>
    <x v="25"/>
    <x v="1"/>
    <x v="5"/>
    <x v="1"/>
    <d v="2018-02-20T00:00:00"/>
    <d v="1899-12-30T14:00:00"/>
    <d v="1899-12-30T18:00:00"/>
    <x v="0"/>
    <m/>
    <d v="1899-12-30T04:00:00"/>
    <n v="0"/>
  </r>
  <r>
    <x v="25"/>
    <x v="1"/>
    <x v="5"/>
    <x v="1"/>
    <d v="2018-02-20T00:00:00"/>
    <d v="1899-12-30T18:00:00"/>
    <d v="1899-12-30T20:00:00"/>
    <x v="8"/>
    <m/>
    <d v="1899-12-30T02:00:00"/>
    <n v="0"/>
  </r>
  <r>
    <x v="25"/>
    <x v="1"/>
    <x v="5"/>
    <x v="1"/>
    <d v="2018-02-20T00:00:00"/>
    <d v="1899-12-30T20:00:00"/>
    <d v="1899-12-30T22:30:00"/>
    <x v="4"/>
    <m/>
    <d v="1899-12-30T02:30:00"/>
    <n v="0"/>
  </r>
  <r>
    <x v="25"/>
    <x v="2"/>
    <x v="5"/>
    <x v="1"/>
    <d v="2018-02-21T00:00:00"/>
    <d v="1899-12-30T08:00:00"/>
    <d v="1899-12-30T10:00:00"/>
    <x v="0"/>
    <m/>
    <d v="1899-12-30T02:00:00"/>
    <n v="0"/>
  </r>
  <r>
    <x v="25"/>
    <x v="2"/>
    <x v="5"/>
    <x v="1"/>
    <d v="2018-02-21T00:00:00"/>
    <d v="1899-12-30T10:00:00"/>
    <d v="1899-12-30T12:00:00"/>
    <x v="0"/>
    <m/>
    <d v="1899-12-30T02:00:00"/>
    <n v="0"/>
  </r>
  <r>
    <x v="25"/>
    <x v="2"/>
    <x v="5"/>
    <x v="1"/>
    <d v="2018-02-21T00:00:00"/>
    <d v="1899-12-30T12:30:00"/>
    <d v="1899-12-30T14:30:00"/>
    <x v="4"/>
    <m/>
    <d v="1899-12-30T02:00:00"/>
    <n v="0"/>
  </r>
  <r>
    <x v="25"/>
    <x v="2"/>
    <x v="5"/>
    <x v="1"/>
    <d v="2018-02-21T00:00:00"/>
    <d v="1899-12-30T14:30:00"/>
    <d v="1899-12-30T19:00:00"/>
    <x v="8"/>
    <m/>
    <d v="1899-12-30T04:30:00"/>
    <n v="0"/>
  </r>
  <r>
    <x v="25"/>
    <x v="2"/>
    <x v="5"/>
    <x v="1"/>
    <d v="2018-02-21T00:00:00"/>
    <d v="1899-12-30T19:00:00"/>
    <d v="1899-12-30T20:00:00"/>
    <x v="4"/>
    <m/>
    <d v="1899-12-30T01:00:00"/>
    <n v="0"/>
  </r>
  <r>
    <x v="25"/>
    <x v="2"/>
    <x v="5"/>
    <x v="1"/>
    <d v="2018-02-21T00:00:00"/>
    <d v="1899-12-30T20:00:00"/>
    <d v="1899-12-30T22:30:00"/>
    <x v="9"/>
    <m/>
    <d v="1899-12-30T02:30:00"/>
    <n v="0"/>
  </r>
  <r>
    <x v="25"/>
    <x v="3"/>
    <x v="5"/>
    <x v="1"/>
    <d v="2018-02-22T00:00:00"/>
    <d v="1899-12-30T08:30:00"/>
    <d v="1899-12-30T10:00:00"/>
    <x v="3"/>
    <m/>
    <d v="1899-12-30T01:30:00"/>
    <n v="0"/>
  </r>
  <r>
    <x v="25"/>
    <x v="3"/>
    <x v="5"/>
    <x v="1"/>
    <d v="2018-02-22T00:00:00"/>
    <d v="1899-12-30T12:30:00"/>
    <d v="1899-12-30T13:30:00"/>
    <x v="10"/>
    <m/>
    <d v="1899-12-30T01:00:00"/>
    <n v="0"/>
  </r>
  <r>
    <x v="25"/>
    <x v="3"/>
    <x v="5"/>
    <x v="1"/>
    <d v="2018-02-22T00:00:00"/>
    <d v="1899-12-30T14:00:00"/>
    <d v="1899-12-30T14:40:00"/>
    <x v="11"/>
    <m/>
    <d v="1899-12-30T00:40:00"/>
    <n v="0"/>
  </r>
  <r>
    <x v="25"/>
    <x v="3"/>
    <x v="5"/>
    <x v="1"/>
    <d v="2018-02-22T00:00:00"/>
    <d v="1899-12-30T14:45:00"/>
    <d v="1899-12-30T15:25:00"/>
    <x v="11"/>
    <m/>
    <d v="1899-12-30T00:40:00"/>
    <n v="0"/>
  </r>
  <r>
    <x v="25"/>
    <x v="3"/>
    <x v="5"/>
    <x v="1"/>
    <d v="2018-02-22T00:00:00"/>
    <d v="1899-12-30T16:00:00"/>
    <d v="1899-12-30T18:00:00"/>
    <x v="0"/>
    <m/>
    <d v="1899-12-30T02:00:00"/>
    <n v="0"/>
  </r>
  <r>
    <x v="25"/>
    <x v="3"/>
    <x v="5"/>
    <x v="1"/>
    <d v="2018-02-22T00:00:00"/>
    <d v="1899-12-30T18:00:00"/>
    <d v="1899-12-30T20:00:00"/>
    <x v="8"/>
    <m/>
    <d v="1899-12-30T02:00:00"/>
    <n v="0"/>
  </r>
  <r>
    <x v="25"/>
    <x v="3"/>
    <x v="5"/>
    <x v="1"/>
    <d v="2018-02-22T00:00:00"/>
    <d v="1899-12-30T20:00:00"/>
    <d v="1899-12-30T22:30:00"/>
    <x v="4"/>
    <m/>
    <d v="1899-12-30T02:30:00"/>
    <n v="0"/>
  </r>
  <r>
    <x v="25"/>
    <x v="4"/>
    <x v="5"/>
    <x v="1"/>
    <d v="2018-02-23T00:00:00"/>
    <d v="1899-12-30T09:00:00"/>
    <d v="1899-12-30T11:30:00"/>
    <x v="12"/>
    <m/>
    <d v="1899-12-30T02:30:00"/>
    <n v="0"/>
  </r>
  <r>
    <x v="25"/>
    <x v="4"/>
    <x v="5"/>
    <x v="1"/>
    <d v="2018-02-23T00:00:00"/>
    <d v="1899-12-30T12:30:00"/>
    <d v="1899-12-30T13:30:00"/>
    <x v="7"/>
    <m/>
    <d v="1899-12-30T01:00:00"/>
    <n v="0"/>
  </r>
  <r>
    <x v="25"/>
    <x v="4"/>
    <x v="5"/>
    <x v="1"/>
    <d v="2018-02-23T00:00:00"/>
    <d v="1899-12-30T14:00:00"/>
    <d v="1899-12-30T16:00:00"/>
    <x v="0"/>
    <m/>
    <d v="1899-12-30T02:00:00"/>
    <n v="0"/>
  </r>
  <r>
    <x v="25"/>
    <x v="4"/>
    <x v="5"/>
    <x v="1"/>
    <d v="2018-02-23T00:00:00"/>
    <d v="1899-12-30T16:00:00"/>
    <d v="1899-12-30T18:00:00"/>
    <x v="0"/>
    <m/>
    <d v="1899-12-30T02:00:00"/>
    <n v="0"/>
  </r>
  <r>
    <x v="25"/>
    <x v="4"/>
    <x v="5"/>
    <x v="1"/>
    <d v="2018-02-23T00:00:00"/>
    <d v="1899-12-30T18:00:00"/>
    <d v="1899-12-30T20:00:00"/>
    <x v="8"/>
    <m/>
    <d v="1899-12-30T02:00:00"/>
    <n v="0"/>
  </r>
  <r>
    <x v="25"/>
    <x v="4"/>
    <x v="5"/>
    <x v="1"/>
    <d v="2018-02-23T00:00:00"/>
    <d v="1899-12-30T20:00:00"/>
    <d v="1899-12-30T21:00:00"/>
    <x v="4"/>
    <m/>
    <d v="1899-12-30T01:00:00"/>
    <n v="0"/>
  </r>
  <r>
    <x v="25"/>
    <x v="4"/>
    <x v="5"/>
    <x v="1"/>
    <d v="2018-02-23T00:00:00"/>
    <d v="1899-12-30T21:00:00"/>
    <d v="1899-12-30T22:30:00"/>
    <x v="13"/>
    <m/>
    <d v="1899-12-30T01:30:00"/>
    <n v="0"/>
  </r>
  <r>
    <x v="25"/>
    <x v="5"/>
    <x v="5"/>
    <x v="1"/>
    <d v="2018-02-24T00:00:00"/>
    <d v="1899-12-30T08:00:00"/>
    <d v="1899-12-30T09:00:00"/>
    <x v="1"/>
    <m/>
    <d v="1899-12-30T01:00:00"/>
    <n v="0"/>
  </r>
  <r>
    <x v="25"/>
    <x v="5"/>
    <x v="5"/>
    <x v="1"/>
    <d v="2018-02-24T00:00:00"/>
    <d v="1899-12-30T09:00:00"/>
    <d v="1899-12-30T11:00:00"/>
    <x v="14"/>
    <m/>
    <d v="1899-12-30T02:00:00"/>
    <n v="0"/>
  </r>
  <r>
    <x v="25"/>
    <x v="5"/>
    <x v="5"/>
    <x v="1"/>
    <d v="2018-02-24T00:00:00"/>
    <d v="1899-12-30T11:00:00"/>
    <d v="1899-12-30T14:30:00"/>
    <x v="4"/>
    <m/>
    <d v="1899-12-30T03:30:00"/>
    <n v="0"/>
  </r>
  <r>
    <x v="25"/>
    <x v="5"/>
    <x v="5"/>
    <x v="1"/>
    <d v="2018-02-24T00:00:00"/>
    <d v="1899-12-30T14:30:00"/>
    <d v="1899-12-30T19:00:00"/>
    <x v="15"/>
    <m/>
    <d v="1899-12-30T04:30:00"/>
    <n v="0"/>
  </r>
  <r>
    <x v="25"/>
    <x v="5"/>
    <x v="5"/>
    <x v="1"/>
    <d v="2018-02-24T00:00:00"/>
    <d v="1899-12-30T19:00:00"/>
    <d v="1899-12-30T20:15:00"/>
    <x v="9"/>
    <m/>
    <d v="1899-12-30T01:15:00"/>
    <n v="0"/>
  </r>
  <r>
    <x v="26"/>
    <x v="6"/>
    <x v="5"/>
    <x v="1"/>
    <d v="2018-02-25T00:00:00"/>
    <d v="1899-12-30T07:30:00"/>
    <d v="1899-12-30T10:00:00"/>
    <x v="4"/>
    <m/>
    <d v="1899-12-30T02:30:00"/>
    <n v="0"/>
  </r>
  <r>
    <x v="26"/>
    <x v="6"/>
    <x v="5"/>
    <x v="1"/>
    <d v="2018-02-25T00:00:00"/>
    <d v="1899-12-30T10:00:00"/>
    <d v="1899-12-30T13:30:00"/>
    <x v="8"/>
    <m/>
    <d v="1899-12-30T03:30:00"/>
    <n v="0"/>
  </r>
  <r>
    <x v="26"/>
    <x v="0"/>
    <x v="5"/>
    <x v="1"/>
    <d v="2018-02-26T00:00:00"/>
    <d v="1899-12-30T09:00:00"/>
    <d v="1899-12-30T10:45:00"/>
    <x v="0"/>
    <m/>
    <d v="1899-12-30T01:45:00"/>
    <n v="0"/>
  </r>
  <r>
    <x v="26"/>
    <x v="0"/>
    <x v="5"/>
    <x v="1"/>
    <d v="2018-02-26T00:00:00"/>
    <d v="1899-12-30T12:00:00"/>
    <d v="1899-12-30T13:30:00"/>
    <x v="1"/>
    <m/>
    <d v="1899-12-30T01:30:00"/>
    <n v="0"/>
  </r>
  <r>
    <x v="26"/>
    <x v="0"/>
    <x v="5"/>
    <x v="1"/>
    <d v="2018-02-26T00:00:00"/>
    <d v="1899-12-30T14:00:00"/>
    <d v="1899-12-30T15:30:00"/>
    <x v="2"/>
    <m/>
    <d v="1899-12-30T01:30:00"/>
    <n v="0"/>
  </r>
  <r>
    <x v="26"/>
    <x v="0"/>
    <x v="5"/>
    <x v="1"/>
    <d v="2018-02-26T00:00:00"/>
    <d v="1899-12-30T15:30:00"/>
    <d v="1899-12-30T17:00:00"/>
    <x v="3"/>
    <m/>
    <d v="1899-12-30T01:30:00"/>
    <n v="0"/>
  </r>
  <r>
    <x v="26"/>
    <x v="0"/>
    <x v="5"/>
    <x v="1"/>
    <d v="2018-02-26T00:00:00"/>
    <d v="1899-12-30T17:00:00"/>
    <d v="1899-12-30T18:00:00"/>
    <x v="1"/>
    <m/>
    <d v="1899-12-30T01:00:00"/>
    <n v="0"/>
  </r>
  <r>
    <x v="26"/>
    <x v="0"/>
    <x v="5"/>
    <x v="1"/>
    <d v="2018-02-26T00:00:00"/>
    <d v="1899-12-30T18:00:00"/>
    <d v="1899-12-30T22:30:00"/>
    <x v="4"/>
    <m/>
    <d v="1899-12-30T04:30:00"/>
    <n v="0"/>
  </r>
  <r>
    <x v="26"/>
    <x v="1"/>
    <x v="5"/>
    <x v="1"/>
    <d v="2018-02-27T00:00:00"/>
    <d v="1899-12-30T07:30:00"/>
    <d v="1899-12-30T08:15:00"/>
    <x v="5"/>
    <m/>
    <d v="1899-12-30T00:45:00"/>
    <n v="0"/>
  </r>
  <r>
    <x v="26"/>
    <x v="1"/>
    <x v="5"/>
    <x v="1"/>
    <d v="2018-02-27T00:00:00"/>
    <d v="1899-12-30T08:30:00"/>
    <d v="1899-12-30T12:00:00"/>
    <x v="6"/>
    <m/>
    <d v="1899-12-30T03:30:00"/>
    <n v="0"/>
  </r>
  <r>
    <x v="26"/>
    <x v="1"/>
    <x v="5"/>
    <x v="1"/>
    <d v="2018-02-27T00:00:00"/>
    <d v="1899-12-30T12:30:00"/>
    <d v="1899-12-30T13:30:00"/>
    <x v="7"/>
    <m/>
    <d v="1899-12-30T01:00:00"/>
    <n v="0"/>
  </r>
  <r>
    <x v="26"/>
    <x v="1"/>
    <x v="5"/>
    <x v="1"/>
    <d v="2018-02-27T00:00:00"/>
    <d v="1899-12-30T14:00:00"/>
    <d v="1899-12-30T18:00:00"/>
    <x v="0"/>
    <m/>
    <d v="1899-12-30T04:00:00"/>
    <n v="0"/>
  </r>
  <r>
    <x v="26"/>
    <x v="1"/>
    <x v="5"/>
    <x v="1"/>
    <d v="2018-02-27T00:00:00"/>
    <d v="1899-12-30T18:00:00"/>
    <d v="1899-12-30T20:00:00"/>
    <x v="8"/>
    <m/>
    <d v="1899-12-30T02:00:00"/>
    <n v="0"/>
  </r>
  <r>
    <x v="26"/>
    <x v="1"/>
    <x v="5"/>
    <x v="1"/>
    <d v="2018-02-27T00:00:00"/>
    <d v="1899-12-30T20:00:00"/>
    <d v="1899-12-30T22:30:00"/>
    <x v="4"/>
    <m/>
    <d v="1899-12-30T02:30:00"/>
    <n v="0"/>
  </r>
  <r>
    <x v="26"/>
    <x v="2"/>
    <x v="5"/>
    <x v="1"/>
    <d v="2018-02-28T00:00:00"/>
    <d v="1899-12-30T08:00:00"/>
    <d v="1899-12-30T10:00:00"/>
    <x v="0"/>
    <m/>
    <d v="1899-12-30T02:00:00"/>
    <n v="0"/>
  </r>
  <r>
    <x v="26"/>
    <x v="2"/>
    <x v="5"/>
    <x v="1"/>
    <d v="2018-02-28T00:00:00"/>
    <d v="1899-12-30T10:00:00"/>
    <d v="1899-12-30T12:00:00"/>
    <x v="0"/>
    <m/>
    <d v="1899-12-30T02:00:00"/>
    <n v="0"/>
  </r>
  <r>
    <x v="26"/>
    <x v="2"/>
    <x v="5"/>
    <x v="1"/>
    <d v="2018-02-28T00:00:00"/>
    <d v="1899-12-30T12:30:00"/>
    <d v="1899-12-30T14:30:00"/>
    <x v="4"/>
    <m/>
    <d v="1899-12-30T02:00:00"/>
    <n v="0"/>
  </r>
  <r>
    <x v="26"/>
    <x v="2"/>
    <x v="5"/>
    <x v="1"/>
    <d v="2018-02-28T00:00:00"/>
    <d v="1899-12-30T14:30:00"/>
    <d v="1899-12-30T19:00:00"/>
    <x v="8"/>
    <m/>
    <d v="1899-12-30T04:30:00"/>
    <n v="0"/>
  </r>
  <r>
    <x v="26"/>
    <x v="2"/>
    <x v="5"/>
    <x v="1"/>
    <d v="2018-02-28T00:00:00"/>
    <d v="1899-12-30T19:00:00"/>
    <d v="1899-12-30T20:00:00"/>
    <x v="4"/>
    <m/>
    <d v="1899-12-30T01:00:00"/>
    <n v="0"/>
  </r>
  <r>
    <x v="26"/>
    <x v="2"/>
    <x v="5"/>
    <x v="1"/>
    <d v="2018-02-28T00:00:00"/>
    <d v="1899-12-30T20:00:00"/>
    <d v="1899-12-30T22:30:00"/>
    <x v="9"/>
    <m/>
    <d v="1899-12-30T02:30:00"/>
    <n v="0"/>
  </r>
  <r>
    <x v="26"/>
    <x v="3"/>
    <x v="6"/>
    <x v="1"/>
    <d v="2018-03-01T00:00:00"/>
    <d v="1899-12-30T08:30:00"/>
    <d v="1899-12-30T10:00:00"/>
    <x v="3"/>
    <m/>
    <d v="1899-12-30T01:30:00"/>
    <n v="0"/>
  </r>
  <r>
    <x v="26"/>
    <x v="3"/>
    <x v="6"/>
    <x v="1"/>
    <d v="2018-03-01T00:00:00"/>
    <d v="1899-12-30T12:30:00"/>
    <d v="1899-12-30T13:30:00"/>
    <x v="10"/>
    <m/>
    <d v="1899-12-30T01:00:00"/>
    <n v="0"/>
  </r>
  <r>
    <x v="26"/>
    <x v="3"/>
    <x v="6"/>
    <x v="1"/>
    <d v="2018-03-01T00:00:00"/>
    <d v="1899-12-30T14:00:00"/>
    <d v="1899-12-30T14:40:00"/>
    <x v="11"/>
    <m/>
    <d v="1899-12-30T00:40:00"/>
    <n v="0"/>
  </r>
  <r>
    <x v="26"/>
    <x v="3"/>
    <x v="6"/>
    <x v="1"/>
    <d v="2018-03-01T00:00:00"/>
    <d v="1899-12-30T14:45:00"/>
    <d v="1899-12-30T15:25:00"/>
    <x v="11"/>
    <m/>
    <d v="1899-12-30T00:40:00"/>
    <n v="0"/>
  </r>
  <r>
    <x v="26"/>
    <x v="3"/>
    <x v="6"/>
    <x v="1"/>
    <d v="2018-03-01T00:00:00"/>
    <d v="1899-12-30T16:00:00"/>
    <d v="1899-12-30T18:00:00"/>
    <x v="0"/>
    <m/>
    <d v="1899-12-30T02:00:00"/>
    <n v="0"/>
  </r>
  <r>
    <x v="26"/>
    <x v="3"/>
    <x v="6"/>
    <x v="1"/>
    <d v="2018-03-01T00:00:00"/>
    <d v="1899-12-30T18:00:00"/>
    <d v="1899-12-30T20:00:00"/>
    <x v="8"/>
    <m/>
    <d v="1899-12-30T02:00:00"/>
    <n v="0"/>
  </r>
  <r>
    <x v="26"/>
    <x v="3"/>
    <x v="6"/>
    <x v="1"/>
    <d v="2018-03-01T00:00:00"/>
    <d v="1899-12-30T20:00:00"/>
    <d v="1899-12-30T22:30:00"/>
    <x v="4"/>
    <m/>
    <d v="1899-12-30T02:30:00"/>
    <n v="0"/>
  </r>
  <r>
    <x v="26"/>
    <x v="4"/>
    <x v="6"/>
    <x v="1"/>
    <d v="2018-03-02T00:00:00"/>
    <d v="1899-12-30T09:00:00"/>
    <d v="1899-12-30T11:30:00"/>
    <x v="12"/>
    <m/>
    <d v="1899-12-30T02:30:00"/>
    <n v="0"/>
  </r>
  <r>
    <x v="26"/>
    <x v="4"/>
    <x v="6"/>
    <x v="1"/>
    <d v="2018-03-02T00:00:00"/>
    <d v="1899-12-30T12:30:00"/>
    <d v="1899-12-30T13:30:00"/>
    <x v="7"/>
    <m/>
    <d v="1899-12-30T01:00:00"/>
    <n v="0"/>
  </r>
  <r>
    <x v="26"/>
    <x v="4"/>
    <x v="6"/>
    <x v="1"/>
    <d v="2018-03-02T00:00:00"/>
    <d v="1899-12-30T14:00:00"/>
    <d v="1899-12-30T16:00:00"/>
    <x v="0"/>
    <m/>
    <d v="1899-12-30T02:00:00"/>
    <n v="0"/>
  </r>
  <r>
    <x v="26"/>
    <x v="4"/>
    <x v="6"/>
    <x v="1"/>
    <d v="2018-03-02T00:00:00"/>
    <d v="1899-12-30T16:00:00"/>
    <d v="1899-12-30T18:00:00"/>
    <x v="0"/>
    <m/>
    <d v="1899-12-30T02:00:00"/>
    <n v="0"/>
  </r>
  <r>
    <x v="26"/>
    <x v="4"/>
    <x v="6"/>
    <x v="1"/>
    <d v="2018-03-02T00:00:00"/>
    <d v="1899-12-30T18:00:00"/>
    <d v="1899-12-30T20:00:00"/>
    <x v="8"/>
    <m/>
    <d v="1899-12-30T02:00:00"/>
    <n v="0"/>
  </r>
  <r>
    <x v="26"/>
    <x v="4"/>
    <x v="6"/>
    <x v="1"/>
    <d v="2018-03-02T00:00:00"/>
    <d v="1899-12-30T20:00:00"/>
    <d v="1899-12-30T21:00:00"/>
    <x v="4"/>
    <m/>
    <d v="1899-12-30T01:00:00"/>
    <n v="0"/>
  </r>
  <r>
    <x v="26"/>
    <x v="4"/>
    <x v="6"/>
    <x v="1"/>
    <d v="2018-03-02T00:00:00"/>
    <d v="1899-12-30T21:00:00"/>
    <d v="1899-12-30T22:30:00"/>
    <x v="13"/>
    <m/>
    <d v="1899-12-30T01:30:00"/>
    <n v="0"/>
  </r>
  <r>
    <x v="26"/>
    <x v="5"/>
    <x v="6"/>
    <x v="1"/>
    <d v="2018-03-03T00:00:00"/>
    <d v="1899-12-30T08:00:00"/>
    <d v="1899-12-30T09:00:00"/>
    <x v="1"/>
    <m/>
    <d v="1899-12-30T01:00:00"/>
    <n v="0"/>
  </r>
  <r>
    <x v="26"/>
    <x v="5"/>
    <x v="6"/>
    <x v="1"/>
    <d v="2018-03-03T00:00:00"/>
    <d v="1899-12-30T09:00:00"/>
    <d v="1899-12-30T11:00:00"/>
    <x v="14"/>
    <m/>
    <d v="1899-12-30T02:00:00"/>
    <n v="0"/>
  </r>
  <r>
    <x v="26"/>
    <x v="5"/>
    <x v="6"/>
    <x v="1"/>
    <d v="2018-03-03T00:00:00"/>
    <d v="1899-12-30T11:00:00"/>
    <d v="1899-12-30T14:30:00"/>
    <x v="4"/>
    <m/>
    <d v="1899-12-30T03:30:00"/>
    <n v="0"/>
  </r>
  <r>
    <x v="26"/>
    <x v="5"/>
    <x v="6"/>
    <x v="1"/>
    <d v="2018-03-03T00:00:00"/>
    <d v="1899-12-30T14:30:00"/>
    <d v="1899-12-30T19:00:00"/>
    <x v="15"/>
    <m/>
    <d v="1899-12-30T04:30:00"/>
    <n v="0"/>
  </r>
  <r>
    <x v="26"/>
    <x v="5"/>
    <x v="6"/>
    <x v="1"/>
    <d v="2018-03-03T00:00:00"/>
    <d v="1899-12-30T19:00:00"/>
    <d v="1899-12-30T20:15:00"/>
    <x v="9"/>
    <m/>
    <d v="1899-12-30T01:15:00"/>
    <n v="0"/>
  </r>
  <r>
    <x v="27"/>
    <x v="6"/>
    <x v="6"/>
    <x v="1"/>
    <d v="2018-03-04T00:00:00"/>
    <d v="1899-12-30T07:30:00"/>
    <d v="1899-12-30T10:00:00"/>
    <x v="4"/>
    <m/>
    <d v="1899-12-30T02:30:00"/>
    <n v="0"/>
  </r>
  <r>
    <x v="27"/>
    <x v="6"/>
    <x v="6"/>
    <x v="1"/>
    <d v="2018-03-04T00:00:00"/>
    <d v="1899-12-30T10:00:00"/>
    <d v="1899-12-30T13:30:00"/>
    <x v="8"/>
    <m/>
    <d v="1899-12-30T03:30:00"/>
    <n v="0"/>
  </r>
  <r>
    <x v="27"/>
    <x v="0"/>
    <x v="6"/>
    <x v="1"/>
    <d v="2018-03-05T00:00:00"/>
    <d v="1899-12-30T09:00:00"/>
    <d v="1899-12-30T10:45:00"/>
    <x v="0"/>
    <m/>
    <d v="1899-12-30T01:45:00"/>
    <n v="0"/>
  </r>
  <r>
    <x v="27"/>
    <x v="0"/>
    <x v="6"/>
    <x v="1"/>
    <d v="2018-03-05T00:00:00"/>
    <d v="1899-12-30T12:00:00"/>
    <d v="1899-12-30T13:30:00"/>
    <x v="1"/>
    <m/>
    <d v="1899-12-30T01:30:00"/>
    <n v="0"/>
  </r>
  <r>
    <x v="27"/>
    <x v="0"/>
    <x v="6"/>
    <x v="1"/>
    <d v="2018-03-05T00:00:00"/>
    <d v="1899-12-30T14:00:00"/>
    <d v="1899-12-30T15:30:00"/>
    <x v="2"/>
    <m/>
    <d v="1899-12-30T01:30:00"/>
    <n v="0"/>
  </r>
  <r>
    <x v="27"/>
    <x v="0"/>
    <x v="6"/>
    <x v="1"/>
    <d v="2018-03-05T00:00:00"/>
    <d v="1899-12-30T15:30:00"/>
    <d v="1899-12-30T17:00:00"/>
    <x v="3"/>
    <m/>
    <d v="1899-12-30T01:30:00"/>
    <n v="0"/>
  </r>
  <r>
    <x v="27"/>
    <x v="0"/>
    <x v="6"/>
    <x v="1"/>
    <d v="2018-03-05T00:00:00"/>
    <d v="1899-12-30T17:00:00"/>
    <d v="1899-12-30T18:00:00"/>
    <x v="1"/>
    <m/>
    <d v="1899-12-30T01:00:00"/>
    <n v="0"/>
  </r>
  <r>
    <x v="27"/>
    <x v="0"/>
    <x v="6"/>
    <x v="1"/>
    <d v="2018-03-05T00:00:00"/>
    <d v="1899-12-30T18:00:00"/>
    <d v="1899-12-30T22:30:00"/>
    <x v="4"/>
    <m/>
    <d v="1899-12-30T04:30:00"/>
    <n v="0"/>
  </r>
  <r>
    <x v="27"/>
    <x v="1"/>
    <x v="6"/>
    <x v="1"/>
    <d v="2018-03-06T00:00:00"/>
    <d v="1899-12-30T07:30:00"/>
    <d v="1899-12-30T08:15:00"/>
    <x v="5"/>
    <m/>
    <d v="1899-12-30T00:45:00"/>
    <n v="0"/>
  </r>
  <r>
    <x v="27"/>
    <x v="1"/>
    <x v="6"/>
    <x v="1"/>
    <d v="2018-03-06T00:00:00"/>
    <d v="1899-12-30T08:30:00"/>
    <d v="1899-12-30T12:00:00"/>
    <x v="6"/>
    <m/>
    <d v="1899-12-30T03:30:00"/>
    <n v="0"/>
  </r>
  <r>
    <x v="27"/>
    <x v="1"/>
    <x v="6"/>
    <x v="1"/>
    <d v="2018-03-06T00:00:00"/>
    <d v="1899-12-30T12:30:00"/>
    <d v="1899-12-30T13:30:00"/>
    <x v="7"/>
    <m/>
    <d v="1899-12-30T01:00:00"/>
    <n v="0"/>
  </r>
  <r>
    <x v="27"/>
    <x v="1"/>
    <x v="6"/>
    <x v="1"/>
    <d v="2018-03-06T00:00:00"/>
    <d v="1899-12-30T14:00:00"/>
    <d v="1899-12-30T18:00:00"/>
    <x v="0"/>
    <m/>
    <d v="1899-12-30T04:00:00"/>
    <n v="0"/>
  </r>
  <r>
    <x v="27"/>
    <x v="1"/>
    <x v="6"/>
    <x v="1"/>
    <d v="2018-03-06T00:00:00"/>
    <d v="1899-12-30T18:00:00"/>
    <d v="1899-12-30T20:00:00"/>
    <x v="8"/>
    <m/>
    <d v="1899-12-30T02:00:00"/>
    <n v="0"/>
  </r>
  <r>
    <x v="27"/>
    <x v="1"/>
    <x v="6"/>
    <x v="1"/>
    <d v="2018-03-06T00:00:00"/>
    <d v="1899-12-30T20:00:00"/>
    <d v="1899-12-30T22:30:00"/>
    <x v="4"/>
    <m/>
    <d v="1899-12-30T02:30:00"/>
    <n v="0"/>
  </r>
  <r>
    <x v="27"/>
    <x v="2"/>
    <x v="6"/>
    <x v="1"/>
    <d v="2018-03-07T00:00:00"/>
    <d v="1899-12-30T08:00:00"/>
    <d v="1899-12-30T10:00:00"/>
    <x v="0"/>
    <m/>
    <d v="1899-12-30T02:00:00"/>
    <n v="0"/>
  </r>
  <r>
    <x v="27"/>
    <x v="2"/>
    <x v="6"/>
    <x v="1"/>
    <d v="2018-03-07T00:00:00"/>
    <d v="1899-12-30T10:00:00"/>
    <d v="1899-12-30T12:00:00"/>
    <x v="0"/>
    <m/>
    <d v="1899-12-30T02:00:00"/>
    <n v="0"/>
  </r>
  <r>
    <x v="27"/>
    <x v="2"/>
    <x v="6"/>
    <x v="1"/>
    <d v="2018-03-07T00:00:00"/>
    <d v="1899-12-30T12:30:00"/>
    <d v="1899-12-30T14:30:00"/>
    <x v="4"/>
    <m/>
    <d v="1899-12-30T02:00:00"/>
    <n v="0"/>
  </r>
  <r>
    <x v="27"/>
    <x v="2"/>
    <x v="6"/>
    <x v="1"/>
    <d v="2018-03-07T00:00:00"/>
    <d v="1899-12-30T14:30:00"/>
    <d v="1899-12-30T19:00:00"/>
    <x v="8"/>
    <m/>
    <d v="1899-12-30T04:30:00"/>
    <n v="0"/>
  </r>
  <r>
    <x v="27"/>
    <x v="2"/>
    <x v="6"/>
    <x v="1"/>
    <d v="2018-03-07T00:00:00"/>
    <d v="1899-12-30T19:00:00"/>
    <d v="1899-12-30T20:00:00"/>
    <x v="4"/>
    <m/>
    <d v="1899-12-30T01:00:00"/>
    <n v="0"/>
  </r>
  <r>
    <x v="27"/>
    <x v="2"/>
    <x v="6"/>
    <x v="1"/>
    <d v="2018-03-07T00:00:00"/>
    <d v="1899-12-30T20:00:00"/>
    <d v="1899-12-30T22:30:00"/>
    <x v="9"/>
    <m/>
    <d v="1899-12-30T02:30:00"/>
    <n v="0"/>
  </r>
  <r>
    <x v="27"/>
    <x v="3"/>
    <x v="6"/>
    <x v="1"/>
    <d v="2018-03-08T00:00:00"/>
    <d v="1899-12-30T08:30:00"/>
    <d v="1899-12-30T10:00:00"/>
    <x v="3"/>
    <m/>
    <d v="1899-12-30T01:30:00"/>
    <n v="0"/>
  </r>
  <r>
    <x v="27"/>
    <x v="3"/>
    <x v="6"/>
    <x v="1"/>
    <d v="2018-03-08T00:00:00"/>
    <d v="1899-12-30T12:30:00"/>
    <d v="1899-12-30T13:30:00"/>
    <x v="10"/>
    <m/>
    <d v="1899-12-30T01:00:00"/>
    <n v="0"/>
  </r>
  <r>
    <x v="27"/>
    <x v="3"/>
    <x v="6"/>
    <x v="1"/>
    <d v="2018-03-08T00:00:00"/>
    <d v="1899-12-30T14:00:00"/>
    <d v="1899-12-30T14:40:00"/>
    <x v="11"/>
    <m/>
    <d v="1899-12-30T00:40:00"/>
    <n v="0"/>
  </r>
  <r>
    <x v="27"/>
    <x v="3"/>
    <x v="6"/>
    <x v="1"/>
    <d v="2018-03-08T00:00:00"/>
    <d v="1899-12-30T14:45:00"/>
    <d v="1899-12-30T15:25:00"/>
    <x v="11"/>
    <m/>
    <d v="1899-12-30T00:40:00"/>
    <n v="0"/>
  </r>
  <r>
    <x v="27"/>
    <x v="3"/>
    <x v="6"/>
    <x v="1"/>
    <d v="2018-03-08T00:00:00"/>
    <d v="1899-12-30T16:00:00"/>
    <d v="1899-12-30T18:00:00"/>
    <x v="0"/>
    <m/>
    <d v="1899-12-30T02:00:00"/>
    <n v="0"/>
  </r>
  <r>
    <x v="27"/>
    <x v="3"/>
    <x v="6"/>
    <x v="1"/>
    <d v="2018-03-08T00:00:00"/>
    <d v="1899-12-30T18:00:00"/>
    <d v="1899-12-30T20:00:00"/>
    <x v="8"/>
    <m/>
    <d v="1899-12-30T02:00:00"/>
    <n v="0"/>
  </r>
  <r>
    <x v="27"/>
    <x v="3"/>
    <x v="6"/>
    <x v="1"/>
    <d v="2018-03-08T00:00:00"/>
    <d v="1899-12-30T20:00:00"/>
    <d v="1899-12-30T22:30:00"/>
    <x v="4"/>
    <m/>
    <d v="1899-12-30T02:30:00"/>
    <n v="0"/>
  </r>
  <r>
    <x v="27"/>
    <x v="4"/>
    <x v="6"/>
    <x v="1"/>
    <d v="2018-03-09T00:00:00"/>
    <d v="1899-12-30T09:00:00"/>
    <d v="1899-12-30T11:30:00"/>
    <x v="12"/>
    <m/>
    <d v="1899-12-30T02:30:00"/>
    <n v="0"/>
  </r>
  <r>
    <x v="27"/>
    <x v="4"/>
    <x v="6"/>
    <x v="1"/>
    <d v="2018-03-09T00:00:00"/>
    <d v="1899-12-30T12:30:00"/>
    <d v="1899-12-30T13:30:00"/>
    <x v="7"/>
    <m/>
    <d v="1899-12-30T01:00:00"/>
    <n v="0"/>
  </r>
  <r>
    <x v="27"/>
    <x v="4"/>
    <x v="6"/>
    <x v="1"/>
    <d v="2018-03-09T00:00:00"/>
    <d v="1899-12-30T14:00:00"/>
    <d v="1899-12-30T16:00:00"/>
    <x v="0"/>
    <m/>
    <d v="1899-12-30T02:00:00"/>
    <n v="0"/>
  </r>
  <r>
    <x v="27"/>
    <x v="4"/>
    <x v="6"/>
    <x v="1"/>
    <d v="2018-03-09T00:00:00"/>
    <d v="1899-12-30T16:00:00"/>
    <d v="1899-12-30T18:00:00"/>
    <x v="0"/>
    <m/>
    <d v="1899-12-30T02:00:00"/>
    <n v="0"/>
  </r>
  <r>
    <x v="27"/>
    <x v="4"/>
    <x v="6"/>
    <x v="1"/>
    <d v="2018-03-09T00:00:00"/>
    <d v="1899-12-30T18:00:00"/>
    <d v="1899-12-30T20:00:00"/>
    <x v="8"/>
    <m/>
    <d v="1899-12-30T02:00:00"/>
    <n v="0"/>
  </r>
  <r>
    <x v="27"/>
    <x v="4"/>
    <x v="6"/>
    <x v="1"/>
    <d v="2018-03-09T00:00:00"/>
    <d v="1899-12-30T20:00:00"/>
    <d v="1899-12-30T21:00:00"/>
    <x v="4"/>
    <m/>
    <d v="1899-12-30T01:00:00"/>
    <n v="0"/>
  </r>
  <r>
    <x v="27"/>
    <x v="4"/>
    <x v="6"/>
    <x v="1"/>
    <d v="2018-03-09T00:00:00"/>
    <d v="1899-12-30T21:00:00"/>
    <d v="1899-12-30T22:30:00"/>
    <x v="13"/>
    <m/>
    <d v="1899-12-30T01:30:00"/>
    <n v="0"/>
  </r>
  <r>
    <x v="27"/>
    <x v="5"/>
    <x v="6"/>
    <x v="1"/>
    <d v="2018-03-10T00:00:00"/>
    <d v="1899-12-30T08:00:00"/>
    <d v="1899-12-30T09:00:00"/>
    <x v="1"/>
    <m/>
    <d v="1899-12-30T01:00:00"/>
    <n v="0"/>
  </r>
  <r>
    <x v="27"/>
    <x v="5"/>
    <x v="6"/>
    <x v="1"/>
    <d v="2018-03-10T00:00:00"/>
    <d v="1899-12-30T09:00:00"/>
    <d v="1899-12-30T11:00:00"/>
    <x v="14"/>
    <m/>
    <d v="1899-12-30T02:00:00"/>
    <n v="0"/>
  </r>
  <r>
    <x v="27"/>
    <x v="5"/>
    <x v="6"/>
    <x v="1"/>
    <d v="2018-03-10T00:00:00"/>
    <d v="1899-12-30T11:00:00"/>
    <d v="1899-12-30T14:30:00"/>
    <x v="4"/>
    <m/>
    <d v="1899-12-30T03:30:00"/>
    <n v="0"/>
  </r>
  <r>
    <x v="27"/>
    <x v="5"/>
    <x v="6"/>
    <x v="1"/>
    <d v="2018-03-10T00:00:00"/>
    <d v="1899-12-30T14:30:00"/>
    <d v="1899-12-30T19:00:00"/>
    <x v="15"/>
    <m/>
    <d v="1899-12-30T04:30:00"/>
    <n v="0"/>
  </r>
  <r>
    <x v="27"/>
    <x v="5"/>
    <x v="6"/>
    <x v="1"/>
    <d v="2018-03-10T00:00:00"/>
    <d v="1899-12-30T19:00:00"/>
    <d v="1899-12-30T20:15:00"/>
    <x v="9"/>
    <m/>
    <d v="1899-12-30T01:15:00"/>
    <n v="0"/>
  </r>
  <r>
    <x v="28"/>
    <x v="6"/>
    <x v="6"/>
    <x v="1"/>
    <d v="2018-03-11T00:00:00"/>
    <d v="1899-12-30T07:30:00"/>
    <d v="1899-12-30T10:00:00"/>
    <x v="4"/>
    <m/>
    <d v="1899-12-30T02:30:00"/>
    <n v="0"/>
  </r>
  <r>
    <x v="28"/>
    <x v="6"/>
    <x v="6"/>
    <x v="1"/>
    <d v="2018-03-11T00:00:00"/>
    <d v="1899-12-30T10:00:00"/>
    <d v="1899-12-30T13:30:00"/>
    <x v="8"/>
    <m/>
    <d v="1899-12-30T03:30:00"/>
    <n v="0"/>
  </r>
  <r>
    <x v="28"/>
    <x v="0"/>
    <x v="6"/>
    <x v="1"/>
    <d v="2018-03-12T00:00:00"/>
    <d v="1899-12-30T09:00:00"/>
    <d v="1899-12-30T10:45:00"/>
    <x v="0"/>
    <m/>
    <d v="1899-12-30T01:45:00"/>
    <n v="0"/>
  </r>
  <r>
    <x v="28"/>
    <x v="0"/>
    <x v="6"/>
    <x v="1"/>
    <d v="2018-03-12T00:00:00"/>
    <d v="1899-12-30T12:00:00"/>
    <d v="1899-12-30T13:30:00"/>
    <x v="1"/>
    <m/>
    <d v="1899-12-30T01:30:00"/>
    <n v="0"/>
  </r>
  <r>
    <x v="28"/>
    <x v="0"/>
    <x v="6"/>
    <x v="1"/>
    <d v="2018-03-12T00:00:00"/>
    <d v="1899-12-30T14:00:00"/>
    <d v="1899-12-30T15:30:00"/>
    <x v="2"/>
    <m/>
    <d v="1899-12-30T01:30:00"/>
    <n v="0"/>
  </r>
  <r>
    <x v="28"/>
    <x v="0"/>
    <x v="6"/>
    <x v="1"/>
    <d v="2018-03-12T00:00:00"/>
    <d v="1899-12-30T15:30:00"/>
    <d v="1899-12-30T17:00:00"/>
    <x v="3"/>
    <m/>
    <d v="1899-12-30T01:30:00"/>
    <n v="0"/>
  </r>
  <r>
    <x v="28"/>
    <x v="0"/>
    <x v="6"/>
    <x v="1"/>
    <d v="2018-03-12T00:00:00"/>
    <d v="1899-12-30T17:00:00"/>
    <d v="1899-12-30T18:00:00"/>
    <x v="1"/>
    <m/>
    <d v="1899-12-30T01:00:00"/>
    <n v="0"/>
  </r>
  <r>
    <x v="28"/>
    <x v="0"/>
    <x v="6"/>
    <x v="1"/>
    <d v="2018-03-12T00:00:00"/>
    <d v="1899-12-30T18:00:00"/>
    <d v="1899-12-30T22:30:00"/>
    <x v="4"/>
    <m/>
    <d v="1899-12-30T04:30:00"/>
    <n v="0"/>
  </r>
  <r>
    <x v="28"/>
    <x v="1"/>
    <x v="6"/>
    <x v="1"/>
    <d v="2018-03-13T00:00:00"/>
    <d v="1899-12-30T07:30:00"/>
    <d v="1899-12-30T08:15:00"/>
    <x v="5"/>
    <m/>
    <d v="1899-12-30T00:45:00"/>
    <n v="0"/>
  </r>
  <r>
    <x v="28"/>
    <x v="1"/>
    <x v="6"/>
    <x v="1"/>
    <d v="2018-03-13T00:00:00"/>
    <d v="1899-12-30T08:30:00"/>
    <d v="1899-12-30T12:00:00"/>
    <x v="6"/>
    <m/>
    <d v="1899-12-30T03:30:00"/>
    <n v="0"/>
  </r>
  <r>
    <x v="28"/>
    <x v="1"/>
    <x v="6"/>
    <x v="1"/>
    <d v="2018-03-13T00:00:00"/>
    <d v="1899-12-30T12:30:00"/>
    <d v="1899-12-30T13:30:00"/>
    <x v="7"/>
    <m/>
    <d v="1899-12-30T01:00:00"/>
    <n v="0"/>
  </r>
  <r>
    <x v="28"/>
    <x v="1"/>
    <x v="6"/>
    <x v="1"/>
    <d v="2018-03-13T00:00:00"/>
    <d v="1899-12-30T14:00:00"/>
    <d v="1899-12-30T18:00:00"/>
    <x v="0"/>
    <m/>
    <d v="1899-12-30T04:00:00"/>
    <n v="0"/>
  </r>
  <r>
    <x v="28"/>
    <x v="1"/>
    <x v="6"/>
    <x v="1"/>
    <d v="2018-03-13T00:00:00"/>
    <d v="1899-12-30T18:00:00"/>
    <d v="1899-12-30T20:00:00"/>
    <x v="8"/>
    <m/>
    <d v="1899-12-30T02:00:00"/>
    <n v="0"/>
  </r>
  <r>
    <x v="28"/>
    <x v="1"/>
    <x v="6"/>
    <x v="1"/>
    <d v="2018-03-13T00:00:00"/>
    <d v="1899-12-30T20:00:00"/>
    <d v="1899-12-30T22:30:00"/>
    <x v="4"/>
    <m/>
    <d v="1899-12-30T02:30:00"/>
    <n v="0"/>
  </r>
  <r>
    <x v="28"/>
    <x v="2"/>
    <x v="6"/>
    <x v="1"/>
    <d v="2018-03-14T00:00:00"/>
    <d v="1899-12-30T08:00:00"/>
    <d v="1899-12-30T10:00:00"/>
    <x v="0"/>
    <m/>
    <d v="1899-12-30T02:00:00"/>
    <n v="0"/>
  </r>
  <r>
    <x v="28"/>
    <x v="2"/>
    <x v="6"/>
    <x v="1"/>
    <d v="2018-03-14T00:00:00"/>
    <d v="1899-12-30T10:00:00"/>
    <d v="1899-12-30T12:00:00"/>
    <x v="0"/>
    <m/>
    <d v="1899-12-30T02:00:00"/>
    <n v="0"/>
  </r>
  <r>
    <x v="28"/>
    <x v="2"/>
    <x v="6"/>
    <x v="1"/>
    <d v="2018-03-14T00:00:00"/>
    <d v="1899-12-30T12:30:00"/>
    <d v="1899-12-30T14:30:00"/>
    <x v="4"/>
    <m/>
    <d v="1899-12-30T02:00:00"/>
    <n v="0"/>
  </r>
  <r>
    <x v="28"/>
    <x v="2"/>
    <x v="6"/>
    <x v="1"/>
    <d v="2018-03-14T00:00:00"/>
    <d v="1899-12-30T14:30:00"/>
    <d v="1899-12-30T19:00:00"/>
    <x v="8"/>
    <m/>
    <d v="1899-12-30T04:30:00"/>
    <n v="0"/>
  </r>
  <r>
    <x v="28"/>
    <x v="2"/>
    <x v="6"/>
    <x v="1"/>
    <d v="2018-03-14T00:00:00"/>
    <d v="1899-12-30T19:00:00"/>
    <d v="1899-12-30T20:00:00"/>
    <x v="4"/>
    <m/>
    <d v="1899-12-30T01:00:00"/>
    <n v="0"/>
  </r>
  <r>
    <x v="28"/>
    <x v="2"/>
    <x v="6"/>
    <x v="1"/>
    <d v="2018-03-14T00:00:00"/>
    <d v="1899-12-30T20:00:00"/>
    <d v="1899-12-30T22:30:00"/>
    <x v="9"/>
    <m/>
    <d v="1899-12-30T02:30:00"/>
    <n v="0"/>
  </r>
  <r>
    <x v="28"/>
    <x v="3"/>
    <x v="6"/>
    <x v="1"/>
    <d v="2018-03-15T00:00:00"/>
    <d v="1899-12-30T08:30:00"/>
    <d v="1899-12-30T10:00:00"/>
    <x v="3"/>
    <m/>
    <d v="1899-12-30T01:30:00"/>
    <n v="0"/>
  </r>
  <r>
    <x v="28"/>
    <x v="3"/>
    <x v="6"/>
    <x v="1"/>
    <d v="2018-03-15T00:00:00"/>
    <d v="1899-12-30T12:30:00"/>
    <d v="1899-12-30T13:30:00"/>
    <x v="10"/>
    <m/>
    <d v="1899-12-30T01:00:00"/>
    <n v="0"/>
  </r>
  <r>
    <x v="28"/>
    <x v="3"/>
    <x v="6"/>
    <x v="1"/>
    <d v="2018-03-15T00:00:00"/>
    <d v="1899-12-30T14:00:00"/>
    <d v="1899-12-30T14:40:00"/>
    <x v="11"/>
    <m/>
    <d v="1899-12-30T00:40:00"/>
    <n v="0"/>
  </r>
  <r>
    <x v="28"/>
    <x v="3"/>
    <x v="6"/>
    <x v="1"/>
    <d v="2018-03-15T00:00:00"/>
    <d v="1899-12-30T14:45:00"/>
    <d v="1899-12-30T15:25:00"/>
    <x v="11"/>
    <m/>
    <d v="1899-12-30T00:40:00"/>
    <n v="0"/>
  </r>
  <r>
    <x v="28"/>
    <x v="3"/>
    <x v="6"/>
    <x v="1"/>
    <d v="2018-03-15T00:00:00"/>
    <d v="1899-12-30T16:00:00"/>
    <d v="1899-12-30T18:00:00"/>
    <x v="0"/>
    <m/>
    <d v="1899-12-30T02:00:00"/>
    <n v="0"/>
  </r>
  <r>
    <x v="28"/>
    <x v="3"/>
    <x v="6"/>
    <x v="1"/>
    <d v="2018-03-15T00:00:00"/>
    <d v="1899-12-30T18:00:00"/>
    <d v="1899-12-30T20:00:00"/>
    <x v="8"/>
    <m/>
    <d v="1899-12-30T02:00:00"/>
    <n v="0"/>
  </r>
  <r>
    <x v="28"/>
    <x v="3"/>
    <x v="6"/>
    <x v="1"/>
    <d v="2018-03-15T00:00:00"/>
    <d v="1899-12-30T20:00:00"/>
    <d v="1899-12-30T22:30:00"/>
    <x v="4"/>
    <m/>
    <d v="1899-12-30T02:30:00"/>
    <n v="0"/>
  </r>
  <r>
    <x v="28"/>
    <x v="4"/>
    <x v="6"/>
    <x v="1"/>
    <d v="2018-03-16T00:00:00"/>
    <d v="1899-12-30T09:00:00"/>
    <d v="1899-12-30T11:30:00"/>
    <x v="12"/>
    <m/>
    <d v="1899-12-30T02:30:00"/>
    <n v="0"/>
  </r>
  <r>
    <x v="28"/>
    <x v="4"/>
    <x v="6"/>
    <x v="1"/>
    <d v="2018-03-16T00:00:00"/>
    <d v="1899-12-30T12:30:00"/>
    <d v="1899-12-30T13:30:00"/>
    <x v="7"/>
    <m/>
    <d v="1899-12-30T01:00:00"/>
    <n v="0"/>
  </r>
  <r>
    <x v="28"/>
    <x v="4"/>
    <x v="6"/>
    <x v="1"/>
    <d v="2018-03-16T00:00:00"/>
    <d v="1899-12-30T14:00:00"/>
    <d v="1899-12-30T16:00:00"/>
    <x v="0"/>
    <m/>
    <d v="1899-12-30T02:00:00"/>
    <n v="0"/>
  </r>
  <r>
    <x v="28"/>
    <x v="4"/>
    <x v="6"/>
    <x v="1"/>
    <d v="2018-03-16T00:00:00"/>
    <d v="1899-12-30T16:00:00"/>
    <d v="1899-12-30T18:00:00"/>
    <x v="0"/>
    <m/>
    <d v="1899-12-30T02:00:00"/>
    <n v="0"/>
  </r>
  <r>
    <x v="28"/>
    <x v="4"/>
    <x v="6"/>
    <x v="1"/>
    <d v="2018-03-16T00:00:00"/>
    <d v="1899-12-30T18:00:00"/>
    <d v="1899-12-30T20:00:00"/>
    <x v="8"/>
    <m/>
    <d v="1899-12-30T02:00:00"/>
    <n v="0"/>
  </r>
  <r>
    <x v="28"/>
    <x v="4"/>
    <x v="6"/>
    <x v="1"/>
    <d v="2018-03-16T00:00:00"/>
    <d v="1899-12-30T20:00:00"/>
    <d v="1899-12-30T21:00:00"/>
    <x v="4"/>
    <m/>
    <d v="1899-12-30T01:00:00"/>
    <n v="0"/>
  </r>
  <r>
    <x v="28"/>
    <x v="4"/>
    <x v="6"/>
    <x v="1"/>
    <d v="2018-03-16T00:00:00"/>
    <d v="1899-12-30T21:00:00"/>
    <d v="1899-12-30T22:30:00"/>
    <x v="13"/>
    <m/>
    <d v="1899-12-30T01:30:00"/>
    <n v="0"/>
  </r>
  <r>
    <x v="28"/>
    <x v="5"/>
    <x v="6"/>
    <x v="1"/>
    <d v="2018-03-17T00:00:00"/>
    <d v="1899-12-30T08:00:00"/>
    <d v="1899-12-30T09:00:00"/>
    <x v="1"/>
    <m/>
    <d v="1899-12-30T01:00:00"/>
    <n v="0"/>
  </r>
  <r>
    <x v="28"/>
    <x v="5"/>
    <x v="6"/>
    <x v="1"/>
    <d v="2018-03-17T00:00:00"/>
    <d v="1899-12-30T09:00:00"/>
    <d v="1899-12-30T11:00:00"/>
    <x v="14"/>
    <m/>
    <d v="1899-12-30T02:00:00"/>
    <n v="0"/>
  </r>
  <r>
    <x v="28"/>
    <x v="5"/>
    <x v="6"/>
    <x v="1"/>
    <d v="2018-03-17T00:00:00"/>
    <d v="1899-12-30T11:00:00"/>
    <d v="1899-12-30T14:30:00"/>
    <x v="4"/>
    <m/>
    <d v="1899-12-30T03:30:00"/>
    <n v="0"/>
  </r>
  <r>
    <x v="28"/>
    <x v="5"/>
    <x v="6"/>
    <x v="1"/>
    <d v="2018-03-17T00:00:00"/>
    <d v="1899-12-30T14:30:00"/>
    <d v="1899-12-30T19:00:00"/>
    <x v="15"/>
    <m/>
    <d v="1899-12-30T04:30:00"/>
    <n v="0"/>
  </r>
  <r>
    <x v="28"/>
    <x v="5"/>
    <x v="6"/>
    <x v="1"/>
    <d v="2018-03-17T00:00:00"/>
    <d v="1899-12-30T19:00:00"/>
    <d v="1899-12-30T20:15:00"/>
    <x v="9"/>
    <m/>
    <d v="1899-12-30T01:15:00"/>
    <n v="0"/>
  </r>
  <r>
    <x v="29"/>
    <x v="6"/>
    <x v="6"/>
    <x v="1"/>
    <d v="2018-03-18T00:00:00"/>
    <d v="1899-12-30T07:30:00"/>
    <d v="1899-12-30T10:00:00"/>
    <x v="4"/>
    <m/>
    <d v="1899-12-30T02:30:00"/>
    <n v="0"/>
  </r>
  <r>
    <x v="29"/>
    <x v="6"/>
    <x v="6"/>
    <x v="1"/>
    <d v="2018-03-18T00:00:00"/>
    <d v="1899-12-30T10:00:00"/>
    <d v="1899-12-30T13:30:00"/>
    <x v="8"/>
    <m/>
    <d v="1899-12-30T03:30:00"/>
    <n v="0"/>
  </r>
  <r>
    <x v="29"/>
    <x v="0"/>
    <x v="6"/>
    <x v="1"/>
    <d v="2018-03-19T00:00:00"/>
    <d v="1899-12-30T09:00:00"/>
    <d v="1899-12-30T10:45:00"/>
    <x v="0"/>
    <m/>
    <d v="1899-12-30T01:45:00"/>
    <n v="0"/>
  </r>
  <r>
    <x v="29"/>
    <x v="0"/>
    <x v="6"/>
    <x v="1"/>
    <d v="2018-03-19T00:00:00"/>
    <d v="1899-12-30T12:00:00"/>
    <d v="1899-12-30T13:30:00"/>
    <x v="1"/>
    <m/>
    <d v="1899-12-30T01:30:00"/>
    <n v="0"/>
  </r>
  <r>
    <x v="29"/>
    <x v="0"/>
    <x v="6"/>
    <x v="1"/>
    <d v="2018-03-19T00:00:00"/>
    <d v="1899-12-30T14:00:00"/>
    <d v="1899-12-30T15:30:00"/>
    <x v="2"/>
    <m/>
    <d v="1899-12-30T01:30:00"/>
    <n v="0"/>
  </r>
  <r>
    <x v="29"/>
    <x v="0"/>
    <x v="6"/>
    <x v="1"/>
    <d v="2018-03-19T00:00:00"/>
    <d v="1899-12-30T15:30:00"/>
    <d v="1899-12-30T17:00:00"/>
    <x v="3"/>
    <m/>
    <d v="1899-12-30T01:30:00"/>
    <n v="0"/>
  </r>
  <r>
    <x v="29"/>
    <x v="0"/>
    <x v="6"/>
    <x v="1"/>
    <d v="2018-03-19T00:00:00"/>
    <d v="1899-12-30T17:00:00"/>
    <d v="1899-12-30T18:00:00"/>
    <x v="1"/>
    <m/>
    <d v="1899-12-30T01:00:00"/>
    <n v="0"/>
  </r>
  <r>
    <x v="29"/>
    <x v="0"/>
    <x v="6"/>
    <x v="1"/>
    <d v="2018-03-19T00:00:00"/>
    <d v="1899-12-30T18:00:00"/>
    <d v="1899-12-30T22:30:00"/>
    <x v="4"/>
    <m/>
    <d v="1899-12-30T04:30:00"/>
    <n v="0"/>
  </r>
  <r>
    <x v="29"/>
    <x v="1"/>
    <x v="6"/>
    <x v="1"/>
    <d v="2018-03-20T00:00:00"/>
    <d v="1899-12-30T07:30:00"/>
    <d v="1899-12-30T08:15:00"/>
    <x v="5"/>
    <m/>
    <d v="1899-12-30T00:45:00"/>
    <n v="0"/>
  </r>
  <r>
    <x v="29"/>
    <x v="1"/>
    <x v="6"/>
    <x v="1"/>
    <d v="2018-03-20T00:00:00"/>
    <d v="1899-12-30T08:30:00"/>
    <d v="1899-12-30T12:00:00"/>
    <x v="6"/>
    <m/>
    <d v="1899-12-30T03:30:00"/>
    <n v="0"/>
  </r>
  <r>
    <x v="29"/>
    <x v="1"/>
    <x v="6"/>
    <x v="1"/>
    <d v="2018-03-20T00:00:00"/>
    <d v="1899-12-30T12:30:00"/>
    <d v="1899-12-30T13:30:00"/>
    <x v="7"/>
    <m/>
    <d v="1899-12-30T01:00:00"/>
    <n v="0"/>
  </r>
  <r>
    <x v="29"/>
    <x v="1"/>
    <x v="6"/>
    <x v="1"/>
    <d v="2018-03-20T00:00:00"/>
    <d v="1899-12-30T14:00:00"/>
    <d v="1899-12-30T18:00:00"/>
    <x v="0"/>
    <m/>
    <d v="1899-12-30T04:00:00"/>
    <n v="0"/>
  </r>
  <r>
    <x v="29"/>
    <x v="1"/>
    <x v="6"/>
    <x v="1"/>
    <d v="2018-03-20T00:00:00"/>
    <d v="1899-12-30T18:00:00"/>
    <d v="1899-12-30T20:00:00"/>
    <x v="8"/>
    <m/>
    <d v="1899-12-30T02:00:00"/>
    <n v="0"/>
  </r>
  <r>
    <x v="29"/>
    <x v="1"/>
    <x v="6"/>
    <x v="1"/>
    <d v="2018-03-20T00:00:00"/>
    <d v="1899-12-30T20:00:00"/>
    <d v="1899-12-30T22:30:00"/>
    <x v="4"/>
    <m/>
    <d v="1899-12-30T02:30:00"/>
    <n v="0"/>
  </r>
  <r>
    <x v="29"/>
    <x v="2"/>
    <x v="6"/>
    <x v="1"/>
    <d v="2018-03-21T00:00:00"/>
    <d v="1899-12-30T08:00:00"/>
    <d v="1899-12-30T10:00:00"/>
    <x v="0"/>
    <m/>
    <d v="1899-12-30T02:00:00"/>
    <n v="0"/>
  </r>
  <r>
    <x v="29"/>
    <x v="2"/>
    <x v="6"/>
    <x v="1"/>
    <d v="2018-03-21T00:00:00"/>
    <d v="1899-12-30T10:00:00"/>
    <d v="1899-12-30T12:00:00"/>
    <x v="0"/>
    <m/>
    <d v="1899-12-30T02:00:00"/>
    <n v="0"/>
  </r>
  <r>
    <x v="29"/>
    <x v="2"/>
    <x v="6"/>
    <x v="1"/>
    <d v="2018-03-21T00:00:00"/>
    <d v="1899-12-30T12:30:00"/>
    <d v="1899-12-30T14:30:00"/>
    <x v="4"/>
    <m/>
    <d v="1899-12-30T02:00:00"/>
    <n v="0"/>
  </r>
  <r>
    <x v="29"/>
    <x v="2"/>
    <x v="6"/>
    <x v="1"/>
    <d v="2018-03-21T00:00:00"/>
    <d v="1899-12-30T14:30:00"/>
    <d v="1899-12-30T19:00:00"/>
    <x v="8"/>
    <m/>
    <d v="1899-12-30T04:30:00"/>
    <n v="0"/>
  </r>
  <r>
    <x v="29"/>
    <x v="2"/>
    <x v="6"/>
    <x v="1"/>
    <d v="2018-03-21T00:00:00"/>
    <d v="1899-12-30T19:00:00"/>
    <d v="1899-12-30T20:00:00"/>
    <x v="4"/>
    <m/>
    <d v="1899-12-30T01:00:00"/>
    <n v="0"/>
  </r>
  <r>
    <x v="29"/>
    <x v="2"/>
    <x v="6"/>
    <x v="1"/>
    <d v="2018-03-21T00:00:00"/>
    <d v="1899-12-30T20:00:00"/>
    <d v="1899-12-30T22:30:00"/>
    <x v="9"/>
    <m/>
    <d v="1899-12-30T02:30:00"/>
    <n v="0"/>
  </r>
  <r>
    <x v="29"/>
    <x v="3"/>
    <x v="6"/>
    <x v="1"/>
    <d v="2018-03-22T00:00:00"/>
    <d v="1899-12-30T08:30:00"/>
    <d v="1899-12-30T10:00:00"/>
    <x v="3"/>
    <m/>
    <d v="1899-12-30T01:30:00"/>
    <n v="0"/>
  </r>
  <r>
    <x v="29"/>
    <x v="3"/>
    <x v="6"/>
    <x v="1"/>
    <d v="2018-03-22T00:00:00"/>
    <d v="1899-12-30T12:30:00"/>
    <d v="1899-12-30T13:30:00"/>
    <x v="10"/>
    <m/>
    <d v="1899-12-30T01:00:00"/>
    <n v="0"/>
  </r>
  <r>
    <x v="29"/>
    <x v="3"/>
    <x v="6"/>
    <x v="1"/>
    <d v="2018-03-22T00:00:00"/>
    <d v="1899-12-30T14:00:00"/>
    <d v="1899-12-30T14:40:00"/>
    <x v="11"/>
    <m/>
    <d v="1899-12-30T00:40:00"/>
    <n v="0"/>
  </r>
  <r>
    <x v="29"/>
    <x v="3"/>
    <x v="6"/>
    <x v="1"/>
    <d v="2018-03-22T00:00:00"/>
    <d v="1899-12-30T14:45:00"/>
    <d v="1899-12-30T15:25:00"/>
    <x v="11"/>
    <m/>
    <d v="1899-12-30T00:40:00"/>
    <n v="0"/>
  </r>
  <r>
    <x v="29"/>
    <x v="3"/>
    <x v="6"/>
    <x v="1"/>
    <d v="2018-03-22T00:00:00"/>
    <d v="1899-12-30T16:00:00"/>
    <d v="1899-12-30T18:00:00"/>
    <x v="0"/>
    <m/>
    <d v="1899-12-30T02:00:00"/>
    <n v="0"/>
  </r>
  <r>
    <x v="29"/>
    <x v="3"/>
    <x v="6"/>
    <x v="1"/>
    <d v="2018-03-22T00:00:00"/>
    <d v="1899-12-30T18:00:00"/>
    <d v="1899-12-30T20:00:00"/>
    <x v="8"/>
    <m/>
    <d v="1899-12-30T02:00:00"/>
    <n v="0"/>
  </r>
  <r>
    <x v="29"/>
    <x v="3"/>
    <x v="6"/>
    <x v="1"/>
    <d v="2018-03-22T00:00:00"/>
    <d v="1899-12-30T20:00:00"/>
    <d v="1899-12-30T22:30:00"/>
    <x v="4"/>
    <m/>
    <d v="1899-12-30T02:30:00"/>
    <n v="0"/>
  </r>
  <r>
    <x v="29"/>
    <x v="4"/>
    <x v="6"/>
    <x v="1"/>
    <d v="2018-03-23T00:00:00"/>
    <d v="1899-12-30T09:00:00"/>
    <d v="1899-12-30T11:30:00"/>
    <x v="12"/>
    <m/>
    <d v="1899-12-30T02:30:00"/>
    <n v="0"/>
  </r>
  <r>
    <x v="29"/>
    <x v="4"/>
    <x v="6"/>
    <x v="1"/>
    <d v="2018-03-23T00:00:00"/>
    <d v="1899-12-30T12:30:00"/>
    <d v="1899-12-30T13:30:00"/>
    <x v="7"/>
    <m/>
    <d v="1899-12-30T01:00:00"/>
    <n v="0"/>
  </r>
  <r>
    <x v="29"/>
    <x v="4"/>
    <x v="6"/>
    <x v="1"/>
    <d v="2018-03-23T00:00:00"/>
    <d v="1899-12-30T14:00:00"/>
    <d v="1899-12-30T16:00:00"/>
    <x v="0"/>
    <m/>
    <d v="1899-12-30T02:00:00"/>
    <n v="0"/>
  </r>
  <r>
    <x v="29"/>
    <x v="4"/>
    <x v="6"/>
    <x v="1"/>
    <d v="2018-03-23T00:00:00"/>
    <d v="1899-12-30T16:00:00"/>
    <d v="1899-12-30T18:00:00"/>
    <x v="0"/>
    <m/>
    <d v="1899-12-30T02:00:00"/>
    <n v="0"/>
  </r>
  <r>
    <x v="29"/>
    <x v="4"/>
    <x v="6"/>
    <x v="1"/>
    <d v="2018-03-23T00:00:00"/>
    <d v="1899-12-30T18:00:00"/>
    <d v="1899-12-30T20:00:00"/>
    <x v="8"/>
    <m/>
    <d v="1899-12-30T02:00:00"/>
    <n v="0"/>
  </r>
  <r>
    <x v="29"/>
    <x v="4"/>
    <x v="6"/>
    <x v="1"/>
    <d v="2018-03-23T00:00:00"/>
    <d v="1899-12-30T20:00:00"/>
    <d v="1899-12-30T21:00:00"/>
    <x v="4"/>
    <m/>
    <d v="1899-12-30T01:00:00"/>
    <n v="0"/>
  </r>
  <r>
    <x v="29"/>
    <x v="4"/>
    <x v="6"/>
    <x v="1"/>
    <d v="2018-03-23T00:00:00"/>
    <d v="1899-12-30T21:00:00"/>
    <d v="1899-12-30T22:30:00"/>
    <x v="13"/>
    <m/>
    <d v="1899-12-30T01:30:00"/>
    <n v="0"/>
  </r>
  <r>
    <x v="29"/>
    <x v="5"/>
    <x v="6"/>
    <x v="1"/>
    <d v="2018-03-24T00:00:00"/>
    <d v="1899-12-30T08:00:00"/>
    <d v="1899-12-30T09:00:00"/>
    <x v="1"/>
    <m/>
    <d v="1899-12-30T01:00:00"/>
    <n v="0"/>
  </r>
  <r>
    <x v="29"/>
    <x v="5"/>
    <x v="6"/>
    <x v="1"/>
    <d v="2018-03-24T00:00:00"/>
    <d v="1899-12-30T09:00:00"/>
    <d v="1899-12-30T11:00:00"/>
    <x v="14"/>
    <m/>
    <d v="1899-12-30T02:00:00"/>
    <n v="0"/>
  </r>
  <r>
    <x v="29"/>
    <x v="5"/>
    <x v="6"/>
    <x v="1"/>
    <d v="2018-03-24T00:00:00"/>
    <d v="1899-12-30T11:00:00"/>
    <d v="1899-12-30T14:30:00"/>
    <x v="4"/>
    <m/>
    <d v="1899-12-30T03:30:00"/>
    <n v="0"/>
  </r>
  <r>
    <x v="29"/>
    <x v="5"/>
    <x v="6"/>
    <x v="1"/>
    <d v="2018-03-24T00:00:00"/>
    <d v="1899-12-30T14:30:00"/>
    <d v="1899-12-30T19:00:00"/>
    <x v="15"/>
    <m/>
    <d v="1899-12-30T04:30:00"/>
    <n v="0"/>
  </r>
  <r>
    <x v="29"/>
    <x v="5"/>
    <x v="6"/>
    <x v="1"/>
    <d v="2018-03-24T00:00:00"/>
    <d v="1899-12-30T19:00:00"/>
    <d v="1899-12-30T20:15:00"/>
    <x v="9"/>
    <m/>
    <d v="1899-12-30T01:15:00"/>
    <n v="0"/>
  </r>
  <r>
    <x v="30"/>
    <x v="6"/>
    <x v="6"/>
    <x v="1"/>
    <d v="2018-03-25T00:00:00"/>
    <d v="1899-12-30T07:30:00"/>
    <d v="1899-12-30T10:00:00"/>
    <x v="4"/>
    <m/>
    <d v="1899-12-30T02:30:00"/>
    <n v="0"/>
  </r>
  <r>
    <x v="30"/>
    <x v="6"/>
    <x v="6"/>
    <x v="1"/>
    <d v="2018-03-25T00:00:00"/>
    <d v="1899-12-30T10:00:00"/>
    <d v="1899-12-30T13:30:00"/>
    <x v="8"/>
    <m/>
    <d v="1899-12-30T03:30:00"/>
    <n v="0"/>
  </r>
  <r>
    <x v="30"/>
    <x v="0"/>
    <x v="6"/>
    <x v="1"/>
    <d v="2018-03-26T00:00:00"/>
    <d v="1899-12-30T09:00:00"/>
    <d v="1899-12-30T10:45:00"/>
    <x v="0"/>
    <m/>
    <d v="1899-12-30T01:45:00"/>
    <n v="0"/>
  </r>
  <r>
    <x v="30"/>
    <x v="0"/>
    <x v="6"/>
    <x v="1"/>
    <d v="2018-03-26T00:00:00"/>
    <d v="1899-12-30T12:00:00"/>
    <d v="1899-12-30T13:30:00"/>
    <x v="1"/>
    <m/>
    <d v="1899-12-30T01:30:00"/>
    <n v="0"/>
  </r>
  <r>
    <x v="30"/>
    <x v="0"/>
    <x v="6"/>
    <x v="1"/>
    <d v="2018-03-26T00:00:00"/>
    <d v="1899-12-30T14:00:00"/>
    <d v="1899-12-30T15:30:00"/>
    <x v="2"/>
    <m/>
    <d v="1899-12-30T01:30:00"/>
    <n v="0"/>
  </r>
  <r>
    <x v="30"/>
    <x v="0"/>
    <x v="6"/>
    <x v="1"/>
    <d v="2018-03-26T00:00:00"/>
    <d v="1899-12-30T15:30:00"/>
    <d v="1899-12-30T17:00:00"/>
    <x v="3"/>
    <m/>
    <d v="1899-12-30T01:30:00"/>
    <n v="0"/>
  </r>
  <r>
    <x v="30"/>
    <x v="0"/>
    <x v="6"/>
    <x v="1"/>
    <d v="2018-03-26T00:00:00"/>
    <d v="1899-12-30T17:00:00"/>
    <d v="1899-12-30T18:00:00"/>
    <x v="1"/>
    <m/>
    <d v="1899-12-30T01:00:00"/>
    <n v="0"/>
  </r>
  <r>
    <x v="30"/>
    <x v="0"/>
    <x v="6"/>
    <x v="1"/>
    <d v="2018-03-26T00:00:00"/>
    <d v="1899-12-30T18:00:00"/>
    <d v="1899-12-30T22:30:00"/>
    <x v="4"/>
    <m/>
    <d v="1899-12-30T04:30: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Mois">
  <location ref="A29:I47" firstHeaderRow="1" firstDataRow="2" firstDataCol="1" rowPageCount="1" colPageCount="1"/>
  <pivotFields count="11">
    <pivotField showAll="0"/>
    <pivotField numFmtId="165" showAll="0"/>
    <pivotField axis="axisCol">
      <items count="8">
        <item x="4"/>
        <item x="5"/>
        <item x="6"/>
        <item x="0"/>
        <item x="1"/>
        <item x="2"/>
        <item x="3"/>
        <item t="default"/>
      </items>
    </pivotField>
    <pivotField axis="axisPage" showAll="0">
      <items count="3">
        <item x="0"/>
        <item x="1"/>
        <item t="default"/>
      </items>
    </pivotField>
    <pivotField numFmtId="164" showAll="0"/>
    <pivotField numFmtId="20" showAll="0"/>
    <pivotField numFmtId="20" showAll="0"/>
    <pivotField axis="axisRow" showAll="0">
      <items count="17">
        <item x="4"/>
        <item x="2"/>
        <item x="3"/>
        <item x="6"/>
        <item x="11"/>
        <item x="12"/>
        <item x="1"/>
        <item x="10"/>
        <item x="0"/>
        <item x="7"/>
        <item x="9"/>
        <item x="8"/>
        <item x="15"/>
        <item x="5"/>
        <item x="13"/>
        <item x="14"/>
        <item t="default"/>
      </items>
    </pivotField>
    <pivotField dataField="1" showAll="0"/>
    <pivotField numFmtId="20" showAll="0"/>
    <pivotField numFmtId="1" showAll="0"/>
  </pivotFields>
  <rowFields count="1">
    <field x="7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2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ageFields count="1">
    <pageField fld="3" item="0" hier="-1"/>
  </pageFields>
  <dataFields count="1">
    <dataField name="Somme de Fréquent." fld="8" baseField="7" baseItem="0"/>
  </dataFields>
  <formats count="3">
    <format dxfId="5">
      <pivotArea outline="0" collapsedLevelsAreSubtotals="1" fieldPosition="0"/>
    </format>
    <format dxfId="4">
      <pivotArea dataOnly="0" labelOnly="1" fieldPosition="0">
        <references count="1">
          <reference field="2" count="0"/>
        </references>
      </pivotArea>
    </format>
    <format dxfId="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olHeaderCaption="Jours">
  <location ref="A5:I23" firstHeaderRow="1" firstDataRow="2" firstDataCol="1" rowPageCount="3" colPageCount="1"/>
  <pivotFields count="11">
    <pivotField axis="axisPage" showAll="0">
      <items count="32"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axis="axisCol" numFmtId="165" showAll="0">
      <items count="8">
        <item x="6"/>
        <item x="0"/>
        <item x="1"/>
        <item x="2"/>
        <item x="3"/>
        <item x="4"/>
        <item x="5"/>
        <item t="default"/>
      </items>
    </pivotField>
    <pivotField axis="axisPage" showAll="0">
      <items count="8">
        <item x="4"/>
        <item x="5"/>
        <item x="6"/>
        <item x="0"/>
        <item x="1"/>
        <item x="2"/>
        <item x="3"/>
        <item t="default"/>
      </items>
    </pivotField>
    <pivotField axis="axisPage" showAll="0">
      <items count="3">
        <item x="0"/>
        <item x="1"/>
        <item t="default"/>
      </items>
    </pivotField>
    <pivotField numFmtId="164" showAll="0"/>
    <pivotField numFmtId="20" showAll="0"/>
    <pivotField numFmtId="20" showAll="0"/>
    <pivotField axis="axisRow" showAll="0">
      <items count="17">
        <item x="4"/>
        <item x="2"/>
        <item x="3"/>
        <item x="6"/>
        <item x="11"/>
        <item x="12"/>
        <item x="1"/>
        <item x="10"/>
        <item x="0"/>
        <item x="7"/>
        <item x="9"/>
        <item x="8"/>
        <item x="15"/>
        <item x="5"/>
        <item x="13"/>
        <item x="14"/>
        <item t="default"/>
      </items>
    </pivotField>
    <pivotField dataField="1" showAll="0"/>
    <pivotField numFmtId="20" showAll="0"/>
    <pivotField numFmtId="1" showAll="0"/>
  </pivotFields>
  <rowFields count="1">
    <field x="7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pageFields count="3">
    <pageField fld="3" item="1" hier="-1"/>
    <pageField fld="2" item="0" hier="-1"/>
    <pageField fld="0" item="3" hier="-1"/>
  </pageFields>
  <dataFields count="1">
    <dataField name="Somme de Fréquent." fld="8" baseField="7" baseItem="0"/>
  </dataFields>
  <formats count="2">
    <format dxfId="7">
      <pivotArea outline="0" collapsedLevelsAreSubtotals="1" fieldPosition="0"/>
    </format>
    <format dxfId="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318"/>
  <sheetViews>
    <sheetView topLeftCell="B1" workbookViewId="0">
      <selection activeCell="F18" sqref="F18"/>
    </sheetView>
  </sheetViews>
  <sheetFormatPr baseColWidth="10" defaultRowHeight="15" x14ac:dyDescent="0.25"/>
  <cols>
    <col min="1" max="1" width="5.42578125" bestFit="1" customWidth="1"/>
    <col min="2" max="2" width="9.7109375" style="54" customWidth="1"/>
    <col min="3" max="3" width="10.85546875" style="54" bestFit="1" customWidth="1"/>
    <col min="4" max="4" width="6.85546875" bestFit="1" customWidth="1"/>
    <col min="5" max="5" width="23" style="13" bestFit="1" customWidth="1"/>
    <col min="6" max="6" width="12" style="14" bestFit="1" customWidth="1"/>
    <col min="7" max="7" width="9.140625" style="14" bestFit="1" customWidth="1"/>
    <col min="8" max="8" width="23.140625" style="14" bestFit="1" customWidth="1"/>
    <col min="9" max="9" width="9.7109375" style="15" bestFit="1" customWidth="1"/>
    <col min="10" max="10" width="6.42578125" bestFit="1" customWidth="1"/>
    <col min="11" max="11" width="17.7109375" customWidth="1"/>
    <col min="12" max="12" width="8.42578125" style="2" customWidth="1"/>
    <col min="13" max="13" width="11" style="2" bestFit="1" customWidth="1"/>
    <col min="14" max="14" width="8.140625" bestFit="1" customWidth="1"/>
    <col min="15" max="15" width="50.28515625" style="6" bestFit="1" customWidth="1"/>
  </cols>
  <sheetData>
    <row r="1" spans="1:16" x14ac:dyDescent="0.25">
      <c r="A1" t="s">
        <v>17</v>
      </c>
      <c r="B1" s="54" t="s">
        <v>20</v>
      </c>
      <c r="C1" s="54" t="s">
        <v>16</v>
      </c>
      <c r="D1" t="s">
        <v>15</v>
      </c>
      <c r="E1" s="13" t="s">
        <v>1</v>
      </c>
      <c r="F1" s="14" t="s">
        <v>2</v>
      </c>
      <c r="G1" s="14" t="s">
        <v>3</v>
      </c>
      <c r="H1" s="14" t="s">
        <v>5</v>
      </c>
      <c r="I1" s="15" t="s">
        <v>4</v>
      </c>
      <c r="J1" t="s">
        <v>26</v>
      </c>
      <c r="K1" t="s">
        <v>33</v>
      </c>
      <c r="L1" s="2" t="s">
        <v>27</v>
      </c>
      <c r="M1" s="2" t="s">
        <v>28</v>
      </c>
      <c r="N1" s="2" t="s">
        <v>29</v>
      </c>
      <c r="O1" s="5" t="s">
        <v>30</v>
      </c>
      <c r="P1" s="6" t="s">
        <v>81</v>
      </c>
    </row>
    <row r="2" spans="1:16" x14ac:dyDescent="0.25">
      <c r="A2">
        <f>WEEKNUM(E2,2)</f>
        <v>37</v>
      </c>
      <c r="B2" s="54">
        <f t="shared" ref="B2:B65" si="0">WEEKDAY(E2)</f>
        <v>2</v>
      </c>
      <c r="C2" s="55" t="str">
        <f>TEXT(E2,"mmmm")</f>
        <v>septembre</v>
      </c>
      <c r="D2">
        <f t="shared" ref="D2:D65" si="1">YEAR(E2)</f>
        <v>2017</v>
      </c>
      <c r="E2" s="13">
        <v>42982</v>
      </c>
      <c r="F2" s="16">
        <v>0.375</v>
      </c>
      <c r="G2" s="16">
        <v>0.44791666666666669</v>
      </c>
      <c r="H2" s="16" t="s">
        <v>6</v>
      </c>
      <c r="I2" s="15">
        <v>150</v>
      </c>
      <c r="J2" s="1">
        <f t="shared" ref="J2:J3" si="2">G2-F2</f>
        <v>7.2916666666666685E-2</v>
      </c>
      <c r="K2" s="2">
        <f t="shared" ref="K2:K3" si="3">I2*J2*24</f>
        <v>262.50000000000011</v>
      </c>
      <c r="L2" s="2">
        <f>IF(B2=1,8,B2)</f>
        <v>2</v>
      </c>
      <c r="M2" s="2">
        <f t="shared" ref="M2:M3" si="4">288*F2-86</f>
        <v>22</v>
      </c>
      <c r="N2" s="2">
        <f t="shared" ref="N2:N3" si="5">288*G2-87</f>
        <v>42</v>
      </c>
      <c r="O2" s="6" t="str">
        <f t="shared" ref="O2:O3" si="6">H2&amp;CHAR(10)&amp;" de "&amp;HOUR(F2)&amp;"h "&amp;IF(MINUTE(F2)=0,"00",MINUTE(F2))&amp;" à "&amp;HOUR(G2)&amp;"h "&amp;IF(MINUTE(G2)=0,"00",MINUTE(G2))&amp;IF(I2&lt;1,"",CHAR(10)&amp;" "&amp;I2&amp;" participants")</f>
        <v>Lycée
 de 9h 00 à 10h 45
 150 participants</v>
      </c>
      <c r="P2" t="s">
        <v>82</v>
      </c>
    </row>
    <row r="3" spans="1:16" x14ac:dyDescent="0.25">
      <c r="A3">
        <f t="shared" ref="A3:A66" si="7">WEEKNUM(E3,2)</f>
        <v>37</v>
      </c>
      <c r="B3" s="54">
        <f t="shared" si="0"/>
        <v>2</v>
      </c>
      <c r="C3" s="55" t="str">
        <f t="shared" ref="C3:C66" si="8">TEXT(E3,"mmmm")</f>
        <v>septembre</v>
      </c>
      <c r="D3">
        <f t="shared" si="1"/>
        <v>2017</v>
      </c>
      <c r="E3" s="13">
        <v>42982</v>
      </c>
      <c r="F3" s="16">
        <v>0.44791666666666669</v>
      </c>
      <c r="G3" s="16">
        <v>0.5625</v>
      </c>
      <c r="H3" s="16" t="s">
        <v>7</v>
      </c>
      <c r="I3" s="15">
        <v>25</v>
      </c>
      <c r="J3" s="1">
        <f t="shared" si="2"/>
        <v>0.11458333333333331</v>
      </c>
      <c r="K3" s="2">
        <f t="shared" si="3"/>
        <v>68.75</v>
      </c>
      <c r="L3" s="2">
        <f t="shared" ref="L3:L66" si="9">IF(B3=1,8,B3)</f>
        <v>2</v>
      </c>
      <c r="M3" s="2">
        <f t="shared" si="4"/>
        <v>43</v>
      </c>
      <c r="N3" s="2">
        <f t="shared" si="5"/>
        <v>75</v>
      </c>
      <c r="O3" s="6" t="str">
        <f t="shared" si="6"/>
        <v>Gym Volontaire
 de 10h 45 à 13h 30
 25 participants</v>
      </c>
      <c r="P3" t="str">
        <f t="shared" ref="P2:P65" si="10">IF(E2+G2&gt;E3+F3,"Erreur","OK")</f>
        <v>OK</v>
      </c>
    </row>
    <row r="4" spans="1:16" x14ac:dyDescent="0.25">
      <c r="A4">
        <f t="shared" si="7"/>
        <v>37</v>
      </c>
      <c r="B4" s="54">
        <f t="shared" si="0"/>
        <v>2</v>
      </c>
      <c r="C4" s="55" t="str">
        <f t="shared" si="8"/>
        <v>septembre</v>
      </c>
      <c r="D4">
        <f t="shared" si="1"/>
        <v>2017</v>
      </c>
      <c r="E4" s="13">
        <v>42982</v>
      </c>
      <c r="F4" s="16">
        <v>0.58333333333333337</v>
      </c>
      <c r="G4" s="16">
        <v>0.64583333333333337</v>
      </c>
      <c r="H4" s="16" t="s">
        <v>8</v>
      </c>
      <c r="I4" s="15">
        <v>46</v>
      </c>
      <c r="J4" s="1">
        <f t="shared" ref="J4:J13" si="11">G4-F4</f>
        <v>6.25E-2</v>
      </c>
      <c r="K4" s="2">
        <f t="shared" ref="K4:K13" si="12">I4*J4*24</f>
        <v>69</v>
      </c>
      <c r="L4" s="2">
        <f t="shared" si="9"/>
        <v>2</v>
      </c>
      <c r="M4" s="2">
        <f t="shared" ref="M4:M13" si="13">288*F4-86</f>
        <v>82</v>
      </c>
      <c r="N4" s="2">
        <f t="shared" ref="N4:N13" si="14">288*G4-87</f>
        <v>99</v>
      </c>
      <c r="O4" s="6" t="str">
        <f t="shared" ref="O4:O13" si="15">H4&amp;CHAR(10)&amp;" de "&amp;HOUR(F4)&amp;"h "&amp;IF(MINUTE(F4)=0,"00",MINUTE(F4))&amp;" à "&amp;HOUR(G4)&amp;"h "&amp;IF(MINUTE(G4)=0,"00",MINUTE(G4))&amp;IF(I4&lt;1,"",CHAR(10)&amp;" "&amp;I4&amp;" participants")</f>
        <v>Collège A
 de 14h 00 à 15h 30
 46 participants</v>
      </c>
      <c r="P4" t="str">
        <f t="shared" si="10"/>
        <v>OK</v>
      </c>
    </row>
    <row r="5" spans="1:16" x14ac:dyDescent="0.25">
      <c r="A5">
        <f t="shared" si="7"/>
        <v>37</v>
      </c>
      <c r="B5" s="54">
        <f t="shared" si="0"/>
        <v>2</v>
      </c>
      <c r="C5" s="55" t="str">
        <f t="shared" si="8"/>
        <v>septembre</v>
      </c>
      <c r="D5">
        <f t="shared" si="1"/>
        <v>2017</v>
      </c>
      <c r="E5" s="13">
        <v>42982</v>
      </c>
      <c r="F5" s="16">
        <v>0.64583333333333337</v>
      </c>
      <c r="G5" s="16">
        <v>0.70833333333333337</v>
      </c>
      <c r="H5" s="16" t="s">
        <v>9</v>
      </c>
      <c r="I5" s="15">
        <v>52</v>
      </c>
      <c r="J5" s="1">
        <f t="shared" si="11"/>
        <v>6.25E-2</v>
      </c>
      <c r="K5" s="2">
        <f t="shared" si="12"/>
        <v>78</v>
      </c>
      <c r="L5" s="2">
        <f t="shared" si="9"/>
        <v>2</v>
      </c>
      <c r="M5" s="2">
        <f t="shared" si="13"/>
        <v>100</v>
      </c>
      <c r="N5" s="2">
        <f t="shared" si="14"/>
        <v>117</v>
      </c>
      <c r="O5" s="6" t="str">
        <f t="shared" si="15"/>
        <v>Collège B
 de 15h 30 à 17h 00
 52 participants</v>
      </c>
      <c r="P5" t="str">
        <f t="shared" si="10"/>
        <v>OK</v>
      </c>
    </row>
    <row r="6" spans="1:16" x14ac:dyDescent="0.25">
      <c r="A6">
        <f t="shared" si="7"/>
        <v>37</v>
      </c>
      <c r="B6" s="54">
        <f t="shared" si="0"/>
        <v>2</v>
      </c>
      <c r="C6" s="55" t="str">
        <f t="shared" si="8"/>
        <v>septembre</v>
      </c>
      <c r="D6">
        <f t="shared" si="1"/>
        <v>2017</v>
      </c>
      <c r="E6" s="13">
        <v>42982</v>
      </c>
      <c r="F6" s="16">
        <v>0.70833333333333337</v>
      </c>
      <c r="G6" s="16">
        <v>0.75</v>
      </c>
      <c r="H6" s="16" t="s">
        <v>7</v>
      </c>
      <c r="I6" s="15">
        <v>25</v>
      </c>
      <c r="J6" s="1">
        <f t="shared" si="11"/>
        <v>4.166666666666663E-2</v>
      </c>
      <c r="K6" s="2">
        <f t="shared" si="12"/>
        <v>24.999999999999975</v>
      </c>
      <c r="L6" s="2">
        <f t="shared" si="9"/>
        <v>2</v>
      </c>
      <c r="M6" s="2">
        <f t="shared" si="13"/>
        <v>118</v>
      </c>
      <c r="N6" s="2">
        <f t="shared" si="14"/>
        <v>129</v>
      </c>
      <c r="O6" s="6" t="str">
        <f t="shared" si="15"/>
        <v>Gym Volontaire
 de 17h 00 à 18h 00
 25 participants</v>
      </c>
      <c r="P6" t="str">
        <f t="shared" si="10"/>
        <v>OK</v>
      </c>
    </row>
    <row r="7" spans="1:16" x14ac:dyDescent="0.25">
      <c r="A7">
        <f t="shared" si="7"/>
        <v>37</v>
      </c>
      <c r="B7" s="54">
        <f t="shared" si="0"/>
        <v>2</v>
      </c>
      <c r="C7" s="55" t="str">
        <f t="shared" si="8"/>
        <v>septembre</v>
      </c>
      <c r="D7">
        <f t="shared" si="1"/>
        <v>2017</v>
      </c>
      <c r="E7" s="13">
        <v>42982</v>
      </c>
      <c r="F7" s="16">
        <v>0.75347222222222221</v>
      </c>
      <c r="G7" s="16">
        <v>0.9375</v>
      </c>
      <c r="H7" s="16" t="s">
        <v>10</v>
      </c>
      <c r="I7" s="15">
        <v>115</v>
      </c>
      <c r="J7" s="1">
        <f t="shared" si="11"/>
        <v>0.18402777777777779</v>
      </c>
      <c r="K7" s="2">
        <f t="shared" si="12"/>
        <v>507.91666666666674</v>
      </c>
      <c r="L7" s="2">
        <f t="shared" si="9"/>
        <v>2</v>
      </c>
      <c r="M7" s="2">
        <f t="shared" si="13"/>
        <v>131</v>
      </c>
      <c r="N7" s="2">
        <f t="shared" si="14"/>
        <v>183</v>
      </c>
      <c r="O7" s="6" t="str">
        <f t="shared" si="15"/>
        <v>CNT
 de 18h 5 à 22h 30
 115 participants</v>
      </c>
      <c r="P7" t="str">
        <f t="shared" si="10"/>
        <v>OK</v>
      </c>
    </row>
    <row r="8" spans="1:16" x14ac:dyDescent="0.25">
      <c r="A8">
        <f t="shared" si="7"/>
        <v>37</v>
      </c>
      <c r="B8" s="54">
        <f t="shared" si="0"/>
        <v>3</v>
      </c>
      <c r="C8" s="55" t="str">
        <f t="shared" si="8"/>
        <v>septembre</v>
      </c>
      <c r="D8">
        <f t="shared" si="1"/>
        <v>2017</v>
      </c>
      <c r="E8" s="13">
        <v>42983</v>
      </c>
      <c r="F8" s="16">
        <v>0.3125</v>
      </c>
      <c r="G8" s="16">
        <v>0.34375</v>
      </c>
      <c r="H8" s="16" t="s">
        <v>11</v>
      </c>
      <c r="I8" s="15">
        <v>10</v>
      </c>
      <c r="J8" s="1">
        <f t="shared" si="11"/>
        <v>3.125E-2</v>
      </c>
      <c r="K8" s="2">
        <f t="shared" si="12"/>
        <v>7.5</v>
      </c>
      <c r="L8" s="2">
        <f t="shared" si="9"/>
        <v>3</v>
      </c>
      <c r="M8" s="2">
        <f t="shared" si="13"/>
        <v>4</v>
      </c>
      <c r="N8" s="2">
        <f t="shared" si="14"/>
        <v>12</v>
      </c>
      <c r="O8" s="6" t="str">
        <f t="shared" si="15"/>
        <v>SDIS et/OU PSIG
 de 7h 30 à 8h 15
 10 participants</v>
      </c>
      <c r="P8" t="str">
        <f t="shared" si="10"/>
        <v>OK</v>
      </c>
    </row>
    <row r="9" spans="1:16" x14ac:dyDescent="0.25">
      <c r="A9">
        <f t="shared" si="7"/>
        <v>37</v>
      </c>
      <c r="B9" s="54">
        <f t="shared" si="0"/>
        <v>3</v>
      </c>
      <c r="C9" s="55" t="str">
        <f t="shared" si="8"/>
        <v>septembre</v>
      </c>
      <c r="D9">
        <f t="shared" si="1"/>
        <v>2017</v>
      </c>
      <c r="E9" s="13">
        <v>42983</v>
      </c>
      <c r="F9" s="16">
        <v>0.35416666666666669</v>
      </c>
      <c r="G9" s="16">
        <v>0.5</v>
      </c>
      <c r="H9" s="16" t="s">
        <v>12</v>
      </c>
      <c r="I9" s="15">
        <v>90</v>
      </c>
      <c r="J9" s="1">
        <f t="shared" si="11"/>
        <v>0.14583333333333331</v>
      </c>
      <c r="K9" s="2">
        <f t="shared" si="12"/>
        <v>314.99999999999994</v>
      </c>
      <c r="L9" s="2">
        <f t="shared" si="9"/>
        <v>3</v>
      </c>
      <c r="M9" s="2">
        <f t="shared" si="13"/>
        <v>16</v>
      </c>
      <c r="N9" s="2">
        <f t="shared" si="14"/>
        <v>57</v>
      </c>
      <c r="O9" s="6" t="str">
        <f t="shared" si="15"/>
        <v>Collège C
 de 8h 30 à 12h 00
 90 participants</v>
      </c>
      <c r="P9" t="str">
        <f t="shared" si="10"/>
        <v>OK</v>
      </c>
    </row>
    <row r="10" spans="1:16" x14ac:dyDescent="0.25">
      <c r="A10">
        <f t="shared" si="7"/>
        <v>37</v>
      </c>
      <c r="B10" s="54">
        <f t="shared" si="0"/>
        <v>3</v>
      </c>
      <c r="C10" s="55" t="str">
        <f t="shared" si="8"/>
        <v>septembre</v>
      </c>
      <c r="D10">
        <f t="shared" si="1"/>
        <v>2017</v>
      </c>
      <c r="E10" s="13">
        <v>42983</v>
      </c>
      <c r="F10" s="16">
        <v>0.52083333333333337</v>
      </c>
      <c r="G10" s="16">
        <v>0.5625</v>
      </c>
      <c r="H10" s="16" t="s">
        <v>13</v>
      </c>
      <c r="I10" s="15">
        <v>26</v>
      </c>
      <c r="J10" s="1">
        <f t="shared" si="11"/>
        <v>4.166666666666663E-2</v>
      </c>
      <c r="K10" s="2">
        <f t="shared" si="12"/>
        <v>25.999999999999979</v>
      </c>
      <c r="L10" s="2">
        <f t="shared" si="9"/>
        <v>3</v>
      </c>
      <c r="M10" s="2">
        <f t="shared" si="13"/>
        <v>64</v>
      </c>
      <c r="N10" s="2">
        <f t="shared" si="14"/>
        <v>75</v>
      </c>
      <c r="O10" s="6" t="str">
        <f t="shared" si="15"/>
        <v>Maison Des Cèdres
 de 12h 30 à 13h 30
 26 participants</v>
      </c>
      <c r="P10" t="str">
        <f t="shared" si="10"/>
        <v>OK</v>
      </c>
    </row>
    <row r="11" spans="1:16" x14ac:dyDescent="0.25">
      <c r="A11">
        <f t="shared" si="7"/>
        <v>37</v>
      </c>
      <c r="B11" s="54">
        <f t="shared" si="0"/>
        <v>3</v>
      </c>
      <c r="C11" s="55" t="str">
        <f t="shared" si="8"/>
        <v>septembre</v>
      </c>
      <c r="D11">
        <f t="shared" si="1"/>
        <v>2017</v>
      </c>
      <c r="E11" s="13">
        <v>42983</v>
      </c>
      <c r="F11" s="16">
        <v>0.58333333333333337</v>
      </c>
      <c r="G11" s="16">
        <v>0.75</v>
      </c>
      <c r="H11" s="16" t="s">
        <v>6</v>
      </c>
      <c r="I11" s="15">
        <v>104</v>
      </c>
      <c r="J11" s="1">
        <f t="shared" si="11"/>
        <v>0.16666666666666663</v>
      </c>
      <c r="K11" s="2">
        <f t="shared" si="12"/>
        <v>415.99999999999989</v>
      </c>
      <c r="L11" s="2">
        <f t="shared" si="9"/>
        <v>3</v>
      </c>
      <c r="M11" s="2">
        <f t="shared" si="13"/>
        <v>82</v>
      </c>
      <c r="N11" s="2">
        <f t="shared" si="14"/>
        <v>129</v>
      </c>
      <c r="O11" s="6" t="str">
        <f t="shared" si="15"/>
        <v>Lycée
 de 14h 00 à 18h 00
 104 participants</v>
      </c>
      <c r="P11" t="str">
        <f t="shared" si="10"/>
        <v>OK</v>
      </c>
    </row>
    <row r="12" spans="1:16" x14ac:dyDescent="0.25">
      <c r="A12">
        <f t="shared" si="7"/>
        <v>37</v>
      </c>
      <c r="B12" s="54">
        <f t="shared" si="0"/>
        <v>3</v>
      </c>
      <c r="C12" s="55" t="str">
        <f t="shared" si="8"/>
        <v>septembre</v>
      </c>
      <c r="D12">
        <f t="shared" si="1"/>
        <v>2017</v>
      </c>
      <c r="E12" s="13">
        <v>42983</v>
      </c>
      <c r="F12" s="16">
        <v>0.75</v>
      </c>
      <c r="G12" s="16">
        <v>0.83333333333333337</v>
      </c>
      <c r="H12" s="16" t="s">
        <v>14</v>
      </c>
      <c r="I12" s="15">
        <v>32</v>
      </c>
      <c r="J12" s="1">
        <f t="shared" si="11"/>
        <v>8.333333333333337E-2</v>
      </c>
      <c r="K12" s="2">
        <f t="shared" si="12"/>
        <v>64.000000000000028</v>
      </c>
      <c r="L12" s="2">
        <f t="shared" si="9"/>
        <v>3</v>
      </c>
      <c r="M12" s="2">
        <f t="shared" si="13"/>
        <v>130</v>
      </c>
      <c r="N12" s="2">
        <f t="shared" si="14"/>
        <v>153</v>
      </c>
      <c r="O12" s="6" t="str">
        <f t="shared" si="15"/>
        <v>Public
 de 18h 00 à 20h 00
 32 participants</v>
      </c>
      <c r="P12" t="str">
        <f t="shared" si="10"/>
        <v>OK</v>
      </c>
    </row>
    <row r="13" spans="1:16" x14ac:dyDescent="0.25">
      <c r="A13">
        <f t="shared" si="7"/>
        <v>37</v>
      </c>
      <c r="B13" s="54">
        <f t="shared" si="0"/>
        <v>3</v>
      </c>
      <c r="C13" s="55" t="str">
        <f t="shared" si="8"/>
        <v>septembre</v>
      </c>
      <c r="D13">
        <f t="shared" si="1"/>
        <v>2017</v>
      </c>
      <c r="E13" s="13">
        <v>42983</v>
      </c>
      <c r="F13" s="16">
        <v>0.83333333333333337</v>
      </c>
      <c r="G13" s="16">
        <v>0.9375</v>
      </c>
      <c r="H13" s="16" t="s">
        <v>10</v>
      </c>
      <c r="I13" s="15">
        <v>55</v>
      </c>
      <c r="J13" s="1">
        <f t="shared" si="11"/>
        <v>0.10416666666666663</v>
      </c>
      <c r="K13" s="2">
        <f t="shared" si="12"/>
        <v>137.49999999999994</v>
      </c>
      <c r="L13" s="2">
        <f t="shared" si="9"/>
        <v>3</v>
      </c>
      <c r="M13" s="2">
        <f t="shared" si="13"/>
        <v>154</v>
      </c>
      <c r="N13" s="2">
        <f t="shared" si="14"/>
        <v>183</v>
      </c>
      <c r="O13" s="6" t="str">
        <f t="shared" si="15"/>
        <v>CNT
 de 20h 00 à 22h 30
 55 participants</v>
      </c>
      <c r="P13" t="str">
        <f t="shared" si="10"/>
        <v>OK</v>
      </c>
    </row>
    <row r="14" spans="1:16" ht="15.75" thickBot="1" x14ac:dyDescent="0.3">
      <c r="A14">
        <f t="shared" si="7"/>
        <v>37</v>
      </c>
      <c r="B14" s="54">
        <f t="shared" si="0"/>
        <v>4</v>
      </c>
      <c r="C14" s="55" t="str">
        <f t="shared" si="8"/>
        <v>septembre</v>
      </c>
      <c r="D14">
        <f t="shared" si="1"/>
        <v>2017</v>
      </c>
      <c r="E14" s="13">
        <v>42984</v>
      </c>
      <c r="F14" s="16">
        <v>0.33333333333333331</v>
      </c>
      <c r="G14" s="16">
        <v>0.41666666666666669</v>
      </c>
      <c r="H14" s="16" t="s">
        <v>6</v>
      </c>
      <c r="I14" s="15">
        <v>35</v>
      </c>
      <c r="J14" s="1">
        <f t="shared" ref="J14:J77" si="16">G14-F14</f>
        <v>8.333333333333337E-2</v>
      </c>
      <c r="K14" s="2">
        <f t="shared" ref="K14:K77" si="17">I14*J14*24</f>
        <v>70.000000000000028</v>
      </c>
      <c r="L14" s="2">
        <f t="shared" si="9"/>
        <v>4</v>
      </c>
      <c r="M14" s="2">
        <f t="shared" ref="M14:M77" si="18">288*F14-86</f>
        <v>10</v>
      </c>
      <c r="N14" s="2">
        <f t="shared" ref="N14:N77" si="19">288*G14-87</f>
        <v>33</v>
      </c>
      <c r="O14" s="6" t="str">
        <f t="shared" ref="O14:O77" si="20">H14&amp;CHAR(10)&amp;" de "&amp;HOUR(F14)&amp;"h "&amp;IF(MINUTE(F14)=0,"00",MINUTE(F14))&amp;" à "&amp;HOUR(G14)&amp;"h "&amp;IF(MINUTE(G14)=0,"00",MINUTE(G14))&amp;IF(I14&lt;1,"",CHAR(10)&amp;" "&amp;I14&amp;" participants")</f>
        <v>Lycée
 de 8h 00 à 10h 00
 35 participants</v>
      </c>
      <c r="P14" t="str">
        <f t="shared" si="10"/>
        <v>OK</v>
      </c>
    </row>
    <row r="15" spans="1:16" s="20" customFormat="1" ht="15.75" thickTop="1" x14ac:dyDescent="0.25">
      <c r="A15">
        <f t="shared" si="7"/>
        <v>37</v>
      </c>
      <c r="B15" s="54">
        <f t="shared" si="0"/>
        <v>4</v>
      </c>
      <c r="C15" s="55" t="str">
        <f t="shared" si="8"/>
        <v>septembre</v>
      </c>
      <c r="D15">
        <f t="shared" si="1"/>
        <v>2017</v>
      </c>
      <c r="E15" s="13">
        <v>42984</v>
      </c>
      <c r="F15" s="16">
        <v>0.41666666666666669</v>
      </c>
      <c r="G15" s="16">
        <v>0.5</v>
      </c>
      <c r="H15" s="16" t="s">
        <v>6</v>
      </c>
      <c r="I15" s="15">
        <v>25</v>
      </c>
      <c r="J15" s="24">
        <f t="shared" si="16"/>
        <v>8.3333333333333315E-2</v>
      </c>
      <c r="K15" s="25">
        <f t="shared" si="17"/>
        <v>49.999999999999993</v>
      </c>
      <c r="L15" s="2">
        <f t="shared" si="9"/>
        <v>4</v>
      </c>
      <c r="M15" s="25">
        <f t="shared" si="18"/>
        <v>34</v>
      </c>
      <c r="N15" s="25">
        <f t="shared" si="19"/>
        <v>57</v>
      </c>
      <c r="O15" s="26" t="str">
        <f t="shared" si="20"/>
        <v>Lycée
 de 10h 00 à 12h 00
 25 participants</v>
      </c>
      <c r="P15" t="str">
        <f t="shared" si="10"/>
        <v>OK</v>
      </c>
    </row>
    <row r="16" spans="1:16" x14ac:dyDescent="0.25">
      <c r="A16">
        <f t="shared" si="7"/>
        <v>37</v>
      </c>
      <c r="B16" s="54">
        <f t="shared" si="0"/>
        <v>4</v>
      </c>
      <c r="C16" s="55" t="str">
        <f t="shared" si="8"/>
        <v>septembre</v>
      </c>
      <c r="D16">
        <f t="shared" si="1"/>
        <v>2017</v>
      </c>
      <c r="E16" s="13">
        <v>42984</v>
      </c>
      <c r="F16" s="16">
        <v>0.52083333333333337</v>
      </c>
      <c r="G16" s="16">
        <v>0.60416666666666663</v>
      </c>
      <c r="H16" s="16" t="s">
        <v>10</v>
      </c>
      <c r="I16" s="15">
        <v>20</v>
      </c>
      <c r="J16" s="1">
        <f t="shared" si="16"/>
        <v>8.3333333333333259E-2</v>
      </c>
      <c r="K16" s="2">
        <f t="shared" si="17"/>
        <v>39.999999999999964</v>
      </c>
      <c r="L16" s="2">
        <f t="shared" si="9"/>
        <v>4</v>
      </c>
      <c r="M16" s="2">
        <f t="shared" si="18"/>
        <v>64</v>
      </c>
      <c r="N16" s="2">
        <f t="shared" si="19"/>
        <v>87</v>
      </c>
      <c r="O16" s="6" t="str">
        <f t="shared" si="20"/>
        <v>CNT
 de 12h 30 à 14h 30
 20 participants</v>
      </c>
      <c r="P16" t="str">
        <f t="shared" si="10"/>
        <v>OK</v>
      </c>
    </row>
    <row r="17" spans="1:16" x14ac:dyDescent="0.25">
      <c r="A17">
        <f t="shared" si="7"/>
        <v>37</v>
      </c>
      <c r="B17" s="54">
        <f t="shared" si="0"/>
        <v>4</v>
      </c>
      <c r="C17" s="55" t="str">
        <f t="shared" si="8"/>
        <v>septembre</v>
      </c>
      <c r="D17">
        <f t="shared" si="1"/>
        <v>2017</v>
      </c>
      <c r="E17" s="13">
        <v>42984</v>
      </c>
      <c r="F17" s="16">
        <v>0.60416666666666663</v>
      </c>
      <c r="G17" s="16">
        <v>0.79166666666666663</v>
      </c>
      <c r="H17" s="16" t="s">
        <v>14</v>
      </c>
      <c r="I17" s="15">
        <v>150</v>
      </c>
      <c r="J17" s="1">
        <f t="shared" si="16"/>
        <v>0.1875</v>
      </c>
      <c r="K17" s="2">
        <f t="shared" si="17"/>
        <v>675</v>
      </c>
      <c r="L17" s="2">
        <f t="shared" si="9"/>
        <v>4</v>
      </c>
      <c r="M17" s="2">
        <f t="shared" si="18"/>
        <v>88</v>
      </c>
      <c r="N17" s="2">
        <f t="shared" si="19"/>
        <v>141</v>
      </c>
      <c r="O17" s="6" t="str">
        <f t="shared" si="20"/>
        <v>Public
 de 14h 30 à 19h 00
 150 participants</v>
      </c>
      <c r="P17" t="str">
        <f t="shared" si="10"/>
        <v>OK</v>
      </c>
    </row>
    <row r="18" spans="1:16" x14ac:dyDescent="0.25">
      <c r="A18">
        <f t="shared" si="7"/>
        <v>37</v>
      </c>
      <c r="B18" s="54">
        <f t="shared" si="0"/>
        <v>4</v>
      </c>
      <c r="C18" s="55" t="str">
        <f t="shared" si="8"/>
        <v>septembre</v>
      </c>
      <c r="D18">
        <f t="shared" si="1"/>
        <v>2017</v>
      </c>
      <c r="E18" s="13">
        <v>42984</v>
      </c>
      <c r="F18" s="16">
        <v>0.79166666666666663</v>
      </c>
      <c r="G18" s="16">
        <v>0.83333333333333337</v>
      </c>
      <c r="H18" s="16" t="s">
        <v>10</v>
      </c>
      <c r="I18" s="15">
        <v>150</v>
      </c>
      <c r="J18" s="1">
        <f t="shared" si="16"/>
        <v>4.1666666666666741E-2</v>
      </c>
      <c r="K18" s="2">
        <f t="shared" si="17"/>
        <v>150.00000000000026</v>
      </c>
      <c r="L18" s="2">
        <f t="shared" si="9"/>
        <v>4</v>
      </c>
      <c r="M18" s="2">
        <f t="shared" si="18"/>
        <v>142</v>
      </c>
      <c r="N18" s="2">
        <f t="shared" si="19"/>
        <v>153</v>
      </c>
      <c r="O18" s="6" t="str">
        <f t="shared" si="20"/>
        <v>CNT
 de 19h 00 à 20h 00
 150 participants</v>
      </c>
      <c r="P18" t="str">
        <f t="shared" si="10"/>
        <v>OK</v>
      </c>
    </row>
    <row r="19" spans="1:16" x14ac:dyDescent="0.25">
      <c r="A19">
        <f t="shared" si="7"/>
        <v>37</v>
      </c>
      <c r="B19" s="54">
        <f t="shared" si="0"/>
        <v>4</v>
      </c>
      <c r="C19" s="55" t="str">
        <f t="shared" si="8"/>
        <v>septembre</v>
      </c>
      <c r="D19">
        <f t="shared" si="1"/>
        <v>2017</v>
      </c>
      <c r="E19" s="13">
        <v>42984</v>
      </c>
      <c r="F19" s="16">
        <v>0.83333333333333337</v>
      </c>
      <c r="G19" s="16">
        <v>0.9375</v>
      </c>
      <c r="H19" s="16" t="s">
        <v>25</v>
      </c>
      <c r="J19" s="1">
        <f t="shared" si="16"/>
        <v>0.10416666666666663</v>
      </c>
      <c r="K19" s="2">
        <f t="shared" si="17"/>
        <v>0</v>
      </c>
      <c r="L19" s="2">
        <f t="shared" si="9"/>
        <v>4</v>
      </c>
      <c r="M19" s="2">
        <f t="shared" si="18"/>
        <v>154</v>
      </c>
      <c r="N19" s="2">
        <f t="shared" si="19"/>
        <v>183</v>
      </c>
      <c r="O19" s="6" t="str">
        <f t="shared" si="20"/>
        <v>Plongeurs masqués
 de 20h 00 à 22h 30</v>
      </c>
      <c r="P19" t="str">
        <f t="shared" si="10"/>
        <v>OK</v>
      </c>
    </row>
    <row r="20" spans="1:16" x14ac:dyDescent="0.25">
      <c r="A20">
        <f t="shared" si="7"/>
        <v>37</v>
      </c>
      <c r="B20" s="54">
        <f t="shared" si="0"/>
        <v>5</v>
      </c>
      <c r="C20" s="55" t="str">
        <f t="shared" si="8"/>
        <v>septembre</v>
      </c>
      <c r="D20">
        <f t="shared" si="1"/>
        <v>2017</v>
      </c>
      <c r="E20" s="13">
        <v>42985</v>
      </c>
      <c r="F20" s="16">
        <v>0.35416666666666669</v>
      </c>
      <c r="G20" s="16">
        <v>0.41666666666666669</v>
      </c>
      <c r="H20" s="16" t="s">
        <v>9</v>
      </c>
      <c r="J20" s="1">
        <f t="shared" si="16"/>
        <v>6.25E-2</v>
      </c>
      <c r="K20" s="2">
        <f t="shared" si="17"/>
        <v>0</v>
      </c>
      <c r="L20" s="2">
        <f t="shared" si="9"/>
        <v>5</v>
      </c>
      <c r="M20" s="2">
        <f t="shared" si="18"/>
        <v>16</v>
      </c>
      <c r="N20" s="2">
        <f t="shared" si="19"/>
        <v>33</v>
      </c>
      <c r="O20" s="6" t="str">
        <f t="shared" si="20"/>
        <v>Collège B
 de 8h 30 à 10h 00</v>
      </c>
      <c r="P20" t="str">
        <f t="shared" si="10"/>
        <v>OK</v>
      </c>
    </row>
    <row r="21" spans="1:16" x14ac:dyDescent="0.25">
      <c r="A21">
        <f t="shared" si="7"/>
        <v>37</v>
      </c>
      <c r="B21" s="54">
        <f t="shared" si="0"/>
        <v>5</v>
      </c>
      <c r="C21" s="55" t="str">
        <f t="shared" si="8"/>
        <v>septembre</v>
      </c>
      <c r="D21">
        <f t="shared" si="1"/>
        <v>2017</v>
      </c>
      <c r="E21" s="13">
        <v>42985</v>
      </c>
      <c r="F21" s="16">
        <v>0.52083333333333337</v>
      </c>
      <c r="G21" s="16">
        <v>0.5625</v>
      </c>
      <c r="H21" s="16" t="s">
        <v>18</v>
      </c>
      <c r="J21" s="1">
        <f t="shared" si="16"/>
        <v>4.166666666666663E-2</v>
      </c>
      <c r="K21" s="2">
        <f t="shared" si="17"/>
        <v>0</v>
      </c>
      <c r="L21" s="2">
        <f t="shared" si="9"/>
        <v>5</v>
      </c>
      <c r="M21" s="2">
        <f t="shared" si="18"/>
        <v>64</v>
      </c>
      <c r="N21" s="2">
        <f t="shared" si="19"/>
        <v>75</v>
      </c>
      <c r="O21" s="6" t="str">
        <f t="shared" si="20"/>
        <v>Inss
 de 12h 30 à 13h 30</v>
      </c>
      <c r="P21" t="str">
        <f t="shared" si="10"/>
        <v>OK</v>
      </c>
    </row>
    <row r="22" spans="1:16" x14ac:dyDescent="0.25">
      <c r="A22">
        <f t="shared" si="7"/>
        <v>37</v>
      </c>
      <c r="B22" s="54">
        <f t="shared" si="0"/>
        <v>5</v>
      </c>
      <c r="C22" s="55" t="str">
        <f t="shared" si="8"/>
        <v>septembre</v>
      </c>
      <c r="D22">
        <f t="shared" si="1"/>
        <v>2017</v>
      </c>
      <c r="E22" s="13">
        <v>42985</v>
      </c>
      <c r="F22" s="16">
        <v>0.58333333333333337</v>
      </c>
      <c r="G22" s="16">
        <v>0.61111111111111105</v>
      </c>
      <c r="H22" s="16" t="s">
        <v>19</v>
      </c>
      <c r="J22" s="1">
        <f t="shared" si="16"/>
        <v>2.7777777777777679E-2</v>
      </c>
      <c r="K22" s="2">
        <f t="shared" si="17"/>
        <v>0</v>
      </c>
      <c r="L22" s="2">
        <f t="shared" si="9"/>
        <v>5</v>
      </c>
      <c r="M22" s="2">
        <f t="shared" si="18"/>
        <v>82</v>
      </c>
      <c r="N22" s="2">
        <f t="shared" si="19"/>
        <v>88.999999999999972</v>
      </c>
      <c r="O22" s="6" t="str">
        <f t="shared" si="20"/>
        <v>Ecole Primaire A
 de 14h 00 à 14h 40</v>
      </c>
      <c r="P22" t="str">
        <f t="shared" si="10"/>
        <v>OK</v>
      </c>
    </row>
    <row r="23" spans="1:16" x14ac:dyDescent="0.25">
      <c r="A23">
        <f t="shared" si="7"/>
        <v>37</v>
      </c>
      <c r="B23" s="54">
        <f t="shared" si="0"/>
        <v>5</v>
      </c>
      <c r="C23" s="55" t="str">
        <f t="shared" si="8"/>
        <v>septembre</v>
      </c>
      <c r="D23">
        <f t="shared" si="1"/>
        <v>2017</v>
      </c>
      <c r="E23" s="13">
        <v>42985</v>
      </c>
      <c r="F23" s="16">
        <v>0.61458333333333337</v>
      </c>
      <c r="G23" s="16">
        <v>0.64236111111111105</v>
      </c>
      <c r="H23" s="16" t="s">
        <v>19</v>
      </c>
      <c r="J23" s="1">
        <f t="shared" si="16"/>
        <v>2.7777777777777679E-2</v>
      </c>
      <c r="K23" s="2">
        <f t="shared" si="17"/>
        <v>0</v>
      </c>
      <c r="L23" s="2">
        <f t="shared" si="9"/>
        <v>5</v>
      </c>
      <c r="M23" s="2">
        <f t="shared" si="18"/>
        <v>91</v>
      </c>
      <c r="N23" s="2">
        <f t="shared" si="19"/>
        <v>97.999999999999972</v>
      </c>
      <c r="O23" s="6" t="str">
        <f t="shared" si="20"/>
        <v>Ecole Primaire A
 de 14h 45 à 15h 25</v>
      </c>
      <c r="P23" t="str">
        <f t="shared" si="10"/>
        <v>OK</v>
      </c>
    </row>
    <row r="24" spans="1:16" x14ac:dyDescent="0.25">
      <c r="A24">
        <f t="shared" si="7"/>
        <v>37</v>
      </c>
      <c r="B24" s="54">
        <f t="shared" si="0"/>
        <v>5</v>
      </c>
      <c r="C24" s="55" t="str">
        <f t="shared" si="8"/>
        <v>septembre</v>
      </c>
      <c r="D24">
        <f t="shared" si="1"/>
        <v>2017</v>
      </c>
      <c r="E24" s="13">
        <v>42985</v>
      </c>
      <c r="F24" s="16">
        <v>0.66666666666666663</v>
      </c>
      <c r="G24" s="16">
        <v>0.75</v>
      </c>
      <c r="H24" s="16" t="s">
        <v>6</v>
      </c>
      <c r="J24" s="1">
        <f t="shared" si="16"/>
        <v>8.333333333333337E-2</v>
      </c>
      <c r="K24" s="2">
        <f t="shared" si="17"/>
        <v>0</v>
      </c>
      <c r="L24" s="2">
        <f t="shared" si="9"/>
        <v>5</v>
      </c>
      <c r="M24" s="2">
        <f t="shared" si="18"/>
        <v>106</v>
      </c>
      <c r="N24" s="2">
        <f t="shared" si="19"/>
        <v>129</v>
      </c>
      <c r="O24" s="6" t="str">
        <f t="shared" si="20"/>
        <v>Lycée
 de 16h 00 à 18h 00</v>
      </c>
      <c r="P24" t="str">
        <f t="shared" si="10"/>
        <v>OK</v>
      </c>
    </row>
    <row r="25" spans="1:16" x14ac:dyDescent="0.25">
      <c r="A25">
        <f t="shared" si="7"/>
        <v>37</v>
      </c>
      <c r="B25" s="54">
        <f t="shared" si="0"/>
        <v>5</v>
      </c>
      <c r="C25" s="55" t="str">
        <f t="shared" si="8"/>
        <v>septembre</v>
      </c>
      <c r="D25">
        <f t="shared" si="1"/>
        <v>2017</v>
      </c>
      <c r="E25" s="13">
        <v>42985</v>
      </c>
      <c r="F25" s="16">
        <v>0.75</v>
      </c>
      <c r="G25" s="16">
        <v>0.83333333333333337</v>
      </c>
      <c r="H25" s="16" t="s">
        <v>14</v>
      </c>
      <c r="J25" s="1">
        <f t="shared" si="16"/>
        <v>8.333333333333337E-2</v>
      </c>
      <c r="K25" s="2">
        <f t="shared" si="17"/>
        <v>0</v>
      </c>
      <c r="L25" s="2">
        <f t="shared" si="9"/>
        <v>5</v>
      </c>
      <c r="M25" s="2">
        <f t="shared" si="18"/>
        <v>130</v>
      </c>
      <c r="N25" s="2">
        <f t="shared" si="19"/>
        <v>153</v>
      </c>
      <c r="O25" s="6" t="str">
        <f t="shared" si="20"/>
        <v>Public
 de 18h 00 à 20h 00</v>
      </c>
      <c r="P25" t="str">
        <f t="shared" si="10"/>
        <v>OK</v>
      </c>
    </row>
    <row r="26" spans="1:16" x14ac:dyDescent="0.25">
      <c r="A26">
        <f t="shared" si="7"/>
        <v>37</v>
      </c>
      <c r="B26" s="54">
        <f t="shared" si="0"/>
        <v>5</v>
      </c>
      <c r="C26" s="55" t="str">
        <f t="shared" si="8"/>
        <v>septembre</v>
      </c>
      <c r="D26">
        <f t="shared" si="1"/>
        <v>2017</v>
      </c>
      <c r="E26" s="13">
        <v>42985</v>
      </c>
      <c r="F26" s="16">
        <v>0.83333333333333337</v>
      </c>
      <c r="G26" s="16">
        <v>0.9375</v>
      </c>
      <c r="H26" s="16" t="s">
        <v>10</v>
      </c>
      <c r="J26" s="1">
        <f t="shared" si="16"/>
        <v>0.10416666666666663</v>
      </c>
      <c r="K26" s="2">
        <f t="shared" si="17"/>
        <v>0</v>
      </c>
      <c r="L26" s="2">
        <f t="shared" si="9"/>
        <v>5</v>
      </c>
      <c r="M26" s="2">
        <f t="shared" si="18"/>
        <v>154</v>
      </c>
      <c r="N26" s="2">
        <f t="shared" si="19"/>
        <v>183</v>
      </c>
      <c r="O26" s="6" t="str">
        <f t="shared" si="20"/>
        <v>CNT
 de 20h 00 à 22h 30</v>
      </c>
      <c r="P26" t="str">
        <f t="shared" si="10"/>
        <v>OK</v>
      </c>
    </row>
    <row r="27" spans="1:16" x14ac:dyDescent="0.25">
      <c r="A27">
        <f t="shared" si="7"/>
        <v>37</v>
      </c>
      <c r="B27" s="54">
        <f t="shared" si="0"/>
        <v>6</v>
      </c>
      <c r="C27" s="55" t="str">
        <f t="shared" si="8"/>
        <v>septembre</v>
      </c>
      <c r="D27">
        <f t="shared" si="1"/>
        <v>2017</v>
      </c>
      <c r="E27" s="13">
        <v>42986</v>
      </c>
      <c r="F27" s="16">
        <v>0.375</v>
      </c>
      <c r="G27" s="16">
        <v>0.47916666666666669</v>
      </c>
      <c r="H27" s="16" t="s">
        <v>21</v>
      </c>
      <c r="J27" s="1">
        <f t="shared" si="16"/>
        <v>0.10416666666666669</v>
      </c>
      <c r="K27" s="2">
        <f t="shared" si="17"/>
        <v>0</v>
      </c>
      <c r="L27" s="2">
        <f t="shared" si="9"/>
        <v>6</v>
      </c>
      <c r="M27" s="2">
        <f t="shared" si="18"/>
        <v>22</v>
      </c>
      <c r="N27" s="2">
        <f t="shared" si="19"/>
        <v>51</v>
      </c>
      <c r="O27" s="6" t="str">
        <f t="shared" si="20"/>
        <v>Ecole Primaire B
 de 9h 00 à 11h 30</v>
      </c>
      <c r="P27" t="str">
        <f t="shared" si="10"/>
        <v>OK</v>
      </c>
    </row>
    <row r="28" spans="1:16" x14ac:dyDescent="0.25">
      <c r="A28">
        <f t="shared" si="7"/>
        <v>37</v>
      </c>
      <c r="B28" s="54">
        <f t="shared" si="0"/>
        <v>6</v>
      </c>
      <c r="C28" s="55" t="str">
        <f t="shared" si="8"/>
        <v>septembre</v>
      </c>
      <c r="D28">
        <f t="shared" si="1"/>
        <v>2017</v>
      </c>
      <c r="E28" s="13">
        <v>42986</v>
      </c>
      <c r="F28" s="16">
        <v>0.52083333333333337</v>
      </c>
      <c r="G28" s="16">
        <v>0.5625</v>
      </c>
      <c r="H28" s="16" t="s">
        <v>13</v>
      </c>
      <c r="J28" s="1">
        <f t="shared" si="16"/>
        <v>4.166666666666663E-2</v>
      </c>
      <c r="K28" s="2">
        <f t="shared" si="17"/>
        <v>0</v>
      </c>
      <c r="L28" s="2">
        <f t="shared" si="9"/>
        <v>6</v>
      </c>
      <c r="M28" s="2">
        <f t="shared" si="18"/>
        <v>64</v>
      </c>
      <c r="N28" s="2">
        <f t="shared" si="19"/>
        <v>75</v>
      </c>
      <c r="O28" s="6" t="str">
        <f t="shared" si="20"/>
        <v>Maison Des Cèdres
 de 12h 30 à 13h 30</v>
      </c>
      <c r="P28" t="str">
        <f t="shared" si="10"/>
        <v>OK</v>
      </c>
    </row>
    <row r="29" spans="1:16" x14ac:dyDescent="0.25">
      <c r="A29">
        <f t="shared" si="7"/>
        <v>37</v>
      </c>
      <c r="B29" s="54">
        <f t="shared" si="0"/>
        <v>6</v>
      </c>
      <c r="C29" s="55" t="str">
        <f t="shared" si="8"/>
        <v>septembre</v>
      </c>
      <c r="D29">
        <f t="shared" si="1"/>
        <v>2017</v>
      </c>
      <c r="E29" s="13">
        <v>42986</v>
      </c>
      <c r="F29" s="16">
        <v>0.58333333333333337</v>
      </c>
      <c r="G29" s="16">
        <v>0.66666666666666663</v>
      </c>
      <c r="H29" s="16" t="s">
        <v>6</v>
      </c>
      <c r="J29" s="1">
        <f t="shared" si="16"/>
        <v>8.3333333333333259E-2</v>
      </c>
      <c r="K29" s="2">
        <f t="shared" si="17"/>
        <v>0</v>
      </c>
      <c r="L29" s="2">
        <f t="shared" si="9"/>
        <v>6</v>
      </c>
      <c r="M29" s="2">
        <f t="shared" si="18"/>
        <v>82</v>
      </c>
      <c r="N29" s="2">
        <f t="shared" si="19"/>
        <v>105</v>
      </c>
      <c r="O29" s="6" t="str">
        <f t="shared" si="20"/>
        <v>Lycée
 de 14h 00 à 16h 00</v>
      </c>
      <c r="P29" t="str">
        <f t="shared" si="10"/>
        <v>OK</v>
      </c>
    </row>
    <row r="30" spans="1:16" x14ac:dyDescent="0.25">
      <c r="A30">
        <f t="shared" si="7"/>
        <v>37</v>
      </c>
      <c r="B30" s="54">
        <f t="shared" si="0"/>
        <v>6</v>
      </c>
      <c r="C30" s="55" t="str">
        <f t="shared" si="8"/>
        <v>septembre</v>
      </c>
      <c r="D30">
        <f t="shared" si="1"/>
        <v>2017</v>
      </c>
      <c r="E30" s="13">
        <v>42986</v>
      </c>
      <c r="F30" s="16">
        <v>0.66666666666666663</v>
      </c>
      <c r="G30" s="16">
        <v>0.75</v>
      </c>
      <c r="H30" s="16" t="s">
        <v>6</v>
      </c>
      <c r="J30" s="1">
        <f t="shared" si="16"/>
        <v>8.333333333333337E-2</v>
      </c>
      <c r="K30" s="2">
        <f t="shared" si="17"/>
        <v>0</v>
      </c>
      <c r="L30" s="2">
        <f t="shared" si="9"/>
        <v>6</v>
      </c>
      <c r="M30" s="2">
        <f t="shared" si="18"/>
        <v>106</v>
      </c>
      <c r="N30" s="2">
        <f t="shared" si="19"/>
        <v>129</v>
      </c>
      <c r="O30" s="6" t="str">
        <f t="shared" si="20"/>
        <v>Lycée
 de 16h 00 à 18h 00</v>
      </c>
      <c r="P30" t="str">
        <f t="shared" si="10"/>
        <v>OK</v>
      </c>
    </row>
    <row r="31" spans="1:16" x14ac:dyDescent="0.25">
      <c r="A31">
        <f t="shared" si="7"/>
        <v>37</v>
      </c>
      <c r="B31" s="54">
        <f t="shared" si="0"/>
        <v>6</v>
      </c>
      <c r="C31" s="55" t="str">
        <f t="shared" si="8"/>
        <v>septembre</v>
      </c>
      <c r="D31">
        <f t="shared" si="1"/>
        <v>2017</v>
      </c>
      <c r="E31" s="13">
        <v>42986</v>
      </c>
      <c r="F31" s="16">
        <v>0.75</v>
      </c>
      <c r="G31" s="16">
        <v>0.83333333333333337</v>
      </c>
      <c r="H31" s="16" t="s">
        <v>14</v>
      </c>
      <c r="J31" s="1">
        <f t="shared" si="16"/>
        <v>8.333333333333337E-2</v>
      </c>
      <c r="K31" s="2">
        <f t="shared" si="17"/>
        <v>0</v>
      </c>
      <c r="L31" s="2">
        <f t="shared" si="9"/>
        <v>6</v>
      </c>
      <c r="M31" s="2">
        <f t="shared" si="18"/>
        <v>130</v>
      </c>
      <c r="N31" s="2">
        <f t="shared" si="19"/>
        <v>153</v>
      </c>
      <c r="O31" s="6" t="str">
        <f t="shared" si="20"/>
        <v>Public
 de 18h 00 à 20h 00</v>
      </c>
      <c r="P31" t="str">
        <f t="shared" si="10"/>
        <v>OK</v>
      </c>
    </row>
    <row r="32" spans="1:16" x14ac:dyDescent="0.25">
      <c r="A32">
        <f t="shared" si="7"/>
        <v>37</v>
      </c>
      <c r="B32" s="54">
        <f t="shared" si="0"/>
        <v>6</v>
      </c>
      <c r="C32" s="55" t="str">
        <f t="shared" si="8"/>
        <v>septembre</v>
      </c>
      <c r="D32">
        <f t="shared" si="1"/>
        <v>2017</v>
      </c>
      <c r="E32" s="13">
        <v>42986</v>
      </c>
      <c r="F32" s="16">
        <v>0.83333333333333337</v>
      </c>
      <c r="G32" s="16">
        <v>0.875</v>
      </c>
      <c r="H32" s="16" t="s">
        <v>10</v>
      </c>
      <c r="J32" s="1">
        <f t="shared" si="16"/>
        <v>4.166666666666663E-2</v>
      </c>
      <c r="K32" s="2">
        <f t="shared" si="17"/>
        <v>0</v>
      </c>
      <c r="L32" s="2">
        <f t="shared" si="9"/>
        <v>6</v>
      </c>
      <c r="M32" s="2">
        <f t="shared" si="18"/>
        <v>154</v>
      </c>
      <c r="N32" s="2">
        <f t="shared" si="19"/>
        <v>165</v>
      </c>
      <c r="O32" s="6" t="str">
        <f t="shared" si="20"/>
        <v>CNT
 de 20h 00 à 21h 00</v>
      </c>
      <c r="P32" t="str">
        <f t="shared" si="10"/>
        <v>OK</v>
      </c>
    </row>
    <row r="33" spans="1:16" x14ac:dyDescent="0.25">
      <c r="A33">
        <f t="shared" si="7"/>
        <v>37</v>
      </c>
      <c r="B33" s="54">
        <f t="shared" si="0"/>
        <v>6</v>
      </c>
      <c r="C33" s="55" t="str">
        <f t="shared" si="8"/>
        <v>septembre</v>
      </c>
      <c r="D33">
        <f t="shared" si="1"/>
        <v>2017</v>
      </c>
      <c r="E33" s="13">
        <v>42986</v>
      </c>
      <c r="F33" s="16">
        <v>0.875</v>
      </c>
      <c r="G33" s="16">
        <v>0.9375</v>
      </c>
      <c r="H33" s="16" t="s">
        <v>22</v>
      </c>
      <c r="J33" s="1">
        <f t="shared" si="16"/>
        <v>6.25E-2</v>
      </c>
      <c r="K33" s="2">
        <f t="shared" si="17"/>
        <v>0</v>
      </c>
      <c r="L33" s="2">
        <f t="shared" si="9"/>
        <v>6</v>
      </c>
      <c r="M33" s="2">
        <f t="shared" si="18"/>
        <v>166</v>
      </c>
      <c r="N33" s="2">
        <f t="shared" si="19"/>
        <v>183</v>
      </c>
      <c r="O33" s="6" t="str">
        <f t="shared" si="20"/>
        <v>TVSV
 de 21h 00 à 22h 30</v>
      </c>
      <c r="P33" t="str">
        <f t="shared" si="10"/>
        <v>OK</v>
      </c>
    </row>
    <row r="34" spans="1:16" x14ac:dyDescent="0.25">
      <c r="A34">
        <f t="shared" si="7"/>
        <v>37</v>
      </c>
      <c r="B34" s="54">
        <f t="shared" si="0"/>
        <v>7</v>
      </c>
      <c r="C34" s="55" t="str">
        <f t="shared" si="8"/>
        <v>septembre</v>
      </c>
      <c r="D34">
        <f t="shared" si="1"/>
        <v>2017</v>
      </c>
      <c r="E34" s="13">
        <v>42987</v>
      </c>
      <c r="F34" s="16">
        <v>0.33333333333333331</v>
      </c>
      <c r="G34" s="16">
        <v>0.375</v>
      </c>
      <c r="H34" s="16" t="s">
        <v>7</v>
      </c>
      <c r="J34" s="1">
        <f t="shared" si="16"/>
        <v>4.1666666666666685E-2</v>
      </c>
      <c r="K34" s="2">
        <f t="shared" si="17"/>
        <v>0</v>
      </c>
      <c r="L34" s="2">
        <f t="shared" si="9"/>
        <v>7</v>
      </c>
      <c r="M34" s="2">
        <f t="shared" si="18"/>
        <v>10</v>
      </c>
      <c r="N34" s="2">
        <f t="shared" si="19"/>
        <v>21</v>
      </c>
      <c r="O34" s="6" t="str">
        <f t="shared" si="20"/>
        <v>Gym Volontaire
 de 8h 00 à 9h 00</v>
      </c>
      <c r="P34" t="str">
        <f t="shared" si="10"/>
        <v>OK</v>
      </c>
    </row>
    <row r="35" spans="1:16" x14ac:dyDescent="0.25">
      <c r="A35">
        <f t="shared" si="7"/>
        <v>37</v>
      </c>
      <c r="B35" s="54">
        <f t="shared" si="0"/>
        <v>7</v>
      </c>
      <c r="C35" s="55" t="str">
        <f t="shared" si="8"/>
        <v>septembre</v>
      </c>
      <c r="D35">
        <f t="shared" si="1"/>
        <v>2017</v>
      </c>
      <c r="E35" s="13">
        <v>42987</v>
      </c>
      <c r="F35" s="16">
        <v>0.375</v>
      </c>
      <c r="G35" s="16">
        <v>0.45833333333333331</v>
      </c>
      <c r="H35" s="16" t="s">
        <v>23</v>
      </c>
      <c r="J35" s="1">
        <f t="shared" si="16"/>
        <v>8.3333333333333315E-2</v>
      </c>
      <c r="K35" s="2">
        <f t="shared" si="17"/>
        <v>0</v>
      </c>
      <c r="L35" s="2">
        <f t="shared" si="9"/>
        <v>7</v>
      </c>
      <c r="M35" s="2">
        <f t="shared" si="18"/>
        <v>22</v>
      </c>
      <c r="N35" s="2">
        <f t="shared" si="19"/>
        <v>45</v>
      </c>
      <c r="O35" s="6" t="str">
        <f t="shared" si="20"/>
        <v>Val Horizon
 de 9h 00 à 11h 00</v>
      </c>
      <c r="P35" t="str">
        <f t="shared" si="10"/>
        <v>OK</v>
      </c>
    </row>
    <row r="36" spans="1:16" x14ac:dyDescent="0.25">
      <c r="A36">
        <f t="shared" si="7"/>
        <v>37</v>
      </c>
      <c r="B36" s="54">
        <f t="shared" si="0"/>
        <v>7</v>
      </c>
      <c r="C36" s="55" t="str">
        <f t="shared" si="8"/>
        <v>septembre</v>
      </c>
      <c r="D36">
        <f t="shared" si="1"/>
        <v>2017</v>
      </c>
      <c r="E36" s="13">
        <v>42987</v>
      </c>
      <c r="F36" s="16">
        <v>0.45833333333333331</v>
      </c>
      <c r="G36" s="16">
        <v>0.60416666666666663</v>
      </c>
      <c r="H36" s="16" t="s">
        <v>10</v>
      </c>
      <c r="J36" s="1">
        <f t="shared" si="16"/>
        <v>0.14583333333333331</v>
      </c>
      <c r="K36" s="2">
        <f t="shared" si="17"/>
        <v>0</v>
      </c>
      <c r="L36" s="2">
        <f t="shared" si="9"/>
        <v>7</v>
      </c>
      <c r="M36" s="2">
        <f t="shared" si="18"/>
        <v>46</v>
      </c>
      <c r="N36" s="2">
        <f t="shared" si="19"/>
        <v>87</v>
      </c>
      <c r="O36" s="6" t="str">
        <f t="shared" si="20"/>
        <v>CNT
 de 11h 00 à 14h 30</v>
      </c>
      <c r="P36" t="str">
        <f t="shared" si="10"/>
        <v>OK</v>
      </c>
    </row>
    <row r="37" spans="1:16" x14ac:dyDescent="0.25">
      <c r="A37">
        <f t="shared" si="7"/>
        <v>37</v>
      </c>
      <c r="B37" s="54">
        <f t="shared" si="0"/>
        <v>7</v>
      </c>
      <c r="C37" s="55" t="str">
        <f t="shared" si="8"/>
        <v>septembre</v>
      </c>
      <c r="D37">
        <f t="shared" si="1"/>
        <v>2017</v>
      </c>
      <c r="E37" s="13">
        <v>42987</v>
      </c>
      <c r="F37" s="16">
        <v>0.60416666666666663</v>
      </c>
      <c r="G37" s="16">
        <v>0.79166666666666663</v>
      </c>
      <c r="H37" s="16" t="s">
        <v>24</v>
      </c>
      <c r="J37" s="1">
        <f t="shared" si="16"/>
        <v>0.1875</v>
      </c>
      <c r="K37" s="2">
        <f t="shared" si="17"/>
        <v>0</v>
      </c>
      <c r="L37" s="2">
        <f t="shared" si="9"/>
        <v>7</v>
      </c>
      <c r="M37" s="2">
        <f t="shared" si="18"/>
        <v>88</v>
      </c>
      <c r="N37" s="2">
        <f t="shared" si="19"/>
        <v>141</v>
      </c>
      <c r="O37" s="6" t="str">
        <f t="shared" si="20"/>
        <v>Public + SDIS ET/OU PSIG
 de 14h 30 à 19h 00</v>
      </c>
      <c r="P37" t="str">
        <f t="shared" si="10"/>
        <v>OK</v>
      </c>
    </row>
    <row r="38" spans="1:16" ht="15.75" thickBot="1" x14ac:dyDescent="0.3">
      <c r="A38">
        <f t="shared" si="7"/>
        <v>37</v>
      </c>
      <c r="B38" s="54">
        <f t="shared" si="0"/>
        <v>7</v>
      </c>
      <c r="C38" s="55" t="str">
        <f t="shared" si="8"/>
        <v>septembre</v>
      </c>
      <c r="D38">
        <f t="shared" si="1"/>
        <v>2017</v>
      </c>
      <c r="E38" s="17">
        <v>42987</v>
      </c>
      <c r="F38" s="18">
        <v>0.79166666666666663</v>
      </c>
      <c r="G38" s="18">
        <v>0.84375</v>
      </c>
      <c r="H38" s="18" t="s">
        <v>25</v>
      </c>
      <c r="I38" s="19"/>
      <c r="J38" s="1">
        <f t="shared" si="16"/>
        <v>5.208333333333337E-2</v>
      </c>
      <c r="K38" s="2">
        <f t="shared" si="17"/>
        <v>0</v>
      </c>
      <c r="L38" s="2">
        <f t="shared" si="9"/>
        <v>7</v>
      </c>
      <c r="M38" s="2">
        <f t="shared" si="18"/>
        <v>142</v>
      </c>
      <c r="N38" s="2">
        <f t="shared" si="19"/>
        <v>156</v>
      </c>
      <c r="O38" s="6" t="str">
        <f t="shared" si="20"/>
        <v>Plongeurs masqués
 de 19h 00 à 20h 15</v>
      </c>
      <c r="P38" t="str">
        <f t="shared" si="10"/>
        <v>OK</v>
      </c>
    </row>
    <row r="39" spans="1:16" ht="15.75" thickTop="1" x14ac:dyDescent="0.25">
      <c r="A39">
        <f t="shared" si="7"/>
        <v>37</v>
      </c>
      <c r="B39" s="62">
        <f t="shared" si="0"/>
        <v>1</v>
      </c>
      <c r="C39" s="55" t="str">
        <f t="shared" si="8"/>
        <v>septembre</v>
      </c>
      <c r="D39" s="20">
        <f t="shared" si="1"/>
        <v>2017</v>
      </c>
      <c r="E39" s="21">
        <v>42988</v>
      </c>
      <c r="F39" s="22">
        <v>0.3125</v>
      </c>
      <c r="G39" s="22">
        <v>0.41666666666666669</v>
      </c>
      <c r="H39" s="22" t="s">
        <v>10</v>
      </c>
      <c r="I39" s="23"/>
      <c r="J39" s="1">
        <f t="shared" si="16"/>
        <v>0.10416666666666669</v>
      </c>
      <c r="K39" s="2">
        <f t="shared" si="17"/>
        <v>0</v>
      </c>
      <c r="L39" s="2">
        <f t="shared" si="9"/>
        <v>8</v>
      </c>
      <c r="M39" s="2">
        <f t="shared" si="18"/>
        <v>4</v>
      </c>
      <c r="N39" s="2">
        <f t="shared" si="19"/>
        <v>33</v>
      </c>
      <c r="O39" s="6" t="str">
        <f t="shared" si="20"/>
        <v>CNT
 de 7h 30 à 10h 00</v>
      </c>
      <c r="P39" t="str">
        <f t="shared" si="10"/>
        <v>OK</v>
      </c>
    </row>
    <row r="40" spans="1:16" x14ac:dyDescent="0.25">
      <c r="A40">
        <f t="shared" si="7"/>
        <v>37</v>
      </c>
      <c r="B40" s="54">
        <f t="shared" si="0"/>
        <v>1</v>
      </c>
      <c r="C40" s="55" t="str">
        <f t="shared" si="8"/>
        <v>septembre</v>
      </c>
      <c r="D40">
        <f t="shared" si="1"/>
        <v>2017</v>
      </c>
      <c r="E40" s="13">
        <v>42988</v>
      </c>
      <c r="F40" s="16">
        <v>0.41666666666666669</v>
      </c>
      <c r="G40" s="16">
        <v>0.5625</v>
      </c>
      <c r="H40" s="16" t="s">
        <v>14</v>
      </c>
      <c r="J40" s="1">
        <f t="shared" si="16"/>
        <v>0.14583333333333331</v>
      </c>
      <c r="K40" s="2">
        <f t="shared" si="17"/>
        <v>0</v>
      </c>
      <c r="L40" s="2">
        <f t="shared" si="9"/>
        <v>8</v>
      </c>
      <c r="M40" s="2">
        <f t="shared" si="18"/>
        <v>34</v>
      </c>
      <c r="N40" s="2">
        <f t="shared" si="19"/>
        <v>75</v>
      </c>
      <c r="O40" s="6" t="str">
        <f t="shared" si="20"/>
        <v>Public
 de 10h 00 à 13h 30</v>
      </c>
      <c r="P40" t="str">
        <f t="shared" si="10"/>
        <v>OK</v>
      </c>
    </row>
    <row r="41" spans="1:16" x14ac:dyDescent="0.25">
      <c r="A41">
        <f t="shared" si="7"/>
        <v>38</v>
      </c>
      <c r="B41" s="54">
        <f t="shared" si="0"/>
        <v>2</v>
      </c>
      <c r="C41" s="55" t="str">
        <f t="shared" si="8"/>
        <v>septembre</v>
      </c>
      <c r="D41">
        <f t="shared" si="1"/>
        <v>2017</v>
      </c>
      <c r="E41" s="13">
        <v>42989</v>
      </c>
      <c r="F41" s="16">
        <v>0.375</v>
      </c>
      <c r="G41" s="16">
        <v>0.44791666666666669</v>
      </c>
      <c r="H41" s="16" t="s">
        <v>6</v>
      </c>
      <c r="J41" s="1">
        <f t="shared" si="16"/>
        <v>7.2916666666666685E-2</v>
      </c>
      <c r="K41" s="2">
        <f t="shared" si="17"/>
        <v>0</v>
      </c>
      <c r="L41" s="2">
        <f t="shared" si="9"/>
        <v>2</v>
      </c>
      <c r="M41" s="2">
        <f t="shared" si="18"/>
        <v>22</v>
      </c>
      <c r="N41" s="2">
        <f t="shared" si="19"/>
        <v>42</v>
      </c>
      <c r="O41" s="6" t="str">
        <f t="shared" si="20"/>
        <v>Lycée
 de 9h 00 à 10h 45</v>
      </c>
      <c r="P41" t="str">
        <f t="shared" si="10"/>
        <v>OK</v>
      </c>
    </row>
    <row r="42" spans="1:16" x14ac:dyDescent="0.25">
      <c r="A42">
        <f t="shared" si="7"/>
        <v>38</v>
      </c>
      <c r="B42" s="54">
        <f t="shared" si="0"/>
        <v>2</v>
      </c>
      <c r="C42" s="55" t="str">
        <f t="shared" si="8"/>
        <v>septembre</v>
      </c>
      <c r="D42">
        <f t="shared" si="1"/>
        <v>2017</v>
      </c>
      <c r="E42" s="13">
        <v>42989</v>
      </c>
      <c r="F42" s="16">
        <v>0.5</v>
      </c>
      <c r="G42" s="16">
        <v>0.5625</v>
      </c>
      <c r="H42" s="16" t="s">
        <v>7</v>
      </c>
      <c r="J42" s="1">
        <f t="shared" si="16"/>
        <v>6.25E-2</v>
      </c>
      <c r="K42" s="2">
        <f t="shared" si="17"/>
        <v>0</v>
      </c>
      <c r="L42" s="2">
        <f t="shared" si="9"/>
        <v>2</v>
      </c>
      <c r="M42" s="2">
        <f t="shared" si="18"/>
        <v>58</v>
      </c>
      <c r="N42" s="2">
        <f t="shared" si="19"/>
        <v>75</v>
      </c>
      <c r="O42" s="6" t="str">
        <f t="shared" si="20"/>
        <v>Gym Volontaire
 de 12h 00 à 13h 30</v>
      </c>
      <c r="P42" t="str">
        <f t="shared" si="10"/>
        <v>OK</v>
      </c>
    </row>
    <row r="43" spans="1:16" x14ac:dyDescent="0.25">
      <c r="A43">
        <f t="shared" si="7"/>
        <v>38</v>
      </c>
      <c r="B43" s="54">
        <f t="shared" si="0"/>
        <v>2</v>
      </c>
      <c r="C43" s="55" t="str">
        <f t="shared" si="8"/>
        <v>septembre</v>
      </c>
      <c r="D43">
        <f t="shared" si="1"/>
        <v>2017</v>
      </c>
      <c r="E43" s="13">
        <v>42989</v>
      </c>
      <c r="F43" s="16">
        <v>0.58333333333333337</v>
      </c>
      <c r="G43" s="16">
        <v>0.64583333333333337</v>
      </c>
      <c r="H43" s="16" t="s">
        <v>8</v>
      </c>
      <c r="J43" s="1">
        <f t="shared" si="16"/>
        <v>6.25E-2</v>
      </c>
      <c r="K43" s="2">
        <f t="shared" si="17"/>
        <v>0</v>
      </c>
      <c r="L43" s="2">
        <f t="shared" si="9"/>
        <v>2</v>
      </c>
      <c r="M43" s="2">
        <f t="shared" si="18"/>
        <v>82</v>
      </c>
      <c r="N43" s="2">
        <f t="shared" si="19"/>
        <v>99</v>
      </c>
      <c r="O43" s="6" t="str">
        <f t="shared" si="20"/>
        <v>Collège A
 de 14h 00 à 15h 30</v>
      </c>
      <c r="P43" t="str">
        <f t="shared" si="10"/>
        <v>OK</v>
      </c>
    </row>
    <row r="44" spans="1:16" x14ac:dyDescent="0.25">
      <c r="A44">
        <f t="shared" si="7"/>
        <v>38</v>
      </c>
      <c r="B44" s="54">
        <f t="shared" si="0"/>
        <v>2</v>
      </c>
      <c r="C44" s="55" t="str">
        <f t="shared" si="8"/>
        <v>septembre</v>
      </c>
      <c r="D44">
        <f t="shared" si="1"/>
        <v>2017</v>
      </c>
      <c r="E44" s="13">
        <v>42989</v>
      </c>
      <c r="F44" s="16">
        <v>0.64583333333333337</v>
      </c>
      <c r="G44" s="16">
        <v>0.70833333333333337</v>
      </c>
      <c r="H44" s="16" t="s">
        <v>9</v>
      </c>
      <c r="J44" s="1">
        <f t="shared" si="16"/>
        <v>6.25E-2</v>
      </c>
      <c r="K44" s="2">
        <f t="shared" si="17"/>
        <v>0</v>
      </c>
      <c r="L44" s="2">
        <f t="shared" si="9"/>
        <v>2</v>
      </c>
      <c r="M44" s="2">
        <f t="shared" si="18"/>
        <v>100</v>
      </c>
      <c r="N44" s="2">
        <f t="shared" si="19"/>
        <v>117</v>
      </c>
      <c r="O44" s="6" t="str">
        <f t="shared" si="20"/>
        <v>Collège B
 de 15h 30 à 17h 00</v>
      </c>
      <c r="P44" t="str">
        <f t="shared" si="10"/>
        <v>OK</v>
      </c>
    </row>
    <row r="45" spans="1:16" x14ac:dyDescent="0.25">
      <c r="A45">
        <f t="shared" si="7"/>
        <v>38</v>
      </c>
      <c r="B45" s="54">
        <f t="shared" si="0"/>
        <v>2</v>
      </c>
      <c r="C45" s="55" t="str">
        <f t="shared" si="8"/>
        <v>septembre</v>
      </c>
      <c r="D45">
        <f t="shared" si="1"/>
        <v>2017</v>
      </c>
      <c r="E45" s="13">
        <v>42989</v>
      </c>
      <c r="F45" s="16">
        <v>0.70833333333333337</v>
      </c>
      <c r="G45" s="16">
        <v>0.75</v>
      </c>
      <c r="H45" s="16" t="s">
        <v>7</v>
      </c>
      <c r="J45" s="1">
        <f t="shared" si="16"/>
        <v>4.166666666666663E-2</v>
      </c>
      <c r="K45" s="2">
        <f t="shared" si="17"/>
        <v>0</v>
      </c>
      <c r="L45" s="2">
        <f t="shared" si="9"/>
        <v>2</v>
      </c>
      <c r="M45" s="2">
        <f t="shared" si="18"/>
        <v>118</v>
      </c>
      <c r="N45" s="2">
        <f t="shared" si="19"/>
        <v>129</v>
      </c>
      <c r="O45" s="6" t="str">
        <f t="shared" si="20"/>
        <v>Gym Volontaire
 de 17h 00 à 18h 00</v>
      </c>
      <c r="P45" t="str">
        <f t="shared" si="10"/>
        <v>OK</v>
      </c>
    </row>
    <row r="46" spans="1:16" x14ac:dyDescent="0.25">
      <c r="A46">
        <f t="shared" si="7"/>
        <v>38</v>
      </c>
      <c r="B46" s="54">
        <f t="shared" si="0"/>
        <v>2</v>
      </c>
      <c r="C46" s="55" t="str">
        <f t="shared" si="8"/>
        <v>septembre</v>
      </c>
      <c r="D46">
        <f t="shared" si="1"/>
        <v>2017</v>
      </c>
      <c r="E46" s="13">
        <v>42989</v>
      </c>
      <c r="F46" s="16">
        <v>0.75</v>
      </c>
      <c r="G46" s="16">
        <v>0.9375</v>
      </c>
      <c r="H46" s="16" t="s">
        <v>10</v>
      </c>
      <c r="J46" s="1">
        <f t="shared" si="16"/>
        <v>0.1875</v>
      </c>
      <c r="K46" s="2">
        <f t="shared" si="17"/>
        <v>0</v>
      </c>
      <c r="L46" s="2">
        <f t="shared" si="9"/>
        <v>2</v>
      </c>
      <c r="M46" s="2">
        <f t="shared" si="18"/>
        <v>130</v>
      </c>
      <c r="N46" s="2">
        <f t="shared" si="19"/>
        <v>183</v>
      </c>
      <c r="O46" s="6" t="str">
        <f t="shared" si="20"/>
        <v>CNT
 de 18h 00 à 22h 30</v>
      </c>
      <c r="P46" t="str">
        <f t="shared" si="10"/>
        <v>OK</v>
      </c>
    </row>
    <row r="47" spans="1:16" x14ac:dyDescent="0.25">
      <c r="A47">
        <f t="shared" si="7"/>
        <v>38</v>
      </c>
      <c r="B47" s="54">
        <f t="shared" si="0"/>
        <v>3</v>
      </c>
      <c r="C47" s="55" t="str">
        <f t="shared" si="8"/>
        <v>septembre</v>
      </c>
      <c r="D47">
        <f t="shared" si="1"/>
        <v>2017</v>
      </c>
      <c r="E47" s="13">
        <v>42990</v>
      </c>
      <c r="F47" s="16">
        <v>0.3125</v>
      </c>
      <c r="G47" s="16">
        <v>0.34375</v>
      </c>
      <c r="H47" s="16" t="s">
        <v>11</v>
      </c>
      <c r="J47" s="1">
        <f t="shared" si="16"/>
        <v>3.125E-2</v>
      </c>
      <c r="K47" s="2">
        <f t="shared" si="17"/>
        <v>0</v>
      </c>
      <c r="L47" s="2">
        <f t="shared" si="9"/>
        <v>3</v>
      </c>
      <c r="M47" s="2">
        <f t="shared" si="18"/>
        <v>4</v>
      </c>
      <c r="N47" s="2">
        <f t="shared" si="19"/>
        <v>12</v>
      </c>
      <c r="O47" s="6" t="str">
        <f t="shared" si="20"/>
        <v>SDIS et/OU PSIG
 de 7h 30 à 8h 15</v>
      </c>
      <c r="P47" t="str">
        <f t="shared" si="10"/>
        <v>OK</v>
      </c>
    </row>
    <row r="48" spans="1:16" x14ac:dyDescent="0.25">
      <c r="A48">
        <f t="shared" si="7"/>
        <v>38</v>
      </c>
      <c r="B48" s="54">
        <f t="shared" si="0"/>
        <v>3</v>
      </c>
      <c r="C48" s="55" t="str">
        <f t="shared" si="8"/>
        <v>septembre</v>
      </c>
      <c r="D48">
        <f t="shared" si="1"/>
        <v>2017</v>
      </c>
      <c r="E48" s="13">
        <v>42990</v>
      </c>
      <c r="F48" s="16">
        <v>0.35416666666666669</v>
      </c>
      <c r="G48" s="16">
        <v>0.5</v>
      </c>
      <c r="H48" s="16" t="s">
        <v>12</v>
      </c>
      <c r="J48" s="1">
        <f t="shared" si="16"/>
        <v>0.14583333333333331</v>
      </c>
      <c r="K48" s="2">
        <f t="shared" si="17"/>
        <v>0</v>
      </c>
      <c r="L48" s="2">
        <f t="shared" si="9"/>
        <v>3</v>
      </c>
      <c r="M48" s="2">
        <f t="shared" si="18"/>
        <v>16</v>
      </c>
      <c r="N48" s="2">
        <f t="shared" si="19"/>
        <v>57</v>
      </c>
      <c r="O48" s="6" t="str">
        <f t="shared" si="20"/>
        <v>Collège C
 de 8h 30 à 12h 00</v>
      </c>
      <c r="P48" t="str">
        <f t="shared" si="10"/>
        <v>OK</v>
      </c>
    </row>
    <row r="49" spans="1:16" x14ac:dyDescent="0.25">
      <c r="A49">
        <f t="shared" si="7"/>
        <v>38</v>
      </c>
      <c r="B49" s="54">
        <f t="shared" si="0"/>
        <v>3</v>
      </c>
      <c r="C49" s="55" t="str">
        <f t="shared" si="8"/>
        <v>septembre</v>
      </c>
      <c r="D49">
        <f t="shared" si="1"/>
        <v>2017</v>
      </c>
      <c r="E49" s="13">
        <v>42990</v>
      </c>
      <c r="F49" s="16">
        <v>0.52083333333333337</v>
      </c>
      <c r="G49" s="16">
        <v>0.5625</v>
      </c>
      <c r="H49" s="16" t="s">
        <v>13</v>
      </c>
      <c r="J49" s="1">
        <f t="shared" si="16"/>
        <v>4.166666666666663E-2</v>
      </c>
      <c r="K49" s="2">
        <f t="shared" si="17"/>
        <v>0</v>
      </c>
      <c r="L49" s="2">
        <f t="shared" si="9"/>
        <v>3</v>
      </c>
      <c r="M49" s="2">
        <f t="shared" si="18"/>
        <v>64</v>
      </c>
      <c r="N49" s="2">
        <f t="shared" si="19"/>
        <v>75</v>
      </c>
      <c r="O49" s="6" t="str">
        <f t="shared" si="20"/>
        <v>Maison Des Cèdres
 de 12h 30 à 13h 30</v>
      </c>
      <c r="P49" t="str">
        <f t="shared" si="10"/>
        <v>OK</v>
      </c>
    </row>
    <row r="50" spans="1:16" x14ac:dyDescent="0.25">
      <c r="A50">
        <f t="shared" si="7"/>
        <v>38</v>
      </c>
      <c r="B50" s="54">
        <f t="shared" si="0"/>
        <v>3</v>
      </c>
      <c r="C50" s="55" t="str">
        <f t="shared" si="8"/>
        <v>septembre</v>
      </c>
      <c r="D50">
        <f t="shared" si="1"/>
        <v>2017</v>
      </c>
      <c r="E50" s="13">
        <v>42990</v>
      </c>
      <c r="F50" s="16">
        <v>0.58333333333333337</v>
      </c>
      <c r="G50" s="16">
        <v>0.75</v>
      </c>
      <c r="H50" s="16" t="s">
        <v>6</v>
      </c>
      <c r="J50" s="1">
        <f t="shared" si="16"/>
        <v>0.16666666666666663</v>
      </c>
      <c r="K50" s="2">
        <f t="shared" si="17"/>
        <v>0</v>
      </c>
      <c r="L50" s="2">
        <f t="shared" si="9"/>
        <v>3</v>
      </c>
      <c r="M50" s="2">
        <f t="shared" si="18"/>
        <v>82</v>
      </c>
      <c r="N50" s="2">
        <f t="shared" si="19"/>
        <v>129</v>
      </c>
      <c r="O50" s="6" t="str">
        <f t="shared" si="20"/>
        <v>Lycée
 de 14h 00 à 18h 00</v>
      </c>
      <c r="P50" t="str">
        <f t="shared" si="10"/>
        <v>OK</v>
      </c>
    </row>
    <row r="51" spans="1:16" x14ac:dyDescent="0.25">
      <c r="A51">
        <f t="shared" si="7"/>
        <v>38</v>
      </c>
      <c r="B51" s="54">
        <f t="shared" si="0"/>
        <v>3</v>
      </c>
      <c r="C51" s="55" t="str">
        <f t="shared" si="8"/>
        <v>septembre</v>
      </c>
      <c r="D51">
        <f t="shared" si="1"/>
        <v>2017</v>
      </c>
      <c r="E51" s="13">
        <v>42990</v>
      </c>
      <c r="F51" s="16">
        <v>0.75</v>
      </c>
      <c r="G51" s="16">
        <v>0.83333333333333337</v>
      </c>
      <c r="H51" s="16" t="s">
        <v>14</v>
      </c>
      <c r="J51" s="1">
        <f t="shared" si="16"/>
        <v>8.333333333333337E-2</v>
      </c>
      <c r="K51" s="2">
        <f t="shared" si="17"/>
        <v>0</v>
      </c>
      <c r="L51" s="2">
        <f t="shared" si="9"/>
        <v>3</v>
      </c>
      <c r="M51" s="2">
        <f t="shared" si="18"/>
        <v>130</v>
      </c>
      <c r="N51" s="2">
        <f t="shared" si="19"/>
        <v>153</v>
      </c>
      <c r="O51" s="6" t="str">
        <f t="shared" si="20"/>
        <v>Public
 de 18h 00 à 20h 00</v>
      </c>
      <c r="P51" t="str">
        <f t="shared" si="10"/>
        <v>OK</v>
      </c>
    </row>
    <row r="52" spans="1:16" x14ac:dyDescent="0.25">
      <c r="A52">
        <f t="shared" si="7"/>
        <v>38</v>
      </c>
      <c r="B52" s="54">
        <f t="shared" si="0"/>
        <v>3</v>
      </c>
      <c r="C52" s="55" t="str">
        <f t="shared" si="8"/>
        <v>septembre</v>
      </c>
      <c r="D52">
        <f t="shared" si="1"/>
        <v>2017</v>
      </c>
      <c r="E52" s="13">
        <v>42990</v>
      </c>
      <c r="F52" s="16">
        <v>0.83333333333333337</v>
      </c>
      <c r="G52" s="16">
        <v>0.9375</v>
      </c>
      <c r="H52" s="16" t="s">
        <v>10</v>
      </c>
      <c r="J52" s="1">
        <f t="shared" si="16"/>
        <v>0.10416666666666663</v>
      </c>
      <c r="K52" s="2">
        <f t="shared" si="17"/>
        <v>0</v>
      </c>
      <c r="L52" s="2">
        <f t="shared" si="9"/>
        <v>3</v>
      </c>
      <c r="M52" s="2">
        <f t="shared" si="18"/>
        <v>154</v>
      </c>
      <c r="N52" s="2">
        <f t="shared" si="19"/>
        <v>183</v>
      </c>
      <c r="O52" s="6" t="str">
        <f t="shared" si="20"/>
        <v>CNT
 de 20h 00 à 22h 30</v>
      </c>
      <c r="P52" t="str">
        <f t="shared" si="10"/>
        <v>OK</v>
      </c>
    </row>
    <row r="53" spans="1:16" ht="15.75" thickBot="1" x14ac:dyDescent="0.3">
      <c r="A53">
        <f t="shared" si="7"/>
        <v>38</v>
      </c>
      <c r="B53" s="54">
        <f t="shared" si="0"/>
        <v>4</v>
      </c>
      <c r="C53" s="55" t="str">
        <f t="shared" si="8"/>
        <v>septembre</v>
      </c>
      <c r="D53">
        <f t="shared" si="1"/>
        <v>2017</v>
      </c>
      <c r="E53" s="13">
        <v>42991</v>
      </c>
      <c r="F53" s="16">
        <v>0.33333333333333331</v>
      </c>
      <c r="G53" s="16">
        <v>0.41666666666666669</v>
      </c>
      <c r="H53" s="16" t="s">
        <v>6</v>
      </c>
      <c r="J53" s="1">
        <f t="shared" si="16"/>
        <v>8.333333333333337E-2</v>
      </c>
      <c r="K53" s="2">
        <f t="shared" si="17"/>
        <v>0</v>
      </c>
      <c r="L53" s="2">
        <f t="shared" si="9"/>
        <v>4</v>
      </c>
      <c r="M53" s="2">
        <f t="shared" si="18"/>
        <v>10</v>
      </c>
      <c r="N53" s="2">
        <f t="shared" si="19"/>
        <v>33</v>
      </c>
      <c r="O53" s="6" t="str">
        <f t="shared" si="20"/>
        <v>Lycée
 de 8h 00 à 10h 00</v>
      </c>
      <c r="P53" t="str">
        <f t="shared" si="10"/>
        <v>OK</v>
      </c>
    </row>
    <row r="54" spans="1:16" s="20" customFormat="1" ht="15.75" thickTop="1" x14ac:dyDescent="0.25">
      <c r="A54">
        <f t="shared" si="7"/>
        <v>38</v>
      </c>
      <c r="B54" s="54">
        <f t="shared" si="0"/>
        <v>4</v>
      </c>
      <c r="C54" s="55" t="str">
        <f t="shared" si="8"/>
        <v>septembre</v>
      </c>
      <c r="D54">
        <f t="shared" si="1"/>
        <v>2017</v>
      </c>
      <c r="E54" s="13">
        <v>42991</v>
      </c>
      <c r="F54" s="16">
        <v>0.41666666666666669</v>
      </c>
      <c r="G54" s="16">
        <v>0.5</v>
      </c>
      <c r="H54" s="16" t="s">
        <v>6</v>
      </c>
      <c r="I54" s="15"/>
      <c r="J54" s="24">
        <f t="shared" si="16"/>
        <v>8.3333333333333315E-2</v>
      </c>
      <c r="K54" s="25">
        <f t="shared" si="17"/>
        <v>0</v>
      </c>
      <c r="L54" s="2">
        <f t="shared" si="9"/>
        <v>4</v>
      </c>
      <c r="M54" s="25">
        <f t="shared" si="18"/>
        <v>34</v>
      </c>
      <c r="N54" s="25">
        <f t="shared" si="19"/>
        <v>57</v>
      </c>
      <c r="O54" s="26" t="str">
        <f t="shared" si="20"/>
        <v>Lycée
 de 10h 00 à 12h 00</v>
      </c>
      <c r="P54" t="str">
        <f t="shared" si="10"/>
        <v>OK</v>
      </c>
    </row>
    <row r="55" spans="1:16" x14ac:dyDescent="0.25">
      <c r="A55">
        <f t="shared" si="7"/>
        <v>38</v>
      </c>
      <c r="B55" s="54">
        <f t="shared" si="0"/>
        <v>4</v>
      </c>
      <c r="C55" s="55" t="str">
        <f t="shared" si="8"/>
        <v>septembre</v>
      </c>
      <c r="D55">
        <f t="shared" si="1"/>
        <v>2017</v>
      </c>
      <c r="E55" s="13">
        <v>42991</v>
      </c>
      <c r="F55" s="16">
        <v>0.52083333333333337</v>
      </c>
      <c r="G55" s="16">
        <v>0.60416666666666663</v>
      </c>
      <c r="H55" s="16" t="s">
        <v>10</v>
      </c>
      <c r="J55" s="1">
        <f t="shared" si="16"/>
        <v>8.3333333333333259E-2</v>
      </c>
      <c r="K55" s="2">
        <f t="shared" si="17"/>
        <v>0</v>
      </c>
      <c r="L55" s="2">
        <f t="shared" si="9"/>
        <v>4</v>
      </c>
      <c r="M55" s="2">
        <f t="shared" si="18"/>
        <v>64</v>
      </c>
      <c r="N55" s="2">
        <f t="shared" si="19"/>
        <v>87</v>
      </c>
      <c r="O55" s="6" t="str">
        <f t="shared" si="20"/>
        <v>CNT
 de 12h 30 à 14h 30</v>
      </c>
      <c r="P55" t="str">
        <f t="shared" si="10"/>
        <v>OK</v>
      </c>
    </row>
    <row r="56" spans="1:16" x14ac:dyDescent="0.25">
      <c r="A56">
        <f t="shared" si="7"/>
        <v>38</v>
      </c>
      <c r="B56" s="54">
        <f t="shared" si="0"/>
        <v>4</v>
      </c>
      <c r="C56" s="55" t="str">
        <f t="shared" si="8"/>
        <v>septembre</v>
      </c>
      <c r="D56">
        <f t="shared" si="1"/>
        <v>2017</v>
      </c>
      <c r="E56" s="13">
        <v>42991</v>
      </c>
      <c r="F56" s="16">
        <v>0.60416666666666663</v>
      </c>
      <c r="G56" s="16">
        <v>0.79166666666666663</v>
      </c>
      <c r="H56" s="16" t="s">
        <v>14</v>
      </c>
      <c r="J56" s="1">
        <f t="shared" si="16"/>
        <v>0.1875</v>
      </c>
      <c r="K56" s="2">
        <f t="shared" si="17"/>
        <v>0</v>
      </c>
      <c r="L56" s="2">
        <f t="shared" si="9"/>
        <v>4</v>
      </c>
      <c r="M56" s="2">
        <f t="shared" si="18"/>
        <v>88</v>
      </c>
      <c r="N56" s="2">
        <f t="shared" si="19"/>
        <v>141</v>
      </c>
      <c r="O56" s="6" t="str">
        <f t="shared" si="20"/>
        <v>Public
 de 14h 30 à 19h 00</v>
      </c>
      <c r="P56" t="str">
        <f t="shared" si="10"/>
        <v>OK</v>
      </c>
    </row>
    <row r="57" spans="1:16" x14ac:dyDescent="0.25">
      <c r="A57">
        <f t="shared" si="7"/>
        <v>38</v>
      </c>
      <c r="B57" s="54">
        <f t="shared" si="0"/>
        <v>4</v>
      </c>
      <c r="C57" s="55" t="str">
        <f t="shared" si="8"/>
        <v>septembre</v>
      </c>
      <c r="D57">
        <f t="shared" si="1"/>
        <v>2017</v>
      </c>
      <c r="E57" s="13">
        <v>42991</v>
      </c>
      <c r="F57" s="16">
        <v>0.79166666666666663</v>
      </c>
      <c r="G57" s="16">
        <v>0.83333333333333337</v>
      </c>
      <c r="H57" s="16" t="s">
        <v>10</v>
      </c>
      <c r="J57" s="1">
        <f t="shared" si="16"/>
        <v>4.1666666666666741E-2</v>
      </c>
      <c r="K57" s="2">
        <f t="shared" si="17"/>
        <v>0</v>
      </c>
      <c r="L57" s="2">
        <f t="shared" si="9"/>
        <v>4</v>
      </c>
      <c r="M57" s="2">
        <f t="shared" si="18"/>
        <v>142</v>
      </c>
      <c r="N57" s="2">
        <f t="shared" si="19"/>
        <v>153</v>
      </c>
      <c r="O57" s="6" t="str">
        <f t="shared" si="20"/>
        <v>CNT
 de 19h 00 à 20h 00</v>
      </c>
      <c r="P57" t="str">
        <f t="shared" si="10"/>
        <v>OK</v>
      </c>
    </row>
    <row r="58" spans="1:16" x14ac:dyDescent="0.25">
      <c r="A58">
        <f t="shared" si="7"/>
        <v>38</v>
      </c>
      <c r="B58" s="54">
        <f t="shared" si="0"/>
        <v>4</v>
      </c>
      <c r="C58" s="55" t="str">
        <f t="shared" si="8"/>
        <v>septembre</v>
      </c>
      <c r="D58">
        <f t="shared" si="1"/>
        <v>2017</v>
      </c>
      <c r="E58" s="13">
        <v>42991</v>
      </c>
      <c r="F58" s="16">
        <v>0.83333333333333337</v>
      </c>
      <c r="G58" s="16">
        <v>0.9375</v>
      </c>
      <c r="H58" s="16" t="s">
        <v>25</v>
      </c>
      <c r="J58" s="1">
        <f t="shared" si="16"/>
        <v>0.10416666666666663</v>
      </c>
      <c r="K58" s="2">
        <f t="shared" si="17"/>
        <v>0</v>
      </c>
      <c r="L58" s="2">
        <f t="shared" si="9"/>
        <v>4</v>
      </c>
      <c r="M58" s="2">
        <f t="shared" si="18"/>
        <v>154</v>
      </c>
      <c r="N58" s="2">
        <f t="shared" si="19"/>
        <v>183</v>
      </c>
      <c r="O58" s="6" t="str">
        <f t="shared" si="20"/>
        <v>Plongeurs masqués
 de 20h 00 à 22h 30</v>
      </c>
      <c r="P58" t="str">
        <f t="shared" si="10"/>
        <v>OK</v>
      </c>
    </row>
    <row r="59" spans="1:16" x14ac:dyDescent="0.25">
      <c r="A59">
        <f t="shared" si="7"/>
        <v>38</v>
      </c>
      <c r="B59" s="54">
        <f t="shared" si="0"/>
        <v>5</v>
      </c>
      <c r="C59" s="55" t="str">
        <f t="shared" si="8"/>
        <v>septembre</v>
      </c>
      <c r="D59">
        <f t="shared" si="1"/>
        <v>2017</v>
      </c>
      <c r="E59" s="13">
        <v>42992</v>
      </c>
      <c r="F59" s="16">
        <v>0.35416666666666669</v>
      </c>
      <c r="G59" s="16">
        <v>0.41666666666666669</v>
      </c>
      <c r="H59" s="16" t="s">
        <v>9</v>
      </c>
      <c r="J59" s="1">
        <f t="shared" si="16"/>
        <v>6.25E-2</v>
      </c>
      <c r="K59" s="2">
        <f t="shared" si="17"/>
        <v>0</v>
      </c>
      <c r="L59" s="2">
        <f t="shared" si="9"/>
        <v>5</v>
      </c>
      <c r="M59" s="2">
        <f t="shared" si="18"/>
        <v>16</v>
      </c>
      <c r="N59" s="2">
        <f t="shared" si="19"/>
        <v>33</v>
      </c>
      <c r="O59" s="6" t="str">
        <f t="shared" si="20"/>
        <v>Collège B
 de 8h 30 à 10h 00</v>
      </c>
      <c r="P59" t="str">
        <f t="shared" si="10"/>
        <v>OK</v>
      </c>
    </row>
    <row r="60" spans="1:16" x14ac:dyDescent="0.25">
      <c r="A60">
        <f t="shared" si="7"/>
        <v>38</v>
      </c>
      <c r="B60" s="54">
        <f t="shared" si="0"/>
        <v>5</v>
      </c>
      <c r="C60" s="55" t="str">
        <f t="shared" si="8"/>
        <v>septembre</v>
      </c>
      <c r="D60">
        <f t="shared" si="1"/>
        <v>2017</v>
      </c>
      <c r="E60" s="13">
        <v>42992</v>
      </c>
      <c r="F60" s="16">
        <v>0.52083333333333337</v>
      </c>
      <c r="G60" s="16">
        <v>0.5625</v>
      </c>
      <c r="H60" s="16" t="s">
        <v>18</v>
      </c>
      <c r="J60" s="1">
        <f t="shared" si="16"/>
        <v>4.166666666666663E-2</v>
      </c>
      <c r="K60" s="2">
        <f t="shared" si="17"/>
        <v>0</v>
      </c>
      <c r="L60" s="2">
        <f t="shared" si="9"/>
        <v>5</v>
      </c>
      <c r="M60" s="2">
        <f t="shared" si="18"/>
        <v>64</v>
      </c>
      <c r="N60" s="2">
        <f t="shared" si="19"/>
        <v>75</v>
      </c>
      <c r="O60" s="6" t="str">
        <f t="shared" si="20"/>
        <v>Inss
 de 12h 30 à 13h 30</v>
      </c>
      <c r="P60" t="str">
        <f t="shared" si="10"/>
        <v>OK</v>
      </c>
    </row>
    <row r="61" spans="1:16" x14ac:dyDescent="0.25">
      <c r="A61">
        <f t="shared" si="7"/>
        <v>38</v>
      </c>
      <c r="B61" s="54">
        <f t="shared" si="0"/>
        <v>5</v>
      </c>
      <c r="C61" s="55" t="str">
        <f t="shared" si="8"/>
        <v>septembre</v>
      </c>
      <c r="D61">
        <f t="shared" si="1"/>
        <v>2017</v>
      </c>
      <c r="E61" s="13">
        <v>42992</v>
      </c>
      <c r="F61" s="16">
        <v>0.58333333333333337</v>
      </c>
      <c r="G61" s="16">
        <v>0.61111111111111105</v>
      </c>
      <c r="H61" s="16" t="s">
        <v>19</v>
      </c>
      <c r="J61" s="1">
        <f t="shared" si="16"/>
        <v>2.7777777777777679E-2</v>
      </c>
      <c r="K61" s="2">
        <f t="shared" si="17"/>
        <v>0</v>
      </c>
      <c r="L61" s="2">
        <f t="shared" si="9"/>
        <v>5</v>
      </c>
      <c r="M61" s="2">
        <f t="shared" si="18"/>
        <v>82</v>
      </c>
      <c r="N61" s="2">
        <f t="shared" si="19"/>
        <v>88.999999999999972</v>
      </c>
      <c r="O61" s="6" t="str">
        <f t="shared" si="20"/>
        <v>Ecole Primaire A
 de 14h 00 à 14h 40</v>
      </c>
      <c r="P61" t="str">
        <f t="shared" si="10"/>
        <v>OK</v>
      </c>
    </row>
    <row r="62" spans="1:16" x14ac:dyDescent="0.25">
      <c r="A62">
        <f t="shared" si="7"/>
        <v>38</v>
      </c>
      <c r="B62" s="54">
        <f t="shared" si="0"/>
        <v>5</v>
      </c>
      <c r="C62" s="55" t="str">
        <f t="shared" si="8"/>
        <v>septembre</v>
      </c>
      <c r="D62">
        <f t="shared" si="1"/>
        <v>2017</v>
      </c>
      <c r="E62" s="13">
        <v>42992</v>
      </c>
      <c r="F62" s="16">
        <v>0.61458333333333337</v>
      </c>
      <c r="G62" s="16">
        <v>0.64236111111111105</v>
      </c>
      <c r="H62" s="16" t="s">
        <v>19</v>
      </c>
      <c r="J62" s="1">
        <f t="shared" si="16"/>
        <v>2.7777777777777679E-2</v>
      </c>
      <c r="K62" s="2">
        <f t="shared" si="17"/>
        <v>0</v>
      </c>
      <c r="L62" s="2">
        <f t="shared" si="9"/>
        <v>5</v>
      </c>
      <c r="M62" s="2">
        <f t="shared" si="18"/>
        <v>91</v>
      </c>
      <c r="N62" s="2">
        <f t="shared" si="19"/>
        <v>97.999999999999972</v>
      </c>
      <c r="O62" s="6" t="str">
        <f t="shared" si="20"/>
        <v>Ecole Primaire A
 de 14h 45 à 15h 25</v>
      </c>
      <c r="P62" t="str">
        <f t="shared" si="10"/>
        <v>OK</v>
      </c>
    </row>
    <row r="63" spans="1:16" x14ac:dyDescent="0.25">
      <c r="A63">
        <f t="shared" si="7"/>
        <v>38</v>
      </c>
      <c r="B63" s="54">
        <f t="shared" si="0"/>
        <v>5</v>
      </c>
      <c r="C63" s="55" t="str">
        <f t="shared" si="8"/>
        <v>septembre</v>
      </c>
      <c r="D63">
        <f t="shared" si="1"/>
        <v>2017</v>
      </c>
      <c r="E63" s="13">
        <v>42992</v>
      </c>
      <c r="F63" s="16">
        <v>0.66666666666666663</v>
      </c>
      <c r="G63" s="16">
        <v>0.75</v>
      </c>
      <c r="H63" s="16" t="s">
        <v>6</v>
      </c>
      <c r="J63" s="1">
        <f t="shared" si="16"/>
        <v>8.333333333333337E-2</v>
      </c>
      <c r="K63" s="2">
        <f t="shared" si="17"/>
        <v>0</v>
      </c>
      <c r="L63" s="2">
        <f t="shared" si="9"/>
        <v>5</v>
      </c>
      <c r="M63" s="2">
        <f t="shared" si="18"/>
        <v>106</v>
      </c>
      <c r="N63" s="2">
        <f t="shared" si="19"/>
        <v>129</v>
      </c>
      <c r="O63" s="6" t="str">
        <f t="shared" si="20"/>
        <v>Lycée
 de 16h 00 à 18h 00</v>
      </c>
      <c r="P63" t="str">
        <f t="shared" si="10"/>
        <v>OK</v>
      </c>
    </row>
    <row r="64" spans="1:16" x14ac:dyDescent="0.25">
      <c r="A64">
        <f t="shared" si="7"/>
        <v>38</v>
      </c>
      <c r="B64" s="54">
        <f t="shared" si="0"/>
        <v>5</v>
      </c>
      <c r="C64" s="55" t="str">
        <f t="shared" si="8"/>
        <v>septembre</v>
      </c>
      <c r="D64">
        <f t="shared" si="1"/>
        <v>2017</v>
      </c>
      <c r="E64" s="13">
        <v>42992</v>
      </c>
      <c r="F64" s="16">
        <v>0.75</v>
      </c>
      <c r="G64" s="16">
        <v>0.83333333333333337</v>
      </c>
      <c r="H64" s="16" t="s">
        <v>14</v>
      </c>
      <c r="J64" s="1">
        <f t="shared" si="16"/>
        <v>8.333333333333337E-2</v>
      </c>
      <c r="K64" s="2">
        <f t="shared" si="17"/>
        <v>0</v>
      </c>
      <c r="L64" s="2">
        <f t="shared" si="9"/>
        <v>5</v>
      </c>
      <c r="M64" s="2">
        <f t="shared" si="18"/>
        <v>130</v>
      </c>
      <c r="N64" s="2">
        <f t="shared" si="19"/>
        <v>153</v>
      </c>
      <c r="O64" s="6" t="str">
        <f t="shared" si="20"/>
        <v>Public
 de 18h 00 à 20h 00</v>
      </c>
      <c r="P64" t="str">
        <f t="shared" si="10"/>
        <v>OK</v>
      </c>
    </row>
    <row r="65" spans="1:16" x14ac:dyDescent="0.25">
      <c r="A65">
        <f t="shared" si="7"/>
        <v>38</v>
      </c>
      <c r="B65" s="54">
        <f t="shared" si="0"/>
        <v>5</v>
      </c>
      <c r="C65" s="55" t="str">
        <f t="shared" si="8"/>
        <v>septembre</v>
      </c>
      <c r="D65">
        <f t="shared" si="1"/>
        <v>2017</v>
      </c>
      <c r="E65" s="13">
        <v>42992</v>
      </c>
      <c r="F65" s="16">
        <v>0.83333333333333337</v>
      </c>
      <c r="G65" s="16">
        <v>0.9375</v>
      </c>
      <c r="H65" s="16" t="s">
        <v>10</v>
      </c>
      <c r="J65" s="1">
        <f t="shared" si="16"/>
        <v>0.10416666666666663</v>
      </c>
      <c r="K65" s="2">
        <f t="shared" si="17"/>
        <v>0</v>
      </c>
      <c r="L65" s="2">
        <f t="shared" si="9"/>
        <v>5</v>
      </c>
      <c r="M65" s="2">
        <f t="shared" si="18"/>
        <v>154</v>
      </c>
      <c r="N65" s="2">
        <f t="shared" si="19"/>
        <v>183</v>
      </c>
      <c r="O65" s="6" t="str">
        <f t="shared" si="20"/>
        <v>CNT
 de 20h 00 à 22h 30</v>
      </c>
      <c r="P65" t="str">
        <f t="shared" si="10"/>
        <v>OK</v>
      </c>
    </row>
    <row r="66" spans="1:16" x14ac:dyDescent="0.25">
      <c r="A66">
        <f t="shared" si="7"/>
        <v>38</v>
      </c>
      <c r="B66" s="54">
        <f t="shared" ref="B66:B129" si="21">WEEKDAY(E66)</f>
        <v>6</v>
      </c>
      <c r="C66" s="55" t="str">
        <f t="shared" si="8"/>
        <v>septembre</v>
      </c>
      <c r="D66">
        <f t="shared" ref="D66:D129" si="22">YEAR(E66)</f>
        <v>2017</v>
      </c>
      <c r="E66" s="13">
        <v>42993</v>
      </c>
      <c r="F66" s="16">
        <v>0.375</v>
      </c>
      <c r="G66" s="16">
        <v>0.47916666666666669</v>
      </c>
      <c r="H66" s="16" t="s">
        <v>21</v>
      </c>
      <c r="J66" s="1">
        <f t="shared" si="16"/>
        <v>0.10416666666666669</v>
      </c>
      <c r="K66" s="2">
        <f t="shared" si="17"/>
        <v>0</v>
      </c>
      <c r="L66" s="2">
        <f t="shared" si="9"/>
        <v>6</v>
      </c>
      <c r="M66" s="2">
        <f t="shared" si="18"/>
        <v>22</v>
      </c>
      <c r="N66" s="2">
        <f t="shared" si="19"/>
        <v>51</v>
      </c>
      <c r="O66" s="6" t="str">
        <f t="shared" si="20"/>
        <v>Ecole Primaire B
 de 9h 00 à 11h 30</v>
      </c>
      <c r="P66" t="str">
        <f t="shared" ref="P66:P129" si="23">IF(E65+G65&gt;E66+F66,"Erreur","OK")</f>
        <v>OK</v>
      </c>
    </row>
    <row r="67" spans="1:16" x14ac:dyDescent="0.25">
      <c r="A67">
        <f t="shared" ref="A67:A130" si="24">WEEKNUM(E67,2)</f>
        <v>38</v>
      </c>
      <c r="B67" s="54">
        <f t="shared" si="21"/>
        <v>6</v>
      </c>
      <c r="C67" s="55" t="str">
        <f t="shared" ref="C67:C130" si="25">TEXT(E67,"mmmm")</f>
        <v>septembre</v>
      </c>
      <c r="D67">
        <f t="shared" si="22"/>
        <v>2017</v>
      </c>
      <c r="E67" s="13">
        <v>42993</v>
      </c>
      <c r="F67" s="16">
        <v>0.52083333333333337</v>
      </c>
      <c r="G67" s="16">
        <v>0.5625</v>
      </c>
      <c r="H67" s="16" t="s">
        <v>13</v>
      </c>
      <c r="J67" s="1">
        <f t="shared" si="16"/>
        <v>4.166666666666663E-2</v>
      </c>
      <c r="K67" s="2">
        <f t="shared" si="17"/>
        <v>0</v>
      </c>
      <c r="L67" s="2">
        <f t="shared" ref="L67:L130" si="26">IF(B67=1,8,B67)</f>
        <v>6</v>
      </c>
      <c r="M67" s="2">
        <f t="shared" si="18"/>
        <v>64</v>
      </c>
      <c r="N67" s="2">
        <f t="shared" si="19"/>
        <v>75</v>
      </c>
      <c r="O67" s="6" t="str">
        <f t="shared" si="20"/>
        <v>Maison Des Cèdres
 de 12h 30 à 13h 30</v>
      </c>
      <c r="P67" t="str">
        <f t="shared" si="23"/>
        <v>OK</v>
      </c>
    </row>
    <row r="68" spans="1:16" x14ac:dyDescent="0.25">
      <c r="A68">
        <f t="shared" si="24"/>
        <v>38</v>
      </c>
      <c r="B68" s="54">
        <f t="shared" si="21"/>
        <v>6</v>
      </c>
      <c r="C68" s="55" t="str">
        <f t="shared" si="25"/>
        <v>septembre</v>
      </c>
      <c r="D68">
        <f t="shared" si="22"/>
        <v>2017</v>
      </c>
      <c r="E68" s="13">
        <v>42993</v>
      </c>
      <c r="F68" s="16">
        <v>0.58333333333333337</v>
      </c>
      <c r="G68" s="16">
        <v>0.66666666666666663</v>
      </c>
      <c r="H68" s="16" t="s">
        <v>6</v>
      </c>
      <c r="J68" s="1">
        <f t="shared" si="16"/>
        <v>8.3333333333333259E-2</v>
      </c>
      <c r="K68" s="2">
        <f t="shared" si="17"/>
        <v>0</v>
      </c>
      <c r="L68" s="2">
        <f t="shared" si="26"/>
        <v>6</v>
      </c>
      <c r="M68" s="2">
        <f t="shared" si="18"/>
        <v>82</v>
      </c>
      <c r="N68" s="2">
        <f t="shared" si="19"/>
        <v>105</v>
      </c>
      <c r="O68" s="6" t="str">
        <f t="shared" si="20"/>
        <v>Lycée
 de 14h 00 à 16h 00</v>
      </c>
      <c r="P68" t="str">
        <f t="shared" si="23"/>
        <v>OK</v>
      </c>
    </row>
    <row r="69" spans="1:16" x14ac:dyDescent="0.25">
      <c r="A69">
        <f t="shared" si="24"/>
        <v>38</v>
      </c>
      <c r="B69" s="54">
        <f t="shared" si="21"/>
        <v>6</v>
      </c>
      <c r="C69" s="55" t="str">
        <f t="shared" si="25"/>
        <v>septembre</v>
      </c>
      <c r="D69">
        <f t="shared" si="22"/>
        <v>2017</v>
      </c>
      <c r="E69" s="13">
        <v>42993</v>
      </c>
      <c r="F69" s="16">
        <v>0.66666666666666663</v>
      </c>
      <c r="G69" s="16">
        <v>0.75</v>
      </c>
      <c r="H69" s="16" t="s">
        <v>6</v>
      </c>
      <c r="J69" s="1">
        <f t="shared" si="16"/>
        <v>8.333333333333337E-2</v>
      </c>
      <c r="K69" s="2">
        <f t="shared" si="17"/>
        <v>0</v>
      </c>
      <c r="L69" s="2">
        <f t="shared" si="26"/>
        <v>6</v>
      </c>
      <c r="M69" s="2">
        <f t="shared" si="18"/>
        <v>106</v>
      </c>
      <c r="N69" s="2">
        <f t="shared" si="19"/>
        <v>129</v>
      </c>
      <c r="O69" s="6" t="str">
        <f t="shared" si="20"/>
        <v>Lycée
 de 16h 00 à 18h 00</v>
      </c>
      <c r="P69" t="str">
        <f t="shared" si="23"/>
        <v>OK</v>
      </c>
    </row>
    <row r="70" spans="1:16" x14ac:dyDescent="0.25">
      <c r="A70">
        <f t="shared" si="24"/>
        <v>38</v>
      </c>
      <c r="B70" s="54">
        <f t="shared" si="21"/>
        <v>6</v>
      </c>
      <c r="C70" s="55" t="str">
        <f t="shared" si="25"/>
        <v>septembre</v>
      </c>
      <c r="D70">
        <f t="shared" si="22"/>
        <v>2017</v>
      </c>
      <c r="E70" s="13">
        <v>42993</v>
      </c>
      <c r="F70" s="16">
        <v>0.75</v>
      </c>
      <c r="G70" s="16">
        <v>0.83333333333333337</v>
      </c>
      <c r="H70" s="16" t="s">
        <v>14</v>
      </c>
      <c r="J70" s="1">
        <f t="shared" si="16"/>
        <v>8.333333333333337E-2</v>
      </c>
      <c r="K70" s="2">
        <f t="shared" si="17"/>
        <v>0</v>
      </c>
      <c r="L70" s="2">
        <f t="shared" si="26"/>
        <v>6</v>
      </c>
      <c r="M70" s="2">
        <f t="shared" si="18"/>
        <v>130</v>
      </c>
      <c r="N70" s="2">
        <f t="shared" si="19"/>
        <v>153</v>
      </c>
      <c r="O70" s="6" t="str">
        <f t="shared" si="20"/>
        <v>Public
 de 18h 00 à 20h 00</v>
      </c>
      <c r="P70" t="str">
        <f t="shared" si="23"/>
        <v>OK</v>
      </c>
    </row>
    <row r="71" spans="1:16" x14ac:dyDescent="0.25">
      <c r="A71">
        <f t="shared" si="24"/>
        <v>38</v>
      </c>
      <c r="B71" s="54">
        <f t="shared" si="21"/>
        <v>6</v>
      </c>
      <c r="C71" s="55" t="str">
        <f t="shared" si="25"/>
        <v>septembre</v>
      </c>
      <c r="D71">
        <f t="shared" si="22"/>
        <v>2017</v>
      </c>
      <c r="E71" s="13">
        <v>42993</v>
      </c>
      <c r="F71" s="16">
        <v>0.83333333333333337</v>
      </c>
      <c r="G71" s="16">
        <v>0.875</v>
      </c>
      <c r="H71" s="16" t="s">
        <v>10</v>
      </c>
      <c r="J71" s="1">
        <f t="shared" si="16"/>
        <v>4.166666666666663E-2</v>
      </c>
      <c r="K71" s="2">
        <f t="shared" si="17"/>
        <v>0</v>
      </c>
      <c r="L71" s="2">
        <f t="shared" si="26"/>
        <v>6</v>
      </c>
      <c r="M71" s="2">
        <f t="shared" si="18"/>
        <v>154</v>
      </c>
      <c r="N71" s="2">
        <f t="shared" si="19"/>
        <v>165</v>
      </c>
      <c r="O71" s="6" t="str">
        <f t="shared" si="20"/>
        <v>CNT
 de 20h 00 à 21h 00</v>
      </c>
      <c r="P71" t="str">
        <f t="shared" si="23"/>
        <v>OK</v>
      </c>
    </row>
    <row r="72" spans="1:16" x14ac:dyDescent="0.25">
      <c r="A72">
        <f t="shared" si="24"/>
        <v>38</v>
      </c>
      <c r="B72" s="54">
        <f t="shared" si="21"/>
        <v>6</v>
      </c>
      <c r="C72" s="55" t="str">
        <f t="shared" si="25"/>
        <v>septembre</v>
      </c>
      <c r="D72">
        <f t="shared" si="22"/>
        <v>2017</v>
      </c>
      <c r="E72" s="13">
        <v>42993</v>
      </c>
      <c r="F72" s="16">
        <v>0.875</v>
      </c>
      <c r="G72" s="16">
        <v>0.9375</v>
      </c>
      <c r="H72" s="16" t="s">
        <v>22</v>
      </c>
      <c r="J72" s="1">
        <f t="shared" si="16"/>
        <v>6.25E-2</v>
      </c>
      <c r="K72" s="2">
        <f t="shared" si="17"/>
        <v>0</v>
      </c>
      <c r="L72" s="2">
        <f t="shared" si="26"/>
        <v>6</v>
      </c>
      <c r="M72" s="2">
        <f t="shared" si="18"/>
        <v>166</v>
      </c>
      <c r="N72" s="2">
        <f t="shared" si="19"/>
        <v>183</v>
      </c>
      <c r="O72" s="6" t="str">
        <f t="shared" si="20"/>
        <v>TVSV
 de 21h 00 à 22h 30</v>
      </c>
      <c r="P72" t="str">
        <f t="shared" si="23"/>
        <v>OK</v>
      </c>
    </row>
    <row r="73" spans="1:16" x14ac:dyDescent="0.25">
      <c r="A73">
        <f t="shared" si="24"/>
        <v>38</v>
      </c>
      <c r="B73" s="54">
        <f t="shared" si="21"/>
        <v>7</v>
      </c>
      <c r="C73" s="55" t="str">
        <f t="shared" si="25"/>
        <v>septembre</v>
      </c>
      <c r="D73">
        <f t="shared" si="22"/>
        <v>2017</v>
      </c>
      <c r="E73" s="13">
        <v>42994</v>
      </c>
      <c r="F73" s="16">
        <v>0.33333333333333331</v>
      </c>
      <c r="G73" s="16">
        <v>0.375</v>
      </c>
      <c r="H73" s="16" t="s">
        <v>7</v>
      </c>
      <c r="J73" s="1">
        <f t="shared" si="16"/>
        <v>4.1666666666666685E-2</v>
      </c>
      <c r="K73" s="2">
        <f t="shared" si="17"/>
        <v>0</v>
      </c>
      <c r="L73" s="2">
        <f t="shared" si="26"/>
        <v>7</v>
      </c>
      <c r="M73" s="2">
        <f t="shared" si="18"/>
        <v>10</v>
      </c>
      <c r="N73" s="2">
        <f t="shared" si="19"/>
        <v>21</v>
      </c>
      <c r="O73" s="6" t="str">
        <f t="shared" si="20"/>
        <v>Gym Volontaire
 de 8h 00 à 9h 00</v>
      </c>
      <c r="P73" t="str">
        <f t="shared" si="23"/>
        <v>OK</v>
      </c>
    </row>
    <row r="74" spans="1:16" x14ac:dyDescent="0.25">
      <c r="A74">
        <f t="shared" si="24"/>
        <v>38</v>
      </c>
      <c r="B74" s="54">
        <f t="shared" si="21"/>
        <v>7</v>
      </c>
      <c r="C74" s="55" t="str">
        <f t="shared" si="25"/>
        <v>septembre</v>
      </c>
      <c r="D74">
        <f t="shared" si="22"/>
        <v>2017</v>
      </c>
      <c r="E74" s="13">
        <v>42994</v>
      </c>
      <c r="F74" s="16">
        <v>0.375</v>
      </c>
      <c r="G74" s="16">
        <v>0.45833333333333331</v>
      </c>
      <c r="H74" s="16" t="s">
        <v>23</v>
      </c>
      <c r="J74" s="1">
        <f t="shared" si="16"/>
        <v>8.3333333333333315E-2</v>
      </c>
      <c r="K74" s="2">
        <f t="shared" si="17"/>
        <v>0</v>
      </c>
      <c r="L74" s="2">
        <f t="shared" si="26"/>
        <v>7</v>
      </c>
      <c r="M74" s="2">
        <f t="shared" si="18"/>
        <v>22</v>
      </c>
      <c r="N74" s="2">
        <f t="shared" si="19"/>
        <v>45</v>
      </c>
      <c r="O74" s="6" t="str">
        <f t="shared" si="20"/>
        <v>Val Horizon
 de 9h 00 à 11h 00</v>
      </c>
      <c r="P74" t="str">
        <f t="shared" si="23"/>
        <v>OK</v>
      </c>
    </row>
    <row r="75" spans="1:16" x14ac:dyDescent="0.25">
      <c r="A75">
        <f t="shared" si="24"/>
        <v>38</v>
      </c>
      <c r="B75" s="54">
        <f t="shared" si="21"/>
        <v>7</v>
      </c>
      <c r="C75" s="55" t="str">
        <f t="shared" si="25"/>
        <v>septembre</v>
      </c>
      <c r="D75">
        <f t="shared" si="22"/>
        <v>2017</v>
      </c>
      <c r="E75" s="13">
        <v>42994</v>
      </c>
      <c r="F75" s="16">
        <v>0.45833333333333331</v>
      </c>
      <c r="G75" s="16">
        <v>0.60416666666666663</v>
      </c>
      <c r="H75" s="16" t="s">
        <v>10</v>
      </c>
      <c r="J75" s="1">
        <f t="shared" si="16"/>
        <v>0.14583333333333331</v>
      </c>
      <c r="K75" s="2">
        <f t="shared" si="17"/>
        <v>0</v>
      </c>
      <c r="L75" s="2">
        <f t="shared" si="26"/>
        <v>7</v>
      </c>
      <c r="M75" s="2">
        <f t="shared" si="18"/>
        <v>46</v>
      </c>
      <c r="N75" s="2">
        <f t="shared" si="19"/>
        <v>87</v>
      </c>
      <c r="O75" s="6" t="str">
        <f t="shared" si="20"/>
        <v>CNT
 de 11h 00 à 14h 30</v>
      </c>
      <c r="P75" t="str">
        <f t="shared" si="23"/>
        <v>OK</v>
      </c>
    </row>
    <row r="76" spans="1:16" x14ac:dyDescent="0.25">
      <c r="A76">
        <f t="shared" si="24"/>
        <v>38</v>
      </c>
      <c r="B76" s="54">
        <f t="shared" si="21"/>
        <v>7</v>
      </c>
      <c r="C76" s="55" t="str">
        <f t="shared" si="25"/>
        <v>septembre</v>
      </c>
      <c r="D76">
        <f t="shared" si="22"/>
        <v>2017</v>
      </c>
      <c r="E76" s="13">
        <v>42994</v>
      </c>
      <c r="F76" s="16">
        <v>0.60416666666666663</v>
      </c>
      <c r="G76" s="16">
        <v>0.79166666666666663</v>
      </c>
      <c r="H76" s="16" t="s">
        <v>24</v>
      </c>
      <c r="J76" s="1">
        <f t="shared" si="16"/>
        <v>0.1875</v>
      </c>
      <c r="K76" s="2">
        <f t="shared" si="17"/>
        <v>0</v>
      </c>
      <c r="L76" s="2">
        <f t="shared" si="26"/>
        <v>7</v>
      </c>
      <c r="M76" s="2">
        <f t="shared" si="18"/>
        <v>88</v>
      </c>
      <c r="N76" s="2">
        <f t="shared" si="19"/>
        <v>141</v>
      </c>
      <c r="O76" s="6" t="str">
        <f t="shared" si="20"/>
        <v>Public + SDIS ET/OU PSIG
 de 14h 30 à 19h 00</v>
      </c>
      <c r="P76" t="str">
        <f t="shared" si="23"/>
        <v>OK</v>
      </c>
    </row>
    <row r="77" spans="1:16" ht="15.75" thickBot="1" x14ac:dyDescent="0.3">
      <c r="A77">
        <f t="shared" si="24"/>
        <v>38</v>
      </c>
      <c r="B77" s="54">
        <f t="shared" si="21"/>
        <v>7</v>
      </c>
      <c r="C77" s="55" t="str">
        <f t="shared" si="25"/>
        <v>septembre</v>
      </c>
      <c r="D77">
        <f t="shared" si="22"/>
        <v>2017</v>
      </c>
      <c r="E77" s="17">
        <v>42994</v>
      </c>
      <c r="F77" s="18">
        <v>0.79166666666666663</v>
      </c>
      <c r="G77" s="18">
        <v>0.84375</v>
      </c>
      <c r="H77" s="18" t="s">
        <v>25</v>
      </c>
      <c r="I77" s="19"/>
      <c r="J77" s="1">
        <f t="shared" si="16"/>
        <v>5.208333333333337E-2</v>
      </c>
      <c r="K77" s="2">
        <f t="shared" si="17"/>
        <v>0</v>
      </c>
      <c r="L77" s="2">
        <f t="shared" si="26"/>
        <v>7</v>
      </c>
      <c r="M77" s="2">
        <f t="shared" si="18"/>
        <v>142</v>
      </c>
      <c r="N77" s="2">
        <f t="shared" si="19"/>
        <v>156</v>
      </c>
      <c r="O77" s="6" t="str">
        <f t="shared" si="20"/>
        <v>Plongeurs masqués
 de 19h 00 à 20h 15</v>
      </c>
      <c r="P77" t="str">
        <f t="shared" si="23"/>
        <v>OK</v>
      </c>
    </row>
    <row r="78" spans="1:16" ht="15.75" thickTop="1" x14ac:dyDescent="0.25">
      <c r="A78">
        <f t="shared" si="24"/>
        <v>38</v>
      </c>
      <c r="B78" s="62">
        <f t="shared" si="21"/>
        <v>1</v>
      </c>
      <c r="C78" s="55" t="str">
        <f t="shared" si="25"/>
        <v>septembre</v>
      </c>
      <c r="D78" s="20">
        <f t="shared" si="22"/>
        <v>2017</v>
      </c>
      <c r="E78" s="21">
        <v>42995</v>
      </c>
      <c r="F78" s="22">
        <v>0.3125</v>
      </c>
      <c r="G78" s="22">
        <v>0.41666666666666669</v>
      </c>
      <c r="H78" s="22" t="s">
        <v>10</v>
      </c>
      <c r="I78" s="23"/>
      <c r="J78" s="1">
        <f t="shared" ref="J78:J141" si="27">G78-F78</f>
        <v>0.10416666666666669</v>
      </c>
      <c r="K78" s="2">
        <f t="shared" ref="K78:K141" si="28">I78*J78*24</f>
        <v>0</v>
      </c>
      <c r="L78" s="2">
        <f t="shared" si="26"/>
        <v>8</v>
      </c>
      <c r="M78" s="2">
        <f t="shared" ref="M78:M141" si="29">288*F78-86</f>
        <v>4</v>
      </c>
      <c r="N78" s="2">
        <f t="shared" ref="N78:N141" si="30">288*G78-87</f>
        <v>33</v>
      </c>
      <c r="O78" s="6" t="str">
        <f t="shared" ref="O78:O141" si="31">H78&amp;CHAR(10)&amp;" de "&amp;HOUR(F78)&amp;"h "&amp;IF(MINUTE(F78)=0,"00",MINUTE(F78))&amp;" à "&amp;HOUR(G78)&amp;"h "&amp;IF(MINUTE(G78)=0,"00",MINUTE(G78))&amp;IF(I78&lt;1,"",CHAR(10)&amp;" "&amp;I78&amp;" participants")</f>
        <v>CNT
 de 7h 30 à 10h 00</v>
      </c>
      <c r="P78" t="str">
        <f t="shared" si="23"/>
        <v>OK</v>
      </c>
    </row>
    <row r="79" spans="1:16" x14ac:dyDescent="0.25">
      <c r="A79">
        <f t="shared" si="24"/>
        <v>38</v>
      </c>
      <c r="B79" s="54">
        <f t="shared" si="21"/>
        <v>1</v>
      </c>
      <c r="C79" s="55" t="str">
        <f t="shared" si="25"/>
        <v>septembre</v>
      </c>
      <c r="D79">
        <f t="shared" si="22"/>
        <v>2017</v>
      </c>
      <c r="E79" s="13">
        <v>42995</v>
      </c>
      <c r="F79" s="16">
        <v>0.41666666666666669</v>
      </c>
      <c r="G79" s="16">
        <v>0.5625</v>
      </c>
      <c r="H79" s="16" t="s">
        <v>14</v>
      </c>
      <c r="J79" s="1">
        <f t="shared" si="27"/>
        <v>0.14583333333333331</v>
      </c>
      <c r="K79" s="2">
        <f t="shared" si="28"/>
        <v>0</v>
      </c>
      <c r="L79" s="2">
        <f t="shared" si="26"/>
        <v>8</v>
      </c>
      <c r="M79" s="2">
        <f t="shared" si="29"/>
        <v>34</v>
      </c>
      <c r="N79" s="2">
        <f t="shared" si="30"/>
        <v>75</v>
      </c>
      <c r="O79" s="6" t="str">
        <f t="shared" si="31"/>
        <v>Public
 de 10h 00 à 13h 30</v>
      </c>
      <c r="P79" t="str">
        <f t="shared" si="23"/>
        <v>OK</v>
      </c>
    </row>
    <row r="80" spans="1:16" x14ac:dyDescent="0.25">
      <c r="A80">
        <f t="shared" si="24"/>
        <v>39</v>
      </c>
      <c r="B80" s="54">
        <f t="shared" si="21"/>
        <v>2</v>
      </c>
      <c r="C80" s="55" t="str">
        <f t="shared" si="25"/>
        <v>septembre</v>
      </c>
      <c r="D80">
        <f t="shared" si="22"/>
        <v>2017</v>
      </c>
      <c r="E80" s="13">
        <v>42996</v>
      </c>
      <c r="F80" s="16">
        <v>0.375</v>
      </c>
      <c r="G80" s="16">
        <v>0.44791666666666669</v>
      </c>
      <c r="H80" s="16" t="s">
        <v>6</v>
      </c>
      <c r="J80" s="1">
        <f t="shared" si="27"/>
        <v>7.2916666666666685E-2</v>
      </c>
      <c r="K80" s="2">
        <f t="shared" si="28"/>
        <v>0</v>
      </c>
      <c r="L80" s="2">
        <f t="shared" si="26"/>
        <v>2</v>
      </c>
      <c r="M80" s="2">
        <f t="shared" si="29"/>
        <v>22</v>
      </c>
      <c r="N80" s="2">
        <f t="shared" si="30"/>
        <v>42</v>
      </c>
      <c r="O80" s="6" t="str">
        <f t="shared" si="31"/>
        <v>Lycée
 de 9h 00 à 10h 45</v>
      </c>
      <c r="P80" t="str">
        <f t="shared" si="23"/>
        <v>OK</v>
      </c>
    </row>
    <row r="81" spans="1:16" x14ac:dyDescent="0.25">
      <c r="A81">
        <f t="shared" si="24"/>
        <v>39</v>
      </c>
      <c r="B81" s="54">
        <f t="shared" si="21"/>
        <v>2</v>
      </c>
      <c r="C81" s="55" t="str">
        <f t="shared" si="25"/>
        <v>septembre</v>
      </c>
      <c r="D81">
        <f t="shared" si="22"/>
        <v>2017</v>
      </c>
      <c r="E81" s="13">
        <v>42996</v>
      </c>
      <c r="F81" s="16">
        <v>0.5</v>
      </c>
      <c r="G81" s="16">
        <v>0.5625</v>
      </c>
      <c r="H81" s="16" t="s">
        <v>7</v>
      </c>
      <c r="J81" s="1">
        <f t="shared" si="27"/>
        <v>6.25E-2</v>
      </c>
      <c r="K81" s="2">
        <f t="shared" si="28"/>
        <v>0</v>
      </c>
      <c r="L81" s="2">
        <f t="shared" si="26"/>
        <v>2</v>
      </c>
      <c r="M81" s="2">
        <f t="shared" si="29"/>
        <v>58</v>
      </c>
      <c r="N81" s="2">
        <f t="shared" si="30"/>
        <v>75</v>
      </c>
      <c r="O81" s="6" t="str">
        <f t="shared" si="31"/>
        <v>Gym Volontaire
 de 12h 00 à 13h 30</v>
      </c>
      <c r="P81" t="str">
        <f t="shared" si="23"/>
        <v>OK</v>
      </c>
    </row>
    <row r="82" spans="1:16" x14ac:dyDescent="0.25">
      <c r="A82">
        <f t="shared" si="24"/>
        <v>39</v>
      </c>
      <c r="B82" s="54">
        <f t="shared" si="21"/>
        <v>2</v>
      </c>
      <c r="C82" s="55" t="str">
        <f t="shared" si="25"/>
        <v>septembre</v>
      </c>
      <c r="D82">
        <f t="shared" si="22"/>
        <v>2017</v>
      </c>
      <c r="E82" s="13">
        <v>42996</v>
      </c>
      <c r="F82" s="16">
        <v>0.58333333333333337</v>
      </c>
      <c r="G82" s="16">
        <v>0.64583333333333337</v>
      </c>
      <c r="H82" s="16" t="s">
        <v>8</v>
      </c>
      <c r="J82" s="1">
        <f t="shared" si="27"/>
        <v>6.25E-2</v>
      </c>
      <c r="K82" s="2">
        <f t="shared" si="28"/>
        <v>0</v>
      </c>
      <c r="L82" s="2">
        <f t="shared" si="26"/>
        <v>2</v>
      </c>
      <c r="M82" s="2">
        <f t="shared" si="29"/>
        <v>82</v>
      </c>
      <c r="N82" s="2">
        <f t="shared" si="30"/>
        <v>99</v>
      </c>
      <c r="O82" s="6" t="str">
        <f t="shared" si="31"/>
        <v>Collège A
 de 14h 00 à 15h 30</v>
      </c>
      <c r="P82" t="str">
        <f t="shared" si="23"/>
        <v>OK</v>
      </c>
    </row>
    <row r="83" spans="1:16" x14ac:dyDescent="0.25">
      <c r="A83">
        <f t="shared" si="24"/>
        <v>39</v>
      </c>
      <c r="B83" s="54">
        <f t="shared" si="21"/>
        <v>2</v>
      </c>
      <c r="C83" s="55" t="str">
        <f t="shared" si="25"/>
        <v>septembre</v>
      </c>
      <c r="D83">
        <f t="shared" si="22"/>
        <v>2017</v>
      </c>
      <c r="E83" s="13">
        <v>42996</v>
      </c>
      <c r="F83" s="16">
        <v>0.64583333333333337</v>
      </c>
      <c r="G83" s="16">
        <v>0.70833333333333337</v>
      </c>
      <c r="H83" s="16" t="s">
        <v>9</v>
      </c>
      <c r="J83" s="1">
        <f t="shared" si="27"/>
        <v>6.25E-2</v>
      </c>
      <c r="K83" s="2">
        <f t="shared" si="28"/>
        <v>0</v>
      </c>
      <c r="L83" s="2">
        <f t="shared" si="26"/>
        <v>2</v>
      </c>
      <c r="M83" s="2">
        <f t="shared" si="29"/>
        <v>100</v>
      </c>
      <c r="N83" s="2">
        <f t="shared" si="30"/>
        <v>117</v>
      </c>
      <c r="O83" s="6" t="str">
        <f t="shared" si="31"/>
        <v>Collège B
 de 15h 30 à 17h 00</v>
      </c>
      <c r="P83" t="str">
        <f t="shared" si="23"/>
        <v>OK</v>
      </c>
    </row>
    <row r="84" spans="1:16" x14ac:dyDescent="0.25">
      <c r="A84">
        <f t="shared" si="24"/>
        <v>39</v>
      </c>
      <c r="B84" s="54">
        <f t="shared" si="21"/>
        <v>2</v>
      </c>
      <c r="C84" s="55" t="str">
        <f t="shared" si="25"/>
        <v>septembre</v>
      </c>
      <c r="D84">
        <f t="shared" si="22"/>
        <v>2017</v>
      </c>
      <c r="E84" s="13">
        <v>42996</v>
      </c>
      <c r="F84" s="16">
        <v>0.70833333333333337</v>
      </c>
      <c r="G84" s="16">
        <v>0.75</v>
      </c>
      <c r="H84" s="16" t="s">
        <v>7</v>
      </c>
      <c r="J84" s="1">
        <f t="shared" si="27"/>
        <v>4.166666666666663E-2</v>
      </c>
      <c r="K84" s="2">
        <f t="shared" si="28"/>
        <v>0</v>
      </c>
      <c r="L84" s="2">
        <f t="shared" si="26"/>
        <v>2</v>
      </c>
      <c r="M84" s="2">
        <f t="shared" si="29"/>
        <v>118</v>
      </c>
      <c r="N84" s="2">
        <f t="shared" si="30"/>
        <v>129</v>
      </c>
      <c r="O84" s="6" t="str">
        <f t="shared" si="31"/>
        <v>Gym Volontaire
 de 17h 00 à 18h 00</v>
      </c>
      <c r="P84" t="str">
        <f t="shared" si="23"/>
        <v>OK</v>
      </c>
    </row>
    <row r="85" spans="1:16" x14ac:dyDescent="0.25">
      <c r="A85">
        <f t="shared" si="24"/>
        <v>39</v>
      </c>
      <c r="B85" s="54">
        <f t="shared" si="21"/>
        <v>2</v>
      </c>
      <c r="C85" s="55" t="str">
        <f t="shared" si="25"/>
        <v>septembre</v>
      </c>
      <c r="D85">
        <f t="shared" si="22"/>
        <v>2017</v>
      </c>
      <c r="E85" s="13">
        <v>42996</v>
      </c>
      <c r="F85" s="16">
        <v>0.75</v>
      </c>
      <c r="G85" s="16">
        <v>0.9375</v>
      </c>
      <c r="H85" s="16" t="s">
        <v>10</v>
      </c>
      <c r="J85" s="1">
        <f t="shared" si="27"/>
        <v>0.1875</v>
      </c>
      <c r="K85" s="2">
        <f t="shared" si="28"/>
        <v>0</v>
      </c>
      <c r="L85" s="2">
        <f t="shared" si="26"/>
        <v>2</v>
      </c>
      <c r="M85" s="2">
        <f t="shared" si="29"/>
        <v>130</v>
      </c>
      <c r="N85" s="2">
        <f t="shared" si="30"/>
        <v>183</v>
      </c>
      <c r="O85" s="6" t="str">
        <f t="shared" si="31"/>
        <v>CNT
 de 18h 00 à 22h 30</v>
      </c>
      <c r="P85" t="str">
        <f t="shared" si="23"/>
        <v>OK</v>
      </c>
    </row>
    <row r="86" spans="1:16" x14ac:dyDescent="0.25">
      <c r="A86">
        <f t="shared" si="24"/>
        <v>39</v>
      </c>
      <c r="B86" s="54">
        <f t="shared" si="21"/>
        <v>3</v>
      </c>
      <c r="C86" s="55" t="str">
        <f t="shared" si="25"/>
        <v>septembre</v>
      </c>
      <c r="D86">
        <f t="shared" si="22"/>
        <v>2017</v>
      </c>
      <c r="E86" s="13">
        <v>42997</v>
      </c>
      <c r="F86" s="16">
        <v>0.3125</v>
      </c>
      <c r="G86" s="16">
        <v>0.34375</v>
      </c>
      <c r="H86" s="16" t="s">
        <v>11</v>
      </c>
      <c r="J86" s="1">
        <f t="shared" si="27"/>
        <v>3.125E-2</v>
      </c>
      <c r="K86" s="2">
        <f t="shared" si="28"/>
        <v>0</v>
      </c>
      <c r="L86" s="2">
        <f t="shared" si="26"/>
        <v>3</v>
      </c>
      <c r="M86" s="2">
        <f t="shared" si="29"/>
        <v>4</v>
      </c>
      <c r="N86" s="2">
        <f t="shared" si="30"/>
        <v>12</v>
      </c>
      <c r="O86" s="6" t="str">
        <f t="shared" si="31"/>
        <v>SDIS et/OU PSIG
 de 7h 30 à 8h 15</v>
      </c>
      <c r="P86" t="str">
        <f t="shared" si="23"/>
        <v>OK</v>
      </c>
    </row>
    <row r="87" spans="1:16" x14ac:dyDescent="0.25">
      <c r="A87">
        <f t="shared" si="24"/>
        <v>39</v>
      </c>
      <c r="B87" s="54">
        <f t="shared" si="21"/>
        <v>3</v>
      </c>
      <c r="C87" s="55" t="str">
        <f t="shared" si="25"/>
        <v>septembre</v>
      </c>
      <c r="D87">
        <f t="shared" si="22"/>
        <v>2017</v>
      </c>
      <c r="E87" s="13">
        <v>42997</v>
      </c>
      <c r="F87" s="16">
        <v>0.35416666666666669</v>
      </c>
      <c r="G87" s="16">
        <v>0.5</v>
      </c>
      <c r="H87" s="16" t="s">
        <v>12</v>
      </c>
      <c r="J87" s="1">
        <f t="shared" si="27"/>
        <v>0.14583333333333331</v>
      </c>
      <c r="K87" s="2">
        <f t="shared" si="28"/>
        <v>0</v>
      </c>
      <c r="L87" s="2">
        <f t="shared" si="26"/>
        <v>3</v>
      </c>
      <c r="M87" s="2">
        <f t="shared" si="29"/>
        <v>16</v>
      </c>
      <c r="N87" s="2">
        <f t="shared" si="30"/>
        <v>57</v>
      </c>
      <c r="O87" s="6" t="str">
        <f t="shared" si="31"/>
        <v>Collège C
 de 8h 30 à 12h 00</v>
      </c>
      <c r="P87" t="str">
        <f t="shared" si="23"/>
        <v>OK</v>
      </c>
    </row>
    <row r="88" spans="1:16" x14ac:dyDescent="0.25">
      <c r="A88">
        <f t="shared" si="24"/>
        <v>39</v>
      </c>
      <c r="B88" s="54">
        <f t="shared" si="21"/>
        <v>3</v>
      </c>
      <c r="C88" s="55" t="str">
        <f t="shared" si="25"/>
        <v>septembre</v>
      </c>
      <c r="D88">
        <f t="shared" si="22"/>
        <v>2017</v>
      </c>
      <c r="E88" s="13">
        <v>42997</v>
      </c>
      <c r="F88" s="16">
        <v>0.52083333333333337</v>
      </c>
      <c r="G88" s="16">
        <v>0.5625</v>
      </c>
      <c r="H88" s="16" t="s">
        <v>13</v>
      </c>
      <c r="J88" s="1">
        <f t="shared" si="27"/>
        <v>4.166666666666663E-2</v>
      </c>
      <c r="K88" s="2">
        <f t="shared" si="28"/>
        <v>0</v>
      </c>
      <c r="L88" s="2">
        <f t="shared" si="26"/>
        <v>3</v>
      </c>
      <c r="M88" s="2">
        <f t="shared" si="29"/>
        <v>64</v>
      </c>
      <c r="N88" s="2">
        <f t="shared" si="30"/>
        <v>75</v>
      </c>
      <c r="O88" s="6" t="str">
        <f t="shared" si="31"/>
        <v>Maison Des Cèdres
 de 12h 30 à 13h 30</v>
      </c>
      <c r="P88" t="str">
        <f t="shared" si="23"/>
        <v>OK</v>
      </c>
    </row>
    <row r="89" spans="1:16" x14ac:dyDescent="0.25">
      <c r="A89">
        <f t="shared" si="24"/>
        <v>39</v>
      </c>
      <c r="B89" s="54">
        <f t="shared" si="21"/>
        <v>3</v>
      </c>
      <c r="C89" s="55" t="str">
        <f t="shared" si="25"/>
        <v>septembre</v>
      </c>
      <c r="D89">
        <f t="shared" si="22"/>
        <v>2017</v>
      </c>
      <c r="E89" s="13">
        <v>42997</v>
      </c>
      <c r="F89" s="16">
        <v>0.58333333333333337</v>
      </c>
      <c r="G89" s="16">
        <v>0.75</v>
      </c>
      <c r="H89" s="16" t="s">
        <v>6</v>
      </c>
      <c r="J89" s="1">
        <f t="shared" si="27"/>
        <v>0.16666666666666663</v>
      </c>
      <c r="K89" s="2">
        <f t="shared" si="28"/>
        <v>0</v>
      </c>
      <c r="L89" s="2">
        <f t="shared" si="26"/>
        <v>3</v>
      </c>
      <c r="M89" s="2">
        <f t="shared" si="29"/>
        <v>82</v>
      </c>
      <c r="N89" s="2">
        <f t="shared" si="30"/>
        <v>129</v>
      </c>
      <c r="O89" s="6" t="str">
        <f t="shared" si="31"/>
        <v>Lycée
 de 14h 00 à 18h 00</v>
      </c>
      <c r="P89" t="str">
        <f t="shared" si="23"/>
        <v>OK</v>
      </c>
    </row>
    <row r="90" spans="1:16" x14ac:dyDescent="0.25">
      <c r="A90">
        <f t="shared" si="24"/>
        <v>39</v>
      </c>
      <c r="B90" s="54">
        <f t="shared" si="21"/>
        <v>3</v>
      </c>
      <c r="C90" s="55" t="str">
        <f t="shared" si="25"/>
        <v>septembre</v>
      </c>
      <c r="D90">
        <f t="shared" si="22"/>
        <v>2017</v>
      </c>
      <c r="E90" s="13">
        <v>42997</v>
      </c>
      <c r="F90" s="16">
        <v>0.75</v>
      </c>
      <c r="G90" s="16">
        <v>0.83333333333333337</v>
      </c>
      <c r="H90" s="16" t="s">
        <v>14</v>
      </c>
      <c r="J90" s="1">
        <f t="shared" si="27"/>
        <v>8.333333333333337E-2</v>
      </c>
      <c r="K90" s="2">
        <f t="shared" si="28"/>
        <v>0</v>
      </c>
      <c r="L90" s="2">
        <f t="shared" si="26"/>
        <v>3</v>
      </c>
      <c r="M90" s="2">
        <f t="shared" si="29"/>
        <v>130</v>
      </c>
      <c r="N90" s="2">
        <f t="shared" si="30"/>
        <v>153</v>
      </c>
      <c r="O90" s="6" t="str">
        <f t="shared" si="31"/>
        <v>Public
 de 18h 00 à 20h 00</v>
      </c>
      <c r="P90" t="str">
        <f t="shared" si="23"/>
        <v>OK</v>
      </c>
    </row>
    <row r="91" spans="1:16" x14ac:dyDescent="0.25">
      <c r="A91">
        <f t="shared" si="24"/>
        <v>39</v>
      </c>
      <c r="B91" s="54">
        <f t="shared" si="21"/>
        <v>3</v>
      </c>
      <c r="C91" s="55" t="str">
        <f t="shared" si="25"/>
        <v>septembre</v>
      </c>
      <c r="D91">
        <f t="shared" si="22"/>
        <v>2017</v>
      </c>
      <c r="E91" s="13">
        <v>42997</v>
      </c>
      <c r="F91" s="16">
        <v>0.83333333333333337</v>
      </c>
      <c r="G91" s="16">
        <v>0.9375</v>
      </c>
      <c r="H91" s="16" t="s">
        <v>10</v>
      </c>
      <c r="J91" s="1">
        <f t="shared" si="27"/>
        <v>0.10416666666666663</v>
      </c>
      <c r="K91" s="2">
        <f t="shared" si="28"/>
        <v>0</v>
      </c>
      <c r="L91" s="2">
        <f t="shared" si="26"/>
        <v>3</v>
      </c>
      <c r="M91" s="2">
        <f t="shared" si="29"/>
        <v>154</v>
      </c>
      <c r="N91" s="2">
        <f t="shared" si="30"/>
        <v>183</v>
      </c>
      <c r="O91" s="6" t="str">
        <f t="shared" si="31"/>
        <v>CNT
 de 20h 00 à 22h 30</v>
      </c>
      <c r="P91" t="str">
        <f t="shared" si="23"/>
        <v>OK</v>
      </c>
    </row>
    <row r="92" spans="1:16" ht="15.75" thickBot="1" x14ac:dyDescent="0.3">
      <c r="A92">
        <f t="shared" si="24"/>
        <v>39</v>
      </c>
      <c r="B92" s="54">
        <f t="shared" si="21"/>
        <v>4</v>
      </c>
      <c r="C92" s="55" t="str">
        <f t="shared" si="25"/>
        <v>septembre</v>
      </c>
      <c r="D92">
        <f t="shared" si="22"/>
        <v>2017</v>
      </c>
      <c r="E92" s="13">
        <v>42998</v>
      </c>
      <c r="F92" s="16">
        <v>0.33333333333333331</v>
      </c>
      <c r="G92" s="16">
        <v>0.41666666666666669</v>
      </c>
      <c r="H92" s="16" t="s">
        <v>6</v>
      </c>
      <c r="J92" s="1">
        <f t="shared" si="27"/>
        <v>8.333333333333337E-2</v>
      </c>
      <c r="K92" s="2">
        <f t="shared" si="28"/>
        <v>0</v>
      </c>
      <c r="L92" s="2">
        <f t="shared" si="26"/>
        <v>4</v>
      </c>
      <c r="M92" s="2">
        <f t="shared" si="29"/>
        <v>10</v>
      </c>
      <c r="N92" s="2">
        <f t="shared" si="30"/>
        <v>33</v>
      </c>
      <c r="O92" s="6" t="str">
        <f t="shared" si="31"/>
        <v>Lycée
 de 8h 00 à 10h 00</v>
      </c>
      <c r="P92" t="str">
        <f t="shared" si="23"/>
        <v>OK</v>
      </c>
    </row>
    <row r="93" spans="1:16" s="20" customFormat="1" ht="15.75" thickTop="1" x14ac:dyDescent="0.25">
      <c r="A93">
        <f t="shared" si="24"/>
        <v>39</v>
      </c>
      <c r="B93" s="54">
        <f t="shared" si="21"/>
        <v>4</v>
      </c>
      <c r="C93" s="55" t="str">
        <f t="shared" si="25"/>
        <v>septembre</v>
      </c>
      <c r="D93">
        <f t="shared" si="22"/>
        <v>2017</v>
      </c>
      <c r="E93" s="13">
        <v>42998</v>
      </c>
      <c r="F93" s="16">
        <v>0.41666666666666669</v>
      </c>
      <c r="G93" s="16">
        <v>0.5</v>
      </c>
      <c r="H93" s="16" t="s">
        <v>6</v>
      </c>
      <c r="I93" s="15"/>
      <c r="J93" s="24">
        <f t="shared" si="27"/>
        <v>8.3333333333333315E-2</v>
      </c>
      <c r="K93" s="25">
        <f t="shared" si="28"/>
        <v>0</v>
      </c>
      <c r="L93" s="2">
        <f t="shared" si="26"/>
        <v>4</v>
      </c>
      <c r="M93" s="25">
        <f t="shared" si="29"/>
        <v>34</v>
      </c>
      <c r="N93" s="25">
        <f t="shared" si="30"/>
        <v>57</v>
      </c>
      <c r="O93" s="26" t="str">
        <f t="shared" si="31"/>
        <v>Lycée
 de 10h 00 à 12h 00</v>
      </c>
      <c r="P93" t="str">
        <f t="shared" si="23"/>
        <v>OK</v>
      </c>
    </row>
    <row r="94" spans="1:16" x14ac:dyDescent="0.25">
      <c r="A94">
        <f t="shared" si="24"/>
        <v>39</v>
      </c>
      <c r="B94" s="54">
        <f t="shared" si="21"/>
        <v>4</v>
      </c>
      <c r="C94" s="55" t="str">
        <f t="shared" si="25"/>
        <v>septembre</v>
      </c>
      <c r="D94">
        <f t="shared" si="22"/>
        <v>2017</v>
      </c>
      <c r="E94" s="13">
        <v>42998</v>
      </c>
      <c r="F94" s="16">
        <v>0.52083333333333337</v>
      </c>
      <c r="G94" s="16">
        <v>0.60416666666666663</v>
      </c>
      <c r="H94" s="16" t="s">
        <v>10</v>
      </c>
      <c r="J94" s="1">
        <f t="shared" si="27"/>
        <v>8.3333333333333259E-2</v>
      </c>
      <c r="K94" s="2">
        <f t="shared" si="28"/>
        <v>0</v>
      </c>
      <c r="L94" s="2">
        <f t="shared" si="26"/>
        <v>4</v>
      </c>
      <c r="M94" s="2">
        <f t="shared" si="29"/>
        <v>64</v>
      </c>
      <c r="N94" s="2">
        <f t="shared" si="30"/>
        <v>87</v>
      </c>
      <c r="O94" s="6" t="str">
        <f t="shared" si="31"/>
        <v>CNT
 de 12h 30 à 14h 30</v>
      </c>
      <c r="P94" t="str">
        <f t="shared" si="23"/>
        <v>OK</v>
      </c>
    </row>
    <row r="95" spans="1:16" x14ac:dyDescent="0.25">
      <c r="A95">
        <f t="shared" si="24"/>
        <v>39</v>
      </c>
      <c r="B95" s="54">
        <f t="shared" si="21"/>
        <v>4</v>
      </c>
      <c r="C95" s="55" t="str">
        <f t="shared" si="25"/>
        <v>septembre</v>
      </c>
      <c r="D95">
        <f t="shared" si="22"/>
        <v>2017</v>
      </c>
      <c r="E95" s="13">
        <v>42998</v>
      </c>
      <c r="F95" s="16">
        <v>0.60416666666666663</v>
      </c>
      <c r="G95" s="16">
        <v>0.79166666666666663</v>
      </c>
      <c r="H95" s="16" t="s">
        <v>14</v>
      </c>
      <c r="J95" s="1">
        <f t="shared" si="27"/>
        <v>0.1875</v>
      </c>
      <c r="K95" s="2">
        <f t="shared" si="28"/>
        <v>0</v>
      </c>
      <c r="L95" s="2">
        <f t="shared" si="26"/>
        <v>4</v>
      </c>
      <c r="M95" s="2">
        <f t="shared" si="29"/>
        <v>88</v>
      </c>
      <c r="N95" s="2">
        <f t="shared" si="30"/>
        <v>141</v>
      </c>
      <c r="O95" s="6" t="str">
        <f t="shared" si="31"/>
        <v>Public
 de 14h 30 à 19h 00</v>
      </c>
      <c r="P95" t="str">
        <f t="shared" si="23"/>
        <v>OK</v>
      </c>
    </row>
    <row r="96" spans="1:16" x14ac:dyDescent="0.25">
      <c r="A96">
        <f t="shared" si="24"/>
        <v>39</v>
      </c>
      <c r="B96" s="54">
        <f t="shared" si="21"/>
        <v>4</v>
      </c>
      <c r="C96" s="55" t="str">
        <f t="shared" si="25"/>
        <v>septembre</v>
      </c>
      <c r="D96">
        <f t="shared" si="22"/>
        <v>2017</v>
      </c>
      <c r="E96" s="13">
        <v>42998</v>
      </c>
      <c r="F96" s="16">
        <v>0.79166666666666663</v>
      </c>
      <c r="G96" s="16">
        <v>0.83333333333333337</v>
      </c>
      <c r="H96" s="16" t="s">
        <v>10</v>
      </c>
      <c r="J96" s="1">
        <f t="shared" si="27"/>
        <v>4.1666666666666741E-2</v>
      </c>
      <c r="K96" s="2">
        <f t="shared" si="28"/>
        <v>0</v>
      </c>
      <c r="L96" s="2">
        <f t="shared" si="26"/>
        <v>4</v>
      </c>
      <c r="M96" s="2">
        <f t="shared" si="29"/>
        <v>142</v>
      </c>
      <c r="N96" s="2">
        <f t="shared" si="30"/>
        <v>153</v>
      </c>
      <c r="O96" s="6" t="str">
        <f t="shared" si="31"/>
        <v>CNT
 de 19h 00 à 20h 00</v>
      </c>
      <c r="P96" t="str">
        <f t="shared" si="23"/>
        <v>OK</v>
      </c>
    </row>
    <row r="97" spans="1:16" x14ac:dyDescent="0.25">
      <c r="A97">
        <f t="shared" si="24"/>
        <v>39</v>
      </c>
      <c r="B97" s="54">
        <f t="shared" si="21"/>
        <v>4</v>
      </c>
      <c r="C97" s="55" t="str">
        <f t="shared" si="25"/>
        <v>septembre</v>
      </c>
      <c r="D97">
        <f t="shared" si="22"/>
        <v>2017</v>
      </c>
      <c r="E97" s="13">
        <v>42998</v>
      </c>
      <c r="F97" s="16">
        <v>0.83333333333333337</v>
      </c>
      <c r="G97" s="16">
        <v>0.9375</v>
      </c>
      <c r="H97" s="16" t="s">
        <v>25</v>
      </c>
      <c r="J97" s="1">
        <f t="shared" si="27"/>
        <v>0.10416666666666663</v>
      </c>
      <c r="K97" s="2">
        <f t="shared" si="28"/>
        <v>0</v>
      </c>
      <c r="L97" s="2">
        <f t="shared" si="26"/>
        <v>4</v>
      </c>
      <c r="M97" s="2">
        <f t="shared" si="29"/>
        <v>154</v>
      </c>
      <c r="N97" s="2">
        <f t="shared" si="30"/>
        <v>183</v>
      </c>
      <c r="O97" s="6" t="str">
        <f t="shared" si="31"/>
        <v>Plongeurs masqués
 de 20h 00 à 22h 30</v>
      </c>
      <c r="P97" t="str">
        <f t="shared" si="23"/>
        <v>OK</v>
      </c>
    </row>
    <row r="98" spans="1:16" x14ac:dyDescent="0.25">
      <c r="A98">
        <f t="shared" si="24"/>
        <v>39</v>
      </c>
      <c r="B98" s="54">
        <f t="shared" si="21"/>
        <v>5</v>
      </c>
      <c r="C98" s="55" t="str">
        <f t="shared" si="25"/>
        <v>septembre</v>
      </c>
      <c r="D98">
        <f t="shared" si="22"/>
        <v>2017</v>
      </c>
      <c r="E98" s="13">
        <v>42999</v>
      </c>
      <c r="F98" s="16">
        <v>0.35416666666666669</v>
      </c>
      <c r="G98" s="16">
        <v>0.41666666666666669</v>
      </c>
      <c r="H98" s="16" t="s">
        <v>9</v>
      </c>
      <c r="J98" s="1">
        <f t="shared" si="27"/>
        <v>6.25E-2</v>
      </c>
      <c r="K98" s="2">
        <f t="shared" si="28"/>
        <v>0</v>
      </c>
      <c r="L98" s="2">
        <f t="shared" si="26"/>
        <v>5</v>
      </c>
      <c r="M98" s="2">
        <f t="shared" si="29"/>
        <v>16</v>
      </c>
      <c r="N98" s="2">
        <f t="shared" si="30"/>
        <v>33</v>
      </c>
      <c r="O98" s="6" t="str">
        <f t="shared" si="31"/>
        <v>Collège B
 de 8h 30 à 10h 00</v>
      </c>
      <c r="P98" t="str">
        <f t="shared" si="23"/>
        <v>OK</v>
      </c>
    </row>
    <row r="99" spans="1:16" x14ac:dyDescent="0.25">
      <c r="A99">
        <f t="shared" si="24"/>
        <v>39</v>
      </c>
      <c r="B99" s="54">
        <f t="shared" si="21"/>
        <v>5</v>
      </c>
      <c r="C99" s="55" t="str">
        <f t="shared" si="25"/>
        <v>septembre</v>
      </c>
      <c r="D99">
        <f t="shared" si="22"/>
        <v>2017</v>
      </c>
      <c r="E99" s="13">
        <v>42999</v>
      </c>
      <c r="F99" s="16">
        <v>0.52083333333333337</v>
      </c>
      <c r="G99" s="16">
        <v>0.5625</v>
      </c>
      <c r="H99" s="16" t="s">
        <v>18</v>
      </c>
      <c r="J99" s="1">
        <f t="shared" si="27"/>
        <v>4.166666666666663E-2</v>
      </c>
      <c r="K99" s="2">
        <f t="shared" si="28"/>
        <v>0</v>
      </c>
      <c r="L99" s="2">
        <f t="shared" si="26"/>
        <v>5</v>
      </c>
      <c r="M99" s="2">
        <f t="shared" si="29"/>
        <v>64</v>
      </c>
      <c r="N99" s="2">
        <f t="shared" si="30"/>
        <v>75</v>
      </c>
      <c r="O99" s="6" t="str">
        <f t="shared" si="31"/>
        <v>Inss
 de 12h 30 à 13h 30</v>
      </c>
      <c r="P99" t="str">
        <f t="shared" si="23"/>
        <v>OK</v>
      </c>
    </row>
    <row r="100" spans="1:16" x14ac:dyDescent="0.25">
      <c r="A100">
        <f t="shared" si="24"/>
        <v>39</v>
      </c>
      <c r="B100" s="54">
        <f t="shared" si="21"/>
        <v>5</v>
      </c>
      <c r="C100" s="55" t="str">
        <f t="shared" si="25"/>
        <v>septembre</v>
      </c>
      <c r="D100">
        <f t="shared" si="22"/>
        <v>2017</v>
      </c>
      <c r="E100" s="13">
        <v>42999</v>
      </c>
      <c r="F100" s="16">
        <v>0.58333333333333337</v>
      </c>
      <c r="G100" s="16">
        <v>0.61111111111111105</v>
      </c>
      <c r="H100" s="16" t="s">
        <v>19</v>
      </c>
      <c r="J100" s="1">
        <f t="shared" si="27"/>
        <v>2.7777777777777679E-2</v>
      </c>
      <c r="K100" s="2">
        <f t="shared" si="28"/>
        <v>0</v>
      </c>
      <c r="L100" s="2">
        <f t="shared" si="26"/>
        <v>5</v>
      </c>
      <c r="M100" s="2">
        <f t="shared" si="29"/>
        <v>82</v>
      </c>
      <c r="N100" s="2">
        <f t="shared" si="30"/>
        <v>88.999999999999972</v>
      </c>
      <c r="O100" s="6" t="str">
        <f t="shared" si="31"/>
        <v>Ecole Primaire A
 de 14h 00 à 14h 40</v>
      </c>
      <c r="P100" t="str">
        <f t="shared" si="23"/>
        <v>OK</v>
      </c>
    </row>
    <row r="101" spans="1:16" x14ac:dyDescent="0.25">
      <c r="A101">
        <f t="shared" si="24"/>
        <v>39</v>
      </c>
      <c r="B101" s="54">
        <f t="shared" si="21"/>
        <v>5</v>
      </c>
      <c r="C101" s="55" t="str">
        <f t="shared" si="25"/>
        <v>septembre</v>
      </c>
      <c r="D101">
        <f t="shared" si="22"/>
        <v>2017</v>
      </c>
      <c r="E101" s="13">
        <v>42999</v>
      </c>
      <c r="F101" s="16">
        <v>0.61458333333333337</v>
      </c>
      <c r="G101" s="16">
        <v>0.64236111111111105</v>
      </c>
      <c r="H101" s="16" t="s">
        <v>19</v>
      </c>
      <c r="J101" s="1">
        <f t="shared" si="27"/>
        <v>2.7777777777777679E-2</v>
      </c>
      <c r="K101" s="2">
        <f t="shared" si="28"/>
        <v>0</v>
      </c>
      <c r="L101" s="2">
        <f t="shared" si="26"/>
        <v>5</v>
      </c>
      <c r="M101" s="2">
        <f t="shared" si="29"/>
        <v>91</v>
      </c>
      <c r="N101" s="2">
        <f t="shared" si="30"/>
        <v>97.999999999999972</v>
      </c>
      <c r="O101" s="6" t="str">
        <f t="shared" si="31"/>
        <v>Ecole Primaire A
 de 14h 45 à 15h 25</v>
      </c>
      <c r="P101" t="str">
        <f t="shared" si="23"/>
        <v>OK</v>
      </c>
    </row>
    <row r="102" spans="1:16" x14ac:dyDescent="0.25">
      <c r="A102">
        <f t="shared" si="24"/>
        <v>39</v>
      </c>
      <c r="B102" s="54">
        <f t="shared" si="21"/>
        <v>5</v>
      </c>
      <c r="C102" s="55" t="str">
        <f t="shared" si="25"/>
        <v>septembre</v>
      </c>
      <c r="D102">
        <f t="shared" si="22"/>
        <v>2017</v>
      </c>
      <c r="E102" s="13">
        <v>42999</v>
      </c>
      <c r="F102" s="16">
        <v>0.66666666666666663</v>
      </c>
      <c r="G102" s="16">
        <v>0.75</v>
      </c>
      <c r="H102" s="16" t="s">
        <v>6</v>
      </c>
      <c r="J102" s="1">
        <f t="shared" si="27"/>
        <v>8.333333333333337E-2</v>
      </c>
      <c r="K102" s="2">
        <f t="shared" si="28"/>
        <v>0</v>
      </c>
      <c r="L102" s="2">
        <f t="shared" si="26"/>
        <v>5</v>
      </c>
      <c r="M102" s="2">
        <f t="shared" si="29"/>
        <v>106</v>
      </c>
      <c r="N102" s="2">
        <f t="shared" si="30"/>
        <v>129</v>
      </c>
      <c r="O102" s="6" t="str">
        <f t="shared" si="31"/>
        <v>Lycée
 de 16h 00 à 18h 00</v>
      </c>
      <c r="P102" t="str">
        <f t="shared" si="23"/>
        <v>OK</v>
      </c>
    </row>
    <row r="103" spans="1:16" x14ac:dyDescent="0.25">
      <c r="A103">
        <f t="shared" si="24"/>
        <v>39</v>
      </c>
      <c r="B103" s="54">
        <f t="shared" si="21"/>
        <v>5</v>
      </c>
      <c r="C103" s="55" t="str">
        <f t="shared" si="25"/>
        <v>septembre</v>
      </c>
      <c r="D103">
        <f t="shared" si="22"/>
        <v>2017</v>
      </c>
      <c r="E103" s="13">
        <v>42999</v>
      </c>
      <c r="F103" s="16">
        <v>0.75</v>
      </c>
      <c r="G103" s="16">
        <v>0.83333333333333337</v>
      </c>
      <c r="H103" s="16" t="s">
        <v>14</v>
      </c>
      <c r="J103" s="1">
        <f t="shared" si="27"/>
        <v>8.333333333333337E-2</v>
      </c>
      <c r="K103" s="2">
        <f t="shared" si="28"/>
        <v>0</v>
      </c>
      <c r="L103" s="2">
        <f t="shared" si="26"/>
        <v>5</v>
      </c>
      <c r="M103" s="2">
        <f t="shared" si="29"/>
        <v>130</v>
      </c>
      <c r="N103" s="2">
        <f t="shared" si="30"/>
        <v>153</v>
      </c>
      <c r="O103" s="6" t="str">
        <f t="shared" si="31"/>
        <v>Public
 de 18h 00 à 20h 00</v>
      </c>
      <c r="P103" t="str">
        <f t="shared" si="23"/>
        <v>OK</v>
      </c>
    </row>
    <row r="104" spans="1:16" x14ac:dyDescent="0.25">
      <c r="A104">
        <f t="shared" si="24"/>
        <v>39</v>
      </c>
      <c r="B104" s="54">
        <f t="shared" si="21"/>
        <v>5</v>
      </c>
      <c r="C104" s="55" t="str">
        <f t="shared" si="25"/>
        <v>septembre</v>
      </c>
      <c r="D104">
        <f t="shared" si="22"/>
        <v>2017</v>
      </c>
      <c r="E104" s="13">
        <v>42999</v>
      </c>
      <c r="F104" s="16">
        <v>0.83333333333333337</v>
      </c>
      <c r="G104" s="16">
        <v>0.9375</v>
      </c>
      <c r="H104" s="16" t="s">
        <v>10</v>
      </c>
      <c r="J104" s="1">
        <f t="shared" si="27"/>
        <v>0.10416666666666663</v>
      </c>
      <c r="K104" s="2">
        <f t="shared" si="28"/>
        <v>0</v>
      </c>
      <c r="L104" s="2">
        <f t="shared" si="26"/>
        <v>5</v>
      </c>
      <c r="M104" s="2">
        <f t="shared" si="29"/>
        <v>154</v>
      </c>
      <c r="N104" s="2">
        <f t="shared" si="30"/>
        <v>183</v>
      </c>
      <c r="O104" s="6" t="str">
        <f t="shared" si="31"/>
        <v>CNT
 de 20h 00 à 22h 30</v>
      </c>
      <c r="P104" t="str">
        <f t="shared" si="23"/>
        <v>OK</v>
      </c>
    </row>
    <row r="105" spans="1:16" x14ac:dyDescent="0.25">
      <c r="A105">
        <f t="shared" si="24"/>
        <v>39</v>
      </c>
      <c r="B105" s="54">
        <f t="shared" si="21"/>
        <v>6</v>
      </c>
      <c r="C105" s="55" t="str">
        <f t="shared" si="25"/>
        <v>septembre</v>
      </c>
      <c r="D105">
        <f t="shared" si="22"/>
        <v>2017</v>
      </c>
      <c r="E105" s="13">
        <v>43000</v>
      </c>
      <c r="F105" s="16">
        <v>0.375</v>
      </c>
      <c r="G105" s="16">
        <v>0.47916666666666669</v>
      </c>
      <c r="H105" s="16" t="s">
        <v>21</v>
      </c>
      <c r="J105" s="1">
        <f t="shared" si="27"/>
        <v>0.10416666666666669</v>
      </c>
      <c r="K105" s="2">
        <f t="shared" si="28"/>
        <v>0</v>
      </c>
      <c r="L105" s="2">
        <f t="shared" si="26"/>
        <v>6</v>
      </c>
      <c r="M105" s="2">
        <f t="shared" si="29"/>
        <v>22</v>
      </c>
      <c r="N105" s="2">
        <f t="shared" si="30"/>
        <v>51</v>
      </c>
      <c r="O105" s="6" t="str">
        <f t="shared" si="31"/>
        <v>Ecole Primaire B
 de 9h 00 à 11h 30</v>
      </c>
      <c r="P105" t="str">
        <f t="shared" si="23"/>
        <v>OK</v>
      </c>
    </row>
    <row r="106" spans="1:16" x14ac:dyDescent="0.25">
      <c r="A106">
        <f t="shared" si="24"/>
        <v>39</v>
      </c>
      <c r="B106" s="54">
        <f t="shared" si="21"/>
        <v>6</v>
      </c>
      <c r="C106" s="55" t="str">
        <f t="shared" si="25"/>
        <v>septembre</v>
      </c>
      <c r="D106">
        <f t="shared" si="22"/>
        <v>2017</v>
      </c>
      <c r="E106" s="13">
        <v>43000</v>
      </c>
      <c r="F106" s="16">
        <v>0.52083333333333337</v>
      </c>
      <c r="G106" s="16">
        <v>0.5625</v>
      </c>
      <c r="H106" s="16" t="s">
        <v>13</v>
      </c>
      <c r="J106" s="1">
        <f t="shared" si="27"/>
        <v>4.166666666666663E-2</v>
      </c>
      <c r="K106" s="2">
        <f t="shared" si="28"/>
        <v>0</v>
      </c>
      <c r="L106" s="2">
        <f t="shared" si="26"/>
        <v>6</v>
      </c>
      <c r="M106" s="2">
        <f t="shared" si="29"/>
        <v>64</v>
      </c>
      <c r="N106" s="2">
        <f t="shared" si="30"/>
        <v>75</v>
      </c>
      <c r="O106" s="6" t="str">
        <f t="shared" si="31"/>
        <v>Maison Des Cèdres
 de 12h 30 à 13h 30</v>
      </c>
      <c r="P106" t="str">
        <f t="shared" si="23"/>
        <v>OK</v>
      </c>
    </row>
    <row r="107" spans="1:16" x14ac:dyDescent="0.25">
      <c r="A107">
        <f t="shared" si="24"/>
        <v>39</v>
      </c>
      <c r="B107" s="54">
        <f t="shared" si="21"/>
        <v>6</v>
      </c>
      <c r="C107" s="55" t="str">
        <f t="shared" si="25"/>
        <v>septembre</v>
      </c>
      <c r="D107">
        <f t="shared" si="22"/>
        <v>2017</v>
      </c>
      <c r="E107" s="13">
        <v>43000</v>
      </c>
      <c r="F107" s="16">
        <v>0.58333333333333337</v>
      </c>
      <c r="G107" s="16">
        <v>0.66666666666666663</v>
      </c>
      <c r="H107" s="16" t="s">
        <v>6</v>
      </c>
      <c r="J107" s="1">
        <f t="shared" si="27"/>
        <v>8.3333333333333259E-2</v>
      </c>
      <c r="K107" s="2">
        <f t="shared" si="28"/>
        <v>0</v>
      </c>
      <c r="L107" s="2">
        <f t="shared" si="26"/>
        <v>6</v>
      </c>
      <c r="M107" s="2">
        <f t="shared" si="29"/>
        <v>82</v>
      </c>
      <c r="N107" s="2">
        <f t="shared" si="30"/>
        <v>105</v>
      </c>
      <c r="O107" s="6" t="str">
        <f t="shared" si="31"/>
        <v>Lycée
 de 14h 00 à 16h 00</v>
      </c>
      <c r="P107" t="str">
        <f t="shared" si="23"/>
        <v>OK</v>
      </c>
    </row>
    <row r="108" spans="1:16" x14ac:dyDescent="0.25">
      <c r="A108">
        <f t="shared" si="24"/>
        <v>39</v>
      </c>
      <c r="B108" s="54">
        <f t="shared" si="21"/>
        <v>6</v>
      </c>
      <c r="C108" s="55" t="str">
        <f t="shared" si="25"/>
        <v>septembre</v>
      </c>
      <c r="D108">
        <f t="shared" si="22"/>
        <v>2017</v>
      </c>
      <c r="E108" s="13">
        <v>43000</v>
      </c>
      <c r="F108" s="16">
        <v>0.66666666666666663</v>
      </c>
      <c r="G108" s="16">
        <v>0.75</v>
      </c>
      <c r="H108" s="16" t="s">
        <v>6</v>
      </c>
      <c r="J108" s="1">
        <f t="shared" si="27"/>
        <v>8.333333333333337E-2</v>
      </c>
      <c r="K108" s="2">
        <f t="shared" si="28"/>
        <v>0</v>
      </c>
      <c r="L108" s="2">
        <f t="shared" si="26"/>
        <v>6</v>
      </c>
      <c r="M108" s="2">
        <f t="shared" si="29"/>
        <v>106</v>
      </c>
      <c r="N108" s="2">
        <f t="shared" si="30"/>
        <v>129</v>
      </c>
      <c r="O108" s="6" t="str">
        <f t="shared" si="31"/>
        <v>Lycée
 de 16h 00 à 18h 00</v>
      </c>
      <c r="P108" t="str">
        <f t="shared" si="23"/>
        <v>OK</v>
      </c>
    </row>
    <row r="109" spans="1:16" x14ac:dyDescent="0.25">
      <c r="A109">
        <f t="shared" si="24"/>
        <v>39</v>
      </c>
      <c r="B109" s="54">
        <f t="shared" si="21"/>
        <v>6</v>
      </c>
      <c r="C109" s="55" t="str">
        <f t="shared" si="25"/>
        <v>septembre</v>
      </c>
      <c r="D109">
        <f t="shared" si="22"/>
        <v>2017</v>
      </c>
      <c r="E109" s="13">
        <v>43000</v>
      </c>
      <c r="F109" s="16">
        <v>0.75</v>
      </c>
      <c r="G109" s="16">
        <v>0.83333333333333337</v>
      </c>
      <c r="H109" s="16" t="s">
        <v>14</v>
      </c>
      <c r="J109" s="1">
        <f t="shared" si="27"/>
        <v>8.333333333333337E-2</v>
      </c>
      <c r="K109" s="2">
        <f t="shared" si="28"/>
        <v>0</v>
      </c>
      <c r="L109" s="2">
        <f t="shared" si="26"/>
        <v>6</v>
      </c>
      <c r="M109" s="2">
        <f t="shared" si="29"/>
        <v>130</v>
      </c>
      <c r="N109" s="2">
        <f t="shared" si="30"/>
        <v>153</v>
      </c>
      <c r="O109" s="6" t="str">
        <f t="shared" si="31"/>
        <v>Public
 de 18h 00 à 20h 00</v>
      </c>
      <c r="P109" t="str">
        <f t="shared" si="23"/>
        <v>OK</v>
      </c>
    </row>
    <row r="110" spans="1:16" x14ac:dyDescent="0.25">
      <c r="A110">
        <f t="shared" si="24"/>
        <v>39</v>
      </c>
      <c r="B110" s="54">
        <f t="shared" si="21"/>
        <v>6</v>
      </c>
      <c r="C110" s="55" t="str">
        <f t="shared" si="25"/>
        <v>septembre</v>
      </c>
      <c r="D110">
        <f t="shared" si="22"/>
        <v>2017</v>
      </c>
      <c r="E110" s="13">
        <v>43000</v>
      </c>
      <c r="F110" s="16">
        <v>0.83333333333333337</v>
      </c>
      <c r="G110" s="16">
        <v>0.875</v>
      </c>
      <c r="H110" s="16" t="s">
        <v>10</v>
      </c>
      <c r="J110" s="1">
        <f t="shared" si="27"/>
        <v>4.166666666666663E-2</v>
      </c>
      <c r="K110" s="2">
        <f t="shared" si="28"/>
        <v>0</v>
      </c>
      <c r="L110" s="2">
        <f t="shared" si="26"/>
        <v>6</v>
      </c>
      <c r="M110" s="2">
        <f t="shared" si="29"/>
        <v>154</v>
      </c>
      <c r="N110" s="2">
        <f t="shared" si="30"/>
        <v>165</v>
      </c>
      <c r="O110" s="6" t="str">
        <f t="shared" si="31"/>
        <v>CNT
 de 20h 00 à 21h 00</v>
      </c>
      <c r="P110" t="str">
        <f t="shared" si="23"/>
        <v>OK</v>
      </c>
    </row>
    <row r="111" spans="1:16" x14ac:dyDescent="0.25">
      <c r="A111">
        <f t="shared" si="24"/>
        <v>39</v>
      </c>
      <c r="B111" s="54">
        <f t="shared" si="21"/>
        <v>6</v>
      </c>
      <c r="C111" s="55" t="str">
        <f t="shared" si="25"/>
        <v>septembre</v>
      </c>
      <c r="D111">
        <f t="shared" si="22"/>
        <v>2017</v>
      </c>
      <c r="E111" s="13">
        <v>43000</v>
      </c>
      <c r="F111" s="16">
        <v>0.875</v>
      </c>
      <c r="G111" s="16">
        <v>0.9375</v>
      </c>
      <c r="H111" s="16" t="s">
        <v>22</v>
      </c>
      <c r="J111" s="1">
        <f t="shared" si="27"/>
        <v>6.25E-2</v>
      </c>
      <c r="K111" s="2">
        <f t="shared" si="28"/>
        <v>0</v>
      </c>
      <c r="L111" s="2">
        <f t="shared" si="26"/>
        <v>6</v>
      </c>
      <c r="M111" s="2">
        <f t="shared" si="29"/>
        <v>166</v>
      </c>
      <c r="N111" s="2">
        <f t="shared" si="30"/>
        <v>183</v>
      </c>
      <c r="O111" s="6" t="str">
        <f t="shared" si="31"/>
        <v>TVSV
 de 21h 00 à 22h 30</v>
      </c>
      <c r="P111" t="str">
        <f t="shared" si="23"/>
        <v>OK</v>
      </c>
    </row>
    <row r="112" spans="1:16" x14ac:dyDescent="0.25">
      <c r="A112">
        <f t="shared" si="24"/>
        <v>39</v>
      </c>
      <c r="B112" s="54">
        <f t="shared" si="21"/>
        <v>7</v>
      </c>
      <c r="C112" s="55" t="str">
        <f t="shared" si="25"/>
        <v>septembre</v>
      </c>
      <c r="D112">
        <f t="shared" si="22"/>
        <v>2017</v>
      </c>
      <c r="E112" s="13">
        <v>43001</v>
      </c>
      <c r="F112" s="16">
        <v>0.33333333333333331</v>
      </c>
      <c r="G112" s="16">
        <v>0.375</v>
      </c>
      <c r="H112" s="16" t="s">
        <v>7</v>
      </c>
      <c r="J112" s="1">
        <f t="shared" si="27"/>
        <v>4.1666666666666685E-2</v>
      </c>
      <c r="K112" s="2">
        <f t="shared" si="28"/>
        <v>0</v>
      </c>
      <c r="L112" s="2">
        <f t="shared" si="26"/>
        <v>7</v>
      </c>
      <c r="M112" s="2">
        <f t="shared" si="29"/>
        <v>10</v>
      </c>
      <c r="N112" s="2">
        <f t="shared" si="30"/>
        <v>21</v>
      </c>
      <c r="O112" s="6" t="str">
        <f t="shared" si="31"/>
        <v>Gym Volontaire
 de 8h 00 à 9h 00</v>
      </c>
      <c r="P112" t="str">
        <f t="shared" si="23"/>
        <v>OK</v>
      </c>
    </row>
    <row r="113" spans="1:16" x14ac:dyDescent="0.25">
      <c r="A113">
        <f t="shared" si="24"/>
        <v>39</v>
      </c>
      <c r="B113" s="54">
        <f t="shared" si="21"/>
        <v>7</v>
      </c>
      <c r="C113" s="55" t="str">
        <f t="shared" si="25"/>
        <v>septembre</v>
      </c>
      <c r="D113">
        <f t="shared" si="22"/>
        <v>2017</v>
      </c>
      <c r="E113" s="13">
        <v>43001</v>
      </c>
      <c r="F113" s="16">
        <v>0.375</v>
      </c>
      <c r="G113" s="16">
        <v>0.45833333333333331</v>
      </c>
      <c r="H113" s="16" t="s">
        <v>23</v>
      </c>
      <c r="J113" s="1">
        <f t="shared" si="27"/>
        <v>8.3333333333333315E-2</v>
      </c>
      <c r="K113" s="2">
        <f t="shared" si="28"/>
        <v>0</v>
      </c>
      <c r="L113" s="2">
        <f t="shared" si="26"/>
        <v>7</v>
      </c>
      <c r="M113" s="2">
        <f t="shared" si="29"/>
        <v>22</v>
      </c>
      <c r="N113" s="2">
        <f t="shared" si="30"/>
        <v>45</v>
      </c>
      <c r="O113" s="6" t="str">
        <f t="shared" si="31"/>
        <v>Val Horizon
 de 9h 00 à 11h 00</v>
      </c>
      <c r="P113" t="str">
        <f t="shared" si="23"/>
        <v>OK</v>
      </c>
    </row>
    <row r="114" spans="1:16" x14ac:dyDescent="0.25">
      <c r="A114">
        <f t="shared" si="24"/>
        <v>39</v>
      </c>
      <c r="B114" s="54">
        <f t="shared" si="21"/>
        <v>7</v>
      </c>
      <c r="C114" s="55" t="str">
        <f t="shared" si="25"/>
        <v>septembre</v>
      </c>
      <c r="D114">
        <f t="shared" si="22"/>
        <v>2017</v>
      </c>
      <c r="E114" s="13">
        <v>43001</v>
      </c>
      <c r="F114" s="16">
        <v>0.45833333333333331</v>
      </c>
      <c r="G114" s="16">
        <v>0.60416666666666663</v>
      </c>
      <c r="H114" s="16" t="s">
        <v>10</v>
      </c>
      <c r="J114" s="1">
        <f t="shared" si="27"/>
        <v>0.14583333333333331</v>
      </c>
      <c r="K114" s="2">
        <f t="shared" si="28"/>
        <v>0</v>
      </c>
      <c r="L114" s="2">
        <f t="shared" si="26"/>
        <v>7</v>
      </c>
      <c r="M114" s="2">
        <f t="shared" si="29"/>
        <v>46</v>
      </c>
      <c r="N114" s="2">
        <f t="shared" si="30"/>
        <v>87</v>
      </c>
      <c r="O114" s="6" t="str">
        <f t="shared" si="31"/>
        <v>CNT
 de 11h 00 à 14h 30</v>
      </c>
      <c r="P114" t="str">
        <f t="shared" si="23"/>
        <v>OK</v>
      </c>
    </row>
    <row r="115" spans="1:16" x14ac:dyDescent="0.25">
      <c r="A115">
        <f t="shared" si="24"/>
        <v>39</v>
      </c>
      <c r="B115" s="54">
        <f t="shared" si="21"/>
        <v>7</v>
      </c>
      <c r="C115" s="55" t="str">
        <f t="shared" si="25"/>
        <v>septembre</v>
      </c>
      <c r="D115">
        <f t="shared" si="22"/>
        <v>2017</v>
      </c>
      <c r="E115" s="13">
        <v>43001</v>
      </c>
      <c r="F115" s="16">
        <v>0.60416666666666663</v>
      </c>
      <c r="G115" s="16">
        <v>0.79166666666666663</v>
      </c>
      <c r="H115" s="16" t="s">
        <v>24</v>
      </c>
      <c r="J115" s="1">
        <f t="shared" si="27"/>
        <v>0.1875</v>
      </c>
      <c r="K115" s="2">
        <f t="shared" si="28"/>
        <v>0</v>
      </c>
      <c r="L115" s="2">
        <f t="shared" si="26"/>
        <v>7</v>
      </c>
      <c r="M115" s="2">
        <f t="shared" si="29"/>
        <v>88</v>
      </c>
      <c r="N115" s="2">
        <f t="shared" si="30"/>
        <v>141</v>
      </c>
      <c r="O115" s="6" t="str">
        <f t="shared" si="31"/>
        <v>Public + SDIS ET/OU PSIG
 de 14h 30 à 19h 00</v>
      </c>
      <c r="P115" t="str">
        <f t="shared" si="23"/>
        <v>OK</v>
      </c>
    </row>
    <row r="116" spans="1:16" ht="15.75" thickBot="1" x14ac:dyDescent="0.3">
      <c r="A116">
        <f t="shared" si="24"/>
        <v>39</v>
      </c>
      <c r="B116" s="54">
        <f t="shared" si="21"/>
        <v>7</v>
      </c>
      <c r="C116" s="55" t="str">
        <f t="shared" si="25"/>
        <v>septembre</v>
      </c>
      <c r="D116">
        <f t="shared" si="22"/>
        <v>2017</v>
      </c>
      <c r="E116" s="17">
        <v>43001</v>
      </c>
      <c r="F116" s="18">
        <v>0.79166666666666663</v>
      </c>
      <c r="G116" s="18">
        <v>0.84375</v>
      </c>
      <c r="H116" s="18" t="s">
        <v>25</v>
      </c>
      <c r="I116" s="19"/>
      <c r="J116" s="1">
        <f t="shared" si="27"/>
        <v>5.208333333333337E-2</v>
      </c>
      <c r="K116" s="2">
        <f t="shared" si="28"/>
        <v>0</v>
      </c>
      <c r="L116" s="2">
        <f t="shared" si="26"/>
        <v>7</v>
      </c>
      <c r="M116" s="2">
        <f t="shared" si="29"/>
        <v>142</v>
      </c>
      <c r="N116" s="2">
        <f t="shared" si="30"/>
        <v>156</v>
      </c>
      <c r="O116" s="6" t="str">
        <f t="shared" si="31"/>
        <v>Plongeurs masqués
 de 19h 00 à 20h 15</v>
      </c>
      <c r="P116" t="str">
        <f t="shared" si="23"/>
        <v>OK</v>
      </c>
    </row>
    <row r="117" spans="1:16" ht="15.75" thickTop="1" x14ac:dyDescent="0.25">
      <c r="A117">
        <f t="shared" si="24"/>
        <v>39</v>
      </c>
      <c r="B117" s="62">
        <f t="shared" si="21"/>
        <v>1</v>
      </c>
      <c r="C117" s="55" t="str">
        <f t="shared" si="25"/>
        <v>septembre</v>
      </c>
      <c r="D117" s="20">
        <f t="shared" si="22"/>
        <v>2017</v>
      </c>
      <c r="E117" s="21">
        <v>43002</v>
      </c>
      <c r="F117" s="22">
        <v>0.3125</v>
      </c>
      <c r="G117" s="22">
        <v>0.41666666666666669</v>
      </c>
      <c r="H117" s="22" t="s">
        <v>10</v>
      </c>
      <c r="I117" s="23"/>
      <c r="J117" s="1">
        <f t="shared" si="27"/>
        <v>0.10416666666666669</v>
      </c>
      <c r="K117" s="2">
        <f t="shared" si="28"/>
        <v>0</v>
      </c>
      <c r="L117" s="2">
        <f t="shared" si="26"/>
        <v>8</v>
      </c>
      <c r="M117" s="2">
        <f t="shared" si="29"/>
        <v>4</v>
      </c>
      <c r="N117" s="2">
        <f t="shared" si="30"/>
        <v>33</v>
      </c>
      <c r="O117" s="6" t="str">
        <f t="shared" si="31"/>
        <v>CNT
 de 7h 30 à 10h 00</v>
      </c>
      <c r="P117" t="str">
        <f t="shared" si="23"/>
        <v>OK</v>
      </c>
    </row>
    <row r="118" spans="1:16" x14ac:dyDescent="0.25">
      <c r="A118">
        <f t="shared" si="24"/>
        <v>39</v>
      </c>
      <c r="B118" s="54">
        <f t="shared" si="21"/>
        <v>1</v>
      </c>
      <c r="C118" s="55" t="str">
        <f t="shared" si="25"/>
        <v>septembre</v>
      </c>
      <c r="D118">
        <f t="shared" si="22"/>
        <v>2017</v>
      </c>
      <c r="E118" s="13">
        <v>43002</v>
      </c>
      <c r="F118" s="16">
        <v>0.41666666666666669</v>
      </c>
      <c r="G118" s="16">
        <v>0.5625</v>
      </c>
      <c r="H118" s="16" t="s">
        <v>14</v>
      </c>
      <c r="J118" s="1">
        <f t="shared" si="27"/>
        <v>0.14583333333333331</v>
      </c>
      <c r="K118" s="2">
        <f t="shared" si="28"/>
        <v>0</v>
      </c>
      <c r="L118" s="2">
        <f t="shared" si="26"/>
        <v>8</v>
      </c>
      <c r="M118" s="2">
        <f t="shared" si="29"/>
        <v>34</v>
      </c>
      <c r="N118" s="2">
        <f t="shared" si="30"/>
        <v>75</v>
      </c>
      <c r="O118" s="6" t="str">
        <f t="shared" si="31"/>
        <v>Public
 de 10h 00 à 13h 30</v>
      </c>
      <c r="P118" t="str">
        <f t="shared" si="23"/>
        <v>OK</v>
      </c>
    </row>
    <row r="119" spans="1:16" x14ac:dyDescent="0.25">
      <c r="A119">
        <f t="shared" si="24"/>
        <v>40</v>
      </c>
      <c r="B119" s="54">
        <f t="shared" si="21"/>
        <v>2</v>
      </c>
      <c r="C119" s="55" t="str">
        <f t="shared" si="25"/>
        <v>septembre</v>
      </c>
      <c r="D119">
        <f t="shared" si="22"/>
        <v>2017</v>
      </c>
      <c r="E119" s="13">
        <v>43003</v>
      </c>
      <c r="F119" s="16">
        <v>0.375</v>
      </c>
      <c r="G119" s="16">
        <v>0.44791666666666669</v>
      </c>
      <c r="H119" s="16" t="s">
        <v>6</v>
      </c>
      <c r="J119" s="1">
        <f t="shared" si="27"/>
        <v>7.2916666666666685E-2</v>
      </c>
      <c r="K119" s="2">
        <f t="shared" si="28"/>
        <v>0</v>
      </c>
      <c r="L119" s="2">
        <f t="shared" si="26"/>
        <v>2</v>
      </c>
      <c r="M119" s="2">
        <f t="shared" si="29"/>
        <v>22</v>
      </c>
      <c r="N119" s="2">
        <f t="shared" si="30"/>
        <v>42</v>
      </c>
      <c r="O119" s="6" t="str">
        <f t="shared" si="31"/>
        <v>Lycée
 de 9h 00 à 10h 45</v>
      </c>
      <c r="P119" t="str">
        <f t="shared" si="23"/>
        <v>OK</v>
      </c>
    </row>
    <row r="120" spans="1:16" x14ac:dyDescent="0.25">
      <c r="A120">
        <f t="shared" si="24"/>
        <v>40</v>
      </c>
      <c r="B120" s="54">
        <f t="shared" si="21"/>
        <v>2</v>
      </c>
      <c r="C120" s="55" t="str">
        <f t="shared" si="25"/>
        <v>septembre</v>
      </c>
      <c r="D120">
        <f t="shared" si="22"/>
        <v>2017</v>
      </c>
      <c r="E120" s="13">
        <v>43003</v>
      </c>
      <c r="F120" s="16">
        <v>0.5</v>
      </c>
      <c r="G120" s="16">
        <v>0.5625</v>
      </c>
      <c r="H120" s="16" t="s">
        <v>7</v>
      </c>
      <c r="J120" s="1">
        <f t="shared" si="27"/>
        <v>6.25E-2</v>
      </c>
      <c r="K120" s="2">
        <f t="shared" si="28"/>
        <v>0</v>
      </c>
      <c r="L120" s="2">
        <f t="shared" si="26"/>
        <v>2</v>
      </c>
      <c r="M120" s="2">
        <f t="shared" si="29"/>
        <v>58</v>
      </c>
      <c r="N120" s="2">
        <f t="shared" si="30"/>
        <v>75</v>
      </c>
      <c r="O120" s="6" t="str">
        <f t="shared" si="31"/>
        <v>Gym Volontaire
 de 12h 00 à 13h 30</v>
      </c>
      <c r="P120" t="str">
        <f t="shared" si="23"/>
        <v>OK</v>
      </c>
    </row>
    <row r="121" spans="1:16" x14ac:dyDescent="0.25">
      <c r="A121">
        <f t="shared" si="24"/>
        <v>40</v>
      </c>
      <c r="B121" s="54">
        <f t="shared" si="21"/>
        <v>2</v>
      </c>
      <c r="C121" s="55" t="str">
        <f t="shared" si="25"/>
        <v>septembre</v>
      </c>
      <c r="D121">
        <f t="shared" si="22"/>
        <v>2017</v>
      </c>
      <c r="E121" s="13">
        <v>43003</v>
      </c>
      <c r="F121" s="16">
        <v>0.58333333333333337</v>
      </c>
      <c r="G121" s="16">
        <v>0.64583333333333337</v>
      </c>
      <c r="H121" s="16" t="s">
        <v>8</v>
      </c>
      <c r="J121" s="1">
        <f t="shared" si="27"/>
        <v>6.25E-2</v>
      </c>
      <c r="K121" s="2">
        <f t="shared" si="28"/>
        <v>0</v>
      </c>
      <c r="L121" s="2">
        <f t="shared" si="26"/>
        <v>2</v>
      </c>
      <c r="M121" s="2">
        <f t="shared" si="29"/>
        <v>82</v>
      </c>
      <c r="N121" s="2">
        <f t="shared" si="30"/>
        <v>99</v>
      </c>
      <c r="O121" s="6" t="str">
        <f t="shared" si="31"/>
        <v>Collège A
 de 14h 00 à 15h 30</v>
      </c>
      <c r="P121" t="str">
        <f t="shared" si="23"/>
        <v>OK</v>
      </c>
    </row>
    <row r="122" spans="1:16" x14ac:dyDescent="0.25">
      <c r="A122">
        <f t="shared" si="24"/>
        <v>40</v>
      </c>
      <c r="B122" s="54">
        <f t="shared" si="21"/>
        <v>2</v>
      </c>
      <c r="C122" s="55" t="str">
        <f t="shared" si="25"/>
        <v>septembre</v>
      </c>
      <c r="D122">
        <f t="shared" si="22"/>
        <v>2017</v>
      </c>
      <c r="E122" s="13">
        <v>43003</v>
      </c>
      <c r="F122" s="16">
        <v>0.64583333333333337</v>
      </c>
      <c r="G122" s="16">
        <v>0.70833333333333337</v>
      </c>
      <c r="H122" s="16" t="s">
        <v>9</v>
      </c>
      <c r="J122" s="1">
        <f t="shared" si="27"/>
        <v>6.25E-2</v>
      </c>
      <c r="K122" s="2">
        <f t="shared" si="28"/>
        <v>0</v>
      </c>
      <c r="L122" s="2">
        <f t="shared" si="26"/>
        <v>2</v>
      </c>
      <c r="M122" s="2">
        <f t="shared" si="29"/>
        <v>100</v>
      </c>
      <c r="N122" s="2">
        <f t="shared" si="30"/>
        <v>117</v>
      </c>
      <c r="O122" s="6" t="str">
        <f t="shared" si="31"/>
        <v>Collège B
 de 15h 30 à 17h 00</v>
      </c>
      <c r="P122" t="str">
        <f t="shared" si="23"/>
        <v>OK</v>
      </c>
    </row>
    <row r="123" spans="1:16" x14ac:dyDescent="0.25">
      <c r="A123">
        <f t="shared" si="24"/>
        <v>40</v>
      </c>
      <c r="B123" s="54">
        <f t="shared" si="21"/>
        <v>2</v>
      </c>
      <c r="C123" s="55" t="str">
        <f t="shared" si="25"/>
        <v>septembre</v>
      </c>
      <c r="D123">
        <f t="shared" si="22"/>
        <v>2017</v>
      </c>
      <c r="E123" s="13">
        <v>43003</v>
      </c>
      <c r="F123" s="16">
        <v>0.70833333333333337</v>
      </c>
      <c r="G123" s="16">
        <v>0.75</v>
      </c>
      <c r="H123" s="16" t="s">
        <v>7</v>
      </c>
      <c r="J123" s="1">
        <f t="shared" si="27"/>
        <v>4.166666666666663E-2</v>
      </c>
      <c r="K123" s="2">
        <f t="shared" si="28"/>
        <v>0</v>
      </c>
      <c r="L123" s="2">
        <f t="shared" si="26"/>
        <v>2</v>
      </c>
      <c r="M123" s="2">
        <f t="shared" si="29"/>
        <v>118</v>
      </c>
      <c r="N123" s="2">
        <f t="shared" si="30"/>
        <v>129</v>
      </c>
      <c r="O123" s="6" t="str">
        <f t="shared" si="31"/>
        <v>Gym Volontaire
 de 17h 00 à 18h 00</v>
      </c>
      <c r="P123" t="str">
        <f t="shared" si="23"/>
        <v>OK</v>
      </c>
    </row>
    <row r="124" spans="1:16" x14ac:dyDescent="0.25">
      <c r="A124">
        <f t="shared" si="24"/>
        <v>40</v>
      </c>
      <c r="B124" s="54">
        <f t="shared" si="21"/>
        <v>2</v>
      </c>
      <c r="C124" s="55" t="str">
        <f t="shared" si="25"/>
        <v>septembre</v>
      </c>
      <c r="D124">
        <f t="shared" si="22"/>
        <v>2017</v>
      </c>
      <c r="E124" s="13">
        <v>43003</v>
      </c>
      <c r="F124" s="16">
        <v>0.75</v>
      </c>
      <c r="G124" s="16">
        <v>0.9375</v>
      </c>
      <c r="H124" s="16" t="s">
        <v>10</v>
      </c>
      <c r="J124" s="1">
        <f t="shared" si="27"/>
        <v>0.1875</v>
      </c>
      <c r="K124" s="2">
        <f t="shared" si="28"/>
        <v>0</v>
      </c>
      <c r="L124" s="2">
        <f t="shared" si="26"/>
        <v>2</v>
      </c>
      <c r="M124" s="2">
        <f t="shared" si="29"/>
        <v>130</v>
      </c>
      <c r="N124" s="2">
        <f t="shared" si="30"/>
        <v>183</v>
      </c>
      <c r="O124" s="6" t="str">
        <f t="shared" si="31"/>
        <v>CNT
 de 18h 00 à 22h 30</v>
      </c>
      <c r="P124" t="str">
        <f t="shared" si="23"/>
        <v>OK</v>
      </c>
    </row>
    <row r="125" spans="1:16" x14ac:dyDescent="0.25">
      <c r="A125">
        <f t="shared" si="24"/>
        <v>40</v>
      </c>
      <c r="B125" s="54">
        <f t="shared" si="21"/>
        <v>3</v>
      </c>
      <c r="C125" s="55" t="str">
        <f t="shared" si="25"/>
        <v>septembre</v>
      </c>
      <c r="D125">
        <f t="shared" si="22"/>
        <v>2017</v>
      </c>
      <c r="E125" s="13">
        <v>43004</v>
      </c>
      <c r="F125" s="16">
        <v>0.3125</v>
      </c>
      <c r="G125" s="16">
        <v>0.34375</v>
      </c>
      <c r="H125" s="16" t="s">
        <v>11</v>
      </c>
      <c r="J125" s="1">
        <f t="shared" si="27"/>
        <v>3.125E-2</v>
      </c>
      <c r="K125" s="2">
        <f t="shared" si="28"/>
        <v>0</v>
      </c>
      <c r="L125" s="2">
        <f t="shared" si="26"/>
        <v>3</v>
      </c>
      <c r="M125" s="2">
        <f t="shared" si="29"/>
        <v>4</v>
      </c>
      <c r="N125" s="2">
        <f t="shared" si="30"/>
        <v>12</v>
      </c>
      <c r="O125" s="6" t="str">
        <f t="shared" si="31"/>
        <v>SDIS et/OU PSIG
 de 7h 30 à 8h 15</v>
      </c>
      <c r="P125" t="str">
        <f t="shared" si="23"/>
        <v>OK</v>
      </c>
    </row>
    <row r="126" spans="1:16" x14ac:dyDescent="0.25">
      <c r="A126">
        <f t="shared" si="24"/>
        <v>40</v>
      </c>
      <c r="B126" s="54">
        <f t="shared" si="21"/>
        <v>3</v>
      </c>
      <c r="C126" s="55" t="str">
        <f t="shared" si="25"/>
        <v>septembre</v>
      </c>
      <c r="D126">
        <f t="shared" si="22"/>
        <v>2017</v>
      </c>
      <c r="E126" s="13">
        <v>43004</v>
      </c>
      <c r="F126" s="16">
        <v>0.35416666666666669</v>
      </c>
      <c r="G126" s="16">
        <v>0.5</v>
      </c>
      <c r="H126" s="16" t="s">
        <v>12</v>
      </c>
      <c r="J126" s="1">
        <f t="shared" si="27"/>
        <v>0.14583333333333331</v>
      </c>
      <c r="K126" s="2">
        <f t="shared" si="28"/>
        <v>0</v>
      </c>
      <c r="L126" s="2">
        <f t="shared" si="26"/>
        <v>3</v>
      </c>
      <c r="M126" s="2">
        <f t="shared" si="29"/>
        <v>16</v>
      </c>
      <c r="N126" s="2">
        <f t="shared" si="30"/>
        <v>57</v>
      </c>
      <c r="O126" s="6" t="str">
        <f t="shared" si="31"/>
        <v>Collège C
 de 8h 30 à 12h 00</v>
      </c>
      <c r="P126" t="str">
        <f t="shared" si="23"/>
        <v>OK</v>
      </c>
    </row>
    <row r="127" spans="1:16" x14ac:dyDescent="0.25">
      <c r="A127">
        <f t="shared" si="24"/>
        <v>40</v>
      </c>
      <c r="B127" s="54">
        <f t="shared" si="21"/>
        <v>3</v>
      </c>
      <c r="C127" s="55" t="str">
        <f t="shared" si="25"/>
        <v>septembre</v>
      </c>
      <c r="D127">
        <f t="shared" si="22"/>
        <v>2017</v>
      </c>
      <c r="E127" s="13">
        <v>43004</v>
      </c>
      <c r="F127" s="16">
        <v>0.52083333333333337</v>
      </c>
      <c r="G127" s="16">
        <v>0.5625</v>
      </c>
      <c r="H127" s="16" t="s">
        <v>13</v>
      </c>
      <c r="J127" s="1">
        <f t="shared" si="27"/>
        <v>4.166666666666663E-2</v>
      </c>
      <c r="K127" s="2">
        <f t="shared" si="28"/>
        <v>0</v>
      </c>
      <c r="L127" s="2">
        <f t="shared" si="26"/>
        <v>3</v>
      </c>
      <c r="M127" s="2">
        <f t="shared" si="29"/>
        <v>64</v>
      </c>
      <c r="N127" s="2">
        <f t="shared" si="30"/>
        <v>75</v>
      </c>
      <c r="O127" s="6" t="str">
        <f t="shared" si="31"/>
        <v>Maison Des Cèdres
 de 12h 30 à 13h 30</v>
      </c>
      <c r="P127" t="str">
        <f t="shared" si="23"/>
        <v>OK</v>
      </c>
    </row>
    <row r="128" spans="1:16" x14ac:dyDescent="0.25">
      <c r="A128">
        <f t="shared" si="24"/>
        <v>40</v>
      </c>
      <c r="B128" s="54">
        <f t="shared" si="21"/>
        <v>3</v>
      </c>
      <c r="C128" s="55" t="str">
        <f t="shared" si="25"/>
        <v>septembre</v>
      </c>
      <c r="D128">
        <f t="shared" si="22"/>
        <v>2017</v>
      </c>
      <c r="E128" s="13">
        <v>43004</v>
      </c>
      <c r="F128" s="16">
        <v>0.58333333333333337</v>
      </c>
      <c r="G128" s="16">
        <v>0.75</v>
      </c>
      <c r="H128" s="16" t="s">
        <v>6</v>
      </c>
      <c r="J128" s="1">
        <f t="shared" si="27"/>
        <v>0.16666666666666663</v>
      </c>
      <c r="K128" s="2">
        <f t="shared" si="28"/>
        <v>0</v>
      </c>
      <c r="L128" s="2">
        <f t="shared" si="26"/>
        <v>3</v>
      </c>
      <c r="M128" s="2">
        <f t="shared" si="29"/>
        <v>82</v>
      </c>
      <c r="N128" s="2">
        <f t="shared" si="30"/>
        <v>129</v>
      </c>
      <c r="O128" s="6" t="str">
        <f t="shared" si="31"/>
        <v>Lycée
 de 14h 00 à 18h 00</v>
      </c>
      <c r="P128" t="str">
        <f t="shared" si="23"/>
        <v>OK</v>
      </c>
    </row>
    <row r="129" spans="1:16" x14ac:dyDescent="0.25">
      <c r="A129">
        <f t="shared" si="24"/>
        <v>40</v>
      </c>
      <c r="B129" s="54">
        <f t="shared" si="21"/>
        <v>3</v>
      </c>
      <c r="C129" s="55" t="str">
        <f t="shared" si="25"/>
        <v>septembre</v>
      </c>
      <c r="D129">
        <f t="shared" si="22"/>
        <v>2017</v>
      </c>
      <c r="E129" s="13">
        <v>43004</v>
      </c>
      <c r="F129" s="16">
        <v>0.75</v>
      </c>
      <c r="G129" s="16">
        <v>0.83333333333333337</v>
      </c>
      <c r="H129" s="16" t="s">
        <v>14</v>
      </c>
      <c r="J129" s="1">
        <f t="shared" si="27"/>
        <v>8.333333333333337E-2</v>
      </c>
      <c r="K129" s="2">
        <f t="shared" si="28"/>
        <v>0</v>
      </c>
      <c r="L129" s="2">
        <f t="shared" si="26"/>
        <v>3</v>
      </c>
      <c r="M129" s="2">
        <f t="shared" si="29"/>
        <v>130</v>
      </c>
      <c r="N129" s="2">
        <f t="shared" si="30"/>
        <v>153</v>
      </c>
      <c r="O129" s="6" t="str">
        <f t="shared" si="31"/>
        <v>Public
 de 18h 00 à 20h 00</v>
      </c>
      <c r="P129" t="str">
        <f t="shared" si="23"/>
        <v>OK</v>
      </c>
    </row>
    <row r="130" spans="1:16" x14ac:dyDescent="0.25">
      <c r="A130">
        <f t="shared" si="24"/>
        <v>40</v>
      </c>
      <c r="B130" s="54">
        <f t="shared" ref="B130:B193" si="32">WEEKDAY(E130)</f>
        <v>3</v>
      </c>
      <c r="C130" s="55" t="str">
        <f t="shared" si="25"/>
        <v>septembre</v>
      </c>
      <c r="D130">
        <f t="shared" ref="D130:D193" si="33">YEAR(E130)</f>
        <v>2017</v>
      </c>
      <c r="E130" s="13">
        <v>43004</v>
      </c>
      <c r="F130" s="16">
        <v>0.83333333333333337</v>
      </c>
      <c r="G130" s="16">
        <v>0.9375</v>
      </c>
      <c r="H130" s="16" t="s">
        <v>10</v>
      </c>
      <c r="J130" s="1">
        <f t="shared" si="27"/>
        <v>0.10416666666666663</v>
      </c>
      <c r="K130" s="2">
        <f t="shared" si="28"/>
        <v>0</v>
      </c>
      <c r="L130" s="2">
        <f t="shared" si="26"/>
        <v>3</v>
      </c>
      <c r="M130" s="2">
        <f t="shared" si="29"/>
        <v>154</v>
      </c>
      <c r="N130" s="2">
        <f t="shared" si="30"/>
        <v>183</v>
      </c>
      <c r="O130" s="6" t="str">
        <f t="shared" si="31"/>
        <v>CNT
 de 20h 00 à 22h 30</v>
      </c>
      <c r="P130" t="str">
        <f t="shared" ref="P130:P193" si="34">IF(E129+G129&gt;E130+F130,"Erreur","OK")</f>
        <v>OK</v>
      </c>
    </row>
    <row r="131" spans="1:16" ht="15.75" thickBot="1" x14ac:dyDescent="0.3">
      <c r="A131">
        <f t="shared" ref="A131:A194" si="35">WEEKNUM(E131,2)</f>
        <v>40</v>
      </c>
      <c r="B131" s="54">
        <f t="shared" si="32"/>
        <v>4</v>
      </c>
      <c r="C131" s="55" t="str">
        <f t="shared" ref="C131:C194" si="36">TEXT(E131,"mmmm")</f>
        <v>septembre</v>
      </c>
      <c r="D131">
        <f t="shared" si="33"/>
        <v>2017</v>
      </c>
      <c r="E131" s="13">
        <v>43005</v>
      </c>
      <c r="F131" s="16">
        <v>0.33333333333333331</v>
      </c>
      <c r="G131" s="16">
        <v>0.41666666666666669</v>
      </c>
      <c r="H131" s="16" t="s">
        <v>6</v>
      </c>
      <c r="J131" s="1">
        <f t="shared" si="27"/>
        <v>8.333333333333337E-2</v>
      </c>
      <c r="K131" s="2">
        <f t="shared" si="28"/>
        <v>0</v>
      </c>
      <c r="L131" s="2">
        <f t="shared" ref="L131:L194" si="37">IF(B131=1,8,B131)</f>
        <v>4</v>
      </c>
      <c r="M131" s="2">
        <f t="shared" si="29"/>
        <v>10</v>
      </c>
      <c r="N131" s="2">
        <f t="shared" si="30"/>
        <v>33</v>
      </c>
      <c r="O131" s="6" t="str">
        <f t="shared" si="31"/>
        <v>Lycée
 de 8h 00 à 10h 00</v>
      </c>
      <c r="P131" t="str">
        <f t="shared" si="34"/>
        <v>OK</v>
      </c>
    </row>
    <row r="132" spans="1:16" s="20" customFormat="1" ht="15.75" thickTop="1" x14ac:dyDescent="0.25">
      <c r="A132">
        <f t="shared" si="35"/>
        <v>40</v>
      </c>
      <c r="B132" s="54">
        <f t="shared" si="32"/>
        <v>4</v>
      </c>
      <c r="C132" s="55" t="str">
        <f t="shared" si="36"/>
        <v>septembre</v>
      </c>
      <c r="D132">
        <f t="shared" si="33"/>
        <v>2017</v>
      </c>
      <c r="E132" s="13">
        <v>43005</v>
      </c>
      <c r="F132" s="16">
        <v>0.41666666666666669</v>
      </c>
      <c r="G132" s="16">
        <v>0.5</v>
      </c>
      <c r="H132" s="16" t="s">
        <v>6</v>
      </c>
      <c r="I132" s="15"/>
      <c r="J132" s="24">
        <f t="shared" si="27"/>
        <v>8.3333333333333315E-2</v>
      </c>
      <c r="K132" s="25">
        <f t="shared" si="28"/>
        <v>0</v>
      </c>
      <c r="L132" s="2">
        <f t="shared" si="37"/>
        <v>4</v>
      </c>
      <c r="M132" s="25">
        <f t="shared" si="29"/>
        <v>34</v>
      </c>
      <c r="N132" s="25">
        <f t="shared" si="30"/>
        <v>57</v>
      </c>
      <c r="O132" s="26" t="str">
        <f t="shared" si="31"/>
        <v>Lycée
 de 10h 00 à 12h 00</v>
      </c>
      <c r="P132" t="str">
        <f t="shared" si="34"/>
        <v>OK</v>
      </c>
    </row>
    <row r="133" spans="1:16" x14ac:dyDescent="0.25">
      <c r="A133">
        <f t="shared" si="35"/>
        <v>40</v>
      </c>
      <c r="B133" s="54">
        <f t="shared" si="32"/>
        <v>4</v>
      </c>
      <c r="C133" s="55" t="str">
        <f t="shared" si="36"/>
        <v>septembre</v>
      </c>
      <c r="D133">
        <f t="shared" si="33"/>
        <v>2017</v>
      </c>
      <c r="E133" s="13">
        <v>43005</v>
      </c>
      <c r="F133" s="16">
        <v>0.52083333333333337</v>
      </c>
      <c r="G133" s="16">
        <v>0.60416666666666663</v>
      </c>
      <c r="H133" s="16" t="s">
        <v>10</v>
      </c>
      <c r="J133" s="1">
        <f t="shared" si="27"/>
        <v>8.3333333333333259E-2</v>
      </c>
      <c r="K133" s="2">
        <f t="shared" si="28"/>
        <v>0</v>
      </c>
      <c r="L133" s="2">
        <f t="shared" si="37"/>
        <v>4</v>
      </c>
      <c r="M133" s="2">
        <f t="shared" si="29"/>
        <v>64</v>
      </c>
      <c r="N133" s="2">
        <f t="shared" si="30"/>
        <v>87</v>
      </c>
      <c r="O133" s="6" t="str">
        <f t="shared" si="31"/>
        <v>CNT
 de 12h 30 à 14h 30</v>
      </c>
      <c r="P133" t="str">
        <f t="shared" si="34"/>
        <v>OK</v>
      </c>
    </row>
    <row r="134" spans="1:16" x14ac:dyDescent="0.25">
      <c r="A134">
        <f t="shared" si="35"/>
        <v>40</v>
      </c>
      <c r="B134" s="54">
        <f t="shared" si="32"/>
        <v>4</v>
      </c>
      <c r="C134" s="55" t="str">
        <f t="shared" si="36"/>
        <v>septembre</v>
      </c>
      <c r="D134">
        <f t="shared" si="33"/>
        <v>2017</v>
      </c>
      <c r="E134" s="13">
        <v>43005</v>
      </c>
      <c r="F134" s="16">
        <v>0.60416666666666663</v>
      </c>
      <c r="G134" s="16">
        <v>0.79166666666666663</v>
      </c>
      <c r="H134" s="16" t="s">
        <v>14</v>
      </c>
      <c r="J134" s="1">
        <f t="shared" si="27"/>
        <v>0.1875</v>
      </c>
      <c r="K134" s="2">
        <f t="shared" si="28"/>
        <v>0</v>
      </c>
      <c r="L134" s="2">
        <f t="shared" si="37"/>
        <v>4</v>
      </c>
      <c r="M134" s="2">
        <f t="shared" si="29"/>
        <v>88</v>
      </c>
      <c r="N134" s="2">
        <f t="shared" si="30"/>
        <v>141</v>
      </c>
      <c r="O134" s="6" t="str">
        <f t="shared" si="31"/>
        <v>Public
 de 14h 30 à 19h 00</v>
      </c>
      <c r="P134" t="str">
        <f t="shared" si="34"/>
        <v>OK</v>
      </c>
    </row>
    <row r="135" spans="1:16" x14ac:dyDescent="0.25">
      <c r="A135">
        <f t="shared" si="35"/>
        <v>40</v>
      </c>
      <c r="B135" s="54">
        <f t="shared" si="32"/>
        <v>4</v>
      </c>
      <c r="C135" s="55" t="str">
        <f t="shared" si="36"/>
        <v>septembre</v>
      </c>
      <c r="D135">
        <f t="shared" si="33"/>
        <v>2017</v>
      </c>
      <c r="E135" s="13">
        <v>43005</v>
      </c>
      <c r="F135" s="16">
        <v>0.79166666666666663</v>
      </c>
      <c r="G135" s="16">
        <v>0.83333333333333337</v>
      </c>
      <c r="H135" s="16" t="s">
        <v>10</v>
      </c>
      <c r="J135" s="1">
        <f t="shared" si="27"/>
        <v>4.1666666666666741E-2</v>
      </c>
      <c r="K135" s="2">
        <f t="shared" si="28"/>
        <v>0</v>
      </c>
      <c r="L135" s="2">
        <f t="shared" si="37"/>
        <v>4</v>
      </c>
      <c r="M135" s="2">
        <f t="shared" si="29"/>
        <v>142</v>
      </c>
      <c r="N135" s="2">
        <f t="shared" si="30"/>
        <v>153</v>
      </c>
      <c r="O135" s="6" t="str">
        <f t="shared" si="31"/>
        <v>CNT
 de 19h 00 à 20h 00</v>
      </c>
      <c r="P135" t="str">
        <f t="shared" si="34"/>
        <v>OK</v>
      </c>
    </row>
    <row r="136" spans="1:16" x14ac:dyDescent="0.25">
      <c r="A136">
        <f t="shared" si="35"/>
        <v>40</v>
      </c>
      <c r="B136" s="54">
        <f t="shared" si="32"/>
        <v>4</v>
      </c>
      <c r="C136" s="55" t="str">
        <f t="shared" si="36"/>
        <v>septembre</v>
      </c>
      <c r="D136">
        <f t="shared" si="33"/>
        <v>2017</v>
      </c>
      <c r="E136" s="13">
        <v>43005</v>
      </c>
      <c r="F136" s="16">
        <v>0.83333333333333337</v>
      </c>
      <c r="G136" s="16">
        <v>0.9375</v>
      </c>
      <c r="H136" s="16" t="s">
        <v>25</v>
      </c>
      <c r="J136" s="1">
        <f t="shared" si="27"/>
        <v>0.10416666666666663</v>
      </c>
      <c r="K136" s="2">
        <f t="shared" si="28"/>
        <v>0</v>
      </c>
      <c r="L136" s="2">
        <f t="shared" si="37"/>
        <v>4</v>
      </c>
      <c r="M136" s="2">
        <f t="shared" si="29"/>
        <v>154</v>
      </c>
      <c r="N136" s="2">
        <f t="shared" si="30"/>
        <v>183</v>
      </c>
      <c r="O136" s="6" t="str">
        <f t="shared" si="31"/>
        <v>Plongeurs masqués
 de 20h 00 à 22h 30</v>
      </c>
      <c r="P136" t="str">
        <f t="shared" si="34"/>
        <v>OK</v>
      </c>
    </row>
    <row r="137" spans="1:16" x14ac:dyDescent="0.25">
      <c r="A137">
        <f t="shared" si="35"/>
        <v>40</v>
      </c>
      <c r="B137" s="54">
        <f t="shared" si="32"/>
        <v>5</v>
      </c>
      <c r="C137" s="55" t="str">
        <f t="shared" si="36"/>
        <v>septembre</v>
      </c>
      <c r="D137">
        <f t="shared" si="33"/>
        <v>2017</v>
      </c>
      <c r="E137" s="13">
        <v>43006</v>
      </c>
      <c r="F137" s="16">
        <v>0.35416666666666669</v>
      </c>
      <c r="G137" s="16">
        <v>0.41666666666666669</v>
      </c>
      <c r="H137" s="16" t="s">
        <v>9</v>
      </c>
      <c r="J137" s="1">
        <f t="shared" si="27"/>
        <v>6.25E-2</v>
      </c>
      <c r="K137" s="2">
        <f t="shared" si="28"/>
        <v>0</v>
      </c>
      <c r="L137" s="2">
        <f t="shared" si="37"/>
        <v>5</v>
      </c>
      <c r="M137" s="2">
        <f t="shared" si="29"/>
        <v>16</v>
      </c>
      <c r="N137" s="2">
        <f t="shared" si="30"/>
        <v>33</v>
      </c>
      <c r="O137" s="6" t="str">
        <f t="shared" si="31"/>
        <v>Collège B
 de 8h 30 à 10h 00</v>
      </c>
      <c r="P137" t="str">
        <f t="shared" si="34"/>
        <v>OK</v>
      </c>
    </row>
    <row r="138" spans="1:16" x14ac:dyDescent="0.25">
      <c r="A138">
        <f t="shared" si="35"/>
        <v>40</v>
      </c>
      <c r="B138" s="54">
        <f t="shared" si="32"/>
        <v>5</v>
      </c>
      <c r="C138" s="55" t="str">
        <f t="shared" si="36"/>
        <v>septembre</v>
      </c>
      <c r="D138">
        <f t="shared" si="33"/>
        <v>2017</v>
      </c>
      <c r="E138" s="13">
        <v>43006</v>
      </c>
      <c r="F138" s="16">
        <v>0.52083333333333337</v>
      </c>
      <c r="G138" s="16">
        <v>0.5625</v>
      </c>
      <c r="H138" s="16" t="s">
        <v>18</v>
      </c>
      <c r="J138" s="1">
        <f t="shared" si="27"/>
        <v>4.166666666666663E-2</v>
      </c>
      <c r="K138" s="2">
        <f t="shared" si="28"/>
        <v>0</v>
      </c>
      <c r="L138" s="2">
        <f t="shared" si="37"/>
        <v>5</v>
      </c>
      <c r="M138" s="2">
        <f t="shared" si="29"/>
        <v>64</v>
      </c>
      <c r="N138" s="2">
        <f t="shared" si="30"/>
        <v>75</v>
      </c>
      <c r="O138" s="6" t="str">
        <f t="shared" si="31"/>
        <v>Inss
 de 12h 30 à 13h 30</v>
      </c>
      <c r="P138" t="str">
        <f t="shared" si="34"/>
        <v>OK</v>
      </c>
    </row>
    <row r="139" spans="1:16" x14ac:dyDescent="0.25">
      <c r="A139">
        <f t="shared" si="35"/>
        <v>40</v>
      </c>
      <c r="B139" s="54">
        <f t="shared" si="32"/>
        <v>5</v>
      </c>
      <c r="C139" s="55" t="str">
        <f t="shared" si="36"/>
        <v>septembre</v>
      </c>
      <c r="D139">
        <f t="shared" si="33"/>
        <v>2017</v>
      </c>
      <c r="E139" s="13">
        <v>43006</v>
      </c>
      <c r="F139" s="16">
        <v>0.58333333333333337</v>
      </c>
      <c r="G139" s="16">
        <v>0.61111111111111105</v>
      </c>
      <c r="H139" s="16" t="s">
        <v>19</v>
      </c>
      <c r="J139" s="1">
        <f t="shared" si="27"/>
        <v>2.7777777777777679E-2</v>
      </c>
      <c r="K139" s="2">
        <f t="shared" si="28"/>
        <v>0</v>
      </c>
      <c r="L139" s="2">
        <f t="shared" si="37"/>
        <v>5</v>
      </c>
      <c r="M139" s="2">
        <f t="shared" si="29"/>
        <v>82</v>
      </c>
      <c r="N139" s="2">
        <f t="shared" si="30"/>
        <v>88.999999999999972</v>
      </c>
      <c r="O139" s="6" t="str">
        <f t="shared" si="31"/>
        <v>Ecole Primaire A
 de 14h 00 à 14h 40</v>
      </c>
      <c r="P139" t="str">
        <f t="shared" si="34"/>
        <v>OK</v>
      </c>
    </row>
    <row r="140" spans="1:16" x14ac:dyDescent="0.25">
      <c r="A140">
        <f t="shared" si="35"/>
        <v>40</v>
      </c>
      <c r="B140" s="54">
        <f t="shared" si="32"/>
        <v>5</v>
      </c>
      <c r="C140" s="55" t="str">
        <f t="shared" si="36"/>
        <v>septembre</v>
      </c>
      <c r="D140">
        <f t="shared" si="33"/>
        <v>2017</v>
      </c>
      <c r="E140" s="13">
        <v>43006</v>
      </c>
      <c r="F140" s="16">
        <v>0.61458333333333337</v>
      </c>
      <c r="G140" s="16">
        <v>0.64236111111111105</v>
      </c>
      <c r="H140" s="16" t="s">
        <v>19</v>
      </c>
      <c r="J140" s="1">
        <f t="shared" si="27"/>
        <v>2.7777777777777679E-2</v>
      </c>
      <c r="K140" s="2">
        <f t="shared" si="28"/>
        <v>0</v>
      </c>
      <c r="L140" s="2">
        <f t="shared" si="37"/>
        <v>5</v>
      </c>
      <c r="M140" s="2">
        <f t="shared" si="29"/>
        <v>91</v>
      </c>
      <c r="N140" s="2">
        <f t="shared" si="30"/>
        <v>97.999999999999972</v>
      </c>
      <c r="O140" s="6" t="str">
        <f t="shared" si="31"/>
        <v>Ecole Primaire A
 de 14h 45 à 15h 25</v>
      </c>
      <c r="P140" t="str">
        <f t="shared" si="34"/>
        <v>OK</v>
      </c>
    </row>
    <row r="141" spans="1:16" x14ac:dyDescent="0.25">
      <c r="A141">
        <f t="shared" si="35"/>
        <v>40</v>
      </c>
      <c r="B141" s="54">
        <f t="shared" si="32"/>
        <v>5</v>
      </c>
      <c r="C141" s="55" t="str">
        <f t="shared" si="36"/>
        <v>septembre</v>
      </c>
      <c r="D141">
        <f t="shared" si="33"/>
        <v>2017</v>
      </c>
      <c r="E141" s="13">
        <v>43006</v>
      </c>
      <c r="F141" s="16">
        <v>0.66666666666666663</v>
      </c>
      <c r="G141" s="16">
        <v>0.75</v>
      </c>
      <c r="H141" s="16" t="s">
        <v>6</v>
      </c>
      <c r="J141" s="1">
        <f t="shared" si="27"/>
        <v>8.333333333333337E-2</v>
      </c>
      <c r="K141" s="2">
        <f t="shared" si="28"/>
        <v>0</v>
      </c>
      <c r="L141" s="2">
        <f t="shared" si="37"/>
        <v>5</v>
      </c>
      <c r="M141" s="2">
        <f t="shared" si="29"/>
        <v>106</v>
      </c>
      <c r="N141" s="2">
        <f t="shared" si="30"/>
        <v>129</v>
      </c>
      <c r="O141" s="6" t="str">
        <f t="shared" si="31"/>
        <v>Lycée
 de 16h 00 à 18h 00</v>
      </c>
      <c r="P141" t="str">
        <f t="shared" si="34"/>
        <v>OK</v>
      </c>
    </row>
    <row r="142" spans="1:16" x14ac:dyDescent="0.25">
      <c r="A142">
        <f t="shared" si="35"/>
        <v>40</v>
      </c>
      <c r="B142" s="54">
        <f t="shared" si="32"/>
        <v>5</v>
      </c>
      <c r="C142" s="55" t="str">
        <f t="shared" si="36"/>
        <v>septembre</v>
      </c>
      <c r="D142">
        <f t="shared" si="33"/>
        <v>2017</v>
      </c>
      <c r="E142" s="13">
        <v>43006</v>
      </c>
      <c r="F142" s="16">
        <v>0.75</v>
      </c>
      <c r="G142" s="16">
        <v>0.83333333333333337</v>
      </c>
      <c r="H142" s="16" t="s">
        <v>14</v>
      </c>
      <c r="J142" s="1">
        <f t="shared" ref="J142:J205" si="38">G142-F142</f>
        <v>8.333333333333337E-2</v>
      </c>
      <c r="K142" s="2">
        <f t="shared" ref="K142:K205" si="39">I142*J142*24</f>
        <v>0</v>
      </c>
      <c r="L142" s="2">
        <f t="shared" si="37"/>
        <v>5</v>
      </c>
      <c r="M142" s="2">
        <f t="shared" ref="M142:M205" si="40">288*F142-86</f>
        <v>130</v>
      </c>
      <c r="N142" s="2">
        <f t="shared" ref="N142:N205" si="41">288*G142-87</f>
        <v>153</v>
      </c>
      <c r="O142" s="6" t="str">
        <f t="shared" ref="O142:O205" si="42">H142&amp;CHAR(10)&amp;" de "&amp;HOUR(F142)&amp;"h "&amp;IF(MINUTE(F142)=0,"00",MINUTE(F142))&amp;" à "&amp;HOUR(G142)&amp;"h "&amp;IF(MINUTE(G142)=0,"00",MINUTE(G142))&amp;IF(I142&lt;1,"",CHAR(10)&amp;" "&amp;I142&amp;" participants")</f>
        <v>Public
 de 18h 00 à 20h 00</v>
      </c>
      <c r="P142" t="str">
        <f t="shared" si="34"/>
        <v>OK</v>
      </c>
    </row>
    <row r="143" spans="1:16" x14ac:dyDescent="0.25">
      <c r="A143">
        <f t="shared" si="35"/>
        <v>40</v>
      </c>
      <c r="B143" s="54">
        <f t="shared" si="32"/>
        <v>5</v>
      </c>
      <c r="C143" s="55" t="str">
        <f t="shared" si="36"/>
        <v>septembre</v>
      </c>
      <c r="D143">
        <f t="shared" si="33"/>
        <v>2017</v>
      </c>
      <c r="E143" s="13">
        <v>43006</v>
      </c>
      <c r="F143" s="16">
        <v>0.83333333333333337</v>
      </c>
      <c r="G143" s="16">
        <v>0.9375</v>
      </c>
      <c r="H143" s="16" t="s">
        <v>10</v>
      </c>
      <c r="J143" s="1">
        <f t="shared" si="38"/>
        <v>0.10416666666666663</v>
      </c>
      <c r="K143" s="2">
        <f t="shared" si="39"/>
        <v>0</v>
      </c>
      <c r="L143" s="2">
        <f t="shared" si="37"/>
        <v>5</v>
      </c>
      <c r="M143" s="2">
        <f t="shared" si="40"/>
        <v>154</v>
      </c>
      <c r="N143" s="2">
        <f t="shared" si="41"/>
        <v>183</v>
      </c>
      <c r="O143" s="6" t="str">
        <f t="shared" si="42"/>
        <v>CNT
 de 20h 00 à 22h 30</v>
      </c>
      <c r="P143" t="str">
        <f t="shared" si="34"/>
        <v>OK</v>
      </c>
    </row>
    <row r="144" spans="1:16" x14ac:dyDescent="0.25">
      <c r="A144">
        <f t="shared" si="35"/>
        <v>40</v>
      </c>
      <c r="B144" s="54">
        <f t="shared" si="32"/>
        <v>6</v>
      </c>
      <c r="C144" s="55" t="str">
        <f t="shared" si="36"/>
        <v>septembre</v>
      </c>
      <c r="D144">
        <f t="shared" si="33"/>
        <v>2017</v>
      </c>
      <c r="E144" s="13">
        <v>43007</v>
      </c>
      <c r="F144" s="16">
        <v>0.375</v>
      </c>
      <c r="G144" s="16">
        <v>0.47916666666666669</v>
      </c>
      <c r="H144" s="16" t="s">
        <v>21</v>
      </c>
      <c r="J144" s="1">
        <f t="shared" si="38"/>
        <v>0.10416666666666669</v>
      </c>
      <c r="K144" s="2">
        <f t="shared" si="39"/>
        <v>0</v>
      </c>
      <c r="L144" s="2">
        <f t="shared" si="37"/>
        <v>6</v>
      </c>
      <c r="M144" s="2">
        <f t="shared" si="40"/>
        <v>22</v>
      </c>
      <c r="N144" s="2">
        <f t="shared" si="41"/>
        <v>51</v>
      </c>
      <c r="O144" s="6" t="str">
        <f t="shared" si="42"/>
        <v>Ecole Primaire B
 de 9h 00 à 11h 30</v>
      </c>
      <c r="P144" t="str">
        <f t="shared" si="34"/>
        <v>OK</v>
      </c>
    </row>
    <row r="145" spans="1:16" x14ac:dyDescent="0.25">
      <c r="A145">
        <f t="shared" si="35"/>
        <v>40</v>
      </c>
      <c r="B145" s="54">
        <f t="shared" si="32"/>
        <v>6</v>
      </c>
      <c r="C145" s="55" t="str">
        <f t="shared" si="36"/>
        <v>septembre</v>
      </c>
      <c r="D145">
        <f t="shared" si="33"/>
        <v>2017</v>
      </c>
      <c r="E145" s="13">
        <v>43007</v>
      </c>
      <c r="F145" s="16">
        <v>0.52083333333333337</v>
      </c>
      <c r="G145" s="16">
        <v>0.5625</v>
      </c>
      <c r="H145" s="16" t="s">
        <v>13</v>
      </c>
      <c r="J145" s="1">
        <f t="shared" si="38"/>
        <v>4.166666666666663E-2</v>
      </c>
      <c r="K145" s="2">
        <f t="shared" si="39"/>
        <v>0</v>
      </c>
      <c r="L145" s="2">
        <f t="shared" si="37"/>
        <v>6</v>
      </c>
      <c r="M145" s="2">
        <f t="shared" si="40"/>
        <v>64</v>
      </c>
      <c r="N145" s="2">
        <f t="shared" si="41"/>
        <v>75</v>
      </c>
      <c r="O145" s="6" t="str">
        <f t="shared" si="42"/>
        <v>Maison Des Cèdres
 de 12h 30 à 13h 30</v>
      </c>
      <c r="P145" t="str">
        <f t="shared" si="34"/>
        <v>OK</v>
      </c>
    </row>
    <row r="146" spans="1:16" x14ac:dyDescent="0.25">
      <c r="A146">
        <f t="shared" si="35"/>
        <v>40</v>
      </c>
      <c r="B146" s="54">
        <f t="shared" si="32"/>
        <v>6</v>
      </c>
      <c r="C146" s="55" t="str">
        <f t="shared" si="36"/>
        <v>septembre</v>
      </c>
      <c r="D146">
        <f t="shared" si="33"/>
        <v>2017</v>
      </c>
      <c r="E146" s="13">
        <v>43007</v>
      </c>
      <c r="F146" s="16">
        <v>0.58333333333333337</v>
      </c>
      <c r="G146" s="16">
        <v>0.66666666666666663</v>
      </c>
      <c r="H146" s="16" t="s">
        <v>6</v>
      </c>
      <c r="J146" s="1">
        <f t="shared" si="38"/>
        <v>8.3333333333333259E-2</v>
      </c>
      <c r="K146" s="2">
        <f t="shared" si="39"/>
        <v>0</v>
      </c>
      <c r="L146" s="2">
        <f t="shared" si="37"/>
        <v>6</v>
      </c>
      <c r="M146" s="2">
        <f t="shared" si="40"/>
        <v>82</v>
      </c>
      <c r="N146" s="2">
        <f t="shared" si="41"/>
        <v>105</v>
      </c>
      <c r="O146" s="6" t="str">
        <f t="shared" si="42"/>
        <v>Lycée
 de 14h 00 à 16h 00</v>
      </c>
      <c r="P146" t="str">
        <f t="shared" si="34"/>
        <v>OK</v>
      </c>
    </row>
    <row r="147" spans="1:16" x14ac:dyDescent="0.25">
      <c r="A147">
        <f t="shared" si="35"/>
        <v>40</v>
      </c>
      <c r="B147" s="54">
        <f t="shared" si="32"/>
        <v>6</v>
      </c>
      <c r="C147" s="55" t="str">
        <f t="shared" si="36"/>
        <v>septembre</v>
      </c>
      <c r="D147">
        <f t="shared" si="33"/>
        <v>2017</v>
      </c>
      <c r="E147" s="13">
        <v>43007</v>
      </c>
      <c r="F147" s="16">
        <v>0.66666666666666663</v>
      </c>
      <c r="G147" s="16">
        <v>0.75</v>
      </c>
      <c r="H147" s="16" t="s">
        <v>6</v>
      </c>
      <c r="J147" s="1">
        <f t="shared" si="38"/>
        <v>8.333333333333337E-2</v>
      </c>
      <c r="K147" s="2">
        <f t="shared" si="39"/>
        <v>0</v>
      </c>
      <c r="L147" s="2">
        <f t="shared" si="37"/>
        <v>6</v>
      </c>
      <c r="M147" s="2">
        <f t="shared" si="40"/>
        <v>106</v>
      </c>
      <c r="N147" s="2">
        <f t="shared" si="41"/>
        <v>129</v>
      </c>
      <c r="O147" s="6" t="str">
        <f t="shared" si="42"/>
        <v>Lycée
 de 16h 00 à 18h 00</v>
      </c>
      <c r="P147" t="str">
        <f t="shared" si="34"/>
        <v>OK</v>
      </c>
    </row>
    <row r="148" spans="1:16" x14ac:dyDescent="0.25">
      <c r="A148">
        <f t="shared" si="35"/>
        <v>40</v>
      </c>
      <c r="B148" s="54">
        <f t="shared" si="32"/>
        <v>6</v>
      </c>
      <c r="C148" s="55" t="str">
        <f t="shared" si="36"/>
        <v>septembre</v>
      </c>
      <c r="D148">
        <f t="shared" si="33"/>
        <v>2017</v>
      </c>
      <c r="E148" s="13">
        <v>43007</v>
      </c>
      <c r="F148" s="16">
        <v>0.75</v>
      </c>
      <c r="G148" s="16">
        <v>0.83333333333333337</v>
      </c>
      <c r="H148" s="16" t="s">
        <v>14</v>
      </c>
      <c r="J148" s="1">
        <f t="shared" si="38"/>
        <v>8.333333333333337E-2</v>
      </c>
      <c r="K148" s="2">
        <f t="shared" si="39"/>
        <v>0</v>
      </c>
      <c r="L148" s="2">
        <f t="shared" si="37"/>
        <v>6</v>
      </c>
      <c r="M148" s="2">
        <f t="shared" si="40"/>
        <v>130</v>
      </c>
      <c r="N148" s="2">
        <f t="shared" si="41"/>
        <v>153</v>
      </c>
      <c r="O148" s="6" t="str">
        <f t="shared" si="42"/>
        <v>Public
 de 18h 00 à 20h 00</v>
      </c>
      <c r="P148" t="str">
        <f t="shared" si="34"/>
        <v>OK</v>
      </c>
    </row>
    <row r="149" spans="1:16" x14ac:dyDescent="0.25">
      <c r="A149">
        <f t="shared" si="35"/>
        <v>40</v>
      </c>
      <c r="B149" s="54">
        <f t="shared" si="32"/>
        <v>6</v>
      </c>
      <c r="C149" s="55" t="str">
        <f t="shared" si="36"/>
        <v>septembre</v>
      </c>
      <c r="D149">
        <f t="shared" si="33"/>
        <v>2017</v>
      </c>
      <c r="E149" s="13">
        <v>43007</v>
      </c>
      <c r="F149" s="16">
        <v>0.83333333333333337</v>
      </c>
      <c r="G149" s="16">
        <v>0.875</v>
      </c>
      <c r="H149" s="16" t="s">
        <v>10</v>
      </c>
      <c r="J149" s="1">
        <f t="shared" si="38"/>
        <v>4.166666666666663E-2</v>
      </c>
      <c r="K149" s="2">
        <f t="shared" si="39"/>
        <v>0</v>
      </c>
      <c r="L149" s="2">
        <f t="shared" si="37"/>
        <v>6</v>
      </c>
      <c r="M149" s="2">
        <f t="shared" si="40"/>
        <v>154</v>
      </c>
      <c r="N149" s="2">
        <f t="shared" si="41"/>
        <v>165</v>
      </c>
      <c r="O149" s="6" t="str">
        <f t="shared" si="42"/>
        <v>CNT
 de 20h 00 à 21h 00</v>
      </c>
      <c r="P149" t="str">
        <f t="shared" si="34"/>
        <v>OK</v>
      </c>
    </row>
    <row r="150" spans="1:16" x14ac:dyDescent="0.25">
      <c r="A150">
        <f t="shared" si="35"/>
        <v>40</v>
      </c>
      <c r="B150" s="54">
        <f t="shared" si="32"/>
        <v>6</v>
      </c>
      <c r="C150" s="55" t="str">
        <f t="shared" si="36"/>
        <v>septembre</v>
      </c>
      <c r="D150">
        <f t="shared" si="33"/>
        <v>2017</v>
      </c>
      <c r="E150" s="13">
        <v>43007</v>
      </c>
      <c r="F150" s="16">
        <v>0.875</v>
      </c>
      <c r="G150" s="16">
        <v>0.9375</v>
      </c>
      <c r="H150" s="16" t="s">
        <v>22</v>
      </c>
      <c r="J150" s="1">
        <f t="shared" si="38"/>
        <v>6.25E-2</v>
      </c>
      <c r="K150" s="2">
        <f t="shared" si="39"/>
        <v>0</v>
      </c>
      <c r="L150" s="2">
        <f t="shared" si="37"/>
        <v>6</v>
      </c>
      <c r="M150" s="2">
        <f t="shared" si="40"/>
        <v>166</v>
      </c>
      <c r="N150" s="2">
        <f t="shared" si="41"/>
        <v>183</v>
      </c>
      <c r="O150" s="6" t="str">
        <f t="shared" si="42"/>
        <v>TVSV
 de 21h 00 à 22h 30</v>
      </c>
      <c r="P150" t="str">
        <f t="shared" si="34"/>
        <v>OK</v>
      </c>
    </row>
    <row r="151" spans="1:16" x14ac:dyDescent="0.25">
      <c r="A151">
        <f t="shared" si="35"/>
        <v>40</v>
      </c>
      <c r="B151" s="54">
        <f t="shared" si="32"/>
        <v>7</v>
      </c>
      <c r="C151" s="55" t="str">
        <f t="shared" si="36"/>
        <v>septembre</v>
      </c>
      <c r="D151">
        <f t="shared" si="33"/>
        <v>2017</v>
      </c>
      <c r="E151" s="13">
        <v>43008</v>
      </c>
      <c r="F151" s="16">
        <v>0.33333333333333331</v>
      </c>
      <c r="G151" s="16">
        <v>0.375</v>
      </c>
      <c r="H151" s="16" t="s">
        <v>7</v>
      </c>
      <c r="J151" s="1">
        <f t="shared" si="38"/>
        <v>4.1666666666666685E-2</v>
      </c>
      <c r="K151" s="2">
        <f t="shared" si="39"/>
        <v>0</v>
      </c>
      <c r="L151" s="2">
        <f t="shared" si="37"/>
        <v>7</v>
      </c>
      <c r="M151" s="2">
        <f t="shared" si="40"/>
        <v>10</v>
      </c>
      <c r="N151" s="2">
        <f t="shared" si="41"/>
        <v>21</v>
      </c>
      <c r="O151" s="6" t="str">
        <f t="shared" si="42"/>
        <v>Gym Volontaire
 de 8h 00 à 9h 00</v>
      </c>
      <c r="P151" t="str">
        <f t="shared" si="34"/>
        <v>OK</v>
      </c>
    </row>
    <row r="152" spans="1:16" x14ac:dyDescent="0.25">
      <c r="A152">
        <f t="shared" si="35"/>
        <v>40</v>
      </c>
      <c r="B152" s="54">
        <f t="shared" si="32"/>
        <v>7</v>
      </c>
      <c r="C152" s="55" t="str">
        <f t="shared" si="36"/>
        <v>septembre</v>
      </c>
      <c r="D152">
        <f t="shared" si="33"/>
        <v>2017</v>
      </c>
      <c r="E152" s="13">
        <v>43008</v>
      </c>
      <c r="F152" s="16">
        <v>0.375</v>
      </c>
      <c r="G152" s="16">
        <v>0.45833333333333331</v>
      </c>
      <c r="H152" s="16" t="s">
        <v>23</v>
      </c>
      <c r="J152" s="1">
        <f t="shared" si="38"/>
        <v>8.3333333333333315E-2</v>
      </c>
      <c r="K152" s="2">
        <f t="shared" si="39"/>
        <v>0</v>
      </c>
      <c r="L152" s="2">
        <f t="shared" si="37"/>
        <v>7</v>
      </c>
      <c r="M152" s="2">
        <f t="shared" si="40"/>
        <v>22</v>
      </c>
      <c r="N152" s="2">
        <f t="shared" si="41"/>
        <v>45</v>
      </c>
      <c r="O152" s="6" t="str">
        <f t="shared" si="42"/>
        <v>Val Horizon
 de 9h 00 à 11h 00</v>
      </c>
      <c r="P152" t="str">
        <f t="shared" si="34"/>
        <v>OK</v>
      </c>
    </row>
    <row r="153" spans="1:16" x14ac:dyDescent="0.25">
      <c r="A153">
        <f t="shared" si="35"/>
        <v>40</v>
      </c>
      <c r="B153" s="54">
        <f t="shared" si="32"/>
        <v>7</v>
      </c>
      <c r="C153" s="55" t="str">
        <f t="shared" si="36"/>
        <v>septembre</v>
      </c>
      <c r="D153">
        <f t="shared" si="33"/>
        <v>2017</v>
      </c>
      <c r="E153" s="13">
        <v>43008</v>
      </c>
      <c r="F153" s="16">
        <v>0.45833333333333331</v>
      </c>
      <c r="G153" s="16">
        <v>0.60416666666666663</v>
      </c>
      <c r="H153" s="16" t="s">
        <v>10</v>
      </c>
      <c r="J153" s="1">
        <f t="shared" si="38"/>
        <v>0.14583333333333331</v>
      </c>
      <c r="K153" s="2">
        <f t="shared" si="39"/>
        <v>0</v>
      </c>
      <c r="L153" s="2">
        <f t="shared" si="37"/>
        <v>7</v>
      </c>
      <c r="M153" s="2">
        <f t="shared" si="40"/>
        <v>46</v>
      </c>
      <c r="N153" s="2">
        <f t="shared" si="41"/>
        <v>87</v>
      </c>
      <c r="O153" s="6" t="str">
        <f t="shared" si="42"/>
        <v>CNT
 de 11h 00 à 14h 30</v>
      </c>
      <c r="P153" t="str">
        <f t="shared" si="34"/>
        <v>OK</v>
      </c>
    </row>
    <row r="154" spans="1:16" x14ac:dyDescent="0.25">
      <c r="A154">
        <f t="shared" si="35"/>
        <v>40</v>
      </c>
      <c r="B154" s="54">
        <f t="shared" si="32"/>
        <v>7</v>
      </c>
      <c r="C154" s="55" t="str">
        <f t="shared" si="36"/>
        <v>septembre</v>
      </c>
      <c r="D154">
        <f t="shared" si="33"/>
        <v>2017</v>
      </c>
      <c r="E154" s="13">
        <v>43008</v>
      </c>
      <c r="F154" s="16">
        <v>0.60416666666666663</v>
      </c>
      <c r="G154" s="16">
        <v>0.79166666666666663</v>
      </c>
      <c r="H154" s="16" t="s">
        <v>24</v>
      </c>
      <c r="J154" s="1">
        <f t="shared" si="38"/>
        <v>0.1875</v>
      </c>
      <c r="K154" s="2">
        <f t="shared" si="39"/>
        <v>0</v>
      </c>
      <c r="L154" s="2">
        <f t="shared" si="37"/>
        <v>7</v>
      </c>
      <c r="M154" s="2">
        <f t="shared" si="40"/>
        <v>88</v>
      </c>
      <c r="N154" s="2">
        <f t="shared" si="41"/>
        <v>141</v>
      </c>
      <c r="O154" s="6" t="str">
        <f t="shared" si="42"/>
        <v>Public + SDIS ET/OU PSIG
 de 14h 30 à 19h 00</v>
      </c>
      <c r="P154" t="str">
        <f t="shared" si="34"/>
        <v>OK</v>
      </c>
    </row>
    <row r="155" spans="1:16" x14ac:dyDescent="0.25">
      <c r="A155">
        <f t="shared" si="35"/>
        <v>40</v>
      </c>
      <c r="B155" s="54">
        <f t="shared" si="32"/>
        <v>7</v>
      </c>
      <c r="C155" s="55" t="str">
        <f t="shared" si="36"/>
        <v>septembre</v>
      </c>
      <c r="D155">
        <f t="shared" si="33"/>
        <v>2017</v>
      </c>
      <c r="E155" s="13">
        <v>43008</v>
      </c>
      <c r="F155" s="16">
        <v>0.79166666666666663</v>
      </c>
      <c r="G155" s="16">
        <v>0.84375</v>
      </c>
      <c r="H155" s="16" t="s">
        <v>25</v>
      </c>
      <c r="J155" s="1">
        <f t="shared" si="38"/>
        <v>5.208333333333337E-2</v>
      </c>
      <c r="K155" s="2">
        <f t="shared" si="39"/>
        <v>0</v>
      </c>
      <c r="L155" s="2">
        <f t="shared" si="37"/>
        <v>7</v>
      </c>
      <c r="M155" s="2">
        <f t="shared" si="40"/>
        <v>142</v>
      </c>
      <c r="N155" s="2">
        <f t="shared" si="41"/>
        <v>156</v>
      </c>
      <c r="O155" s="6" t="str">
        <f t="shared" si="42"/>
        <v>Plongeurs masqués
 de 19h 00 à 20h 15</v>
      </c>
      <c r="P155" t="str">
        <f t="shared" si="34"/>
        <v>OK</v>
      </c>
    </row>
    <row r="156" spans="1:16" x14ac:dyDescent="0.25">
      <c r="A156">
        <f t="shared" si="35"/>
        <v>40</v>
      </c>
      <c r="B156" s="54">
        <f t="shared" si="32"/>
        <v>1</v>
      </c>
      <c r="C156" s="55" t="str">
        <f t="shared" si="36"/>
        <v>octobre</v>
      </c>
      <c r="D156">
        <f t="shared" si="33"/>
        <v>2017</v>
      </c>
      <c r="E156" s="13">
        <v>43009</v>
      </c>
      <c r="F156" s="16">
        <v>0.3125</v>
      </c>
      <c r="G156" s="16">
        <v>0.41666666666666669</v>
      </c>
      <c r="H156" s="16" t="s">
        <v>10</v>
      </c>
      <c r="J156" s="1">
        <f t="shared" si="38"/>
        <v>0.10416666666666669</v>
      </c>
      <c r="K156" s="2">
        <f t="shared" si="39"/>
        <v>0</v>
      </c>
      <c r="L156" s="2">
        <f t="shared" si="37"/>
        <v>8</v>
      </c>
      <c r="M156" s="2">
        <f t="shared" si="40"/>
        <v>4</v>
      </c>
      <c r="N156" s="2">
        <f t="shared" si="41"/>
        <v>33</v>
      </c>
      <c r="O156" s="6" t="str">
        <f t="shared" si="42"/>
        <v>CNT
 de 7h 30 à 10h 00</v>
      </c>
      <c r="P156" t="str">
        <f t="shared" si="34"/>
        <v>OK</v>
      </c>
    </row>
    <row r="157" spans="1:16" x14ac:dyDescent="0.25">
      <c r="A157">
        <f t="shared" si="35"/>
        <v>40</v>
      </c>
      <c r="B157" s="54">
        <f t="shared" si="32"/>
        <v>1</v>
      </c>
      <c r="C157" s="55" t="str">
        <f t="shared" si="36"/>
        <v>octobre</v>
      </c>
      <c r="D157">
        <f t="shared" si="33"/>
        <v>2017</v>
      </c>
      <c r="E157" s="13">
        <v>43009</v>
      </c>
      <c r="F157" s="16">
        <v>0.41666666666666669</v>
      </c>
      <c r="G157" s="16">
        <v>0.5625</v>
      </c>
      <c r="H157" s="16" t="s">
        <v>14</v>
      </c>
      <c r="J157" s="1">
        <f t="shared" si="38"/>
        <v>0.14583333333333331</v>
      </c>
      <c r="K157" s="2">
        <f t="shared" si="39"/>
        <v>0</v>
      </c>
      <c r="L157" s="2">
        <f t="shared" si="37"/>
        <v>8</v>
      </c>
      <c r="M157" s="2">
        <f t="shared" si="40"/>
        <v>34</v>
      </c>
      <c r="N157" s="2">
        <f t="shared" si="41"/>
        <v>75</v>
      </c>
      <c r="O157" s="6" t="str">
        <f t="shared" si="42"/>
        <v>Public
 de 10h 00 à 13h 30</v>
      </c>
      <c r="P157" t="str">
        <f t="shared" si="34"/>
        <v>OK</v>
      </c>
    </row>
    <row r="158" spans="1:16" x14ac:dyDescent="0.25">
      <c r="A158">
        <f t="shared" si="35"/>
        <v>41</v>
      </c>
      <c r="B158" s="54">
        <f t="shared" si="32"/>
        <v>2</v>
      </c>
      <c r="C158" s="55" t="str">
        <f t="shared" si="36"/>
        <v>octobre</v>
      </c>
      <c r="D158">
        <f t="shared" si="33"/>
        <v>2017</v>
      </c>
      <c r="E158" s="13">
        <v>43010</v>
      </c>
      <c r="F158" s="16">
        <v>0.375</v>
      </c>
      <c r="G158" s="16">
        <v>0.44791666666666669</v>
      </c>
      <c r="H158" s="16" t="s">
        <v>6</v>
      </c>
      <c r="J158" s="1">
        <f t="shared" si="38"/>
        <v>7.2916666666666685E-2</v>
      </c>
      <c r="K158" s="2">
        <f t="shared" si="39"/>
        <v>0</v>
      </c>
      <c r="L158" s="2">
        <f t="shared" si="37"/>
        <v>2</v>
      </c>
      <c r="M158" s="2">
        <f t="shared" si="40"/>
        <v>22</v>
      </c>
      <c r="N158" s="2">
        <f t="shared" si="41"/>
        <v>42</v>
      </c>
      <c r="O158" s="6" t="str">
        <f t="shared" si="42"/>
        <v>Lycée
 de 9h 00 à 10h 45</v>
      </c>
      <c r="P158" t="str">
        <f t="shared" si="34"/>
        <v>OK</v>
      </c>
    </row>
    <row r="159" spans="1:16" x14ac:dyDescent="0.25">
      <c r="A159">
        <f t="shared" si="35"/>
        <v>41</v>
      </c>
      <c r="B159" s="54">
        <f t="shared" si="32"/>
        <v>2</v>
      </c>
      <c r="C159" s="55" t="str">
        <f t="shared" si="36"/>
        <v>octobre</v>
      </c>
      <c r="D159">
        <f t="shared" si="33"/>
        <v>2017</v>
      </c>
      <c r="E159" s="13">
        <v>43010</v>
      </c>
      <c r="F159" s="16">
        <v>0.5</v>
      </c>
      <c r="G159" s="16">
        <v>0.5625</v>
      </c>
      <c r="H159" s="16" t="s">
        <v>7</v>
      </c>
      <c r="J159" s="1">
        <f t="shared" si="38"/>
        <v>6.25E-2</v>
      </c>
      <c r="K159" s="2">
        <f t="shared" si="39"/>
        <v>0</v>
      </c>
      <c r="L159" s="2">
        <f t="shared" si="37"/>
        <v>2</v>
      </c>
      <c r="M159" s="2">
        <f t="shared" si="40"/>
        <v>58</v>
      </c>
      <c r="N159" s="2">
        <f t="shared" si="41"/>
        <v>75</v>
      </c>
      <c r="O159" s="6" t="str">
        <f t="shared" si="42"/>
        <v>Gym Volontaire
 de 12h 00 à 13h 30</v>
      </c>
      <c r="P159" t="str">
        <f t="shared" si="34"/>
        <v>OK</v>
      </c>
    </row>
    <row r="160" spans="1:16" x14ac:dyDescent="0.25">
      <c r="A160">
        <f t="shared" si="35"/>
        <v>41</v>
      </c>
      <c r="B160" s="54">
        <f t="shared" si="32"/>
        <v>2</v>
      </c>
      <c r="C160" s="55" t="str">
        <f t="shared" si="36"/>
        <v>octobre</v>
      </c>
      <c r="D160">
        <f t="shared" si="33"/>
        <v>2017</v>
      </c>
      <c r="E160" s="13">
        <v>43010</v>
      </c>
      <c r="F160" s="16">
        <v>0.58333333333333337</v>
      </c>
      <c r="G160" s="16">
        <v>0.64583333333333337</v>
      </c>
      <c r="H160" s="16" t="s">
        <v>8</v>
      </c>
      <c r="J160" s="1">
        <f t="shared" si="38"/>
        <v>6.25E-2</v>
      </c>
      <c r="K160" s="2">
        <f t="shared" si="39"/>
        <v>0</v>
      </c>
      <c r="L160" s="2">
        <f t="shared" si="37"/>
        <v>2</v>
      </c>
      <c r="M160" s="2">
        <f t="shared" si="40"/>
        <v>82</v>
      </c>
      <c r="N160" s="2">
        <f t="shared" si="41"/>
        <v>99</v>
      </c>
      <c r="O160" s="6" t="str">
        <f t="shared" si="42"/>
        <v>Collège A
 de 14h 00 à 15h 30</v>
      </c>
      <c r="P160" t="str">
        <f t="shared" si="34"/>
        <v>OK</v>
      </c>
    </row>
    <row r="161" spans="1:16" x14ac:dyDescent="0.25">
      <c r="A161">
        <f t="shared" si="35"/>
        <v>41</v>
      </c>
      <c r="B161" s="54">
        <f t="shared" si="32"/>
        <v>2</v>
      </c>
      <c r="C161" s="55" t="str">
        <f t="shared" si="36"/>
        <v>octobre</v>
      </c>
      <c r="D161">
        <f t="shared" si="33"/>
        <v>2017</v>
      </c>
      <c r="E161" s="13">
        <v>43010</v>
      </c>
      <c r="F161" s="16">
        <v>0.64583333333333337</v>
      </c>
      <c r="G161" s="16">
        <v>0.70833333333333337</v>
      </c>
      <c r="H161" s="16" t="s">
        <v>9</v>
      </c>
      <c r="J161" s="1">
        <f t="shared" si="38"/>
        <v>6.25E-2</v>
      </c>
      <c r="K161" s="2">
        <f t="shared" si="39"/>
        <v>0</v>
      </c>
      <c r="L161" s="2">
        <f t="shared" si="37"/>
        <v>2</v>
      </c>
      <c r="M161" s="2">
        <f t="shared" si="40"/>
        <v>100</v>
      </c>
      <c r="N161" s="2">
        <f t="shared" si="41"/>
        <v>117</v>
      </c>
      <c r="O161" s="6" t="str">
        <f t="shared" si="42"/>
        <v>Collège B
 de 15h 30 à 17h 00</v>
      </c>
      <c r="P161" t="str">
        <f t="shared" si="34"/>
        <v>OK</v>
      </c>
    </row>
    <row r="162" spans="1:16" x14ac:dyDescent="0.25">
      <c r="A162">
        <f t="shared" si="35"/>
        <v>41</v>
      </c>
      <c r="B162" s="54">
        <f t="shared" si="32"/>
        <v>2</v>
      </c>
      <c r="C162" s="55" t="str">
        <f t="shared" si="36"/>
        <v>octobre</v>
      </c>
      <c r="D162">
        <f t="shared" si="33"/>
        <v>2017</v>
      </c>
      <c r="E162" s="13">
        <v>43010</v>
      </c>
      <c r="F162" s="16">
        <v>0.70833333333333337</v>
      </c>
      <c r="G162" s="16">
        <v>0.75</v>
      </c>
      <c r="H162" s="16" t="s">
        <v>7</v>
      </c>
      <c r="J162" s="1">
        <f t="shared" si="38"/>
        <v>4.166666666666663E-2</v>
      </c>
      <c r="K162" s="2">
        <f t="shared" si="39"/>
        <v>0</v>
      </c>
      <c r="L162" s="2">
        <f t="shared" si="37"/>
        <v>2</v>
      </c>
      <c r="M162" s="2">
        <f t="shared" si="40"/>
        <v>118</v>
      </c>
      <c r="N162" s="2">
        <f t="shared" si="41"/>
        <v>129</v>
      </c>
      <c r="O162" s="6" t="str">
        <f t="shared" si="42"/>
        <v>Gym Volontaire
 de 17h 00 à 18h 00</v>
      </c>
      <c r="P162" t="str">
        <f t="shared" si="34"/>
        <v>OK</v>
      </c>
    </row>
    <row r="163" spans="1:16" x14ac:dyDescent="0.25">
      <c r="A163">
        <f t="shared" si="35"/>
        <v>41</v>
      </c>
      <c r="B163" s="54">
        <f t="shared" si="32"/>
        <v>2</v>
      </c>
      <c r="C163" s="55" t="str">
        <f t="shared" si="36"/>
        <v>octobre</v>
      </c>
      <c r="D163">
        <f t="shared" si="33"/>
        <v>2017</v>
      </c>
      <c r="E163" s="13">
        <v>43010</v>
      </c>
      <c r="F163" s="16">
        <v>0.75</v>
      </c>
      <c r="G163" s="16">
        <v>0.9375</v>
      </c>
      <c r="H163" s="16" t="s">
        <v>10</v>
      </c>
      <c r="J163" s="1">
        <f t="shared" si="38"/>
        <v>0.1875</v>
      </c>
      <c r="K163" s="2">
        <f t="shared" si="39"/>
        <v>0</v>
      </c>
      <c r="L163" s="2">
        <f t="shared" si="37"/>
        <v>2</v>
      </c>
      <c r="M163" s="2">
        <f t="shared" si="40"/>
        <v>130</v>
      </c>
      <c r="N163" s="2">
        <f t="shared" si="41"/>
        <v>183</v>
      </c>
      <c r="O163" s="6" t="str">
        <f t="shared" si="42"/>
        <v>CNT
 de 18h 00 à 22h 30</v>
      </c>
      <c r="P163" t="str">
        <f t="shared" si="34"/>
        <v>OK</v>
      </c>
    </row>
    <row r="164" spans="1:16" x14ac:dyDescent="0.25">
      <c r="A164">
        <f t="shared" si="35"/>
        <v>41</v>
      </c>
      <c r="B164" s="54">
        <f t="shared" si="32"/>
        <v>3</v>
      </c>
      <c r="C164" s="55" t="str">
        <f t="shared" si="36"/>
        <v>octobre</v>
      </c>
      <c r="D164">
        <f t="shared" si="33"/>
        <v>2017</v>
      </c>
      <c r="E164" s="13">
        <v>43011</v>
      </c>
      <c r="F164" s="16">
        <v>0.3125</v>
      </c>
      <c r="G164" s="16">
        <v>0.34375</v>
      </c>
      <c r="H164" s="16" t="s">
        <v>11</v>
      </c>
      <c r="J164" s="1">
        <f t="shared" si="38"/>
        <v>3.125E-2</v>
      </c>
      <c r="K164" s="2">
        <f t="shared" si="39"/>
        <v>0</v>
      </c>
      <c r="L164" s="2">
        <f t="shared" si="37"/>
        <v>3</v>
      </c>
      <c r="M164" s="2">
        <f t="shared" si="40"/>
        <v>4</v>
      </c>
      <c r="N164" s="2">
        <f t="shared" si="41"/>
        <v>12</v>
      </c>
      <c r="O164" s="6" t="str">
        <f t="shared" si="42"/>
        <v>SDIS et/OU PSIG
 de 7h 30 à 8h 15</v>
      </c>
      <c r="P164" t="str">
        <f t="shared" si="34"/>
        <v>OK</v>
      </c>
    </row>
    <row r="165" spans="1:16" x14ac:dyDescent="0.25">
      <c r="A165">
        <f t="shared" si="35"/>
        <v>41</v>
      </c>
      <c r="B165" s="54">
        <f t="shared" si="32"/>
        <v>3</v>
      </c>
      <c r="C165" s="55" t="str">
        <f t="shared" si="36"/>
        <v>octobre</v>
      </c>
      <c r="D165">
        <f t="shared" si="33"/>
        <v>2017</v>
      </c>
      <c r="E165" s="13">
        <v>43011</v>
      </c>
      <c r="F165" s="16">
        <v>0.35416666666666669</v>
      </c>
      <c r="G165" s="16">
        <v>0.5</v>
      </c>
      <c r="H165" s="16" t="s">
        <v>12</v>
      </c>
      <c r="J165" s="1">
        <f t="shared" si="38"/>
        <v>0.14583333333333331</v>
      </c>
      <c r="K165" s="2">
        <f t="shared" si="39"/>
        <v>0</v>
      </c>
      <c r="L165" s="2">
        <f t="shared" si="37"/>
        <v>3</v>
      </c>
      <c r="M165" s="2">
        <f t="shared" si="40"/>
        <v>16</v>
      </c>
      <c r="N165" s="2">
        <f t="shared" si="41"/>
        <v>57</v>
      </c>
      <c r="O165" s="6" t="str">
        <f t="shared" si="42"/>
        <v>Collège C
 de 8h 30 à 12h 00</v>
      </c>
      <c r="P165" t="str">
        <f t="shared" si="34"/>
        <v>OK</v>
      </c>
    </row>
    <row r="166" spans="1:16" x14ac:dyDescent="0.25">
      <c r="A166">
        <f t="shared" si="35"/>
        <v>41</v>
      </c>
      <c r="B166" s="54">
        <f t="shared" si="32"/>
        <v>3</v>
      </c>
      <c r="C166" s="55" t="str">
        <f t="shared" si="36"/>
        <v>octobre</v>
      </c>
      <c r="D166">
        <f t="shared" si="33"/>
        <v>2017</v>
      </c>
      <c r="E166" s="13">
        <v>43011</v>
      </c>
      <c r="F166" s="16">
        <v>0.52083333333333337</v>
      </c>
      <c r="G166" s="16">
        <v>0.5625</v>
      </c>
      <c r="H166" s="16" t="s">
        <v>13</v>
      </c>
      <c r="J166" s="1">
        <f t="shared" si="38"/>
        <v>4.166666666666663E-2</v>
      </c>
      <c r="K166" s="2">
        <f t="shared" si="39"/>
        <v>0</v>
      </c>
      <c r="L166" s="2">
        <f t="shared" si="37"/>
        <v>3</v>
      </c>
      <c r="M166" s="2">
        <f t="shared" si="40"/>
        <v>64</v>
      </c>
      <c r="N166" s="2">
        <f t="shared" si="41"/>
        <v>75</v>
      </c>
      <c r="O166" s="6" t="str">
        <f t="shared" si="42"/>
        <v>Maison Des Cèdres
 de 12h 30 à 13h 30</v>
      </c>
      <c r="P166" t="str">
        <f t="shared" si="34"/>
        <v>OK</v>
      </c>
    </row>
    <row r="167" spans="1:16" x14ac:dyDescent="0.25">
      <c r="A167">
        <f t="shared" si="35"/>
        <v>41</v>
      </c>
      <c r="B167" s="54">
        <f t="shared" si="32"/>
        <v>3</v>
      </c>
      <c r="C167" s="55" t="str">
        <f t="shared" si="36"/>
        <v>octobre</v>
      </c>
      <c r="D167">
        <f t="shared" si="33"/>
        <v>2017</v>
      </c>
      <c r="E167" s="13">
        <v>43011</v>
      </c>
      <c r="F167" s="16">
        <v>0.58333333333333337</v>
      </c>
      <c r="G167" s="16">
        <v>0.75</v>
      </c>
      <c r="H167" s="16" t="s">
        <v>6</v>
      </c>
      <c r="J167" s="1">
        <f t="shared" si="38"/>
        <v>0.16666666666666663</v>
      </c>
      <c r="K167" s="2">
        <f t="shared" si="39"/>
        <v>0</v>
      </c>
      <c r="L167" s="2">
        <f t="shared" si="37"/>
        <v>3</v>
      </c>
      <c r="M167" s="2">
        <f t="shared" si="40"/>
        <v>82</v>
      </c>
      <c r="N167" s="2">
        <f t="shared" si="41"/>
        <v>129</v>
      </c>
      <c r="O167" s="6" t="str">
        <f t="shared" si="42"/>
        <v>Lycée
 de 14h 00 à 18h 00</v>
      </c>
      <c r="P167" t="str">
        <f t="shared" si="34"/>
        <v>OK</v>
      </c>
    </row>
    <row r="168" spans="1:16" x14ac:dyDescent="0.25">
      <c r="A168">
        <f t="shared" si="35"/>
        <v>41</v>
      </c>
      <c r="B168" s="54">
        <f t="shared" si="32"/>
        <v>3</v>
      </c>
      <c r="C168" s="55" t="str">
        <f t="shared" si="36"/>
        <v>octobre</v>
      </c>
      <c r="D168">
        <f t="shared" si="33"/>
        <v>2017</v>
      </c>
      <c r="E168" s="13">
        <v>43011</v>
      </c>
      <c r="F168" s="16">
        <v>0.75</v>
      </c>
      <c r="G168" s="16">
        <v>0.83333333333333337</v>
      </c>
      <c r="H168" s="16" t="s">
        <v>14</v>
      </c>
      <c r="J168" s="1">
        <f t="shared" si="38"/>
        <v>8.333333333333337E-2</v>
      </c>
      <c r="K168" s="2">
        <f t="shared" si="39"/>
        <v>0</v>
      </c>
      <c r="L168" s="2">
        <f t="shared" si="37"/>
        <v>3</v>
      </c>
      <c r="M168" s="2">
        <f t="shared" si="40"/>
        <v>130</v>
      </c>
      <c r="N168" s="2">
        <f t="shared" si="41"/>
        <v>153</v>
      </c>
      <c r="O168" s="6" t="str">
        <f t="shared" si="42"/>
        <v>Public
 de 18h 00 à 20h 00</v>
      </c>
      <c r="P168" t="str">
        <f t="shared" si="34"/>
        <v>OK</v>
      </c>
    </row>
    <row r="169" spans="1:16" x14ac:dyDescent="0.25">
      <c r="A169">
        <f t="shared" si="35"/>
        <v>41</v>
      </c>
      <c r="B169" s="54">
        <f t="shared" si="32"/>
        <v>3</v>
      </c>
      <c r="C169" s="55" t="str">
        <f t="shared" si="36"/>
        <v>octobre</v>
      </c>
      <c r="D169">
        <f t="shared" si="33"/>
        <v>2017</v>
      </c>
      <c r="E169" s="13">
        <v>43011</v>
      </c>
      <c r="F169" s="16">
        <v>0.83333333333333337</v>
      </c>
      <c r="G169" s="16">
        <v>0.9375</v>
      </c>
      <c r="H169" s="16" t="s">
        <v>10</v>
      </c>
      <c r="J169" s="1">
        <f t="shared" si="38"/>
        <v>0.10416666666666663</v>
      </c>
      <c r="K169" s="2">
        <f t="shared" si="39"/>
        <v>0</v>
      </c>
      <c r="L169" s="2">
        <f t="shared" si="37"/>
        <v>3</v>
      </c>
      <c r="M169" s="2">
        <f t="shared" si="40"/>
        <v>154</v>
      </c>
      <c r="N169" s="2">
        <f t="shared" si="41"/>
        <v>183</v>
      </c>
      <c r="O169" s="6" t="str">
        <f t="shared" si="42"/>
        <v>CNT
 de 20h 00 à 22h 30</v>
      </c>
      <c r="P169" t="str">
        <f t="shared" si="34"/>
        <v>OK</v>
      </c>
    </row>
    <row r="170" spans="1:16" ht="15.75" thickBot="1" x14ac:dyDescent="0.3">
      <c r="A170">
        <f t="shared" si="35"/>
        <v>41</v>
      </c>
      <c r="B170" s="54">
        <f t="shared" si="32"/>
        <v>4</v>
      </c>
      <c r="C170" s="55" t="str">
        <f t="shared" si="36"/>
        <v>octobre</v>
      </c>
      <c r="D170">
        <f t="shared" si="33"/>
        <v>2017</v>
      </c>
      <c r="E170" s="13">
        <v>43012</v>
      </c>
      <c r="F170" s="16">
        <v>0.33333333333333331</v>
      </c>
      <c r="G170" s="16">
        <v>0.41666666666666669</v>
      </c>
      <c r="H170" s="16" t="s">
        <v>6</v>
      </c>
      <c r="J170" s="1">
        <f t="shared" si="38"/>
        <v>8.333333333333337E-2</v>
      </c>
      <c r="K170" s="2">
        <f t="shared" si="39"/>
        <v>0</v>
      </c>
      <c r="L170" s="2">
        <f t="shared" si="37"/>
        <v>4</v>
      </c>
      <c r="M170" s="2">
        <f t="shared" si="40"/>
        <v>10</v>
      </c>
      <c r="N170" s="2">
        <f t="shared" si="41"/>
        <v>33</v>
      </c>
      <c r="O170" s="6" t="str">
        <f t="shared" si="42"/>
        <v>Lycée
 de 8h 00 à 10h 00</v>
      </c>
      <c r="P170" t="str">
        <f t="shared" si="34"/>
        <v>OK</v>
      </c>
    </row>
    <row r="171" spans="1:16" s="20" customFormat="1" ht="15.75" thickTop="1" x14ac:dyDescent="0.25">
      <c r="A171">
        <f t="shared" si="35"/>
        <v>41</v>
      </c>
      <c r="B171" s="54">
        <f t="shared" si="32"/>
        <v>4</v>
      </c>
      <c r="C171" s="55" t="str">
        <f t="shared" si="36"/>
        <v>octobre</v>
      </c>
      <c r="D171">
        <f t="shared" si="33"/>
        <v>2017</v>
      </c>
      <c r="E171" s="13">
        <v>43012</v>
      </c>
      <c r="F171" s="16">
        <v>0.41666666666666669</v>
      </c>
      <c r="G171" s="16">
        <v>0.5</v>
      </c>
      <c r="H171" s="16" t="s">
        <v>6</v>
      </c>
      <c r="I171" s="15"/>
      <c r="J171" s="24">
        <f t="shared" si="38"/>
        <v>8.3333333333333315E-2</v>
      </c>
      <c r="K171" s="25">
        <f t="shared" si="39"/>
        <v>0</v>
      </c>
      <c r="L171" s="2">
        <f t="shared" si="37"/>
        <v>4</v>
      </c>
      <c r="M171" s="25">
        <f t="shared" si="40"/>
        <v>34</v>
      </c>
      <c r="N171" s="25">
        <f t="shared" si="41"/>
        <v>57</v>
      </c>
      <c r="O171" s="26" t="str">
        <f t="shared" si="42"/>
        <v>Lycée
 de 10h 00 à 12h 00</v>
      </c>
      <c r="P171" t="str">
        <f t="shared" si="34"/>
        <v>OK</v>
      </c>
    </row>
    <row r="172" spans="1:16" x14ac:dyDescent="0.25">
      <c r="A172">
        <f t="shared" si="35"/>
        <v>41</v>
      </c>
      <c r="B172" s="54">
        <f t="shared" si="32"/>
        <v>4</v>
      </c>
      <c r="C172" s="55" t="str">
        <f t="shared" si="36"/>
        <v>octobre</v>
      </c>
      <c r="D172">
        <f t="shared" si="33"/>
        <v>2017</v>
      </c>
      <c r="E172" s="13">
        <v>43012</v>
      </c>
      <c r="F172" s="16">
        <v>0.52083333333333337</v>
      </c>
      <c r="G172" s="16">
        <v>0.60416666666666663</v>
      </c>
      <c r="H172" s="16" t="s">
        <v>10</v>
      </c>
      <c r="J172" s="1">
        <f t="shared" si="38"/>
        <v>8.3333333333333259E-2</v>
      </c>
      <c r="K172" s="2">
        <f t="shared" si="39"/>
        <v>0</v>
      </c>
      <c r="L172" s="2">
        <f t="shared" si="37"/>
        <v>4</v>
      </c>
      <c r="M172" s="2">
        <f t="shared" si="40"/>
        <v>64</v>
      </c>
      <c r="N172" s="2">
        <f t="shared" si="41"/>
        <v>87</v>
      </c>
      <c r="O172" s="6" t="str">
        <f t="shared" si="42"/>
        <v>CNT
 de 12h 30 à 14h 30</v>
      </c>
      <c r="P172" t="str">
        <f t="shared" si="34"/>
        <v>OK</v>
      </c>
    </row>
    <row r="173" spans="1:16" x14ac:dyDescent="0.25">
      <c r="A173">
        <f t="shared" si="35"/>
        <v>41</v>
      </c>
      <c r="B173" s="54">
        <f t="shared" si="32"/>
        <v>4</v>
      </c>
      <c r="C173" s="55" t="str">
        <f t="shared" si="36"/>
        <v>octobre</v>
      </c>
      <c r="D173">
        <f t="shared" si="33"/>
        <v>2017</v>
      </c>
      <c r="E173" s="13">
        <v>43012</v>
      </c>
      <c r="F173" s="16">
        <v>0.60416666666666663</v>
      </c>
      <c r="G173" s="16">
        <v>0.79166666666666663</v>
      </c>
      <c r="H173" s="16" t="s">
        <v>14</v>
      </c>
      <c r="J173" s="1">
        <f t="shared" si="38"/>
        <v>0.1875</v>
      </c>
      <c r="K173" s="2">
        <f t="shared" si="39"/>
        <v>0</v>
      </c>
      <c r="L173" s="2">
        <f t="shared" si="37"/>
        <v>4</v>
      </c>
      <c r="M173" s="2">
        <f t="shared" si="40"/>
        <v>88</v>
      </c>
      <c r="N173" s="2">
        <f t="shared" si="41"/>
        <v>141</v>
      </c>
      <c r="O173" s="6" t="str">
        <f t="shared" si="42"/>
        <v>Public
 de 14h 30 à 19h 00</v>
      </c>
      <c r="P173" t="str">
        <f t="shared" si="34"/>
        <v>OK</v>
      </c>
    </row>
    <row r="174" spans="1:16" x14ac:dyDescent="0.25">
      <c r="A174">
        <f t="shared" si="35"/>
        <v>41</v>
      </c>
      <c r="B174" s="54">
        <f t="shared" si="32"/>
        <v>4</v>
      </c>
      <c r="C174" s="55" t="str">
        <f t="shared" si="36"/>
        <v>octobre</v>
      </c>
      <c r="D174">
        <f t="shared" si="33"/>
        <v>2017</v>
      </c>
      <c r="E174" s="13">
        <v>43012</v>
      </c>
      <c r="F174" s="16">
        <v>0.79166666666666663</v>
      </c>
      <c r="G174" s="16">
        <v>0.83333333333333337</v>
      </c>
      <c r="H174" s="16" t="s">
        <v>10</v>
      </c>
      <c r="J174" s="1">
        <f t="shared" si="38"/>
        <v>4.1666666666666741E-2</v>
      </c>
      <c r="K174" s="2">
        <f t="shared" si="39"/>
        <v>0</v>
      </c>
      <c r="L174" s="2">
        <f t="shared" si="37"/>
        <v>4</v>
      </c>
      <c r="M174" s="2">
        <f t="shared" si="40"/>
        <v>142</v>
      </c>
      <c r="N174" s="2">
        <f t="shared" si="41"/>
        <v>153</v>
      </c>
      <c r="O174" s="6" t="str">
        <f t="shared" si="42"/>
        <v>CNT
 de 19h 00 à 20h 00</v>
      </c>
      <c r="P174" t="str">
        <f t="shared" si="34"/>
        <v>OK</v>
      </c>
    </row>
    <row r="175" spans="1:16" x14ac:dyDescent="0.25">
      <c r="A175">
        <f t="shared" si="35"/>
        <v>41</v>
      </c>
      <c r="B175" s="54">
        <f t="shared" si="32"/>
        <v>4</v>
      </c>
      <c r="C175" s="55" t="str">
        <f t="shared" si="36"/>
        <v>octobre</v>
      </c>
      <c r="D175">
        <f t="shared" si="33"/>
        <v>2017</v>
      </c>
      <c r="E175" s="13">
        <v>43012</v>
      </c>
      <c r="F175" s="16">
        <v>0.83333333333333337</v>
      </c>
      <c r="G175" s="16">
        <v>0.9375</v>
      </c>
      <c r="H175" s="16" t="s">
        <v>25</v>
      </c>
      <c r="J175" s="1">
        <f t="shared" si="38"/>
        <v>0.10416666666666663</v>
      </c>
      <c r="K175" s="2">
        <f t="shared" si="39"/>
        <v>0</v>
      </c>
      <c r="L175" s="2">
        <f t="shared" si="37"/>
        <v>4</v>
      </c>
      <c r="M175" s="2">
        <f t="shared" si="40"/>
        <v>154</v>
      </c>
      <c r="N175" s="2">
        <f t="shared" si="41"/>
        <v>183</v>
      </c>
      <c r="O175" s="6" t="str">
        <f t="shared" si="42"/>
        <v>Plongeurs masqués
 de 20h 00 à 22h 30</v>
      </c>
      <c r="P175" t="str">
        <f t="shared" si="34"/>
        <v>OK</v>
      </c>
    </row>
    <row r="176" spans="1:16" x14ac:dyDescent="0.25">
      <c r="A176">
        <f t="shared" si="35"/>
        <v>41</v>
      </c>
      <c r="B176" s="54">
        <f t="shared" si="32"/>
        <v>5</v>
      </c>
      <c r="C176" s="55" t="str">
        <f t="shared" si="36"/>
        <v>octobre</v>
      </c>
      <c r="D176">
        <f t="shared" si="33"/>
        <v>2017</v>
      </c>
      <c r="E176" s="13">
        <v>43013</v>
      </c>
      <c r="F176" s="16">
        <v>0.35416666666666669</v>
      </c>
      <c r="G176" s="16">
        <v>0.41666666666666669</v>
      </c>
      <c r="H176" s="16" t="s">
        <v>9</v>
      </c>
      <c r="J176" s="1">
        <f t="shared" si="38"/>
        <v>6.25E-2</v>
      </c>
      <c r="K176" s="2">
        <f t="shared" si="39"/>
        <v>0</v>
      </c>
      <c r="L176" s="2">
        <f t="shared" si="37"/>
        <v>5</v>
      </c>
      <c r="M176" s="2">
        <f t="shared" si="40"/>
        <v>16</v>
      </c>
      <c r="N176" s="2">
        <f t="shared" si="41"/>
        <v>33</v>
      </c>
      <c r="O176" s="6" t="str">
        <f t="shared" si="42"/>
        <v>Collège B
 de 8h 30 à 10h 00</v>
      </c>
      <c r="P176" t="str">
        <f t="shared" si="34"/>
        <v>OK</v>
      </c>
    </row>
    <row r="177" spans="1:16" x14ac:dyDescent="0.25">
      <c r="A177">
        <f t="shared" si="35"/>
        <v>41</v>
      </c>
      <c r="B177" s="54">
        <f t="shared" si="32"/>
        <v>5</v>
      </c>
      <c r="C177" s="55" t="str">
        <f t="shared" si="36"/>
        <v>octobre</v>
      </c>
      <c r="D177">
        <f t="shared" si="33"/>
        <v>2017</v>
      </c>
      <c r="E177" s="13">
        <v>43013</v>
      </c>
      <c r="F177" s="16">
        <v>0.52083333333333337</v>
      </c>
      <c r="G177" s="16">
        <v>0.5625</v>
      </c>
      <c r="H177" s="16" t="s">
        <v>18</v>
      </c>
      <c r="J177" s="1">
        <f t="shared" si="38"/>
        <v>4.166666666666663E-2</v>
      </c>
      <c r="K177" s="2">
        <f t="shared" si="39"/>
        <v>0</v>
      </c>
      <c r="L177" s="2">
        <f t="shared" si="37"/>
        <v>5</v>
      </c>
      <c r="M177" s="2">
        <f t="shared" si="40"/>
        <v>64</v>
      </c>
      <c r="N177" s="2">
        <f t="shared" si="41"/>
        <v>75</v>
      </c>
      <c r="O177" s="6" t="str">
        <f t="shared" si="42"/>
        <v>Inss
 de 12h 30 à 13h 30</v>
      </c>
      <c r="P177" t="str">
        <f t="shared" si="34"/>
        <v>OK</v>
      </c>
    </row>
    <row r="178" spans="1:16" x14ac:dyDescent="0.25">
      <c r="A178">
        <f t="shared" si="35"/>
        <v>41</v>
      </c>
      <c r="B178" s="54">
        <f t="shared" si="32"/>
        <v>5</v>
      </c>
      <c r="C178" s="55" t="str">
        <f t="shared" si="36"/>
        <v>octobre</v>
      </c>
      <c r="D178">
        <f t="shared" si="33"/>
        <v>2017</v>
      </c>
      <c r="E178" s="13">
        <v>43013</v>
      </c>
      <c r="F178" s="16">
        <v>0.58333333333333337</v>
      </c>
      <c r="G178" s="16">
        <v>0.61111111111111105</v>
      </c>
      <c r="H178" s="16" t="s">
        <v>19</v>
      </c>
      <c r="J178" s="1">
        <f t="shared" si="38"/>
        <v>2.7777777777777679E-2</v>
      </c>
      <c r="K178" s="2">
        <f t="shared" si="39"/>
        <v>0</v>
      </c>
      <c r="L178" s="2">
        <f t="shared" si="37"/>
        <v>5</v>
      </c>
      <c r="M178" s="2">
        <f t="shared" si="40"/>
        <v>82</v>
      </c>
      <c r="N178" s="2">
        <f t="shared" si="41"/>
        <v>88.999999999999972</v>
      </c>
      <c r="O178" s="6" t="str">
        <f t="shared" si="42"/>
        <v>Ecole Primaire A
 de 14h 00 à 14h 40</v>
      </c>
      <c r="P178" t="str">
        <f t="shared" si="34"/>
        <v>OK</v>
      </c>
    </row>
    <row r="179" spans="1:16" x14ac:dyDescent="0.25">
      <c r="A179">
        <f t="shared" si="35"/>
        <v>41</v>
      </c>
      <c r="B179" s="54">
        <f t="shared" si="32"/>
        <v>5</v>
      </c>
      <c r="C179" s="55" t="str">
        <f t="shared" si="36"/>
        <v>octobre</v>
      </c>
      <c r="D179">
        <f t="shared" si="33"/>
        <v>2017</v>
      </c>
      <c r="E179" s="13">
        <v>43013</v>
      </c>
      <c r="F179" s="16">
        <v>0.61458333333333337</v>
      </c>
      <c r="G179" s="16">
        <v>0.64236111111111105</v>
      </c>
      <c r="H179" s="16" t="s">
        <v>19</v>
      </c>
      <c r="J179" s="1">
        <f t="shared" si="38"/>
        <v>2.7777777777777679E-2</v>
      </c>
      <c r="K179" s="2">
        <f t="shared" si="39"/>
        <v>0</v>
      </c>
      <c r="L179" s="2">
        <f t="shared" si="37"/>
        <v>5</v>
      </c>
      <c r="M179" s="2">
        <f t="shared" si="40"/>
        <v>91</v>
      </c>
      <c r="N179" s="2">
        <f t="shared" si="41"/>
        <v>97.999999999999972</v>
      </c>
      <c r="O179" s="6" t="str">
        <f t="shared" si="42"/>
        <v>Ecole Primaire A
 de 14h 45 à 15h 25</v>
      </c>
      <c r="P179" t="str">
        <f t="shared" si="34"/>
        <v>OK</v>
      </c>
    </row>
    <row r="180" spans="1:16" x14ac:dyDescent="0.25">
      <c r="A180">
        <f t="shared" si="35"/>
        <v>41</v>
      </c>
      <c r="B180" s="54">
        <f t="shared" si="32"/>
        <v>5</v>
      </c>
      <c r="C180" s="55" t="str">
        <f t="shared" si="36"/>
        <v>octobre</v>
      </c>
      <c r="D180">
        <f t="shared" si="33"/>
        <v>2017</v>
      </c>
      <c r="E180" s="13">
        <v>43013</v>
      </c>
      <c r="F180" s="16">
        <v>0.66666666666666663</v>
      </c>
      <c r="G180" s="16">
        <v>0.75</v>
      </c>
      <c r="H180" s="16" t="s">
        <v>6</v>
      </c>
      <c r="J180" s="1">
        <f t="shared" si="38"/>
        <v>8.333333333333337E-2</v>
      </c>
      <c r="K180" s="2">
        <f t="shared" si="39"/>
        <v>0</v>
      </c>
      <c r="L180" s="2">
        <f t="shared" si="37"/>
        <v>5</v>
      </c>
      <c r="M180" s="2">
        <f t="shared" si="40"/>
        <v>106</v>
      </c>
      <c r="N180" s="2">
        <f t="shared" si="41"/>
        <v>129</v>
      </c>
      <c r="O180" s="6" t="str">
        <f t="shared" si="42"/>
        <v>Lycée
 de 16h 00 à 18h 00</v>
      </c>
      <c r="P180" t="str">
        <f t="shared" si="34"/>
        <v>OK</v>
      </c>
    </row>
    <row r="181" spans="1:16" x14ac:dyDescent="0.25">
      <c r="A181">
        <f t="shared" si="35"/>
        <v>41</v>
      </c>
      <c r="B181" s="54">
        <f t="shared" si="32"/>
        <v>5</v>
      </c>
      <c r="C181" s="55" t="str">
        <f t="shared" si="36"/>
        <v>octobre</v>
      </c>
      <c r="D181">
        <f t="shared" si="33"/>
        <v>2017</v>
      </c>
      <c r="E181" s="13">
        <v>43013</v>
      </c>
      <c r="F181" s="16">
        <v>0.75</v>
      </c>
      <c r="G181" s="16">
        <v>0.83333333333333337</v>
      </c>
      <c r="H181" s="16" t="s">
        <v>14</v>
      </c>
      <c r="J181" s="1">
        <f t="shared" si="38"/>
        <v>8.333333333333337E-2</v>
      </c>
      <c r="K181" s="2">
        <f t="shared" si="39"/>
        <v>0</v>
      </c>
      <c r="L181" s="2">
        <f t="shared" si="37"/>
        <v>5</v>
      </c>
      <c r="M181" s="2">
        <f t="shared" si="40"/>
        <v>130</v>
      </c>
      <c r="N181" s="2">
        <f t="shared" si="41"/>
        <v>153</v>
      </c>
      <c r="O181" s="6" t="str">
        <f t="shared" si="42"/>
        <v>Public
 de 18h 00 à 20h 00</v>
      </c>
      <c r="P181" t="str">
        <f t="shared" si="34"/>
        <v>OK</v>
      </c>
    </row>
    <row r="182" spans="1:16" x14ac:dyDescent="0.25">
      <c r="A182">
        <f t="shared" si="35"/>
        <v>41</v>
      </c>
      <c r="B182" s="54">
        <f t="shared" si="32"/>
        <v>5</v>
      </c>
      <c r="C182" s="55" t="str">
        <f t="shared" si="36"/>
        <v>octobre</v>
      </c>
      <c r="D182">
        <f t="shared" si="33"/>
        <v>2017</v>
      </c>
      <c r="E182" s="13">
        <v>43013</v>
      </c>
      <c r="F182" s="16">
        <v>0.83333333333333337</v>
      </c>
      <c r="G182" s="16">
        <v>0.9375</v>
      </c>
      <c r="H182" s="16" t="s">
        <v>10</v>
      </c>
      <c r="J182" s="1">
        <f t="shared" si="38"/>
        <v>0.10416666666666663</v>
      </c>
      <c r="K182" s="2">
        <f t="shared" si="39"/>
        <v>0</v>
      </c>
      <c r="L182" s="2">
        <f t="shared" si="37"/>
        <v>5</v>
      </c>
      <c r="M182" s="2">
        <f t="shared" si="40"/>
        <v>154</v>
      </c>
      <c r="N182" s="2">
        <f t="shared" si="41"/>
        <v>183</v>
      </c>
      <c r="O182" s="6" t="str">
        <f t="shared" si="42"/>
        <v>CNT
 de 20h 00 à 22h 30</v>
      </c>
      <c r="P182" t="str">
        <f t="shared" si="34"/>
        <v>OK</v>
      </c>
    </row>
    <row r="183" spans="1:16" x14ac:dyDescent="0.25">
      <c r="A183">
        <f t="shared" si="35"/>
        <v>41</v>
      </c>
      <c r="B183" s="54">
        <f t="shared" si="32"/>
        <v>6</v>
      </c>
      <c r="C183" s="55" t="str">
        <f t="shared" si="36"/>
        <v>octobre</v>
      </c>
      <c r="D183">
        <f t="shared" si="33"/>
        <v>2017</v>
      </c>
      <c r="E183" s="13">
        <v>43014</v>
      </c>
      <c r="F183" s="16">
        <v>0.375</v>
      </c>
      <c r="G183" s="16">
        <v>0.47916666666666669</v>
      </c>
      <c r="H183" s="16" t="s">
        <v>21</v>
      </c>
      <c r="J183" s="1">
        <f t="shared" si="38"/>
        <v>0.10416666666666669</v>
      </c>
      <c r="K183" s="2">
        <f t="shared" si="39"/>
        <v>0</v>
      </c>
      <c r="L183" s="2">
        <f t="shared" si="37"/>
        <v>6</v>
      </c>
      <c r="M183" s="2">
        <f t="shared" si="40"/>
        <v>22</v>
      </c>
      <c r="N183" s="2">
        <f t="shared" si="41"/>
        <v>51</v>
      </c>
      <c r="O183" s="6" t="str">
        <f t="shared" si="42"/>
        <v>Ecole Primaire B
 de 9h 00 à 11h 30</v>
      </c>
      <c r="P183" t="str">
        <f t="shared" si="34"/>
        <v>OK</v>
      </c>
    </row>
    <row r="184" spans="1:16" x14ac:dyDescent="0.25">
      <c r="A184">
        <f t="shared" si="35"/>
        <v>41</v>
      </c>
      <c r="B184" s="54">
        <f t="shared" si="32"/>
        <v>6</v>
      </c>
      <c r="C184" s="55" t="str">
        <f t="shared" si="36"/>
        <v>octobre</v>
      </c>
      <c r="D184">
        <f t="shared" si="33"/>
        <v>2017</v>
      </c>
      <c r="E184" s="13">
        <v>43014</v>
      </c>
      <c r="F184" s="16">
        <v>0.52083333333333337</v>
      </c>
      <c r="G184" s="16">
        <v>0.5625</v>
      </c>
      <c r="H184" s="16" t="s">
        <v>13</v>
      </c>
      <c r="J184" s="1">
        <f t="shared" si="38"/>
        <v>4.166666666666663E-2</v>
      </c>
      <c r="K184" s="2">
        <f t="shared" si="39"/>
        <v>0</v>
      </c>
      <c r="L184" s="2">
        <f t="shared" si="37"/>
        <v>6</v>
      </c>
      <c r="M184" s="2">
        <f t="shared" si="40"/>
        <v>64</v>
      </c>
      <c r="N184" s="2">
        <f t="shared" si="41"/>
        <v>75</v>
      </c>
      <c r="O184" s="6" t="str">
        <f t="shared" si="42"/>
        <v>Maison Des Cèdres
 de 12h 30 à 13h 30</v>
      </c>
      <c r="P184" t="str">
        <f t="shared" si="34"/>
        <v>OK</v>
      </c>
    </row>
    <row r="185" spans="1:16" x14ac:dyDescent="0.25">
      <c r="A185">
        <f t="shared" si="35"/>
        <v>41</v>
      </c>
      <c r="B185" s="54">
        <f t="shared" si="32"/>
        <v>6</v>
      </c>
      <c r="C185" s="55" t="str">
        <f t="shared" si="36"/>
        <v>octobre</v>
      </c>
      <c r="D185">
        <f t="shared" si="33"/>
        <v>2017</v>
      </c>
      <c r="E185" s="13">
        <v>43014</v>
      </c>
      <c r="F185" s="16">
        <v>0.58333333333333337</v>
      </c>
      <c r="G185" s="16">
        <v>0.66666666666666663</v>
      </c>
      <c r="H185" s="16" t="s">
        <v>6</v>
      </c>
      <c r="J185" s="1">
        <f t="shared" si="38"/>
        <v>8.3333333333333259E-2</v>
      </c>
      <c r="K185" s="2">
        <f t="shared" si="39"/>
        <v>0</v>
      </c>
      <c r="L185" s="2">
        <f t="shared" si="37"/>
        <v>6</v>
      </c>
      <c r="M185" s="2">
        <f t="shared" si="40"/>
        <v>82</v>
      </c>
      <c r="N185" s="2">
        <f t="shared" si="41"/>
        <v>105</v>
      </c>
      <c r="O185" s="6" t="str">
        <f t="shared" si="42"/>
        <v>Lycée
 de 14h 00 à 16h 00</v>
      </c>
      <c r="P185" t="str">
        <f t="shared" si="34"/>
        <v>OK</v>
      </c>
    </row>
    <row r="186" spans="1:16" x14ac:dyDescent="0.25">
      <c r="A186">
        <f t="shared" si="35"/>
        <v>41</v>
      </c>
      <c r="B186" s="54">
        <f t="shared" si="32"/>
        <v>6</v>
      </c>
      <c r="C186" s="55" t="str">
        <f t="shared" si="36"/>
        <v>octobre</v>
      </c>
      <c r="D186">
        <f t="shared" si="33"/>
        <v>2017</v>
      </c>
      <c r="E186" s="13">
        <v>43014</v>
      </c>
      <c r="F186" s="16">
        <v>0.66666666666666663</v>
      </c>
      <c r="G186" s="16">
        <v>0.75</v>
      </c>
      <c r="H186" s="16" t="s">
        <v>6</v>
      </c>
      <c r="J186" s="1">
        <f t="shared" si="38"/>
        <v>8.333333333333337E-2</v>
      </c>
      <c r="K186" s="2">
        <f t="shared" si="39"/>
        <v>0</v>
      </c>
      <c r="L186" s="2">
        <f t="shared" si="37"/>
        <v>6</v>
      </c>
      <c r="M186" s="2">
        <f t="shared" si="40"/>
        <v>106</v>
      </c>
      <c r="N186" s="2">
        <f t="shared" si="41"/>
        <v>129</v>
      </c>
      <c r="O186" s="6" t="str">
        <f t="shared" si="42"/>
        <v>Lycée
 de 16h 00 à 18h 00</v>
      </c>
      <c r="P186" t="str">
        <f t="shared" si="34"/>
        <v>OK</v>
      </c>
    </row>
    <row r="187" spans="1:16" x14ac:dyDescent="0.25">
      <c r="A187">
        <f t="shared" si="35"/>
        <v>41</v>
      </c>
      <c r="B187" s="54">
        <f t="shared" si="32"/>
        <v>6</v>
      </c>
      <c r="C187" s="55" t="str">
        <f t="shared" si="36"/>
        <v>octobre</v>
      </c>
      <c r="D187">
        <f t="shared" si="33"/>
        <v>2017</v>
      </c>
      <c r="E187" s="13">
        <v>43014</v>
      </c>
      <c r="F187" s="16">
        <v>0.75</v>
      </c>
      <c r="G187" s="16">
        <v>0.83333333333333337</v>
      </c>
      <c r="H187" s="16" t="s">
        <v>14</v>
      </c>
      <c r="J187" s="1">
        <f t="shared" si="38"/>
        <v>8.333333333333337E-2</v>
      </c>
      <c r="K187" s="2">
        <f t="shared" si="39"/>
        <v>0</v>
      </c>
      <c r="L187" s="2">
        <f t="shared" si="37"/>
        <v>6</v>
      </c>
      <c r="M187" s="2">
        <f t="shared" si="40"/>
        <v>130</v>
      </c>
      <c r="N187" s="2">
        <f t="shared" si="41"/>
        <v>153</v>
      </c>
      <c r="O187" s="6" t="str">
        <f t="shared" si="42"/>
        <v>Public
 de 18h 00 à 20h 00</v>
      </c>
      <c r="P187" t="str">
        <f t="shared" si="34"/>
        <v>OK</v>
      </c>
    </row>
    <row r="188" spans="1:16" x14ac:dyDescent="0.25">
      <c r="A188">
        <f t="shared" si="35"/>
        <v>41</v>
      </c>
      <c r="B188" s="54">
        <f t="shared" si="32"/>
        <v>6</v>
      </c>
      <c r="C188" s="55" t="str">
        <f t="shared" si="36"/>
        <v>octobre</v>
      </c>
      <c r="D188">
        <f t="shared" si="33"/>
        <v>2017</v>
      </c>
      <c r="E188" s="13">
        <v>43014</v>
      </c>
      <c r="F188" s="16">
        <v>0.83333333333333337</v>
      </c>
      <c r="G188" s="16">
        <v>0.875</v>
      </c>
      <c r="H188" s="16" t="s">
        <v>10</v>
      </c>
      <c r="J188" s="1">
        <f t="shared" si="38"/>
        <v>4.166666666666663E-2</v>
      </c>
      <c r="K188" s="2">
        <f t="shared" si="39"/>
        <v>0</v>
      </c>
      <c r="L188" s="2">
        <f t="shared" si="37"/>
        <v>6</v>
      </c>
      <c r="M188" s="2">
        <f t="shared" si="40"/>
        <v>154</v>
      </c>
      <c r="N188" s="2">
        <f t="shared" si="41"/>
        <v>165</v>
      </c>
      <c r="O188" s="6" t="str">
        <f t="shared" si="42"/>
        <v>CNT
 de 20h 00 à 21h 00</v>
      </c>
      <c r="P188" t="str">
        <f t="shared" si="34"/>
        <v>OK</v>
      </c>
    </row>
    <row r="189" spans="1:16" x14ac:dyDescent="0.25">
      <c r="A189">
        <f t="shared" si="35"/>
        <v>41</v>
      </c>
      <c r="B189" s="54">
        <f t="shared" si="32"/>
        <v>6</v>
      </c>
      <c r="C189" s="55" t="str">
        <f t="shared" si="36"/>
        <v>octobre</v>
      </c>
      <c r="D189">
        <f t="shared" si="33"/>
        <v>2017</v>
      </c>
      <c r="E189" s="13">
        <v>43014</v>
      </c>
      <c r="F189" s="16">
        <v>0.875</v>
      </c>
      <c r="G189" s="16">
        <v>0.9375</v>
      </c>
      <c r="H189" s="16" t="s">
        <v>22</v>
      </c>
      <c r="J189" s="1">
        <f t="shared" si="38"/>
        <v>6.25E-2</v>
      </c>
      <c r="K189" s="2">
        <f t="shared" si="39"/>
        <v>0</v>
      </c>
      <c r="L189" s="2">
        <f t="shared" si="37"/>
        <v>6</v>
      </c>
      <c r="M189" s="2">
        <f t="shared" si="40"/>
        <v>166</v>
      </c>
      <c r="N189" s="2">
        <f t="shared" si="41"/>
        <v>183</v>
      </c>
      <c r="O189" s="6" t="str">
        <f t="shared" si="42"/>
        <v>TVSV
 de 21h 00 à 22h 30</v>
      </c>
      <c r="P189" t="str">
        <f t="shared" si="34"/>
        <v>OK</v>
      </c>
    </row>
    <row r="190" spans="1:16" x14ac:dyDescent="0.25">
      <c r="A190">
        <f t="shared" si="35"/>
        <v>41</v>
      </c>
      <c r="B190" s="54">
        <f t="shared" si="32"/>
        <v>7</v>
      </c>
      <c r="C190" s="55" t="str">
        <f t="shared" si="36"/>
        <v>octobre</v>
      </c>
      <c r="D190">
        <f t="shared" si="33"/>
        <v>2017</v>
      </c>
      <c r="E190" s="13">
        <v>43015</v>
      </c>
      <c r="F190" s="16">
        <v>0.33333333333333331</v>
      </c>
      <c r="G190" s="16">
        <v>0.375</v>
      </c>
      <c r="H190" s="16" t="s">
        <v>7</v>
      </c>
      <c r="J190" s="1">
        <f t="shared" si="38"/>
        <v>4.1666666666666685E-2</v>
      </c>
      <c r="K190" s="2">
        <f t="shared" si="39"/>
        <v>0</v>
      </c>
      <c r="L190" s="2">
        <f t="shared" si="37"/>
        <v>7</v>
      </c>
      <c r="M190" s="2">
        <f t="shared" si="40"/>
        <v>10</v>
      </c>
      <c r="N190" s="2">
        <f t="shared" si="41"/>
        <v>21</v>
      </c>
      <c r="O190" s="6" t="str">
        <f t="shared" si="42"/>
        <v>Gym Volontaire
 de 8h 00 à 9h 00</v>
      </c>
      <c r="P190" t="str">
        <f t="shared" si="34"/>
        <v>OK</v>
      </c>
    </row>
    <row r="191" spans="1:16" x14ac:dyDescent="0.25">
      <c r="A191">
        <f t="shared" si="35"/>
        <v>41</v>
      </c>
      <c r="B191" s="54">
        <f t="shared" si="32"/>
        <v>7</v>
      </c>
      <c r="C191" s="55" t="str">
        <f t="shared" si="36"/>
        <v>octobre</v>
      </c>
      <c r="D191">
        <f t="shared" si="33"/>
        <v>2017</v>
      </c>
      <c r="E191" s="13">
        <v>43015</v>
      </c>
      <c r="F191" s="16">
        <v>0.375</v>
      </c>
      <c r="G191" s="16">
        <v>0.45833333333333331</v>
      </c>
      <c r="H191" s="16" t="s">
        <v>23</v>
      </c>
      <c r="J191" s="1">
        <f t="shared" si="38"/>
        <v>8.3333333333333315E-2</v>
      </c>
      <c r="K191" s="2">
        <f t="shared" si="39"/>
        <v>0</v>
      </c>
      <c r="L191" s="2">
        <f t="shared" si="37"/>
        <v>7</v>
      </c>
      <c r="M191" s="2">
        <f t="shared" si="40"/>
        <v>22</v>
      </c>
      <c r="N191" s="2">
        <f t="shared" si="41"/>
        <v>45</v>
      </c>
      <c r="O191" s="6" t="str">
        <f t="shared" si="42"/>
        <v>Val Horizon
 de 9h 00 à 11h 00</v>
      </c>
      <c r="P191" t="str">
        <f t="shared" si="34"/>
        <v>OK</v>
      </c>
    </row>
    <row r="192" spans="1:16" x14ac:dyDescent="0.25">
      <c r="A192">
        <f t="shared" si="35"/>
        <v>41</v>
      </c>
      <c r="B192" s="54">
        <f t="shared" si="32"/>
        <v>7</v>
      </c>
      <c r="C192" s="55" t="str">
        <f t="shared" si="36"/>
        <v>octobre</v>
      </c>
      <c r="D192">
        <f t="shared" si="33"/>
        <v>2017</v>
      </c>
      <c r="E192" s="13">
        <v>43015</v>
      </c>
      <c r="F192" s="16">
        <v>0.45833333333333331</v>
      </c>
      <c r="G192" s="16">
        <v>0.60416666666666663</v>
      </c>
      <c r="H192" s="16" t="s">
        <v>10</v>
      </c>
      <c r="J192" s="1">
        <f t="shared" si="38"/>
        <v>0.14583333333333331</v>
      </c>
      <c r="K192" s="2">
        <f t="shared" si="39"/>
        <v>0</v>
      </c>
      <c r="L192" s="2">
        <f t="shared" si="37"/>
        <v>7</v>
      </c>
      <c r="M192" s="2">
        <f t="shared" si="40"/>
        <v>46</v>
      </c>
      <c r="N192" s="2">
        <f t="shared" si="41"/>
        <v>87</v>
      </c>
      <c r="O192" s="6" t="str">
        <f t="shared" si="42"/>
        <v>CNT
 de 11h 00 à 14h 30</v>
      </c>
      <c r="P192" t="str">
        <f t="shared" si="34"/>
        <v>OK</v>
      </c>
    </row>
    <row r="193" spans="1:16" x14ac:dyDescent="0.25">
      <c r="A193">
        <f t="shared" si="35"/>
        <v>41</v>
      </c>
      <c r="B193" s="54">
        <f t="shared" si="32"/>
        <v>7</v>
      </c>
      <c r="C193" s="55" t="str">
        <f t="shared" si="36"/>
        <v>octobre</v>
      </c>
      <c r="D193">
        <f t="shared" si="33"/>
        <v>2017</v>
      </c>
      <c r="E193" s="13">
        <v>43015</v>
      </c>
      <c r="F193" s="16">
        <v>0.60416666666666663</v>
      </c>
      <c r="G193" s="16">
        <v>0.79166666666666663</v>
      </c>
      <c r="H193" s="16" t="s">
        <v>24</v>
      </c>
      <c r="J193" s="1">
        <f t="shared" si="38"/>
        <v>0.1875</v>
      </c>
      <c r="K193" s="2">
        <f t="shared" si="39"/>
        <v>0</v>
      </c>
      <c r="L193" s="2">
        <f t="shared" si="37"/>
        <v>7</v>
      </c>
      <c r="M193" s="2">
        <f t="shared" si="40"/>
        <v>88</v>
      </c>
      <c r="N193" s="2">
        <f t="shared" si="41"/>
        <v>141</v>
      </c>
      <c r="O193" s="6" t="str">
        <f t="shared" si="42"/>
        <v>Public + SDIS ET/OU PSIG
 de 14h 30 à 19h 00</v>
      </c>
      <c r="P193" t="str">
        <f t="shared" si="34"/>
        <v>OK</v>
      </c>
    </row>
    <row r="194" spans="1:16" x14ac:dyDescent="0.25">
      <c r="A194">
        <f t="shared" si="35"/>
        <v>41</v>
      </c>
      <c r="B194" s="54">
        <f t="shared" ref="B194:B257" si="43">WEEKDAY(E194)</f>
        <v>7</v>
      </c>
      <c r="C194" s="55" t="str">
        <f t="shared" si="36"/>
        <v>octobre</v>
      </c>
      <c r="D194">
        <f t="shared" ref="D194:D257" si="44">YEAR(E194)</f>
        <v>2017</v>
      </c>
      <c r="E194" s="13">
        <v>43015</v>
      </c>
      <c r="F194" s="16">
        <v>0.79166666666666663</v>
      </c>
      <c r="G194" s="16">
        <v>0.84375</v>
      </c>
      <c r="H194" s="16" t="s">
        <v>25</v>
      </c>
      <c r="J194" s="1">
        <f t="shared" si="38"/>
        <v>5.208333333333337E-2</v>
      </c>
      <c r="K194" s="2">
        <f t="shared" si="39"/>
        <v>0</v>
      </c>
      <c r="L194" s="2">
        <f t="shared" si="37"/>
        <v>7</v>
      </c>
      <c r="M194" s="2">
        <f t="shared" si="40"/>
        <v>142</v>
      </c>
      <c r="N194" s="2">
        <f t="shared" si="41"/>
        <v>156</v>
      </c>
      <c r="O194" s="6" t="str">
        <f t="shared" si="42"/>
        <v>Plongeurs masqués
 de 19h 00 à 20h 15</v>
      </c>
      <c r="P194" t="str">
        <f t="shared" ref="P194:P257" si="45">IF(E193+G193&gt;E194+F194,"Erreur","OK")</f>
        <v>OK</v>
      </c>
    </row>
    <row r="195" spans="1:16" x14ac:dyDescent="0.25">
      <c r="A195">
        <f t="shared" ref="A195:A258" si="46">WEEKNUM(E195,2)</f>
        <v>41</v>
      </c>
      <c r="B195" s="54">
        <f t="shared" si="43"/>
        <v>1</v>
      </c>
      <c r="C195" s="55" t="str">
        <f t="shared" ref="C195:C258" si="47">TEXT(E195,"mmmm")</f>
        <v>octobre</v>
      </c>
      <c r="D195">
        <f t="shared" si="44"/>
        <v>2017</v>
      </c>
      <c r="E195" s="13">
        <v>43016</v>
      </c>
      <c r="F195" s="16">
        <v>0.3125</v>
      </c>
      <c r="G195" s="16">
        <v>0.41666666666666669</v>
      </c>
      <c r="H195" s="16" t="s">
        <v>10</v>
      </c>
      <c r="J195" s="1">
        <f t="shared" si="38"/>
        <v>0.10416666666666669</v>
      </c>
      <c r="K195" s="2">
        <f t="shared" si="39"/>
        <v>0</v>
      </c>
      <c r="L195" s="2">
        <f t="shared" ref="L195:L258" si="48">IF(B195=1,8,B195)</f>
        <v>8</v>
      </c>
      <c r="M195" s="2">
        <f t="shared" si="40"/>
        <v>4</v>
      </c>
      <c r="N195" s="2">
        <f t="shared" si="41"/>
        <v>33</v>
      </c>
      <c r="O195" s="6" t="str">
        <f t="shared" si="42"/>
        <v>CNT
 de 7h 30 à 10h 00</v>
      </c>
      <c r="P195" t="str">
        <f t="shared" si="45"/>
        <v>OK</v>
      </c>
    </row>
    <row r="196" spans="1:16" x14ac:dyDescent="0.25">
      <c r="A196">
        <f t="shared" si="46"/>
        <v>41</v>
      </c>
      <c r="B196" s="54">
        <f t="shared" si="43"/>
        <v>1</v>
      </c>
      <c r="C196" s="55" t="str">
        <f t="shared" si="47"/>
        <v>octobre</v>
      </c>
      <c r="D196">
        <f t="shared" si="44"/>
        <v>2017</v>
      </c>
      <c r="E196" s="13">
        <v>43016</v>
      </c>
      <c r="F196" s="16">
        <v>0.41666666666666669</v>
      </c>
      <c r="G196" s="16">
        <v>0.5625</v>
      </c>
      <c r="H196" s="16" t="s">
        <v>14</v>
      </c>
      <c r="J196" s="1">
        <f t="shared" si="38"/>
        <v>0.14583333333333331</v>
      </c>
      <c r="K196" s="2">
        <f t="shared" si="39"/>
        <v>0</v>
      </c>
      <c r="L196" s="2">
        <f t="shared" si="48"/>
        <v>8</v>
      </c>
      <c r="M196" s="2">
        <f t="shared" si="40"/>
        <v>34</v>
      </c>
      <c r="N196" s="2">
        <f t="shared" si="41"/>
        <v>75</v>
      </c>
      <c r="O196" s="6" t="str">
        <f t="shared" si="42"/>
        <v>Public
 de 10h 00 à 13h 30</v>
      </c>
      <c r="P196" t="str">
        <f t="shared" si="45"/>
        <v>OK</v>
      </c>
    </row>
    <row r="197" spans="1:16" x14ac:dyDescent="0.25">
      <c r="A197">
        <f t="shared" si="46"/>
        <v>42</v>
      </c>
      <c r="B197" s="54">
        <f t="shared" si="43"/>
        <v>2</v>
      </c>
      <c r="C197" s="55" t="str">
        <f t="shared" si="47"/>
        <v>octobre</v>
      </c>
      <c r="D197">
        <f t="shared" si="44"/>
        <v>2017</v>
      </c>
      <c r="E197" s="13">
        <v>43017</v>
      </c>
      <c r="F197" s="16">
        <v>0.375</v>
      </c>
      <c r="G197" s="16">
        <v>0.44791666666666669</v>
      </c>
      <c r="H197" s="16" t="s">
        <v>6</v>
      </c>
      <c r="J197" s="1">
        <f t="shared" si="38"/>
        <v>7.2916666666666685E-2</v>
      </c>
      <c r="K197" s="2">
        <f t="shared" si="39"/>
        <v>0</v>
      </c>
      <c r="L197" s="2">
        <f t="shared" si="48"/>
        <v>2</v>
      </c>
      <c r="M197" s="2">
        <f t="shared" si="40"/>
        <v>22</v>
      </c>
      <c r="N197" s="2">
        <f t="shared" si="41"/>
        <v>42</v>
      </c>
      <c r="O197" s="6" t="str">
        <f t="shared" si="42"/>
        <v>Lycée
 de 9h 00 à 10h 45</v>
      </c>
      <c r="P197" t="str">
        <f t="shared" si="45"/>
        <v>OK</v>
      </c>
    </row>
    <row r="198" spans="1:16" x14ac:dyDescent="0.25">
      <c r="A198">
        <f t="shared" si="46"/>
        <v>42</v>
      </c>
      <c r="B198" s="54">
        <f t="shared" si="43"/>
        <v>2</v>
      </c>
      <c r="C198" s="55" t="str">
        <f t="shared" si="47"/>
        <v>octobre</v>
      </c>
      <c r="D198">
        <f t="shared" si="44"/>
        <v>2017</v>
      </c>
      <c r="E198" s="13">
        <v>43017</v>
      </c>
      <c r="F198" s="16">
        <v>0.5</v>
      </c>
      <c r="G198" s="16">
        <v>0.5625</v>
      </c>
      <c r="H198" s="16" t="s">
        <v>7</v>
      </c>
      <c r="J198" s="1">
        <f t="shared" si="38"/>
        <v>6.25E-2</v>
      </c>
      <c r="K198" s="2">
        <f t="shared" si="39"/>
        <v>0</v>
      </c>
      <c r="L198" s="2">
        <f t="shared" si="48"/>
        <v>2</v>
      </c>
      <c r="M198" s="2">
        <f t="shared" si="40"/>
        <v>58</v>
      </c>
      <c r="N198" s="2">
        <f t="shared" si="41"/>
        <v>75</v>
      </c>
      <c r="O198" s="6" t="str">
        <f t="shared" si="42"/>
        <v>Gym Volontaire
 de 12h 00 à 13h 30</v>
      </c>
      <c r="P198" t="str">
        <f t="shared" si="45"/>
        <v>OK</v>
      </c>
    </row>
    <row r="199" spans="1:16" x14ac:dyDescent="0.25">
      <c r="A199">
        <f t="shared" si="46"/>
        <v>42</v>
      </c>
      <c r="B199" s="54">
        <f t="shared" si="43"/>
        <v>2</v>
      </c>
      <c r="C199" s="55" t="str">
        <f t="shared" si="47"/>
        <v>octobre</v>
      </c>
      <c r="D199">
        <f t="shared" si="44"/>
        <v>2017</v>
      </c>
      <c r="E199" s="13">
        <v>43017</v>
      </c>
      <c r="F199" s="16">
        <v>0.58333333333333337</v>
      </c>
      <c r="G199" s="16">
        <v>0.64583333333333337</v>
      </c>
      <c r="H199" s="16" t="s">
        <v>8</v>
      </c>
      <c r="J199" s="1">
        <f t="shared" si="38"/>
        <v>6.25E-2</v>
      </c>
      <c r="K199" s="2">
        <f t="shared" si="39"/>
        <v>0</v>
      </c>
      <c r="L199" s="2">
        <f t="shared" si="48"/>
        <v>2</v>
      </c>
      <c r="M199" s="2">
        <f t="shared" si="40"/>
        <v>82</v>
      </c>
      <c r="N199" s="2">
        <f t="shared" si="41"/>
        <v>99</v>
      </c>
      <c r="O199" s="6" t="str">
        <f t="shared" si="42"/>
        <v>Collège A
 de 14h 00 à 15h 30</v>
      </c>
      <c r="P199" t="str">
        <f t="shared" si="45"/>
        <v>OK</v>
      </c>
    </row>
    <row r="200" spans="1:16" x14ac:dyDescent="0.25">
      <c r="A200">
        <f t="shared" si="46"/>
        <v>42</v>
      </c>
      <c r="B200" s="54">
        <f t="shared" si="43"/>
        <v>2</v>
      </c>
      <c r="C200" s="55" t="str">
        <f t="shared" si="47"/>
        <v>octobre</v>
      </c>
      <c r="D200">
        <f t="shared" si="44"/>
        <v>2017</v>
      </c>
      <c r="E200" s="13">
        <v>43017</v>
      </c>
      <c r="F200" s="16">
        <v>0.64583333333333337</v>
      </c>
      <c r="G200" s="16">
        <v>0.70833333333333337</v>
      </c>
      <c r="H200" s="16" t="s">
        <v>9</v>
      </c>
      <c r="J200" s="1">
        <f t="shared" si="38"/>
        <v>6.25E-2</v>
      </c>
      <c r="K200" s="2">
        <f t="shared" si="39"/>
        <v>0</v>
      </c>
      <c r="L200" s="2">
        <f t="shared" si="48"/>
        <v>2</v>
      </c>
      <c r="M200" s="2">
        <f t="shared" si="40"/>
        <v>100</v>
      </c>
      <c r="N200" s="2">
        <f t="shared" si="41"/>
        <v>117</v>
      </c>
      <c r="O200" s="6" t="str">
        <f t="shared" si="42"/>
        <v>Collège B
 de 15h 30 à 17h 00</v>
      </c>
      <c r="P200" t="str">
        <f t="shared" si="45"/>
        <v>OK</v>
      </c>
    </row>
    <row r="201" spans="1:16" x14ac:dyDescent="0.25">
      <c r="A201">
        <f t="shared" si="46"/>
        <v>42</v>
      </c>
      <c r="B201" s="54">
        <f t="shared" si="43"/>
        <v>2</v>
      </c>
      <c r="C201" s="55" t="str">
        <f t="shared" si="47"/>
        <v>octobre</v>
      </c>
      <c r="D201">
        <f t="shared" si="44"/>
        <v>2017</v>
      </c>
      <c r="E201" s="13">
        <v>43017</v>
      </c>
      <c r="F201" s="16">
        <v>0.70833333333333337</v>
      </c>
      <c r="G201" s="16">
        <v>0.75</v>
      </c>
      <c r="H201" s="16" t="s">
        <v>7</v>
      </c>
      <c r="J201" s="1">
        <f t="shared" si="38"/>
        <v>4.166666666666663E-2</v>
      </c>
      <c r="K201" s="2">
        <f t="shared" si="39"/>
        <v>0</v>
      </c>
      <c r="L201" s="2">
        <f t="shared" si="48"/>
        <v>2</v>
      </c>
      <c r="M201" s="2">
        <f t="shared" si="40"/>
        <v>118</v>
      </c>
      <c r="N201" s="2">
        <f t="shared" si="41"/>
        <v>129</v>
      </c>
      <c r="O201" s="6" t="str">
        <f t="shared" si="42"/>
        <v>Gym Volontaire
 de 17h 00 à 18h 00</v>
      </c>
      <c r="P201" t="str">
        <f t="shared" si="45"/>
        <v>OK</v>
      </c>
    </row>
    <row r="202" spans="1:16" x14ac:dyDescent="0.25">
      <c r="A202">
        <f t="shared" si="46"/>
        <v>42</v>
      </c>
      <c r="B202" s="54">
        <f t="shared" si="43"/>
        <v>2</v>
      </c>
      <c r="C202" s="55" t="str">
        <f t="shared" si="47"/>
        <v>octobre</v>
      </c>
      <c r="D202">
        <f t="shared" si="44"/>
        <v>2017</v>
      </c>
      <c r="E202" s="13">
        <v>43017</v>
      </c>
      <c r="F202" s="16">
        <v>0.75</v>
      </c>
      <c r="G202" s="16">
        <v>0.9375</v>
      </c>
      <c r="H202" s="16" t="s">
        <v>10</v>
      </c>
      <c r="J202" s="1">
        <f t="shared" si="38"/>
        <v>0.1875</v>
      </c>
      <c r="K202" s="2">
        <f t="shared" si="39"/>
        <v>0</v>
      </c>
      <c r="L202" s="2">
        <f t="shared" si="48"/>
        <v>2</v>
      </c>
      <c r="M202" s="2">
        <f t="shared" si="40"/>
        <v>130</v>
      </c>
      <c r="N202" s="2">
        <f t="shared" si="41"/>
        <v>183</v>
      </c>
      <c r="O202" s="6" t="str">
        <f t="shared" si="42"/>
        <v>CNT
 de 18h 00 à 22h 30</v>
      </c>
      <c r="P202" t="str">
        <f t="shared" si="45"/>
        <v>OK</v>
      </c>
    </row>
    <row r="203" spans="1:16" x14ac:dyDescent="0.25">
      <c r="A203">
        <f t="shared" si="46"/>
        <v>42</v>
      </c>
      <c r="B203" s="54">
        <f t="shared" si="43"/>
        <v>3</v>
      </c>
      <c r="C203" s="55" t="str">
        <f t="shared" si="47"/>
        <v>octobre</v>
      </c>
      <c r="D203">
        <f t="shared" si="44"/>
        <v>2017</v>
      </c>
      <c r="E203" s="13">
        <v>43018</v>
      </c>
      <c r="F203" s="16">
        <v>0.3125</v>
      </c>
      <c r="G203" s="16">
        <v>0.34375</v>
      </c>
      <c r="H203" s="16" t="s">
        <v>11</v>
      </c>
      <c r="J203" s="1">
        <f t="shared" si="38"/>
        <v>3.125E-2</v>
      </c>
      <c r="K203" s="2">
        <f t="shared" si="39"/>
        <v>0</v>
      </c>
      <c r="L203" s="2">
        <f t="shared" si="48"/>
        <v>3</v>
      </c>
      <c r="M203" s="2">
        <f t="shared" si="40"/>
        <v>4</v>
      </c>
      <c r="N203" s="2">
        <f t="shared" si="41"/>
        <v>12</v>
      </c>
      <c r="O203" s="6" t="str">
        <f t="shared" si="42"/>
        <v>SDIS et/OU PSIG
 de 7h 30 à 8h 15</v>
      </c>
      <c r="P203" t="str">
        <f t="shared" si="45"/>
        <v>OK</v>
      </c>
    </row>
    <row r="204" spans="1:16" x14ac:dyDescent="0.25">
      <c r="A204">
        <f t="shared" si="46"/>
        <v>42</v>
      </c>
      <c r="B204" s="54">
        <f t="shared" si="43"/>
        <v>3</v>
      </c>
      <c r="C204" s="55" t="str">
        <f t="shared" si="47"/>
        <v>octobre</v>
      </c>
      <c r="D204">
        <f t="shared" si="44"/>
        <v>2017</v>
      </c>
      <c r="E204" s="13">
        <v>43018</v>
      </c>
      <c r="F204" s="16">
        <v>0.35416666666666669</v>
      </c>
      <c r="G204" s="16">
        <v>0.5</v>
      </c>
      <c r="H204" s="16" t="s">
        <v>12</v>
      </c>
      <c r="J204" s="1">
        <f t="shared" si="38"/>
        <v>0.14583333333333331</v>
      </c>
      <c r="K204" s="2">
        <f t="shared" si="39"/>
        <v>0</v>
      </c>
      <c r="L204" s="2">
        <f t="shared" si="48"/>
        <v>3</v>
      </c>
      <c r="M204" s="2">
        <f t="shared" si="40"/>
        <v>16</v>
      </c>
      <c r="N204" s="2">
        <f t="shared" si="41"/>
        <v>57</v>
      </c>
      <c r="O204" s="6" t="str">
        <f t="shared" si="42"/>
        <v>Collège C
 de 8h 30 à 12h 00</v>
      </c>
      <c r="P204" t="str">
        <f t="shared" si="45"/>
        <v>OK</v>
      </c>
    </row>
    <row r="205" spans="1:16" x14ac:dyDescent="0.25">
      <c r="A205">
        <f t="shared" si="46"/>
        <v>42</v>
      </c>
      <c r="B205" s="54">
        <f t="shared" si="43"/>
        <v>3</v>
      </c>
      <c r="C205" s="55" t="str">
        <f t="shared" si="47"/>
        <v>octobre</v>
      </c>
      <c r="D205">
        <f t="shared" si="44"/>
        <v>2017</v>
      </c>
      <c r="E205" s="13">
        <v>43018</v>
      </c>
      <c r="F205" s="16">
        <v>0.52083333333333337</v>
      </c>
      <c r="G205" s="16">
        <v>0.5625</v>
      </c>
      <c r="H205" s="16" t="s">
        <v>13</v>
      </c>
      <c r="J205" s="1">
        <f t="shared" si="38"/>
        <v>4.166666666666663E-2</v>
      </c>
      <c r="K205" s="2">
        <f t="shared" si="39"/>
        <v>0</v>
      </c>
      <c r="L205" s="2">
        <f t="shared" si="48"/>
        <v>3</v>
      </c>
      <c r="M205" s="2">
        <f t="shared" si="40"/>
        <v>64</v>
      </c>
      <c r="N205" s="2">
        <f t="shared" si="41"/>
        <v>75</v>
      </c>
      <c r="O205" s="6" t="str">
        <f t="shared" si="42"/>
        <v>Maison Des Cèdres
 de 12h 30 à 13h 30</v>
      </c>
      <c r="P205" t="str">
        <f t="shared" si="45"/>
        <v>OK</v>
      </c>
    </row>
    <row r="206" spans="1:16" x14ac:dyDescent="0.25">
      <c r="A206">
        <f t="shared" si="46"/>
        <v>42</v>
      </c>
      <c r="B206" s="54">
        <f t="shared" si="43"/>
        <v>3</v>
      </c>
      <c r="C206" s="55" t="str">
        <f t="shared" si="47"/>
        <v>octobre</v>
      </c>
      <c r="D206">
        <f t="shared" si="44"/>
        <v>2017</v>
      </c>
      <c r="E206" s="13">
        <v>43018</v>
      </c>
      <c r="F206" s="16">
        <v>0.58333333333333337</v>
      </c>
      <c r="G206" s="16">
        <v>0.75</v>
      </c>
      <c r="H206" s="16" t="s">
        <v>6</v>
      </c>
      <c r="J206" s="1">
        <f t="shared" ref="J206:J269" si="49">G206-F206</f>
        <v>0.16666666666666663</v>
      </c>
      <c r="K206" s="2">
        <f t="shared" ref="K206:K269" si="50">I206*J206*24</f>
        <v>0</v>
      </c>
      <c r="L206" s="2">
        <f t="shared" si="48"/>
        <v>3</v>
      </c>
      <c r="M206" s="2">
        <f t="shared" ref="M206:M269" si="51">288*F206-86</f>
        <v>82</v>
      </c>
      <c r="N206" s="2">
        <f t="shared" ref="N206:N269" si="52">288*G206-87</f>
        <v>129</v>
      </c>
      <c r="O206" s="6" t="str">
        <f t="shared" ref="O206:O269" si="53">H206&amp;CHAR(10)&amp;" de "&amp;HOUR(F206)&amp;"h "&amp;IF(MINUTE(F206)=0,"00",MINUTE(F206))&amp;" à "&amp;HOUR(G206)&amp;"h "&amp;IF(MINUTE(G206)=0,"00",MINUTE(G206))&amp;IF(I206&lt;1,"",CHAR(10)&amp;" "&amp;I206&amp;" participants")</f>
        <v>Lycée
 de 14h 00 à 18h 00</v>
      </c>
      <c r="P206" t="str">
        <f t="shared" si="45"/>
        <v>OK</v>
      </c>
    </row>
    <row r="207" spans="1:16" x14ac:dyDescent="0.25">
      <c r="A207">
        <f t="shared" si="46"/>
        <v>42</v>
      </c>
      <c r="B207" s="54">
        <f t="shared" si="43"/>
        <v>3</v>
      </c>
      <c r="C207" s="55" t="str">
        <f t="shared" si="47"/>
        <v>octobre</v>
      </c>
      <c r="D207">
        <f t="shared" si="44"/>
        <v>2017</v>
      </c>
      <c r="E207" s="13">
        <v>43018</v>
      </c>
      <c r="F207" s="16">
        <v>0.75</v>
      </c>
      <c r="G207" s="16">
        <v>0.83333333333333337</v>
      </c>
      <c r="H207" s="16" t="s">
        <v>14</v>
      </c>
      <c r="J207" s="1">
        <f t="shared" si="49"/>
        <v>8.333333333333337E-2</v>
      </c>
      <c r="K207" s="2">
        <f t="shared" si="50"/>
        <v>0</v>
      </c>
      <c r="L207" s="2">
        <f t="shared" si="48"/>
        <v>3</v>
      </c>
      <c r="M207" s="2">
        <f t="shared" si="51"/>
        <v>130</v>
      </c>
      <c r="N207" s="2">
        <f t="shared" si="52"/>
        <v>153</v>
      </c>
      <c r="O207" s="6" t="str">
        <f t="shared" si="53"/>
        <v>Public
 de 18h 00 à 20h 00</v>
      </c>
      <c r="P207" t="str">
        <f t="shared" si="45"/>
        <v>OK</v>
      </c>
    </row>
    <row r="208" spans="1:16" x14ac:dyDescent="0.25">
      <c r="A208">
        <f t="shared" si="46"/>
        <v>42</v>
      </c>
      <c r="B208" s="54">
        <f t="shared" si="43"/>
        <v>3</v>
      </c>
      <c r="C208" s="55" t="str">
        <f t="shared" si="47"/>
        <v>octobre</v>
      </c>
      <c r="D208">
        <f t="shared" si="44"/>
        <v>2017</v>
      </c>
      <c r="E208" s="13">
        <v>43018</v>
      </c>
      <c r="F208" s="16">
        <v>0.83333333333333337</v>
      </c>
      <c r="G208" s="16">
        <v>0.9375</v>
      </c>
      <c r="H208" s="16" t="s">
        <v>10</v>
      </c>
      <c r="J208" s="1">
        <f t="shared" si="49"/>
        <v>0.10416666666666663</v>
      </c>
      <c r="K208" s="2">
        <f t="shared" si="50"/>
        <v>0</v>
      </c>
      <c r="L208" s="2">
        <f t="shared" si="48"/>
        <v>3</v>
      </c>
      <c r="M208" s="2">
        <f t="shared" si="51"/>
        <v>154</v>
      </c>
      <c r="N208" s="2">
        <f t="shared" si="52"/>
        <v>183</v>
      </c>
      <c r="O208" s="6" t="str">
        <f t="shared" si="53"/>
        <v>CNT
 de 20h 00 à 22h 30</v>
      </c>
      <c r="P208" t="str">
        <f t="shared" si="45"/>
        <v>OK</v>
      </c>
    </row>
    <row r="209" spans="1:16" ht="15.75" thickBot="1" x14ac:dyDescent="0.3">
      <c r="A209">
        <f t="shared" si="46"/>
        <v>42</v>
      </c>
      <c r="B209" s="54">
        <f t="shared" si="43"/>
        <v>4</v>
      </c>
      <c r="C209" s="55" t="str">
        <f t="shared" si="47"/>
        <v>octobre</v>
      </c>
      <c r="D209">
        <f t="shared" si="44"/>
        <v>2017</v>
      </c>
      <c r="E209" s="13">
        <v>43019</v>
      </c>
      <c r="F209" s="16">
        <v>0.33333333333333331</v>
      </c>
      <c r="G209" s="16">
        <v>0.41666666666666669</v>
      </c>
      <c r="H209" s="16" t="s">
        <v>6</v>
      </c>
      <c r="J209" s="1">
        <f t="shared" si="49"/>
        <v>8.333333333333337E-2</v>
      </c>
      <c r="K209" s="2">
        <f t="shared" si="50"/>
        <v>0</v>
      </c>
      <c r="L209" s="2">
        <f t="shared" si="48"/>
        <v>4</v>
      </c>
      <c r="M209" s="2">
        <f t="shared" si="51"/>
        <v>10</v>
      </c>
      <c r="N209" s="2">
        <f t="shared" si="52"/>
        <v>33</v>
      </c>
      <c r="O209" s="6" t="str">
        <f t="shared" si="53"/>
        <v>Lycée
 de 8h 00 à 10h 00</v>
      </c>
      <c r="P209" t="str">
        <f t="shared" si="45"/>
        <v>OK</v>
      </c>
    </row>
    <row r="210" spans="1:16" s="20" customFormat="1" ht="15.75" thickTop="1" x14ac:dyDescent="0.25">
      <c r="A210">
        <f t="shared" si="46"/>
        <v>42</v>
      </c>
      <c r="B210" s="54">
        <f t="shared" si="43"/>
        <v>4</v>
      </c>
      <c r="C210" s="55" t="str">
        <f t="shared" si="47"/>
        <v>octobre</v>
      </c>
      <c r="D210">
        <f t="shared" si="44"/>
        <v>2017</v>
      </c>
      <c r="E210" s="13">
        <v>43019</v>
      </c>
      <c r="F210" s="16">
        <v>0.41666666666666669</v>
      </c>
      <c r="G210" s="16">
        <v>0.5</v>
      </c>
      <c r="H210" s="16" t="s">
        <v>6</v>
      </c>
      <c r="I210" s="15"/>
      <c r="J210" s="24">
        <f t="shared" si="49"/>
        <v>8.3333333333333315E-2</v>
      </c>
      <c r="K210" s="25">
        <f t="shared" si="50"/>
        <v>0</v>
      </c>
      <c r="L210" s="2">
        <f t="shared" si="48"/>
        <v>4</v>
      </c>
      <c r="M210" s="25">
        <f t="shared" si="51"/>
        <v>34</v>
      </c>
      <c r="N210" s="25">
        <f t="shared" si="52"/>
        <v>57</v>
      </c>
      <c r="O210" s="26" t="str">
        <f t="shared" si="53"/>
        <v>Lycée
 de 10h 00 à 12h 00</v>
      </c>
      <c r="P210" t="str">
        <f t="shared" si="45"/>
        <v>OK</v>
      </c>
    </row>
    <row r="211" spans="1:16" x14ac:dyDescent="0.25">
      <c r="A211">
        <f t="shared" si="46"/>
        <v>42</v>
      </c>
      <c r="B211" s="54">
        <f t="shared" si="43"/>
        <v>4</v>
      </c>
      <c r="C211" s="55" t="str">
        <f t="shared" si="47"/>
        <v>octobre</v>
      </c>
      <c r="D211">
        <f t="shared" si="44"/>
        <v>2017</v>
      </c>
      <c r="E211" s="13">
        <v>43019</v>
      </c>
      <c r="F211" s="16">
        <v>0.52083333333333337</v>
      </c>
      <c r="G211" s="16">
        <v>0.60416666666666663</v>
      </c>
      <c r="H211" s="16" t="s">
        <v>10</v>
      </c>
      <c r="J211" s="1">
        <f t="shared" si="49"/>
        <v>8.3333333333333259E-2</v>
      </c>
      <c r="K211" s="2">
        <f t="shared" si="50"/>
        <v>0</v>
      </c>
      <c r="L211" s="2">
        <f t="shared" si="48"/>
        <v>4</v>
      </c>
      <c r="M211" s="2">
        <f t="shared" si="51"/>
        <v>64</v>
      </c>
      <c r="N211" s="2">
        <f t="shared" si="52"/>
        <v>87</v>
      </c>
      <c r="O211" s="6" t="str">
        <f t="shared" si="53"/>
        <v>CNT
 de 12h 30 à 14h 30</v>
      </c>
      <c r="P211" t="str">
        <f t="shared" si="45"/>
        <v>OK</v>
      </c>
    </row>
    <row r="212" spans="1:16" x14ac:dyDescent="0.25">
      <c r="A212">
        <f t="shared" si="46"/>
        <v>42</v>
      </c>
      <c r="B212" s="54">
        <f t="shared" si="43"/>
        <v>4</v>
      </c>
      <c r="C212" s="55" t="str">
        <f t="shared" si="47"/>
        <v>octobre</v>
      </c>
      <c r="D212">
        <f t="shared" si="44"/>
        <v>2017</v>
      </c>
      <c r="E212" s="13">
        <v>43019</v>
      </c>
      <c r="F212" s="16">
        <v>0.60416666666666663</v>
      </c>
      <c r="G212" s="16">
        <v>0.79166666666666663</v>
      </c>
      <c r="H212" s="16" t="s">
        <v>14</v>
      </c>
      <c r="J212" s="1">
        <f t="shared" si="49"/>
        <v>0.1875</v>
      </c>
      <c r="K212" s="2">
        <f t="shared" si="50"/>
        <v>0</v>
      </c>
      <c r="L212" s="2">
        <f t="shared" si="48"/>
        <v>4</v>
      </c>
      <c r="M212" s="2">
        <f t="shared" si="51"/>
        <v>88</v>
      </c>
      <c r="N212" s="2">
        <f t="shared" si="52"/>
        <v>141</v>
      </c>
      <c r="O212" s="6" t="str">
        <f t="shared" si="53"/>
        <v>Public
 de 14h 30 à 19h 00</v>
      </c>
      <c r="P212" t="str">
        <f t="shared" si="45"/>
        <v>OK</v>
      </c>
    </row>
    <row r="213" spans="1:16" x14ac:dyDescent="0.25">
      <c r="A213">
        <f t="shared" si="46"/>
        <v>42</v>
      </c>
      <c r="B213" s="54">
        <f t="shared" si="43"/>
        <v>4</v>
      </c>
      <c r="C213" s="55" t="str">
        <f t="shared" si="47"/>
        <v>octobre</v>
      </c>
      <c r="D213">
        <f t="shared" si="44"/>
        <v>2017</v>
      </c>
      <c r="E213" s="13">
        <v>43019</v>
      </c>
      <c r="F213" s="16">
        <v>0.79166666666666663</v>
      </c>
      <c r="G213" s="16">
        <v>0.83333333333333337</v>
      </c>
      <c r="H213" s="16" t="s">
        <v>10</v>
      </c>
      <c r="J213" s="1">
        <f t="shared" si="49"/>
        <v>4.1666666666666741E-2</v>
      </c>
      <c r="K213" s="2">
        <f t="shared" si="50"/>
        <v>0</v>
      </c>
      <c r="L213" s="2">
        <f t="shared" si="48"/>
        <v>4</v>
      </c>
      <c r="M213" s="2">
        <f t="shared" si="51"/>
        <v>142</v>
      </c>
      <c r="N213" s="2">
        <f t="shared" si="52"/>
        <v>153</v>
      </c>
      <c r="O213" s="6" t="str">
        <f t="shared" si="53"/>
        <v>CNT
 de 19h 00 à 20h 00</v>
      </c>
      <c r="P213" t="str">
        <f t="shared" si="45"/>
        <v>OK</v>
      </c>
    </row>
    <row r="214" spans="1:16" x14ac:dyDescent="0.25">
      <c r="A214">
        <f t="shared" si="46"/>
        <v>42</v>
      </c>
      <c r="B214" s="54">
        <f t="shared" si="43"/>
        <v>4</v>
      </c>
      <c r="C214" s="55" t="str">
        <f t="shared" si="47"/>
        <v>octobre</v>
      </c>
      <c r="D214">
        <f t="shared" si="44"/>
        <v>2017</v>
      </c>
      <c r="E214" s="13">
        <v>43019</v>
      </c>
      <c r="F214" s="16">
        <v>0.83333333333333337</v>
      </c>
      <c r="G214" s="16">
        <v>0.9375</v>
      </c>
      <c r="H214" s="16" t="s">
        <v>25</v>
      </c>
      <c r="J214" s="1">
        <f t="shared" si="49"/>
        <v>0.10416666666666663</v>
      </c>
      <c r="K214" s="2">
        <f t="shared" si="50"/>
        <v>0</v>
      </c>
      <c r="L214" s="2">
        <f t="shared" si="48"/>
        <v>4</v>
      </c>
      <c r="M214" s="2">
        <f t="shared" si="51"/>
        <v>154</v>
      </c>
      <c r="N214" s="2">
        <f t="shared" si="52"/>
        <v>183</v>
      </c>
      <c r="O214" s="6" t="str">
        <f t="shared" si="53"/>
        <v>Plongeurs masqués
 de 20h 00 à 22h 30</v>
      </c>
      <c r="P214" t="str">
        <f t="shared" si="45"/>
        <v>OK</v>
      </c>
    </row>
    <row r="215" spans="1:16" x14ac:dyDescent="0.25">
      <c r="A215">
        <f t="shared" si="46"/>
        <v>42</v>
      </c>
      <c r="B215" s="54">
        <f t="shared" si="43"/>
        <v>5</v>
      </c>
      <c r="C215" s="55" t="str">
        <f t="shared" si="47"/>
        <v>octobre</v>
      </c>
      <c r="D215">
        <f t="shared" si="44"/>
        <v>2017</v>
      </c>
      <c r="E215" s="13">
        <v>43020</v>
      </c>
      <c r="F215" s="16">
        <v>0.35416666666666669</v>
      </c>
      <c r="G215" s="16">
        <v>0.41666666666666669</v>
      </c>
      <c r="H215" s="16" t="s">
        <v>9</v>
      </c>
      <c r="J215" s="1">
        <f t="shared" si="49"/>
        <v>6.25E-2</v>
      </c>
      <c r="K215" s="2">
        <f t="shared" si="50"/>
        <v>0</v>
      </c>
      <c r="L215" s="2">
        <f t="shared" si="48"/>
        <v>5</v>
      </c>
      <c r="M215" s="2">
        <f t="shared" si="51"/>
        <v>16</v>
      </c>
      <c r="N215" s="2">
        <f t="shared" si="52"/>
        <v>33</v>
      </c>
      <c r="O215" s="6" t="str">
        <f t="shared" si="53"/>
        <v>Collège B
 de 8h 30 à 10h 00</v>
      </c>
      <c r="P215" t="str">
        <f t="shared" si="45"/>
        <v>OK</v>
      </c>
    </row>
    <row r="216" spans="1:16" x14ac:dyDescent="0.25">
      <c r="A216">
        <f t="shared" si="46"/>
        <v>42</v>
      </c>
      <c r="B216" s="54">
        <f t="shared" si="43"/>
        <v>5</v>
      </c>
      <c r="C216" s="55" t="str">
        <f t="shared" si="47"/>
        <v>octobre</v>
      </c>
      <c r="D216">
        <f t="shared" si="44"/>
        <v>2017</v>
      </c>
      <c r="E216" s="13">
        <v>43020</v>
      </c>
      <c r="F216" s="16">
        <v>0.52083333333333337</v>
      </c>
      <c r="G216" s="16">
        <v>0.5625</v>
      </c>
      <c r="H216" s="16" t="s">
        <v>18</v>
      </c>
      <c r="J216" s="1">
        <f t="shared" si="49"/>
        <v>4.166666666666663E-2</v>
      </c>
      <c r="K216" s="2">
        <f t="shared" si="50"/>
        <v>0</v>
      </c>
      <c r="L216" s="2">
        <f t="shared" si="48"/>
        <v>5</v>
      </c>
      <c r="M216" s="2">
        <f t="shared" si="51"/>
        <v>64</v>
      </c>
      <c r="N216" s="2">
        <f t="shared" si="52"/>
        <v>75</v>
      </c>
      <c r="O216" s="6" t="str">
        <f t="shared" si="53"/>
        <v>Inss
 de 12h 30 à 13h 30</v>
      </c>
      <c r="P216" t="str">
        <f t="shared" si="45"/>
        <v>OK</v>
      </c>
    </row>
    <row r="217" spans="1:16" x14ac:dyDescent="0.25">
      <c r="A217">
        <f t="shared" si="46"/>
        <v>42</v>
      </c>
      <c r="B217" s="54">
        <f t="shared" si="43"/>
        <v>5</v>
      </c>
      <c r="C217" s="55" t="str">
        <f t="shared" si="47"/>
        <v>octobre</v>
      </c>
      <c r="D217">
        <f t="shared" si="44"/>
        <v>2017</v>
      </c>
      <c r="E217" s="13">
        <v>43020</v>
      </c>
      <c r="F217" s="16">
        <v>0.58333333333333337</v>
      </c>
      <c r="G217" s="16">
        <v>0.61111111111111105</v>
      </c>
      <c r="H217" s="16" t="s">
        <v>19</v>
      </c>
      <c r="J217" s="1">
        <f t="shared" si="49"/>
        <v>2.7777777777777679E-2</v>
      </c>
      <c r="K217" s="2">
        <f t="shared" si="50"/>
        <v>0</v>
      </c>
      <c r="L217" s="2">
        <f t="shared" si="48"/>
        <v>5</v>
      </c>
      <c r="M217" s="2">
        <f t="shared" si="51"/>
        <v>82</v>
      </c>
      <c r="N217" s="2">
        <f t="shared" si="52"/>
        <v>88.999999999999972</v>
      </c>
      <c r="O217" s="6" t="str">
        <f t="shared" si="53"/>
        <v>Ecole Primaire A
 de 14h 00 à 14h 40</v>
      </c>
      <c r="P217" t="str">
        <f t="shared" si="45"/>
        <v>OK</v>
      </c>
    </row>
    <row r="218" spans="1:16" x14ac:dyDescent="0.25">
      <c r="A218">
        <f t="shared" si="46"/>
        <v>42</v>
      </c>
      <c r="B218" s="54">
        <f t="shared" si="43"/>
        <v>5</v>
      </c>
      <c r="C218" s="55" t="str">
        <f t="shared" si="47"/>
        <v>octobre</v>
      </c>
      <c r="D218">
        <f t="shared" si="44"/>
        <v>2017</v>
      </c>
      <c r="E218" s="13">
        <v>43020</v>
      </c>
      <c r="F218" s="16">
        <v>0.61458333333333337</v>
      </c>
      <c r="G218" s="16">
        <v>0.64236111111111105</v>
      </c>
      <c r="H218" s="16" t="s">
        <v>19</v>
      </c>
      <c r="J218" s="1">
        <f t="shared" si="49"/>
        <v>2.7777777777777679E-2</v>
      </c>
      <c r="K218" s="2">
        <f t="shared" si="50"/>
        <v>0</v>
      </c>
      <c r="L218" s="2">
        <f t="shared" si="48"/>
        <v>5</v>
      </c>
      <c r="M218" s="2">
        <f t="shared" si="51"/>
        <v>91</v>
      </c>
      <c r="N218" s="2">
        <f t="shared" si="52"/>
        <v>97.999999999999972</v>
      </c>
      <c r="O218" s="6" t="str">
        <f t="shared" si="53"/>
        <v>Ecole Primaire A
 de 14h 45 à 15h 25</v>
      </c>
      <c r="P218" t="str">
        <f t="shared" si="45"/>
        <v>OK</v>
      </c>
    </row>
    <row r="219" spans="1:16" x14ac:dyDescent="0.25">
      <c r="A219">
        <f t="shared" si="46"/>
        <v>42</v>
      </c>
      <c r="B219" s="54">
        <f t="shared" si="43"/>
        <v>5</v>
      </c>
      <c r="C219" s="55" t="str">
        <f t="shared" si="47"/>
        <v>octobre</v>
      </c>
      <c r="D219">
        <f t="shared" si="44"/>
        <v>2017</v>
      </c>
      <c r="E219" s="13">
        <v>43020</v>
      </c>
      <c r="F219" s="16">
        <v>0.66666666666666663</v>
      </c>
      <c r="G219" s="16">
        <v>0.75</v>
      </c>
      <c r="H219" s="16" t="s">
        <v>6</v>
      </c>
      <c r="J219" s="1">
        <f t="shared" si="49"/>
        <v>8.333333333333337E-2</v>
      </c>
      <c r="K219" s="2">
        <f t="shared" si="50"/>
        <v>0</v>
      </c>
      <c r="L219" s="2">
        <f t="shared" si="48"/>
        <v>5</v>
      </c>
      <c r="M219" s="2">
        <f t="shared" si="51"/>
        <v>106</v>
      </c>
      <c r="N219" s="2">
        <f t="shared" si="52"/>
        <v>129</v>
      </c>
      <c r="O219" s="6" t="str">
        <f t="shared" si="53"/>
        <v>Lycée
 de 16h 00 à 18h 00</v>
      </c>
      <c r="P219" t="str">
        <f t="shared" si="45"/>
        <v>OK</v>
      </c>
    </row>
    <row r="220" spans="1:16" x14ac:dyDescent="0.25">
      <c r="A220">
        <f t="shared" si="46"/>
        <v>42</v>
      </c>
      <c r="B220" s="54">
        <f t="shared" si="43"/>
        <v>5</v>
      </c>
      <c r="C220" s="55" t="str">
        <f t="shared" si="47"/>
        <v>octobre</v>
      </c>
      <c r="D220">
        <f t="shared" si="44"/>
        <v>2017</v>
      </c>
      <c r="E220" s="13">
        <v>43020</v>
      </c>
      <c r="F220" s="16">
        <v>0.75</v>
      </c>
      <c r="G220" s="16">
        <v>0.83333333333333337</v>
      </c>
      <c r="H220" s="16" t="s">
        <v>14</v>
      </c>
      <c r="J220" s="1">
        <f t="shared" si="49"/>
        <v>8.333333333333337E-2</v>
      </c>
      <c r="K220" s="2">
        <f t="shared" si="50"/>
        <v>0</v>
      </c>
      <c r="L220" s="2">
        <f t="shared" si="48"/>
        <v>5</v>
      </c>
      <c r="M220" s="2">
        <f t="shared" si="51"/>
        <v>130</v>
      </c>
      <c r="N220" s="2">
        <f t="shared" si="52"/>
        <v>153</v>
      </c>
      <c r="O220" s="6" t="str">
        <f t="shared" si="53"/>
        <v>Public
 de 18h 00 à 20h 00</v>
      </c>
      <c r="P220" t="str">
        <f t="shared" si="45"/>
        <v>OK</v>
      </c>
    </row>
    <row r="221" spans="1:16" x14ac:dyDescent="0.25">
      <c r="A221">
        <f t="shared" si="46"/>
        <v>42</v>
      </c>
      <c r="B221" s="54">
        <f t="shared" si="43"/>
        <v>5</v>
      </c>
      <c r="C221" s="55" t="str">
        <f t="shared" si="47"/>
        <v>octobre</v>
      </c>
      <c r="D221">
        <f t="shared" si="44"/>
        <v>2017</v>
      </c>
      <c r="E221" s="13">
        <v>43020</v>
      </c>
      <c r="F221" s="16">
        <v>0.83333333333333337</v>
      </c>
      <c r="G221" s="16">
        <v>0.9375</v>
      </c>
      <c r="H221" s="16" t="s">
        <v>10</v>
      </c>
      <c r="J221" s="1">
        <f t="shared" si="49"/>
        <v>0.10416666666666663</v>
      </c>
      <c r="K221" s="2">
        <f t="shared" si="50"/>
        <v>0</v>
      </c>
      <c r="L221" s="2">
        <f t="shared" si="48"/>
        <v>5</v>
      </c>
      <c r="M221" s="2">
        <f t="shared" si="51"/>
        <v>154</v>
      </c>
      <c r="N221" s="2">
        <f t="shared" si="52"/>
        <v>183</v>
      </c>
      <c r="O221" s="6" t="str">
        <f t="shared" si="53"/>
        <v>CNT
 de 20h 00 à 22h 30</v>
      </c>
      <c r="P221" t="str">
        <f t="shared" si="45"/>
        <v>OK</v>
      </c>
    </row>
    <row r="222" spans="1:16" x14ac:dyDescent="0.25">
      <c r="A222">
        <f t="shared" si="46"/>
        <v>42</v>
      </c>
      <c r="B222" s="54">
        <f t="shared" si="43"/>
        <v>6</v>
      </c>
      <c r="C222" s="55" t="str">
        <f t="shared" si="47"/>
        <v>octobre</v>
      </c>
      <c r="D222">
        <f t="shared" si="44"/>
        <v>2017</v>
      </c>
      <c r="E222" s="13">
        <v>43021</v>
      </c>
      <c r="F222" s="16">
        <v>0.375</v>
      </c>
      <c r="G222" s="16">
        <v>0.47916666666666669</v>
      </c>
      <c r="H222" s="16" t="s">
        <v>21</v>
      </c>
      <c r="J222" s="1">
        <f t="shared" si="49"/>
        <v>0.10416666666666669</v>
      </c>
      <c r="K222" s="2">
        <f t="shared" si="50"/>
        <v>0</v>
      </c>
      <c r="L222" s="2">
        <f t="shared" si="48"/>
        <v>6</v>
      </c>
      <c r="M222" s="2">
        <f t="shared" si="51"/>
        <v>22</v>
      </c>
      <c r="N222" s="2">
        <f t="shared" si="52"/>
        <v>51</v>
      </c>
      <c r="O222" s="6" t="str">
        <f t="shared" si="53"/>
        <v>Ecole Primaire B
 de 9h 00 à 11h 30</v>
      </c>
      <c r="P222" t="str">
        <f t="shared" si="45"/>
        <v>OK</v>
      </c>
    </row>
    <row r="223" spans="1:16" x14ac:dyDescent="0.25">
      <c r="A223">
        <f t="shared" si="46"/>
        <v>42</v>
      </c>
      <c r="B223" s="54">
        <f t="shared" si="43"/>
        <v>6</v>
      </c>
      <c r="C223" s="55" t="str">
        <f t="shared" si="47"/>
        <v>octobre</v>
      </c>
      <c r="D223">
        <f t="shared" si="44"/>
        <v>2017</v>
      </c>
      <c r="E223" s="13">
        <v>43021</v>
      </c>
      <c r="F223" s="16">
        <v>0.52083333333333337</v>
      </c>
      <c r="G223" s="16">
        <v>0.5625</v>
      </c>
      <c r="H223" s="16" t="s">
        <v>13</v>
      </c>
      <c r="J223" s="1">
        <f t="shared" si="49"/>
        <v>4.166666666666663E-2</v>
      </c>
      <c r="K223" s="2">
        <f t="shared" si="50"/>
        <v>0</v>
      </c>
      <c r="L223" s="2">
        <f t="shared" si="48"/>
        <v>6</v>
      </c>
      <c r="M223" s="2">
        <f t="shared" si="51"/>
        <v>64</v>
      </c>
      <c r="N223" s="2">
        <f t="shared" si="52"/>
        <v>75</v>
      </c>
      <c r="O223" s="6" t="str">
        <f t="shared" si="53"/>
        <v>Maison Des Cèdres
 de 12h 30 à 13h 30</v>
      </c>
      <c r="P223" t="str">
        <f t="shared" si="45"/>
        <v>OK</v>
      </c>
    </row>
    <row r="224" spans="1:16" x14ac:dyDescent="0.25">
      <c r="A224">
        <f t="shared" si="46"/>
        <v>42</v>
      </c>
      <c r="B224" s="54">
        <f t="shared" si="43"/>
        <v>6</v>
      </c>
      <c r="C224" s="55" t="str">
        <f t="shared" si="47"/>
        <v>octobre</v>
      </c>
      <c r="D224">
        <f t="shared" si="44"/>
        <v>2017</v>
      </c>
      <c r="E224" s="13">
        <v>43021</v>
      </c>
      <c r="F224" s="16">
        <v>0.58333333333333337</v>
      </c>
      <c r="G224" s="16">
        <v>0.66666666666666663</v>
      </c>
      <c r="H224" s="16" t="s">
        <v>6</v>
      </c>
      <c r="J224" s="1">
        <f t="shared" si="49"/>
        <v>8.3333333333333259E-2</v>
      </c>
      <c r="K224" s="2">
        <f t="shared" si="50"/>
        <v>0</v>
      </c>
      <c r="L224" s="2">
        <f t="shared" si="48"/>
        <v>6</v>
      </c>
      <c r="M224" s="2">
        <f t="shared" si="51"/>
        <v>82</v>
      </c>
      <c r="N224" s="2">
        <f t="shared" si="52"/>
        <v>105</v>
      </c>
      <c r="O224" s="6" t="str">
        <f t="shared" si="53"/>
        <v>Lycée
 de 14h 00 à 16h 00</v>
      </c>
      <c r="P224" t="str">
        <f t="shared" si="45"/>
        <v>OK</v>
      </c>
    </row>
    <row r="225" spans="1:16" x14ac:dyDescent="0.25">
      <c r="A225">
        <f t="shared" si="46"/>
        <v>42</v>
      </c>
      <c r="B225" s="54">
        <f t="shared" si="43"/>
        <v>6</v>
      </c>
      <c r="C225" s="55" t="str">
        <f t="shared" si="47"/>
        <v>octobre</v>
      </c>
      <c r="D225">
        <f t="shared" si="44"/>
        <v>2017</v>
      </c>
      <c r="E225" s="13">
        <v>43021</v>
      </c>
      <c r="F225" s="16">
        <v>0.66666666666666663</v>
      </c>
      <c r="G225" s="16">
        <v>0.75</v>
      </c>
      <c r="H225" s="16" t="s">
        <v>6</v>
      </c>
      <c r="J225" s="1">
        <f t="shared" si="49"/>
        <v>8.333333333333337E-2</v>
      </c>
      <c r="K225" s="2">
        <f t="shared" si="50"/>
        <v>0</v>
      </c>
      <c r="L225" s="2">
        <f t="shared" si="48"/>
        <v>6</v>
      </c>
      <c r="M225" s="2">
        <f t="shared" si="51"/>
        <v>106</v>
      </c>
      <c r="N225" s="2">
        <f t="shared" si="52"/>
        <v>129</v>
      </c>
      <c r="O225" s="6" t="str">
        <f t="shared" si="53"/>
        <v>Lycée
 de 16h 00 à 18h 00</v>
      </c>
      <c r="P225" t="str">
        <f t="shared" si="45"/>
        <v>OK</v>
      </c>
    </row>
    <row r="226" spans="1:16" x14ac:dyDescent="0.25">
      <c r="A226">
        <f t="shared" si="46"/>
        <v>42</v>
      </c>
      <c r="B226" s="54">
        <f t="shared" si="43"/>
        <v>6</v>
      </c>
      <c r="C226" s="55" t="str">
        <f t="shared" si="47"/>
        <v>octobre</v>
      </c>
      <c r="D226">
        <f t="shared" si="44"/>
        <v>2017</v>
      </c>
      <c r="E226" s="13">
        <v>43021</v>
      </c>
      <c r="F226" s="16">
        <v>0.75</v>
      </c>
      <c r="G226" s="16">
        <v>0.83333333333333337</v>
      </c>
      <c r="H226" s="16" t="s">
        <v>14</v>
      </c>
      <c r="J226" s="1">
        <f t="shared" si="49"/>
        <v>8.333333333333337E-2</v>
      </c>
      <c r="K226" s="2">
        <f t="shared" si="50"/>
        <v>0</v>
      </c>
      <c r="L226" s="2">
        <f t="shared" si="48"/>
        <v>6</v>
      </c>
      <c r="M226" s="2">
        <f t="shared" si="51"/>
        <v>130</v>
      </c>
      <c r="N226" s="2">
        <f t="shared" si="52"/>
        <v>153</v>
      </c>
      <c r="O226" s="6" t="str">
        <f t="shared" si="53"/>
        <v>Public
 de 18h 00 à 20h 00</v>
      </c>
      <c r="P226" t="str">
        <f t="shared" si="45"/>
        <v>OK</v>
      </c>
    </row>
    <row r="227" spans="1:16" x14ac:dyDescent="0.25">
      <c r="A227">
        <f t="shared" si="46"/>
        <v>42</v>
      </c>
      <c r="B227" s="54">
        <f t="shared" si="43"/>
        <v>6</v>
      </c>
      <c r="C227" s="55" t="str">
        <f t="shared" si="47"/>
        <v>octobre</v>
      </c>
      <c r="D227">
        <f t="shared" si="44"/>
        <v>2017</v>
      </c>
      <c r="E227" s="13">
        <v>43021</v>
      </c>
      <c r="F227" s="16">
        <v>0.83333333333333337</v>
      </c>
      <c r="G227" s="16">
        <v>0.875</v>
      </c>
      <c r="H227" s="16" t="s">
        <v>10</v>
      </c>
      <c r="J227" s="1">
        <f t="shared" si="49"/>
        <v>4.166666666666663E-2</v>
      </c>
      <c r="K227" s="2">
        <f t="shared" si="50"/>
        <v>0</v>
      </c>
      <c r="L227" s="2">
        <f t="shared" si="48"/>
        <v>6</v>
      </c>
      <c r="M227" s="2">
        <f t="shared" si="51"/>
        <v>154</v>
      </c>
      <c r="N227" s="2">
        <f t="shared" si="52"/>
        <v>165</v>
      </c>
      <c r="O227" s="6" t="str">
        <f t="shared" si="53"/>
        <v>CNT
 de 20h 00 à 21h 00</v>
      </c>
      <c r="P227" t="str">
        <f t="shared" si="45"/>
        <v>OK</v>
      </c>
    </row>
    <row r="228" spans="1:16" x14ac:dyDescent="0.25">
      <c r="A228">
        <f t="shared" si="46"/>
        <v>42</v>
      </c>
      <c r="B228" s="54">
        <f t="shared" si="43"/>
        <v>6</v>
      </c>
      <c r="C228" s="55" t="str">
        <f t="shared" si="47"/>
        <v>octobre</v>
      </c>
      <c r="D228">
        <f t="shared" si="44"/>
        <v>2017</v>
      </c>
      <c r="E228" s="13">
        <v>43021</v>
      </c>
      <c r="F228" s="16">
        <v>0.875</v>
      </c>
      <c r="G228" s="16">
        <v>0.9375</v>
      </c>
      <c r="H228" s="16" t="s">
        <v>22</v>
      </c>
      <c r="J228" s="1">
        <f t="shared" si="49"/>
        <v>6.25E-2</v>
      </c>
      <c r="K228" s="2">
        <f t="shared" si="50"/>
        <v>0</v>
      </c>
      <c r="L228" s="2">
        <f t="shared" si="48"/>
        <v>6</v>
      </c>
      <c r="M228" s="2">
        <f t="shared" si="51"/>
        <v>166</v>
      </c>
      <c r="N228" s="2">
        <f t="shared" si="52"/>
        <v>183</v>
      </c>
      <c r="O228" s="6" t="str">
        <f t="shared" si="53"/>
        <v>TVSV
 de 21h 00 à 22h 30</v>
      </c>
      <c r="P228" t="str">
        <f t="shared" si="45"/>
        <v>OK</v>
      </c>
    </row>
    <row r="229" spans="1:16" x14ac:dyDescent="0.25">
      <c r="A229">
        <f t="shared" si="46"/>
        <v>42</v>
      </c>
      <c r="B229" s="54">
        <f t="shared" si="43"/>
        <v>7</v>
      </c>
      <c r="C229" s="55" t="str">
        <f t="shared" si="47"/>
        <v>octobre</v>
      </c>
      <c r="D229">
        <f t="shared" si="44"/>
        <v>2017</v>
      </c>
      <c r="E229" s="13">
        <v>43022</v>
      </c>
      <c r="F229" s="16">
        <v>0.33333333333333331</v>
      </c>
      <c r="G229" s="16">
        <v>0.375</v>
      </c>
      <c r="H229" s="16" t="s">
        <v>7</v>
      </c>
      <c r="J229" s="1">
        <f t="shared" si="49"/>
        <v>4.1666666666666685E-2</v>
      </c>
      <c r="K229" s="2">
        <f t="shared" si="50"/>
        <v>0</v>
      </c>
      <c r="L229" s="2">
        <f t="shared" si="48"/>
        <v>7</v>
      </c>
      <c r="M229" s="2">
        <f t="shared" si="51"/>
        <v>10</v>
      </c>
      <c r="N229" s="2">
        <f t="shared" si="52"/>
        <v>21</v>
      </c>
      <c r="O229" s="6" t="str">
        <f t="shared" si="53"/>
        <v>Gym Volontaire
 de 8h 00 à 9h 00</v>
      </c>
      <c r="P229" t="str">
        <f t="shared" si="45"/>
        <v>OK</v>
      </c>
    </row>
    <row r="230" spans="1:16" x14ac:dyDescent="0.25">
      <c r="A230">
        <f t="shared" si="46"/>
        <v>42</v>
      </c>
      <c r="B230" s="54">
        <f t="shared" si="43"/>
        <v>7</v>
      </c>
      <c r="C230" s="55" t="str">
        <f t="shared" si="47"/>
        <v>octobre</v>
      </c>
      <c r="D230">
        <f t="shared" si="44"/>
        <v>2017</v>
      </c>
      <c r="E230" s="13">
        <v>43022</v>
      </c>
      <c r="F230" s="16">
        <v>0.375</v>
      </c>
      <c r="G230" s="16">
        <v>0.45833333333333331</v>
      </c>
      <c r="H230" s="16" t="s">
        <v>23</v>
      </c>
      <c r="J230" s="1">
        <f t="shared" si="49"/>
        <v>8.3333333333333315E-2</v>
      </c>
      <c r="K230" s="2">
        <f t="shared" si="50"/>
        <v>0</v>
      </c>
      <c r="L230" s="2">
        <f t="shared" si="48"/>
        <v>7</v>
      </c>
      <c r="M230" s="2">
        <f t="shared" si="51"/>
        <v>22</v>
      </c>
      <c r="N230" s="2">
        <f t="shared" si="52"/>
        <v>45</v>
      </c>
      <c r="O230" s="6" t="str">
        <f t="shared" si="53"/>
        <v>Val Horizon
 de 9h 00 à 11h 00</v>
      </c>
      <c r="P230" t="str">
        <f t="shared" si="45"/>
        <v>OK</v>
      </c>
    </row>
    <row r="231" spans="1:16" x14ac:dyDescent="0.25">
      <c r="A231">
        <f t="shared" si="46"/>
        <v>42</v>
      </c>
      <c r="B231" s="54">
        <f t="shared" si="43"/>
        <v>7</v>
      </c>
      <c r="C231" s="55" t="str">
        <f t="shared" si="47"/>
        <v>octobre</v>
      </c>
      <c r="D231">
        <f t="shared" si="44"/>
        <v>2017</v>
      </c>
      <c r="E231" s="13">
        <v>43022</v>
      </c>
      <c r="F231" s="16">
        <v>0.45833333333333331</v>
      </c>
      <c r="G231" s="16">
        <v>0.60416666666666663</v>
      </c>
      <c r="H231" s="16" t="s">
        <v>10</v>
      </c>
      <c r="J231" s="1">
        <f t="shared" si="49"/>
        <v>0.14583333333333331</v>
      </c>
      <c r="K231" s="2">
        <f t="shared" si="50"/>
        <v>0</v>
      </c>
      <c r="L231" s="2">
        <f t="shared" si="48"/>
        <v>7</v>
      </c>
      <c r="M231" s="2">
        <f t="shared" si="51"/>
        <v>46</v>
      </c>
      <c r="N231" s="2">
        <f t="shared" si="52"/>
        <v>87</v>
      </c>
      <c r="O231" s="6" t="str">
        <f t="shared" si="53"/>
        <v>CNT
 de 11h 00 à 14h 30</v>
      </c>
      <c r="P231" t="str">
        <f t="shared" si="45"/>
        <v>OK</v>
      </c>
    </row>
    <row r="232" spans="1:16" x14ac:dyDescent="0.25">
      <c r="A232">
        <f t="shared" si="46"/>
        <v>42</v>
      </c>
      <c r="B232" s="54">
        <f t="shared" si="43"/>
        <v>7</v>
      </c>
      <c r="C232" s="55" t="str">
        <f t="shared" si="47"/>
        <v>octobre</v>
      </c>
      <c r="D232">
        <f t="shared" si="44"/>
        <v>2017</v>
      </c>
      <c r="E232" s="13">
        <v>43022</v>
      </c>
      <c r="F232" s="16">
        <v>0.60416666666666663</v>
      </c>
      <c r="G232" s="16">
        <v>0.79166666666666663</v>
      </c>
      <c r="H232" s="16" t="s">
        <v>24</v>
      </c>
      <c r="J232" s="1">
        <f t="shared" si="49"/>
        <v>0.1875</v>
      </c>
      <c r="K232" s="2">
        <f t="shared" si="50"/>
        <v>0</v>
      </c>
      <c r="L232" s="2">
        <f t="shared" si="48"/>
        <v>7</v>
      </c>
      <c r="M232" s="2">
        <f t="shared" si="51"/>
        <v>88</v>
      </c>
      <c r="N232" s="2">
        <f t="shared" si="52"/>
        <v>141</v>
      </c>
      <c r="O232" s="6" t="str">
        <f t="shared" si="53"/>
        <v>Public + SDIS ET/OU PSIG
 de 14h 30 à 19h 00</v>
      </c>
      <c r="P232" t="str">
        <f t="shared" si="45"/>
        <v>OK</v>
      </c>
    </row>
    <row r="233" spans="1:16" x14ac:dyDescent="0.25">
      <c r="A233">
        <f t="shared" si="46"/>
        <v>42</v>
      </c>
      <c r="B233" s="54">
        <f t="shared" si="43"/>
        <v>7</v>
      </c>
      <c r="C233" s="55" t="str">
        <f t="shared" si="47"/>
        <v>octobre</v>
      </c>
      <c r="D233">
        <f t="shared" si="44"/>
        <v>2017</v>
      </c>
      <c r="E233" s="13">
        <v>43022</v>
      </c>
      <c r="F233" s="16">
        <v>0.79166666666666663</v>
      </c>
      <c r="G233" s="16">
        <v>0.84375</v>
      </c>
      <c r="H233" s="16" t="s">
        <v>25</v>
      </c>
      <c r="J233" s="1">
        <f t="shared" si="49"/>
        <v>5.208333333333337E-2</v>
      </c>
      <c r="K233" s="2">
        <f t="shared" si="50"/>
        <v>0</v>
      </c>
      <c r="L233" s="2">
        <f t="shared" si="48"/>
        <v>7</v>
      </c>
      <c r="M233" s="2">
        <f t="shared" si="51"/>
        <v>142</v>
      </c>
      <c r="N233" s="2">
        <f t="shared" si="52"/>
        <v>156</v>
      </c>
      <c r="O233" s="6" t="str">
        <f t="shared" si="53"/>
        <v>Plongeurs masqués
 de 19h 00 à 20h 15</v>
      </c>
      <c r="P233" t="str">
        <f t="shared" si="45"/>
        <v>OK</v>
      </c>
    </row>
    <row r="234" spans="1:16" x14ac:dyDescent="0.25">
      <c r="A234">
        <f t="shared" si="46"/>
        <v>42</v>
      </c>
      <c r="B234" s="54">
        <f t="shared" si="43"/>
        <v>1</v>
      </c>
      <c r="C234" s="55" t="str">
        <f t="shared" si="47"/>
        <v>octobre</v>
      </c>
      <c r="D234">
        <f t="shared" si="44"/>
        <v>2017</v>
      </c>
      <c r="E234" s="13">
        <v>43023</v>
      </c>
      <c r="F234" s="16">
        <v>0.3125</v>
      </c>
      <c r="G234" s="16">
        <v>0.41666666666666669</v>
      </c>
      <c r="H234" s="16" t="s">
        <v>10</v>
      </c>
      <c r="J234" s="1">
        <f t="shared" si="49"/>
        <v>0.10416666666666669</v>
      </c>
      <c r="K234" s="2">
        <f t="shared" si="50"/>
        <v>0</v>
      </c>
      <c r="L234" s="2">
        <f t="shared" si="48"/>
        <v>8</v>
      </c>
      <c r="M234" s="2">
        <f t="shared" si="51"/>
        <v>4</v>
      </c>
      <c r="N234" s="2">
        <f t="shared" si="52"/>
        <v>33</v>
      </c>
      <c r="O234" s="6" t="str">
        <f t="shared" si="53"/>
        <v>CNT
 de 7h 30 à 10h 00</v>
      </c>
      <c r="P234" t="str">
        <f t="shared" si="45"/>
        <v>OK</v>
      </c>
    </row>
    <row r="235" spans="1:16" x14ac:dyDescent="0.25">
      <c r="A235">
        <f t="shared" si="46"/>
        <v>42</v>
      </c>
      <c r="B235" s="54">
        <f t="shared" si="43"/>
        <v>1</v>
      </c>
      <c r="C235" s="55" t="str">
        <f t="shared" si="47"/>
        <v>octobre</v>
      </c>
      <c r="D235">
        <f t="shared" si="44"/>
        <v>2017</v>
      </c>
      <c r="E235" s="13">
        <v>43023</v>
      </c>
      <c r="F235" s="16">
        <v>0.41666666666666669</v>
      </c>
      <c r="G235" s="16">
        <v>0.5625</v>
      </c>
      <c r="H235" s="16" t="s">
        <v>14</v>
      </c>
      <c r="J235" s="1">
        <f t="shared" si="49"/>
        <v>0.14583333333333331</v>
      </c>
      <c r="K235" s="2">
        <f t="shared" si="50"/>
        <v>0</v>
      </c>
      <c r="L235" s="2">
        <f t="shared" si="48"/>
        <v>8</v>
      </c>
      <c r="M235" s="2">
        <f t="shared" si="51"/>
        <v>34</v>
      </c>
      <c r="N235" s="2">
        <f t="shared" si="52"/>
        <v>75</v>
      </c>
      <c r="O235" s="6" t="str">
        <f t="shared" si="53"/>
        <v>Public
 de 10h 00 à 13h 30</v>
      </c>
      <c r="P235" t="str">
        <f t="shared" si="45"/>
        <v>OK</v>
      </c>
    </row>
    <row r="236" spans="1:16" x14ac:dyDescent="0.25">
      <c r="A236">
        <f t="shared" si="46"/>
        <v>43</v>
      </c>
      <c r="B236" s="54">
        <f t="shared" si="43"/>
        <v>2</v>
      </c>
      <c r="C236" s="55" t="str">
        <f t="shared" si="47"/>
        <v>octobre</v>
      </c>
      <c r="D236">
        <f t="shared" si="44"/>
        <v>2017</v>
      </c>
      <c r="E236" s="13">
        <v>43024</v>
      </c>
      <c r="F236" s="16">
        <v>0.375</v>
      </c>
      <c r="G236" s="16">
        <v>0.44791666666666669</v>
      </c>
      <c r="H236" s="16" t="s">
        <v>6</v>
      </c>
      <c r="J236" s="1">
        <f t="shared" si="49"/>
        <v>7.2916666666666685E-2</v>
      </c>
      <c r="K236" s="2">
        <f t="shared" si="50"/>
        <v>0</v>
      </c>
      <c r="L236" s="2">
        <f t="shared" si="48"/>
        <v>2</v>
      </c>
      <c r="M236" s="2">
        <f t="shared" si="51"/>
        <v>22</v>
      </c>
      <c r="N236" s="2">
        <f t="shared" si="52"/>
        <v>42</v>
      </c>
      <c r="O236" s="6" t="str">
        <f t="shared" si="53"/>
        <v>Lycée
 de 9h 00 à 10h 45</v>
      </c>
      <c r="P236" t="str">
        <f t="shared" si="45"/>
        <v>OK</v>
      </c>
    </row>
    <row r="237" spans="1:16" x14ac:dyDescent="0.25">
      <c r="A237">
        <f t="shared" si="46"/>
        <v>43</v>
      </c>
      <c r="B237" s="54">
        <f t="shared" si="43"/>
        <v>2</v>
      </c>
      <c r="C237" s="55" t="str">
        <f t="shared" si="47"/>
        <v>octobre</v>
      </c>
      <c r="D237">
        <f t="shared" si="44"/>
        <v>2017</v>
      </c>
      <c r="E237" s="13">
        <v>43024</v>
      </c>
      <c r="F237" s="16">
        <v>0.5</v>
      </c>
      <c r="G237" s="16">
        <v>0.5625</v>
      </c>
      <c r="H237" s="16" t="s">
        <v>7</v>
      </c>
      <c r="J237" s="1">
        <f t="shared" si="49"/>
        <v>6.25E-2</v>
      </c>
      <c r="K237" s="2">
        <f t="shared" si="50"/>
        <v>0</v>
      </c>
      <c r="L237" s="2">
        <f t="shared" si="48"/>
        <v>2</v>
      </c>
      <c r="M237" s="2">
        <f t="shared" si="51"/>
        <v>58</v>
      </c>
      <c r="N237" s="2">
        <f t="shared" si="52"/>
        <v>75</v>
      </c>
      <c r="O237" s="6" t="str">
        <f t="shared" si="53"/>
        <v>Gym Volontaire
 de 12h 00 à 13h 30</v>
      </c>
      <c r="P237" t="str">
        <f t="shared" si="45"/>
        <v>OK</v>
      </c>
    </row>
    <row r="238" spans="1:16" x14ac:dyDescent="0.25">
      <c r="A238">
        <f t="shared" si="46"/>
        <v>43</v>
      </c>
      <c r="B238" s="54">
        <f t="shared" si="43"/>
        <v>2</v>
      </c>
      <c r="C238" s="55" t="str">
        <f t="shared" si="47"/>
        <v>octobre</v>
      </c>
      <c r="D238">
        <f t="shared" si="44"/>
        <v>2017</v>
      </c>
      <c r="E238" s="13">
        <v>43024</v>
      </c>
      <c r="F238" s="16">
        <v>0.58333333333333337</v>
      </c>
      <c r="G238" s="16">
        <v>0.64583333333333337</v>
      </c>
      <c r="H238" s="16" t="s">
        <v>8</v>
      </c>
      <c r="J238" s="1">
        <f t="shared" si="49"/>
        <v>6.25E-2</v>
      </c>
      <c r="K238" s="2">
        <f t="shared" si="50"/>
        <v>0</v>
      </c>
      <c r="L238" s="2">
        <f t="shared" si="48"/>
        <v>2</v>
      </c>
      <c r="M238" s="2">
        <f t="shared" si="51"/>
        <v>82</v>
      </c>
      <c r="N238" s="2">
        <f t="shared" si="52"/>
        <v>99</v>
      </c>
      <c r="O238" s="6" t="str">
        <f t="shared" si="53"/>
        <v>Collège A
 de 14h 00 à 15h 30</v>
      </c>
      <c r="P238" t="str">
        <f t="shared" si="45"/>
        <v>OK</v>
      </c>
    </row>
    <row r="239" spans="1:16" x14ac:dyDescent="0.25">
      <c r="A239">
        <f t="shared" si="46"/>
        <v>43</v>
      </c>
      <c r="B239" s="54">
        <f t="shared" si="43"/>
        <v>2</v>
      </c>
      <c r="C239" s="55" t="str">
        <f t="shared" si="47"/>
        <v>octobre</v>
      </c>
      <c r="D239">
        <f t="shared" si="44"/>
        <v>2017</v>
      </c>
      <c r="E239" s="13">
        <v>43024</v>
      </c>
      <c r="F239" s="16">
        <v>0.64583333333333337</v>
      </c>
      <c r="G239" s="16">
        <v>0.70833333333333337</v>
      </c>
      <c r="H239" s="16" t="s">
        <v>9</v>
      </c>
      <c r="J239" s="1">
        <f t="shared" si="49"/>
        <v>6.25E-2</v>
      </c>
      <c r="K239" s="2">
        <f t="shared" si="50"/>
        <v>0</v>
      </c>
      <c r="L239" s="2">
        <f t="shared" si="48"/>
        <v>2</v>
      </c>
      <c r="M239" s="2">
        <f t="shared" si="51"/>
        <v>100</v>
      </c>
      <c r="N239" s="2">
        <f t="shared" si="52"/>
        <v>117</v>
      </c>
      <c r="O239" s="6" t="str">
        <f t="shared" si="53"/>
        <v>Collège B
 de 15h 30 à 17h 00</v>
      </c>
      <c r="P239" t="str">
        <f t="shared" si="45"/>
        <v>OK</v>
      </c>
    </row>
    <row r="240" spans="1:16" x14ac:dyDescent="0.25">
      <c r="A240">
        <f t="shared" si="46"/>
        <v>43</v>
      </c>
      <c r="B240" s="54">
        <f t="shared" si="43"/>
        <v>2</v>
      </c>
      <c r="C240" s="55" t="str">
        <f t="shared" si="47"/>
        <v>octobre</v>
      </c>
      <c r="D240">
        <f t="shared" si="44"/>
        <v>2017</v>
      </c>
      <c r="E240" s="13">
        <v>43024</v>
      </c>
      <c r="F240" s="16">
        <v>0.70833333333333337</v>
      </c>
      <c r="G240" s="16">
        <v>0.75</v>
      </c>
      <c r="H240" s="16" t="s">
        <v>7</v>
      </c>
      <c r="J240" s="1">
        <f t="shared" si="49"/>
        <v>4.166666666666663E-2</v>
      </c>
      <c r="K240" s="2">
        <f t="shared" si="50"/>
        <v>0</v>
      </c>
      <c r="L240" s="2">
        <f t="shared" si="48"/>
        <v>2</v>
      </c>
      <c r="M240" s="2">
        <f t="shared" si="51"/>
        <v>118</v>
      </c>
      <c r="N240" s="2">
        <f t="shared" si="52"/>
        <v>129</v>
      </c>
      <c r="O240" s="6" t="str">
        <f t="shared" si="53"/>
        <v>Gym Volontaire
 de 17h 00 à 18h 00</v>
      </c>
      <c r="P240" t="str">
        <f t="shared" si="45"/>
        <v>OK</v>
      </c>
    </row>
    <row r="241" spans="1:16" x14ac:dyDescent="0.25">
      <c r="A241">
        <f t="shared" si="46"/>
        <v>43</v>
      </c>
      <c r="B241" s="54">
        <f t="shared" si="43"/>
        <v>2</v>
      </c>
      <c r="C241" s="55" t="str">
        <f t="shared" si="47"/>
        <v>octobre</v>
      </c>
      <c r="D241">
        <f t="shared" si="44"/>
        <v>2017</v>
      </c>
      <c r="E241" s="13">
        <v>43024</v>
      </c>
      <c r="F241" s="16">
        <v>0.75</v>
      </c>
      <c r="G241" s="16">
        <v>0.9375</v>
      </c>
      <c r="H241" s="16" t="s">
        <v>10</v>
      </c>
      <c r="J241" s="1">
        <f t="shared" si="49"/>
        <v>0.1875</v>
      </c>
      <c r="K241" s="2">
        <f t="shared" si="50"/>
        <v>0</v>
      </c>
      <c r="L241" s="2">
        <f t="shared" si="48"/>
        <v>2</v>
      </c>
      <c r="M241" s="2">
        <f t="shared" si="51"/>
        <v>130</v>
      </c>
      <c r="N241" s="2">
        <f t="shared" si="52"/>
        <v>183</v>
      </c>
      <c r="O241" s="6" t="str">
        <f t="shared" si="53"/>
        <v>CNT
 de 18h 00 à 22h 30</v>
      </c>
      <c r="P241" t="str">
        <f t="shared" si="45"/>
        <v>OK</v>
      </c>
    </row>
    <row r="242" spans="1:16" x14ac:dyDescent="0.25">
      <c r="A242">
        <f t="shared" si="46"/>
        <v>43</v>
      </c>
      <c r="B242" s="54">
        <f t="shared" si="43"/>
        <v>3</v>
      </c>
      <c r="C242" s="55" t="str">
        <f t="shared" si="47"/>
        <v>octobre</v>
      </c>
      <c r="D242">
        <f t="shared" si="44"/>
        <v>2017</v>
      </c>
      <c r="E242" s="13">
        <v>43025</v>
      </c>
      <c r="F242" s="16">
        <v>0.3125</v>
      </c>
      <c r="G242" s="16">
        <v>0.34375</v>
      </c>
      <c r="H242" s="16" t="s">
        <v>11</v>
      </c>
      <c r="J242" s="1">
        <f t="shared" si="49"/>
        <v>3.125E-2</v>
      </c>
      <c r="K242" s="2">
        <f t="shared" si="50"/>
        <v>0</v>
      </c>
      <c r="L242" s="2">
        <f t="shared" si="48"/>
        <v>3</v>
      </c>
      <c r="M242" s="2">
        <f t="shared" si="51"/>
        <v>4</v>
      </c>
      <c r="N242" s="2">
        <f t="shared" si="52"/>
        <v>12</v>
      </c>
      <c r="O242" s="6" t="str">
        <f t="shared" si="53"/>
        <v>SDIS et/OU PSIG
 de 7h 30 à 8h 15</v>
      </c>
      <c r="P242" t="str">
        <f t="shared" si="45"/>
        <v>OK</v>
      </c>
    </row>
    <row r="243" spans="1:16" x14ac:dyDescent="0.25">
      <c r="A243">
        <f t="shared" si="46"/>
        <v>43</v>
      </c>
      <c r="B243" s="54">
        <f t="shared" si="43"/>
        <v>3</v>
      </c>
      <c r="C243" s="55" t="str">
        <f t="shared" si="47"/>
        <v>octobre</v>
      </c>
      <c r="D243">
        <f t="shared" si="44"/>
        <v>2017</v>
      </c>
      <c r="E243" s="13">
        <v>43025</v>
      </c>
      <c r="F243" s="16">
        <v>0.35416666666666669</v>
      </c>
      <c r="G243" s="16">
        <v>0.5</v>
      </c>
      <c r="H243" s="16" t="s">
        <v>12</v>
      </c>
      <c r="J243" s="1">
        <f t="shared" si="49"/>
        <v>0.14583333333333331</v>
      </c>
      <c r="K243" s="2">
        <f t="shared" si="50"/>
        <v>0</v>
      </c>
      <c r="L243" s="2">
        <f t="shared" si="48"/>
        <v>3</v>
      </c>
      <c r="M243" s="2">
        <f t="shared" si="51"/>
        <v>16</v>
      </c>
      <c r="N243" s="2">
        <f t="shared" si="52"/>
        <v>57</v>
      </c>
      <c r="O243" s="6" t="str">
        <f t="shared" si="53"/>
        <v>Collège C
 de 8h 30 à 12h 00</v>
      </c>
      <c r="P243" t="str">
        <f t="shared" si="45"/>
        <v>OK</v>
      </c>
    </row>
    <row r="244" spans="1:16" x14ac:dyDescent="0.25">
      <c r="A244">
        <f t="shared" si="46"/>
        <v>43</v>
      </c>
      <c r="B244" s="54">
        <f t="shared" si="43"/>
        <v>3</v>
      </c>
      <c r="C244" s="55" t="str">
        <f t="shared" si="47"/>
        <v>octobre</v>
      </c>
      <c r="D244">
        <f t="shared" si="44"/>
        <v>2017</v>
      </c>
      <c r="E244" s="13">
        <v>43025</v>
      </c>
      <c r="F244" s="16">
        <v>0.52083333333333337</v>
      </c>
      <c r="G244" s="16">
        <v>0.5625</v>
      </c>
      <c r="H244" s="16" t="s">
        <v>13</v>
      </c>
      <c r="J244" s="1">
        <f t="shared" si="49"/>
        <v>4.166666666666663E-2</v>
      </c>
      <c r="K244" s="2">
        <f t="shared" si="50"/>
        <v>0</v>
      </c>
      <c r="L244" s="2">
        <f t="shared" si="48"/>
        <v>3</v>
      </c>
      <c r="M244" s="2">
        <f t="shared" si="51"/>
        <v>64</v>
      </c>
      <c r="N244" s="2">
        <f t="shared" si="52"/>
        <v>75</v>
      </c>
      <c r="O244" s="6" t="str">
        <f t="shared" si="53"/>
        <v>Maison Des Cèdres
 de 12h 30 à 13h 30</v>
      </c>
      <c r="P244" t="str">
        <f t="shared" si="45"/>
        <v>OK</v>
      </c>
    </row>
    <row r="245" spans="1:16" x14ac:dyDescent="0.25">
      <c r="A245">
        <f t="shared" si="46"/>
        <v>43</v>
      </c>
      <c r="B245" s="54">
        <f t="shared" si="43"/>
        <v>3</v>
      </c>
      <c r="C245" s="55" t="str">
        <f t="shared" si="47"/>
        <v>octobre</v>
      </c>
      <c r="D245">
        <f t="shared" si="44"/>
        <v>2017</v>
      </c>
      <c r="E245" s="13">
        <v>43025</v>
      </c>
      <c r="F245" s="16">
        <v>0.58333333333333337</v>
      </c>
      <c r="G245" s="16">
        <v>0.75</v>
      </c>
      <c r="H245" s="16" t="s">
        <v>6</v>
      </c>
      <c r="J245" s="1">
        <f t="shared" si="49"/>
        <v>0.16666666666666663</v>
      </c>
      <c r="K245" s="2">
        <f t="shared" si="50"/>
        <v>0</v>
      </c>
      <c r="L245" s="2">
        <f t="shared" si="48"/>
        <v>3</v>
      </c>
      <c r="M245" s="2">
        <f t="shared" si="51"/>
        <v>82</v>
      </c>
      <c r="N245" s="2">
        <f t="shared" si="52"/>
        <v>129</v>
      </c>
      <c r="O245" s="6" t="str">
        <f t="shared" si="53"/>
        <v>Lycée
 de 14h 00 à 18h 00</v>
      </c>
      <c r="P245" t="str">
        <f t="shared" si="45"/>
        <v>OK</v>
      </c>
    </row>
    <row r="246" spans="1:16" x14ac:dyDescent="0.25">
      <c r="A246">
        <f t="shared" si="46"/>
        <v>43</v>
      </c>
      <c r="B246" s="54">
        <f t="shared" si="43"/>
        <v>3</v>
      </c>
      <c r="C246" s="55" t="str">
        <f t="shared" si="47"/>
        <v>octobre</v>
      </c>
      <c r="D246">
        <f t="shared" si="44"/>
        <v>2017</v>
      </c>
      <c r="E246" s="13">
        <v>43025</v>
      </c>
      <c r="F246" s="16">
        <v>0.75</v>
      </c>
      <c r="G246" s="16">
        <v>0.83333333333333337</v>
      </c>
      <c r="H246" s="16" t="s">
        <v>14</v>
      </c>
      <c r="J246" s="1">
        <f t="shared" si="49"/>
        <v>8.333333333333337E-2</v>
      </c>
      <c r="K246" s="2">
        <f t="shared" si="50"/>
        <v>0</v>
      </c>
      <c r="L246" s="2">
        <f t="shared" si="48"/>
        <v>3</v>
      </c>
      <c r="M246" s="2">
        <f t="shared" si="51"/>
        <v>130</v>
      </c>
      <c r="N246" s="2">
        <f t="shared" si="52"/>
        <v>153</v>
      </c>
      <c r="O246" s="6" t="str">
        <f t="shared" si="53"/>
        <v>Public
 de 18h 00 à 20h 00</v>
      </c>
      <c r="P246" t="str">
        <f t="shared" si="45"/>
        <v>OK</v>
      </c>
    </row>
    <row r="247" spans="1:16" x14ac:dyDescent="0.25">
      <c r="A247">
        <f t="shared" si="46"/>
        <v>43</v>
      </c>
      <c r="B247" s="54">
        <f t="shared" si="43"/>
        <v>3</v>
      </c>
      <c r="C247" s="55" t="str">
        <f t="shared" si="47"/>
        <v>octobre</v>
      </c>
      <c r="D247">
        <f t="shared" si="44"/>
        <v>2017</v>
      </c>
      <c r="E247" s="13">
        <v>43025</v>
      </c>
      <c r="F247" s="16">
        <v>0.83333333333333337</v>
      </c>
      <c r="G247" s="16">
        <v>0.9375</v>
      </c>
      <c r="H247" s="16" t="s">
        <v>10</v>
      </c>
      <c r="J247" s="1">
        <f t="shared" si="49"/>
        <v>0.10416666666666663</v>
      </c>
      <c r="K247" s="2">
        <f t="shared" si="50"/>
        <v>0</v>
      </c>
      <c r="L247" s="2">
        <f t="shared" si="48"/>
        <v>3</v>
      </c>
      <c r="M247" s="2">
        <f t="shared" si="51"/>
        <v>154</v>
      </c>
      <c r="N247" s="2">
        <f t="shared" si="52"/>
        <v>183</v>
      </c>
      <c r="O247" s="6" t="str">
        <f t="shared" si="53"/>
        <v>CNT
 de 20h 00 à 22h 30</v>
      </c>
      <c r="P247" t="str">
        <f t="shared" si="45"/>
        <v>OK</v>
      </c>
    </row>
    <row r="248" spans="1:16" ht="15.75" thickBot="1" x14ac:dyDescent="0.3">
      <c r="A248">
        <f t="shared" si="46"/>
        <v>43</v>
      </c>
      <c r="B248" s="54">
        <f t="shared" si="43"/>
        <v>4</v>
      </c>
      <c r="C248" s="55" t="str">
        <f t="shared" si="47"/>
        <v>octobre</v>
      </c>
      <c r="D248">
        <f t="shared" si="44"/>
        <v>2017</v>
      </c>
      <c r="E248" s="13">
        <v>43026</v>
      </c>
      <c r="F248" s="16">
        <v>0.33333333333333331</v>
      </c>
      <c r="G248" s="16">
        <v>0.41666666666666669</v>
      </c>
      <c r="H248" s="16" t="s">
        <v>6</v>
      </c>
      <c r="J248" s="1">
        <f t="shared" si="49"/>
        <v>8.333333333333337E-2</v>
      </c>
      <c r="K248" s="2">
        <f t="shared" si="50"/>
        <v>0</v>
      </c>
      <c r="L248" s="2">
        <f t="shared" si="48"/>
        <v>4</v>
      </c>
      <c r="M248" s="2">
        <f t="shared" si="51"/>
        <v>10</v>
      </c>
      <c r="N248" s="2">
        <f t="shared" si="52"/>
        <v>33</v>
      </c>
      <c r="O248" s="6" t="str">
        <f t="shared" si="53"/>
        <v>Lycée
 de 8h 00 à 10h 00</v>
      </c>
      <c r="P248" t="str">
        <f t="shared" si="45"/>
        <v>OK</v>
      </c>
    </row>
    <row r="249" spans="1:16" s="20" customFormat="1" ht="15.75" thickTop="1" x14ac:dyDescent="0.25">
      <c r="A249">
        <f t="shared" si="46"/>
        <v>43</v>
      </c>
      <c r="B249" s="54">
        <f t="shared" si="43"/>
        <v>4</v>
      </c>
      <c r="C249" s="55" t="str">
        <f t="shared" si="47"/>
        <v>octobre</v>
      </c>
      <c r="D249">
        <f t="shared" si="44"/>
        <v>2017</v>
      </c>
      <c r="E249" s="13">
        <v>43026</v>
      </c>
      <c r="F249" s="16">
        <v>0.41666666666666669</v>
      </c>
      <c r="G249" s="16">
        <v>0.5</v>
      </c>
      <c r="H249" s="16" t="s">
        <v>6</v>
      </c>
      <c r="I249" s="15"/>
      <c r="J249" s="24">
        <f t="shared" si="49"/>
        <v>8.3333333333333315E-2</v>
      </c>
      <c r="K249" s="25">
        <f t="shared" si="50"/>
        <v>0</v>
      </c>
      <c r="L249" s="2">
        <f t="shared" si="48"/>
        <v>4</v>
      </c>
      <c r="M249" s="25">
        <f t="shared" si="51"/>
        <v>34</v>
      </c>
      <c r="N249" s="25">
        <f t="shared" si="52"/>
        <v>57</v>
      </c>
      <c r="O249" s="26" t="str">
        <f t="shared" si="53"/>
        <v>Lycée
 de 10h 00 à 12h 00</v>
      </c>
      <c r="P249" t="str">
        <f t="shared" si="45"/>
        <v>OK</v>
      </c>
    </row>
    <row r="250" spans="1:16" x14ac:dyDescent="0.25">
      <c r="A250">
        <f t="shared" si="46"/>
        <v>43</v>
      </c>
      <c r="B250" s="54">
        <f t="shared" si="43"/>
        <v>4</v>
      </c>
      <c r="C250" s="55" t="str">
        <f t="shared" si="47"/>
        <v>octobre</v>
      </c>
      <c r="D250">
        <f t="shared" si="44"/>
        <v>2017</v>
      </c>
      <c r="E250" s="13">
        <v>43026</v>
      </c>
      <c r="F250" s="16">
        <v>0.52083333333333337</v>
      </c>
      <c r="G250" s="16">
        <v>0.60416666666666663</v>
      </c>
      <c r="H250" s="16" t="s">
        <v>10</v>
      </c>
      <c r="J250" s="1">
        <f t="shared" si="49"/>
        <v>8.3333333333333259E-2</v>
      </c>
      <c r="K250" s="2">
        <f t="shared" si="50"/>
        <v>0</v>
      </c>
      <c r="L250" s="2">
        <f t="shared" si="48"/>
        <v>4</v>
      </c>
      <c r="M250" s="2">
        <f t="shared" si="51"/>
        <v>64</v>
      </c>
      <c r="N250" s="2">
        <f t="shared" si="52"/>
        <v>87</v>
      </c>
      <c r="O250" s="6" t="str">
        <f t="shared" si="53"/>
        <v>CNT
 de 12h 30 à 14h 30</v>
      </c>
      <c r="P250" t="str">
        <f t="shared" si="45"/>
        <v>OK</v>
      </c>
    </row>
    <row r="251" spans="1:16" x14ac:dyDescent="0.25">
      <c r="A251">
        <f t="shared" si="46"/>
        <v>43</v>
      </c>
      <c r="B251" s="54">
        <f t="shared" si="43"/>
        <v>4</v>
      </c>
      <c r="C251" s="55" t="str">
        <f t="shared" si="47"/>
        <v>octobre</v>
      </c>
      <c r="D251">
        <f t="shared" si="44"/>
        <v>2017</v>
      </c>
      <c r="E251" s="13">
        <v>43026</v>
      </c>
      <c r="F251" s="16">
        <v>0.60416666666666663</v>
      </c>
      <c r="G251" s="16">
        <v>0.79166666666666663</v>
      </c>
      <c r="H251" s="16" t="s">
        <v>14</v>
      </c>
      <c r="J251" s="1">
        <f t="shared" si="49"/>
        <v>0.1875</v>
      </c>
      <c r="K251" s="2">
        <f t="shared" si="50"/>
        <v>0</v>
      </c>
      <c r="L251" s="2">
        <f t="shared" si="48"/>
        <v>4</v>
      </c>
      <c r="M251" s="2">
        <f t="shared" si="51"/>
        <v>88</v>
      </c>
      <c r="N251" s="2">
        <f t="shared" si="52"/>
        <v>141</v>
      </c>
      <c r="O251" s="6" t="str">
        <f t="shared" si="53"/>
        <v>Public
 de 14h 30 à 19h 00</v>
      </c>
      <c r="P251" t="str">
        <f t="shared" si="45"/>
        <v>OK</v>
      </c>
    </row>
    <row r="252" spans="1:16" x14ac:dyDescent="0.25">
      <c r="A252">
        <f t="shared" si="46"/>
        <v>43</v>
      </c>
      <c r="B252" s="54">
        <f t="shared" si="43"/>
        <v>4</v>
      </c>
      <c r="C252" s="55" t="str">
        <f t="shared" si="47"/>
        <v>octobre</v>
      </c>
      <c r="D252">
        <f t="shared" si="44"/>
        <v>2017</v>
      </c>
      <c r="E252" s="13">
        <v>43026</v>
      </c>
      <c r="F252" s="16">
        <v>0.79166666666666663</v>
      </c>
      <c r="G252" s="16">
        <v>0.83333333333333337</v>
      </c>
      <c r="H252" s="16" t="s">
        <v>10</v>
      </c>
      <c r="J252" s="1">
        <f t="shared" si="49"/>
        <v>4.1666666666666741E-2</v>
      </c>
      <c r="K252" s="2">
        <f t="shared" si="50"/>
        <v>0</v>
      </c>
      <c r="L252" s="2">
        <f t="shared" si="48"/>
        <v>4</v>
      </c>
      <c r="M252" s="2">
        <f t="shared" si="51"/>
        <v>142</v>
      </c>
      <c r="N252" s="2">
        <f t="shared" si="52"/>
        <v>153</v>
      </c>
      <c r="O252" s="6" t="str">
        <f t="shared" si="53"/>
        <v>CNT
 de 19h 00 à 20h 00</v>
      </c>
      <c r="P252" t="str">
        <f t="shared" si="45"/>
        <v>OK</v>
      </c>
    </row>
    <row r="253" spans="1:16" x14ac:dyDescent="0.25">
      <c r="A253">
        <f t="shared" si="46"/>
        <v>43</v>
      </c>
      <c r="B253" s="54">
        <f t="shared" si="43"/>
        <v>4</v>
      </c>
      <c r="C253" s="55" t="str">
        <f t="shared" si="47"/>
        <v>octobre</v>
      </c>
      <c r="D253">
        <f t="shared" si="44"/>
        <v>2017</v>
      </c>
      <c r="E253" s="13">
        <v>43026</v>
      </c>
      <c r="F253" s="16">
        <v>0.83333333333333337</v>
      </c>
      <c r="G253" s="16">
        <v>0.9375</v>
      </c>
      <c r="H253" s="16" t="s">
        <v>25</v>
      </c>
      <c r="J253" s="1">
        <f t="shared" si="49"/>
        <v>0.10416666666666663</v>
      </c>
      <c r="K253" s="2">
        <f t="shared" si="50"/>
        <v>0</v>
      </c>
      <c r="L253" s="2">
        <f t="shared" si="48"/>
        <v>4</v>
      </c>
      <c r="M253" s="2">
        <f t="shared" si="51"/>
        <v>154</v>
      </c>
      <c r="N253" s="2">
        <f t="shared" si="52"/>
        <v>183</v>
      </c>
      <c r="O253" s="6" t="str">
        <f t="shared" si="53"/>
        <v>Plongeurs masqués
 de 20h 00 à 22h 30</v>
      </c>
      <c r="P253" t="str">
        <f t="shared" si="45"/>
        <v>OK</v>
      </c>
    </row>
    <row r="254" spans="1:16" x14ac:dyDescent="0.25">
      <c r="A254">
        <f t="shared" si="46"/>
        <v>43</v>
      </c>
      <c r="B254" s="54">
        <f t="shared" si="43"/>
        <v>5</v>
      </c>
      <c r="C254" s="55" t="str">
        <f t="shared" si="47"/>
        <v>octobre</v>
      </c>
      <c r="D254">
        <f t="shared" si="44"/>
        <v>2017</v>
      </c>
      <c r="E254" s="13">
        <v>43027</v>
      </c>
      <c r="F254" s="16">
        <v>0.35416666666666669</v>
      </c>
      <c r="G254" s="16">
        <v>0.41666666666666669</v>
      </c>
      <c r="H254" s="16" t="s">
        <v>9</v>
      </c>
      <c r="J254" s="1">
        <f t="shared" si="49"/>
        <v>6.25E-2</v>
      </c>
      <c r="K254" s="2">
        <f t="shared" si="50"/>
        <v>0</v>
      </c>
      <c r="L254" s="2">
        <f t="shared" si="48"/>
        <v>5</v>
      </c>
      <c r="M254" s="2">
        <f t="shared" si="51"/>
        <v>16</v>
      </c>
      <c r="N254" s="2">
        <f t="shared" si="52"/>
        <v>33</v>
      </c>
      <c r="O254" s="6" t="str">
        <f t="shared" si="53"/>
        <v>Collège B
 de 8h 30 à 10h 00</v>
      </c>
      <c r="P254" t="str">
        <f t="shared" si="45"/>
        <v>OK</v>
      </c>
    </row>
    <row r="255" spans="1:16" x14ac:dyDescent="0.25">
      <c r="A255">
        <f t="shared" si="46"/>
        <v>43</v>
      </c>
      <c r="B255" s="54">
        <f t="shared" si="43"/>
        <v>5</v>
      </c>
      <c r="C255" s="55" t="str">
        <f t="shared" si="47"/>
        <v>octobre</v>
      </c>
      <c r="D255">
        <f t="shared" si="44"/>
        <v>2017</v>
      </c>
      <c r="E255" s="13">
        <v>43027</v>
      </c>
      <c r="F255" s="16">
        <v>0.52083333333333337</v>
      </c>
      <c r="G255" s="16">
        <v>0.5625</v>
      </c>
      <c r="H255" s="16" t="s">
        <v>18</v>
      </c>
      <c r="J255" s="1">
        <f t="shared" si="49"/>
        <v>4.166666666666663E-2</v>
      </c>
      <c r="K255" s="2">
        <f t="shared" si="50"/>
        <v>0</v>
      </c>
      <c r="L255" s="2">
        <f t="shared" si="48"/>
        <v>5</v>
      </c>
      <c r="M255" s="2">
        <f t="shared" si="51"/>
        <v>64</v>
      </c>
      <c r="N255" s="2">
        <f t="shared" si="52"/>
        <v>75</v>
      </c>
      <c r="O255" s="6" t="str">
        <f t="shared" si="53"/>
        <v>Inss
 de 12h 30 à 13h 30</v>
      </c>
      <c r="P255" t="str">
        <f t="shared" si="45"/>
        <v>OK</v>
      </c>
    </row>
    <row r="256" spans="1:16" x14ac:dyDescent="0.25">
      <c r="A256">
        <f t="shared" si="46"/>
        <v>43</v>
      </c>
      <c r="B256" s="54">
        <f t="shared" si="43"/>
        <v>5</v>
      </c>
      <c r="C256" s="55" t="str">
        <f t="shared" si="47"/>
        <v>octobre</v>
      </c>
      <c r="D256">
        <f t="shared" si="44"/>
        <v>2017</v>
      </c>
      <c r="E256" s="13">
        <v>43027</v>
      </c>
      <c r="F256" s="16">
        <v>0.58333333333333337</v>
      </c>
      <c r="G256" s="16">
        <v>0.61111111111111105</v>
      </c>
      <c r="H256" s="16" t="s">
        <v>19</v>
      </c>
      <c r="J256" s="1">
        <f t="shared" si="49"/>
        <v>2.7777777777777679E-2</v>
      </c>
      <c r="K256" s="2">
        <f t="shared" si="50"/>
        <v>0</v>
      </c>
      <c r="L256" s="2">
        <f t="shared" si="48"/>
        <v>5</v>
      </c>
      <c r="M256" s="2">
        <f t="shared" si="51"/>
        <v>82</v>
      </c>
      <c r="N256" s="2">
        <f t="shared" si="52"/>
        <v>88.999999999999972</v>
      </c>
      <c r="O256" s="6" t="str">
        <f t="shared" si="53"/>
        <v>Ecole Primaire A
 de 14h 00 à 14h 40</v>
      </c>
      <c r="P256" t="str">
        <f t="shared" si="45"/>
        <v>OK</v>
      </c>
    </row>
    <row r="257" spans="1:16" x14ac:dyDescent="0.25">
      <c r="A257">
        <f t="shared" si="46"/>
        <v>43</v>
      </c>
      <c r="B257" s="54">
        <f t="shared" si="43"/>
        <v>5</v>
      </c>
      <c r="C257" s="55" t="str">
        <f t="shared" si="47"/>
        <v>octobre</v>
      </c>
      <c r="D257">
        <f t="shared" si="44"/>
        <v>2017</v>
      </c>
      <c r="E257" s="13">
        <v>43027</v>
      </c>
      <c r="F257" s="16">
        <v>0.61458333333333337</v>
      </c>
      <c r="G257" s="16">
        <v>0.64236111111111105</v>
      </c>
      <c r="H257" s="16" t="s">
        <v>19</v>
      </c>
      <c r="J257" s="1">
        <f t="shared" si="49"/>
        <v>2.7777777777777679E-2</v>
      </c>
      <c r="K257" s="2">
        <f t="shared" si="50"/>
        <v>0</v>
      </c>
      <c r="L257" s="2">
        <f t="shared" si="48"/>
        <v>5</v>
      </c>
      <c r="M257" s="2">
        <f t="shared" si="51"/>
        <v>91</v>
      </c>
      <c r="N257" s="2">
        <f t="shared" si="52"/>
        <v>97.999999999999972</v>
      </c>
      <c r="O257" s="6" t="str">
        <f t="shared" si="53"/>
        <v>Ecole Primaire A
 de 14h 45 à 15h 25</v>
      </c>
      <c r="P257" t="str">
        <f t="shared" si="45"/>
        <v>OK</v>
      </c>
    </row>
    <row r="258" spans="1:16" x14ac:dyDescent="0.25">
      <c r="A258">
        <f t="shared" si="46"/>
        <v>43</v>
      </c>
      <c r="B258" s="54">
        <f t="shared" ref="B258:B321" si="54">WEEKDAY(E258)</f>
        <v>5</v>
      </c>
      <c r="C258" s="55" t="str">
        <f t="shared" si="47"/>
        <v>octobre</v>
      </c>
      <c r="D258">
        <f t="shared" ref="D258:D321" si="55">YEAR(E258)</f>
        <v>2017</v>
      </c>
      <c r="E258" s="13">
        <v>43027</v>
      </c>
      <c r="F258" s="16">
        <v>0.66666666666666663</v>
      </c>
      <c r="G258" s="16">
        <v>0.75</v>
      </c>
      <c r="H258" s="16" t="s">
        <v>6</v>
      </c>
      <c r="J258" s="1">
        <f t="shared" si="49"/>
        <v>8.333333333333337E-2</v>
      </c>
      <c r="K258" s="2">
        <f t="shared" si="50"/>
        <v>0</v>
      </c>
      <c r="L258" s="2">
        <f t="shared" si="48"/>
        <v>5</v>
      </c>
      <c r="M258" s="2">
        <f t="shared" si="51"/>
        <v>106</v>
      </c>
      <c r="N258" s="2">
        <f t="shared" si="52"/>
        <v>129</v>
      </c>
      <c r="O258" s="6" t="str">
        <f t="shared" si="53"/>
        <v>Lycée
 de 16h 00 à 18h 00</v>
      </c>
      <c r="P258" t="str">
        <f t="shared" ref="P258:P321" si="56">IF(E257+G257&gt;E258+F258,"Erreur","OK")</f>
        <v>OK</v>
      </c>
    </row>
    <row r="259" spans="1:16" x14ac:dyDescent="0.25">
      <c r="A259">
        <f t="shared" ref="A259:A322" si="57">WEEKNUM(E259,2)</f>
        <v>43</v>
      </c>
      <c r="B259" s="54">
        <f t="shared" si="54"/>
        <v>5</v>
      </c>
      <c r="C259" s="55" t="str">
        <f t="shared" ref="C259:C322" si="58">TEXT(E259,"mmmm")</f>
        <v>octobre</v>
      </c>
      <c r="D259">
        <f t="shared" si="55"/>
        <v>2017</v>
      </c>
      <c r="E259" s="13">
        <v>43027</v>
      </c>
      <c r="F259" s="16">
        <v>0.75</v>
      </c>
      <c r="G259" s="16">
        <v>0.83333333333333337</v>
      </c>
      <c r="H259" s="16" t="s">
        <v>14</v>
      </c>
      <c r="J259" s="1">
        <f t="shared" si="49"/>
        <v>8.333333333333337E-2</v>
      </c>
      <c r="K259" s="2">
        <f t="shared" si="50"/>
        <v>0</v>
      </c>
      <c r="L259" s="2">
        <f t="shared" ref="L259:L322" si="59">IF(B259=1,8,B259)</f>
        <v>5</v>
      </c>
      <c r="M259" s="2">
        <f t="shared" si="51"/>
        <v>130</v>
      </c>
      <c r="N259" s="2">
        <f t="shared" si="52"/>
        <v>153</v>
      </c>
      <c r="O259" s="6" t="str">
        <f t="shared" si="53"/>
        <v>Public
 de 18h 00 à 20h 00</v>
      </c>
      <c r="P259" t="str">
        <f t="shared" si="56"/>
        <v>OK</v>
      </c>
    </row>
    <row r="260" spans="1:16" x14ac:dyDescent="0.25">
      <c r="A260">
        <f t="shared" si="57"/>
        <v>43</v>
      </c>
      <c r="B260" s="54">
        <f t="shared" si="54"/>
        <v>5</v>
      </c>
      <c r="C260" s="55" t="str">
        <f t="shared" si="58"/>
        <v>octobre</v>
      </c>
      <c r="D260">
        <f t="shared" si="55"/>
        <v>2017</v>
      </c>
      <c r="E260" s="13">
        <v>43027</v>
      </c>
      <c r="F260" s="16">
        <v>0.83333333333333337</v>
      </c>
      <c r="G260" s="16">
        <v>0.9375</v>
      </c>
      <c r="H260" s="16" t="s">
        <v>10</v>
      </c>
      <c r="J260" s="1">
        <f t="shared" si="49"/>
        <v>0.10416666666666663</v>
      </c>
      <c r="K260" s="2">
        <f t="shared" si="50"/>
        <v>0</v>
      </c>
      <c r="L260" s="2">
        <f t="shared" si="59"/>
        <v>5</v>
      </c>
      <c r="M260" s="2">
        <f t="shared" si="51"/>
        <v>154</v>
      </c>
      <c r="N260" s="2">
        <f t="shared" si="52"/>
        <v>183</v>
      </c>
      <c r="O260" s="6" t="str">
        <f t="shared" si="53"/>
        <v>CNT
 de 20h 00 à 22h 30</v>
      </c>
      <c r="P260" t="str">
        <f t="shared" si="56"/>
        <v>OK</v>
      </c>
    </row>
    <row r="261" spans="1:16" x14ac:dyDescent="0.25">
      <c r="A261">
        <f t="shared" si="57"/>
        <v>43</v>
      </c>
      <c r="B261" s="54">
        <f t="shared" si="54"/>
        <v>6</v>
      </c>
      <c r="C261" s="55" t="str">
        <f t="shared" si="58"/>
        <v>octobre</v>
      </c>
      <c r="D261">
        <f t="shared" si="55"/>
        <v>2017</v>
      </c>
      <c r="E261" s="13">
        <v>43028</v>
      </c>
      <c r="F261" s="16">
        <v>0.375</v>
      </c>
      <c r="G261" s="16">
        <v>0.47916666666666669</v>
      </c>
      <c r="H261" s="16" t="s">
        <v>21</v>
      </c>
      <c r="J261" s="1">
        <f t="shared" si="49"/>
        <v>0.10416666666666669</v>
      </c>
      <c r="K261" s="2">
        <f t="shared" si="50"/>
        <v>0</v>
      </c>
      <c r="L261" s="2">
        <f t="shared" si="59"/>
        <v>6</v>
      </c>
      <c r="M261" s="2">
        <f t="shared" si="51"/>
        <v>22</v>
      </c>
      <c r="N261" s="2">
        <f t="shared" si="52"/>
        <v>51</v>
      </c>
      <c r="O261" s="6" t="str">
        <f t="shared" si="53"/>
        <v>Ecole Primaire B
 de 9h 00 à 11h 30</v>
      </c>
      <c r="P261" t="str">
        <f t="shared" si="56"/>
        <v>OK</v>
      </c>
    </row>
    <row r="262" spans="1:16" x14ac:dyDescent="0.25">
      <c r="A262">
        <f t="shared" si="57"/>
        <v>43</v>
      </c>
      <c r="B262" s="54">
        <f t="shared" si="54"/>
        <v>6</v>
      </c>
      <c r="C262" s="55" t="str">
        <f t="shared" si="58"/>
        <v>octobre</v>
      </c>
      <c r="D262">
        <f t="shared" si="55"/>
        <v>2017</v>
      </c>
      <c r="E262" s="13">
        <v>43028</v>
      </c>
      <c r="F262" s="16">
        <v>0.52083333333333337</v>
      </c>
      <c r="G262" s="16">
        <v>0.5625</v>
      </c>
      <c r="H262" s="16" t="s">
        <v>13</v>
      </c>
      <c r="J262" s="1">
        <f t="shared" si="49"/>
        <v>4.166666666666663E-2</v>
      </c>
      <c r="K262" s="2">
        <f t="shared" si="50"/>
        <v>0</v>
      </c>
      <c r="L262" s="2">
        <f t="shared" si="59"/>
        <v>6</v>
      </c>
      <c r="M262" s="2">
        <f t="shared" si="51"/>
        <v>64</v>
      </c>
      <c r="N262" s="2">
        <f t="shared" si="52"/>
        <v>75</v>
      </c>
      <c r="O262" s="6" t="str">
        <f t="shared" si="53"/>
        <v>Maison Des Cèdres
 de 12h 30 à 13h 30</v>
      </c>
      <c r="P262" t="str">
        <f t="shared" si="56"/>
        <v>OK</v>
      </c>
    </row>
    <row r="263" spans="1:16" x14ac:dyDescent="0.25">
      <c r="A263">
        <f t="shared" si="57"/>
        <v>43</v>
      </c>
      <c r="B263" s="54">
        <f t="shared" si="54"/>
        <v>6</v>
      </c>
      <c r="C263" s="55" t="str">
        <f t="shared" si="58"/>
        <v>octobre</v>
      </c>
      <c r="D263">
        <f t="shared" si="55"/>
        <v>2017</v>
      </c>
      <c r="E263" s="13">
        <v>43028</v>
      </c>
      <c r="F263" s="16">
        <v>0.58333333333333337</v>
      </c>
      <c r="G263" s="16">
        <v>0.66666666666666663</v>
      </c>
      <c r="H263" s="16" t="s">
        <v>6</v>
      </c>
      <c r="J263" s="1">
        <f t="shared" si="49"/>
        <v>8.3333333333333259E-2</v>
      </c>
      <c r="K263" s="2">
        <f t="shared" si="50"/>
        <v>0</v>
      </c>
      <c r="L263" s="2">
        <f t="shared" si="59"/>
        <v>6</v>
      </c>
      <c r="M263" s="2">
        <f t="shared" si="51"/>
        <v>82</v>
      </c>
      <c r="N263" s="2">
        <f t="shared" si="52"/>
        <v>105</v>
      </c>
      <c r="O263" s="6" t="str">
        <f t="shared" si="53"/>
        <v>Lycée
 de 14h 00 à 16h 00</v>
      </c>
      <c r="P263" t="str">
        <f t="shared" si="56"/>
        <v>OK</v>
      </c>
    </row>
    <row r="264" spans="1:16" x14ac:dyDescent="0.25">
      <c r="A264">
        <f t="shared" si="57"/>
        <v>43</v>
      </c>
      <c r="B264" s="54">
        <f t="shared" si="54"/>
        <v>6</v>
      </c>
      <c r="C264" s="55" t="str">
        <f t="shared" si="58"/>
        <v>octobre</v>
      </c>
      <c r="D264">
        <f t="shared" si="55"/>
        <v>2017</v>
      </c>
      <c r="E264" s="13">
        <v>43028</v>
      </c>
      <c r="F264" s="16">
        <v>0.66666666666666663</v>
      </c>
      <c r="G264" s="16">
        <v>0.75</v>
      </c>
      <c r="H264" s="16" t="s">
        <v>6</v>
      </c>
      <c r="J264" s="1">
        <f t="shared" si="49"/>
        <v>8.333333333333337E-2</v>
      </c>
      <c r="K264" s="2">
        <f t="shared" si="50"/>
        <v>0</v>
      </c>
      <c r="L264" s="2">
        <f t="shared" si="59"/>
        <v>6</v>
      </c>
      <c r="M264" s="2">
        <f t="shared" si="51"/>
        <v>106</v>
      </c>
      <c r="N264" s="2">
        <f t="shared" si="52"/>
        <v>129</v>
      </c>
      <c r="O264" s="6" t="str">
        <f t="shared" si="53"/>
        <v>Lycée
 de 16h 00 à 18h 00</v>
      </c>
      <c r="P264" t="str">
        <f t="shared" si="56"/>
        <v>OK</v>
      </c>
    </row>
    <row r="265" spans="1:16" x14ac:dyDescent="0.25">
      <c r="A265">
        <f t="shared" si="57"/>
        <v>43</v>
      </c>
      <c r="B265" s="54">
        <f t="shared" si="54"/>
        <v>6</v>
      </c>
      <c r="C265" s="55" t="str">
        <f t="shared" si="58"/>
        <v>octobre</v>
      </c>
      <c r="D265">
        <f t="shared" si="55"/>
        <v>2017</v>
      </c>
      <c r="E265" s="13">
        <v>43028</v>
      </c>
      <c r="F265" s="16">
        <v>0.75</v>
      </c>
      <c r="G265" s="16">
        <v>0.83333333333333337</v>
      </c>
      <c r="H265" s="16" t="s">
        <v>14</v>
      </c>
      <c r="J265" s="1">
        <f t="shared" si="49"/>
        <v>8.333333333333337E-2</v>
      </c>
      <c r="K265" s="2">
        <f t="shared" si="50"/>
        <v>0</v>
      </c>
      <c r="L265" s="2">
        <f t="shared" si="59"/>
        <v>6</v>
      </c>
      <c r="M265" s="2">
        <f t="shared" si="51"/>
        <v>130</v>
      </c>
      <c r="N265" s="2">
        <f t="shared" si="52"/>
        <v>153</v>
      </c>
      <c r="O265" s="6" t="str">
        <f t="shared" si="53"/>
        <v>Public
 de 18h 00 à 20h 00</v>
      </c>
      <c r="P265" t="str">
        <f t="shared" si="56"/>
        <v>OK</v>
      </c>
    </row>
    <row r="266" spans="1:16" x14ac:dyDescent="0.25">
      <c r="A266">
        <f t="shared" si="57"/>
        <v>43</v>
      </c>
      <c r="B266" s="54">
        <f t="shared" si="54"/>
        <v>6</v>
      </c>
      <c r="C266" s="55" t="str">
        <f t="shared" si="58"/>
        <v>octobre</v>
      </c>
      <c r="D266">
        <f t="shared" si="55"/>
        <v>2017</v>
      </c>
      <c r="E266" s="13">
        <v>43028</v>
      </c>
      <c r="F266" s="16">
        <v>0.83333333333333337</v>
      </c>
      <c r="G266" s="16">
        <v>0.875</v>
      </c>
      <c r="H266" s="16" t="s">
        <v>10</v>
      </c>
      <c r="J266" s="1">
        <f t="shared" si="49"/>
        <v>4.166666666666663E-2</v>
      </c>
      <c r="K266" s="2">
        <f t="shared" si="50"/>
        <v>0</v>
      </c>
      <c r="L266" s="2">
        <f t="shared" si="59"/>
        <v>6</v>
      </c>
      <c r="M266" s="2">
        <f t="shared" si="51"/>
        <v>154</v>
      </c>
      <c r="N266" s="2">
        <f t="shared" si="52"/>
        <v>165</v>
      </c>
      <c r="O266" s="6" t="str">
        <f t="shared" si="53"/>
        <v>CNT
 de 20h 00 à 21h 00</v>
      </c>
      <c r="P266" t="str">
        <f t="shared" si="56"/>
        <v>OK</v>
      </c>
    </row>
    <row r="267" spans="1:16" x14ac:dyDescent="0.25">
      <c r="A267">
        <f t="shared" si="57"/>
        <v>43</v>
      </c>
      <c r="B267" s="54">
        <f t="shared" si="54"/>
        <v>6</v>
      </c>
      <c r="C267" s="55" t="str">
        <f t="shared" si="58"/>
        <v>octobre</v>
      </c>
      <c r="D267">
        <f t="shared" si="55"/>
        <v>2017</v>
      </c>
      <c r="E267" s="13">
        <v>43028</v>
      </c>
      <c r="F267" s="16">
        <v>0.875</v>
      </c>
      <c r="G267" s="16">
        <v>0.9375</v>
      </c>
      <c r="H267" s="16" t="s">
        <v>22</v>
      </c>
      <c r="J267" s="1">
        <f t="shared" si="49"/>
        <v>6.25E-2</v>
      </c>
      <c r="K267" s="2">
        <f t="shared" si="50"/>
        <v>0</v>
      </c>
      <c r="L267" s="2">
        <f t="shared" si="59"/>
        <v>6</v>
      </c>
      <c r="M267" s="2">
        <f t="shared" si="51"/>
        <v>166</v>
      </c>
      <c r="N267" s="2">
        <f t="shared" si="52"/>
        <v>183</v>
      </c>
      <c r="O267" s="6" t="str">
        <f t="shared" si="53"/>
        <v>TVSV
 de 21h 00 à 22h 30</v>
      </c>
      <c r="P267" t="str">
        <f t="shared" si="56"/>
        <v>OK</v>
      </c>
    </row>
    <row r="268" spans="1:16" x14ac:dyDescent="0.25">
      <c r="A268">
        <f t="shared" si="57"/>
        <v>43</v>
      </c>
      <c r="B268" s="54">
        <f t="shared" si="54"/>
        <v>7</v>
      </c>
      <c r="C268" s="55" t="str">
        <f t="shared" si="58"/>
        <v>octobre</v>
      </c>
      <c r="D268">
        <f t="shared" si="55"/>
        <v>2017</v>
      </c>
      <c r="E268" s="13">
        <v>43029</v>
      </c>
      <c r="F268" s="16">
        <v>0.33333333333333331</v>
      </c>
      <c r="G268" s="16">
        <v>0.375</v>
      </c>
      <c r="H268" s="16" t="s">
        <v>7</v>
      </c>
      <c r="J268" s="1">
        <f t="shared" si="49"/>
        <v>4.1666666666666685E-2</v>
      </c>
      <c r="K268" s="2">
        <f t="shared" si="50"/>
        <v>0</v>
      </c>
      <c r="L268" s="2">
        <f t="shared" si="59"/>
        <v>7</v>
      </c>
      <c r="M268" s="2">
        <f t="shared" si="51"/>
        <v>10</v>
      </c>
      <c r="N268" s="2">
        <f t="shared" si="52"/>
        <v>21</v>
      </c>
      <c r="O268" s="6" t="str">
        <f t="shared" si="53"/>
        <v>Gym Volontaire
 de 8h 00 à 9h 00</v>
      </c>
      <c r="P268" t="str">
        <f t="shared" si="56"/>
        <v>OK</v>
      </c>
    </row>
    <row r="269" spans="1:16" x14ac:dyDescent="0.25">
      <c r="A269">
        <f t="shared" si="57"/>
        <v>43</v>
      </c>
      <c r="B269" s="54">
        <f t="shared" si="54"/>
        <v>7</v>
      </c>
      <c r="C269" s="55" t="str">
        <f t="shared" si="58"/>
        <v>octobre</v>
      </c>
      <c r="D269">
        <f t="shared" si="55"/>
        <v>2017</v>
      </c>
      <c r="E269" s="13">
        <v>43029</v>
      </c>
      <c r="F269" s="16">
        <v>0.375</v>
      </c>
      <c r="G269" s="16">
        <v>0.45833333333333331</v>
      </c>
      <c r="H269" s="16" t="s">
        <v>23</v>
      </c>
      <c r="J269" s="1">
        <f t="shared" si="49"/>
        <v>8.3333333333333315E-2</v>
      </c>
      <c r="K269" s="2">
        <f t="shared" si="50"/>
        <v>0</v>
      </c>
      <c r="L269" s="2">
        <f t="shared" si="59"/>
        <v>7</v>
      </c>
      <c r="M269" s="2">
        <f t="shared" si="51"/>
        <v>22</v>
      </c>
      <c r="N269" s="2">
        <f t="shared" si="52"/>
        <v>45</v>
      </c>
      <c r="O269" s="6" t="str">
        <f t="shared" si="53"/>
        <v>Val Horizon
 de 9h 00 à 11h 00</v>
      </c>
      <c r="P269" t="str">
        <f t="shared" si="56"/>
        <v>OK</v>
      </c>
    </row>
    <row r="270" spans="1:16" x14ac:dyDescent="0.25">
      <c r="A270">
        <f t="shared" si="57"/>
        <v>43</v>
      </c>
      <c r="B270" s="54">
        <f t="shared" si="54"/>
        <v>7</v>
      </c>
      <c r="C270" s="55" t="str">
        <f t="shared" si="58"/>
        <v>octobre</v>
      </c>
      <c r="D270">
        <f t="shared" si="55"/>
        <v>2017</v>
      </c>
      <c r="E270" s="13">
        <v>43029</v>
      </c>
      <c r="F270" s="16">
        <v>0.45833333333333331</v>
      </c>
      <c r="G270" s="16">
        <v>0.60416666666666663</v>
      </c>
      <c r="H270" s="16" t="s">
        <v>10</v>
      </c>
      <c r="J270" s="1">
        <f t="shared" ref="J270:J333" si="60">G270-F270</f>
        <v>0.14583333333333331</v>
      </c>
      <c r="K270" s="2">
        <f t="shared" ref="K270:K333" si="61">I270*J270*24</f>
        <v>0</v>
      </c>
      <c r="L270" s="2">
        <f t="shared" si="59"/>
        <v>7</v>
      </c>
      <c r="M270" s="2">
        <f t="shared" ref="M270:M333" si="62">288*F270-86</f>
        <v>46</v>
      </c>
      <c r="N270" s="2">
        <f t="shared" ref="N270:N333" si="63">288*G270-87</f>
        <v>87</v>
      </c>
      <c r="O270" s="6" t="str">
        <f t="shared" ref="O270:O333" si="64">H270&amp;CHAR(10)&amp;" de "&amp;HOUR(F270)&amp;"h "&amp;IF(MINUTE(F270)=0,"00",MINUTE(F270))&amp;" à "&amp;HOUR(G270)&amp;"h "&amp;IF(MINUTE(G270)=0,"00",MINUTE(G270))&amp;IF(I270&lt;1,"",CHAR(10)&amp;" "&amp;I270&amp;" participants")</f>
        <v>CNT
 de 11h 00 à 14h 30</v>
      </c>
      <c r="P270" t="str">
        <f t="shared" si="56"/>
        <v>OK</v>
      </c>
    </row>
    <row r="271" spans="1:16" x14ac:dyDescent="0.25">
      <c r="A271">
        <f t="shared" si="57"/>
        <v>43</v>
      </c>
      <c r="B271" s="54">
        <f t="shared" si="54"/>
        <v>7</v>
      </c>
      <c r="C271" s="55" t="str">
        <f t="shared" si="58"/>
        <v>octobre</v>
      </c>
      <c r="D271">
        <f t="shared" si="55"/>
        <v>2017</v>
      </c>
      <c r="E271" s="13">
        <v>43029</v>
      </c>
      <c r="F271" s="16">
        <v>0.60416666666666663</v>
      </c>
      <c r="G271" s="16">
        <v>0.79166666666666663</v>
      </c>
      <c r="H271" s="16" t="s">
        <v>24</v>
      </c>
      <c r="J271" s="1">
        <f t="shared" si="60"/>
        <v>0.1875</v>
      </c>
      <c r="K271" s="2">
        <f t="shared" si="61"/>
        <v>0</v>
      </c>
      <c r="L271" s="2">
        <f t="shared" si="59"/>
        <v>7</v>
      </c>
      <c r="M271" s="2">
        <f t="shared" si="62"/>
        <v>88</v>
      </c>
      <c r="N271" s="2">
        <f t="shared" si="63"/>
        <v>141</v>
      </c>
      <c r="O271" s="6" t="str">
        <f t="shared" si="64"/>
        <v>Public + SDIS ET/OU PSIG
 de 14h 30 à 19h 00</v>
      </c>
      <c r="P271" t="str">
        <f t="shared" si="56"/>
        <v>OK</v>
      </c>
    </row>
    <row r="272" spans="1:16" x14ac:dyDescent="0.25">
      <c r="A272">
        <f t="shared" si="57"/>
        <v>43</v>
      </c>
      <c r="B272" s="54">
        <f t="shared" si="54"/>
        <v>7</v>
      </c>
      <c r="C272" s="55" t="str">
        <f t="shared" si="58"/>
        <v>octobre</v>
      </c>
      <c r="D272">
        <f t="shared" si="55"/>
        <v>2017</v>
      </c>
      <c r="E272" s="13">
        <v>43029</v>
      </c>
      <c r="F272" s="16">
        <v>0.79166666666666663</v>
      </c>
      <c r="G272" s="16">
        <v>0.84375</v>
      </c>
      <c r="H272" s="16" t="s">
        <v>25</v>
      </c>
      <c r="J272" s="1">
        <f t="shared" si="60"/>
        <v>5.208333333333337E-2</v>
      </c>
      <c r="K272" s="2">
        <f t="shared" si="61"/>
        <v>0</v>
      </c>
      <c r="L272" s="2">
        <f t="shared" si="59"/>
        <v>7</v>
      </c>
      <c r="M272" s="2">
        <f t="shared" si="62"/>
        <v>142</v>
      </c>
      <c r="N272" s="2">
        <f t="shared" si="63"/>
        <v>156</v>
      </c>
      <c r="O272" s="6" t="str">
        <f t="shared" si="64"/>
        <v>Plongeurs masqués
 de 19h 00 à 20h 15</v>
      </c>
      <c r="P272" t="str">
        <f t="shared" si="56"/>
        <v>OK</v>
      </c>
    </row>
    <row r="273" spans="1:16" x14ac:dyDescent="0.25">
      <c r="A273">
        <f t="shared" si="57"/>
        <v>43</v>
      </c>
      <c r="B273" s="54">
        <f t="shared" si="54"/>
        <v>1</v>
      </c>
      <c r="C273" s="55" t="str">
        <f t="shared" si="58"/>
        <v>octobre</v>
      </c>
      <c r="D273">
        <f t="shared" si="55"/>
        <v>2017</v>
      </c>
      <c r="E273" s="13">
        <v>43030</v>
      </c>
      <c r="F273" s="16">
        <v>0.3125</v>
      </c>
      <c r="G273" s="16">
        <v>0.41666666666666669</v>
      </c>
      <c r="H273" s="16" t="s">
        <v>10</v>
      </c>
      <c r="J273" s="1">
        <f t="shared" si="60"/>
        <v>0.10416666666666669</v>
      </c>
      <c r="K273" s="2">
        <f t="shared" si="61"/>
        <v>0</v>
      </c>
      <c r="L273" s="2">
        <f t="shared" si="59"/>
        <v>8</v>
      </c>
      <c r="M273" s="2">
        <f t="shared" si="62"/>
        <v>4</v>
      </c>
      <c r="N273" s="2">
        <f t="shared" si="63"/>
        <v>33</v>
      </c>
      <c r="O273" s="6" t="str">
        <f t="shared" si="64"/>
        <v>CNT
 de 7h 30 à 10h 00</v>
      </c>
      <c r="P273" t="str">
        <f t="shared" si="56"/>
        <v>OK</v>
      </c>
    </row>
    <row r="274" spans="1:16" x14ac:dyDescent="0.25">
      <c r="A274">
        <f t="shared" si="57"/>
        <v>43</v>
      </c>
      <c r="B274" s="54">
        <f t="shared" si="54"/>
        <v>1</v>
      </c>
      <c r="C274" s="55" t="str">
        <f t="shared" si="58"/>
        <v>octobre</v>
      </c>
      <c r="D274">
        <f t="shared" si="55"/>
        <v>2017</v>
      </c>
      <c r="E274" s="13">
        <v>43030</v>
      </c>
      <c r="F274" s="16">
        <v>0.41666666666666669</v>
      </c>
      <c r="G274" s="16">
        <v>0.5625</v>
      </c>
      <c r="H274" s="16" t="s">
        <v>14</v>
      </c>
      <c r="J274" s="1">
        <f t="shared" si="60"/>
        <v>0.14583333333333331</v>
      </c>
      <c r="K274" s="2">
        <f t="shared" si="61"/>
        <v>0</v>
      </c>
      <c r="L274" s="2">
        <f t="shared" si="59"/>
        <v>8</v>
      </c>
      <c r="M274" s="2">
        <f t="shared" si="62"/>
        <v>34</v>
      </c>
      <c r="N274" s="2">
        <f t="shared" si="63"/>
        <v>75</v>
      </c>
      <c r="O274" s="6" t="str">
        <f t="shared" si="64"/>
        <v>Public
 de 10h 00 à 13h 30</v>
      </c>
      <c r="P274" t="str">
        <f t="shared" si="56"/>
        <v>OK</v>
      </c>
    </row>
    <row r="275" spans="1:16" x14ac:dyDescent="0.25">
      <c r="A275">
        <f t="shared" si="57"/>
        <v>44</v>
      </c>
      <c r="B275" s="54">
        <f t="shared" si="54"/>
        <v>2</v>
      </c>
      <c r="C275" s="55" t="str">
        <f t="shared" si="58"/>
        <v>octobre</v>
      </c>
      <c r="D275">
        <f t="shared" si="55"/>
        <v>2017</v>
      </c>
      <c r="E275" s="13">
        <v>43031</v>
      </c>
      <c r="F275" s="16">
        <v>0.375</v>
      </c>
      <c r="G275" s="16">
        <v>0.44791666666666669</v>
      </c>
      <c r="H275" s="16" t="s">
        <v>6</v>
      </c>
      <c r="J275" s="1">
        <f t="shared" si="60"/>
        <v>7.2916666666666685E-2</v>
      </c>
      <c r="K275" s="2">
        <f t="shared" si="61"/>
        <v>0</v>
      </c>
      <c r="L275" s="2">
        <f t="shared" si="59"/>
        <v>2</v>
      </c>
      <c r="M275" s="2">
        <f t="shared" si="62"/>
        <v>22</v>
      </c>
      <c r="N275" s="2">
        <f t="shared" si="63"/>
        <v>42</v>
      </c>
      <c r="O275" s="6" t="str">
        <f t="shared" si="64"/>
        <v>Lycée
 de 9h 00 à 10h 45</v>
      </c>
      <c r="P275" t="str">
        <f t="shared" si="56"/>
        <v>OK</v>
      </c>
    </row>
    <row r="276" spans="1:16" x14ac:dyDescent="0.25">
      <c r="A276">
        <f t="shared" si="57"/>
        <v>44</v>
      </c>
      <c r="B276" s="54">
        <f t="shared" si="54"/>
        <v>2</v>
      </c>
      <c r="C276" s="55" t="str">
        <f t="shared" si="58"/>
        <v>octobre</v>
      </c>
      <c r="D276">
        <f t="shared" si="55"/>
        <v>2017</v>
      </c>
      <c r="E276" s="13">
        <v>43031</v>
      </c>
      <c r="F276" s="16">
        <v>0.5</v>
      </c>
      <c r="G276" s="16">
        <v>0.5625</v>
      </c>
      <c r="H276" s="16" t="s">
        <v>7</v>
      </c>
      <c r="J276" s="1">
        <f t="shared" si="60"/>
        <v>6.25E-2</v>
      </c>
      <c r="K276" s="2">
        <f t="shared" si="61"/>
        <v>0</v>
      </c>
      <c r="L276" s="2">
        <f t="shared" si="59"/>
        <v>2</v>
      </c>
      <c r="M276" s="2">
        <f t="shared" si="62"/>
        <v>58</v>
      </c>
      <c r="N276" s="2">
        <f t="shared" si="63"/>
        <v>75</v>
      </c>
      <c r="O276" s="6" t="str">
        <f t="shared" si="64"/>
        <v>Gym Volontaire
 de 12h 00 à 13h 30</v>
      </c>
      <c r="P276" t="str">
        <f t="shared" si="56"/>
        <v>OK</v>
      </c>
    </row>
    <row r="277" spans="1:16" x14ac:dyDescent="0.25">
      <c r="A277">
        <f t="shared" si="57"/>
        <v>44</v>
      </c>
      <c r="B277" s="54">
        <f t="shared" si="54"/>
        <v>2</v>
      </c>
      <c r="C277" s="55" t="str">
        <f t="shared" si="58"/>
        <v>octobre</v>
      </c>
      <c r="D277">
        <f t="shared" si="55"/>
        <v>2017</v>
      </c>
      <c r="E277" s="13">
        <v>43031</v>
      </c>
      <c r="F277" s="16">
        <v>0.58333333333333337</v>
      </c>
      <c r="G277" s="16">
        <v>0.64583333333333337</v>
      </c>
      <c r="H277" s="16" t="s">
        <v>8</v>
      </c>
      <c r="J277" s="1">
        <f t="shared" si="60"/>
        <v>6.25E-2</v>
      </c>
      <c r="K277" s="2">
        <f t="shared" si="61"/>
        <v>0</v>
      </c>
      <c r="L277" s="2">
        <f t="shared" si="59"/>
        <v>2</v>
      </c>
      <c r="M277" s="2">
        <f t="shared" si="62"/>
        <v>82</v>
      </c>
      <c r="N277" s="2">
        <f t="shared" si="63"/>
        <v>99</v>
      </c>
      <c r="O277" s="6" t="str">
        <f t="shared" si="64"/>
        <v>Collège A
 de 14h 00 à 15h 30</v>
      </c>
      <c r="P277" t="str">
        <f t="shared" si="56"/>
        <v>OK</v>
      </c>
    </row>
    <row r="278" spans="1:16" x14ac:dyDescent="0.25">
      <c r="A278">
        <f t="shared" si="57"/>
        <v>44</v>
      </c>
      <c r="B278" s="54">
        <f t="shared" si="54"/>
        <v>2</v>
      </c>
      <c r="C278" s="55" t="str">
        <f t="shared" si="58"/>
        <v>octobre</v>
      </c>
      <c r="D278">
        <f t="shared" si="55"/>
        <v>2017</v>
      </c>
      <c r="E278" s="13">
        <v>43031</v>
      </c>
      <c r="F278" s="16">
        <v>0.64583333333333337</v>
      </c>
      <c r="G278" s="16">
        <v>0.70833333333333337</v>
      </c>
      <c r="H278" s="16" t="s">
        <v>9</v>
      </c>
      <c r="J278" s="1">
        <f t="shared" si="60"/>
        <v>6.25E-2</v>
      </c>
      <c r="K278" s="2">
        <f t="shared" si="61"/>
        <v>0</v>
      </c>
      <c r="L278" s="2">
        <f t="shared" si="59"/>
        <v>2</v>
      </c>
      <c r="M278" s="2">
        <f t="shared" si="62"/>
        <v>100</v>
      </c>
      <c r="N278" s="2">
        <f t="shared" si="63"/>
        <v>117</v>
      </c>
      <c r="O278" s="6" t="str">
        <f t="shared" si="64"/>
        <v>Collège B
 de 15h 30 à 17h 00</v>
      </c>
      <c r="P278" t="str">
        <f t="shared" si="56"/>
        <v>OK</v>
      </c>
    </row>
    <row r="279" spans="1:16" x14ac:dyDescent="0.25">
      <c r="A279">
        <f t="shared" si="57"/>
        <v>44</v>
      </c>
      <c r="B279" s="54">
        <f t="shared" si="54"/>
        <v>2</v>
      </c>
      <c r="C279" s="55" t="str">
        <f t="shared" si="58"/>
        <v>octobre</v>
      </c>
      <c r="D279">
        <f t="shared" si="55"/>
        <v>2017</v>
      </c>
      <c r="E279" s="13">
        <v>43031</v>
      </c>
      <c r="F279" s="16">
        <v>0.70833333333333337</v>
      </c>
      <c r="G279" s="16">
        <v>0.75</v>
      </c>
      <c r="H279" s="16" t="s">
        <v>7</v>
      </c>
      <c r="J279" s="1">
        <f t="shared" si="60"/>
        <v>4.166666666666663E-2</v>
      </c>
      <c r="K279" s="2">
        <f t="shared" si="61"/>
        <v>0</v>
      </c>
      <c r="L279" s="2">
        <f t="shared" si="59"/>
        <v>2</v>
      </c>
      <c r="M279" s="2">
        <f t="shared" si="62"/>
        <v>118</v>
      </c>
      <c r="N279" s="2">
        <f t="shared" si="63"/>
        <v>129</v>
      </c>
      <c r="O279" s="6" t="str">
        <f t="shared" si="64"/>
        <v>Gym Volontaire
 de 17h 00 à 18h 00</v>
      </c>
      <c r="P279" t="str">
        <f t="shared" si="56"/>
        <v>OK</v>
      </c>
    </row>
    <row r="280" spans="1:16" x14ac:dyDescent="0.25">
      <c r="A280">
        <f t="shared" si="57"/>
        <v>44</v>
      </c>
      <c r="B280" s="54">
        <f t="shared" si="54"/>
        <v>2</v>
      </c>
      <c r="C280" s="55" t="str">
        <f t="shared" si="58"/>
        <v>octobre</v>
      </c>
      <c r="D280">
        <f t="shared" si="55"/>
        <v>2017</v>
      </c>
      <c r="E280" s="13">
        <v>43031</v>
      </c>
      <c r="F280" s="16">
        <v>0.75</v>
      </c>
      <c r="G280" s="16">
        <v>0.9375</v>
      </c>
      <c r="H280" s="16" t="s">
        <v>10</v>
      </c>
      <c r="J280" s="1">
        <f t="shared" si="60"/>
        <v>0.1875</v>
      </c>
      <c r="K280" s="2">
        <f t="shared" si="61"/>
        <v>0</v>
      </c>
      <c r="L280" s="2">
        <f t="shared" si="59"/>
        <v>2</v>
      </c>
      <c r="M280" s="2">
        <f t="shared" si="62"/>
        <v>130</v>
      </c>
      <c r="N280" s="2">
        <f t="shared" si="63"/>
        <v>183</v>
      </c>
      <c r="O280" s="6" t="str">
        <f t="shared" si="64"/>
        <v>CNT
 de 18h 00 à 22h 30</v>
      </c>
      <c r="P280" t="str">
        <f t="shared" si="56"/>
        <v>OK</v>
      </c>
    </row>
    <row r="281" spans="1:16" x14ac:dyDescent="0.25">
      <c r="A281">
        <f t="shared" si="57"/>
        <v>44</v>
      </c>
      <c r="B281" s="54">
        <f t="shared" si="54"/>
        <v>3</v>
      </c>
      <c r="C281" s="55" t="str">
        <f t="shared" si="58"/>
        <v>octobre</v>
      </c>
      <c r="D281">
        <f t="shared" si="55"/>
        <v>2017</v>
      </c>
      <c r="E281" s="13">
        <v>43032</v>
      </c>
      <c r="F281" s="16">
        <v>0.3125</v>
      </c>
      <c r="G281" s="16">
        <v>0.34375</v>
      </c>
      <c r="H281" s="16" t="s">
        <v>11</v>
      </c>
      <c r="J281" s="1">
        <f t="shared" si="60"/>
        <v>3.125E-2</v>
      </c>
      <c r="K281" s="2">
        <f t="shared" si="61"/>
        <v>0</v>
      </c>
      <c r="L281" s="2">
        <f t="shared" si="59"/>
        <v>3</v>
      </c>
      <c r="M281" s="2">
        <f t="shared" si="62"/>
        <v>4</v>
      </c>
      <c r="N281" s="2">
        <f t="shared" si="63"/>
        <v>12</v>
      </c>
      <c r="O281" s="6" t="str">
        <f t="shared" si="64"/>
        <v>SDIS et/OU PSIG
 de 7h 30 à 8h 15</v>
      </c>
      <c r="P281" t="str">
        <f t="shared" si="56"/>
        <v>OK</v>
      </c>
    </row>
    <row r="282" spans="1:16" x14ac:dyDescent="0.25">
      <c r="A282">
        <f t="shared" si="57"/>
        <v>44</v>
      </c>
      <c r="B282" s="54">
        <f t="shared" si="54"/>
        <v>3</v>
      </c>
      <c r="C282" s="55" t="str">
        <f t="shared" si="58"/>
        <v>octobre</v>
      </c>
      <c r="D282">
        <f t="shared" si="55"/>
        <v>2017</v>
      </c>
      <c r="E282" s="13">
        <v>43032</v>
      </c>
      <c r="F282" s="16">
        <v>0.35416666666666669</v>
      </c>
      <c r="G282" s="16">
        <v>0.5</v>
      </c>
      <c r="H282" s="16" t="s">
        <v>12</v>
      </c>
      <c r="J282" s="1">
        <f t="shared" si="60"/>
        <v>0.14583333333333331</v>
      </c>
      <c r="K282" s="2">
        <f t="shared" si="61"/>
        <v>0</v>
      </c>
      <c r="L282" s="2">
        <f t="shared" si="59"/>
        <v>3</v>
      </c>
      <c r="M282" s="2">
        <f t="shared" si="62"/>
        <v>16</v>
      </c>
      <c r="N282" s="2">
        <f t="shared" si="63"/>
        <v>57</v>
      </c>
      <c r="O282" s="6" t="str">
        <f t="shared" si="64"/>
        <v>Collège C
 de 8h 30 à 12h 00</v>
      </c>
      <c r="P282" t="str">
        <f t="shared" si="56"/>
        <v>OK</v>
      </c>
    </row>
    <row r="283" spans="1:16" x14ac:dyDescent="0.25">
      <c r="A283">
        <f t="shared" si="57"/>
        <v>44</v>
      </c>
      <c r="B283" s="54">
        <f t="shared" si="54"/>
        <v>3</v>
      </c>
      <c r="C283" s="55" t="str">
        <f t="shared" si="58"/>
        <v>octobre</v>
      </c>
      <c r="D283">
        <f t="shared" si="55"/>
        <v>2017</v>
      </c>
      <c r="E283" s="13">
        <v>43032</v>
      </c>
      <c r="F283" s="16">
        <v>0.52083333333333337</v>
      </c>
      <c r="G283" s="16">
        <v>0.5625</v>
      </c>
      <c r="H283" s="16" t="s">
        <v>13</v>
      </c>
      <c r="J283" s="1">
        <f t="shared" si="60"/>
        <v>4.166666666666663E-2</v>
      </c>
      <c r="K283" s="2">
        <f t="shared" si="61"/>
        <v>0</v>
      </c>
      <c r="L283" s="2">
        <f t="shared" si="59"/>
        <v>3</v>
      </c>
      <c r="M283" s="2">
        <f t="shared" si="62"/>
        <v>64</v>
      </c>
      <c r="N283" s="2">
        <f t="shared" si="63"/>
        <v>75</v>
      </c>
      <c r="O283" s="6" t="str">
        <f t="shared" si="64"/>
        <v>Maison Des Cèdres
 de 12h 30 à 13h 30</v>
      </c>
      <c r="P283" t="str">
        <f t="shared" si="56"/>
        <v>OK</v>
      </c>
    </row>
    <row r="284" spans="1:16" x14ac:dyDescent="0.25">
      <c r="A284">
        <f t="shared" si="57"/>
        <v>44</v>
      </c>
      <c r="B284" s="54">
        <f t="shared" si="54"/>
        <v>3</v>
      </c>
      <c r="C284" s="55" t="str">
        <f t="shared" si="58"/>
        <v>octobre</v>
      </c>
      <c r="D284">
        <f t="shared" si="55"/>
        <v>2017</v>
      </c>
      <c r="E284" s="13">
        <v>43032</v>
      </c>
      <c r="F284" s="16">
        <v>0.58333333333333337</v>
      </c>
      <c r="G284" s="16">
        <v>0.75</v>
      </c>
      <c r="H284" s="16" t="s">
        <v>6</v>
      </c>
      <c r="J284" s="1">
        <f t="shared" si="60"/>
        <v>0.16666666666666663</v>
      </c>
      <c r="K284" s="2">
        <f t="shared" si="61"/>
        <v>0</v>
      </c>
      <c r="L284" s="2">
        <f t="shared" si="59"/>
        <v>3</v>
      </c>
      <c r="M284" s="2">
        <f t="shared" si="62"/>
        <v>82</v>
      </c>
      <c r="N284" s="2">
        <f t="shared" si="63"/>
        <v>129</v>
      </c>
      <c r="O284" s="6" t="str">
        <f t="shared" si="64"/>
        <v>Lycée
 de 14h 00 à 18h 00</v>
      </c>
      <c r="P284" t="str">
        <f t="shared" si="56"/>
        <v>OK</v>
      </c>
    </row>
    <row r="285" spans="1:16" x14ac:dyDescent="0.25">
      <c r="A285">
        <f t="shared" si="57"/>
        <v>44</v>
      </c>
      <c r="B285" s="54">
        <f t="shared" si="54"/>
        <v>3</v>
      </c>
      <c r="C285" s="55" t="str">
        <f t="shared" si="58"/>
        <v>octobre</v>
      </c>
      <c r="D285">
        <f t="shared" si="55"/>
        <v>2017</v>
      </c>
      <c r="E285" s="13">
        <v>43032</v>
      </c>
      <c r="F285" s="16">
        <v>0.75</v>
      </c>
      <c r="G285" s="16">
        <v>0.83333333333333337</v>
      </c>
      <c r="H285" s="16" t="s">
        <v>14</v>
      </c>
      <c r="J285" s="1">
        <f t="shared" si="60"/>
        <v>8.333333333333337E-2</v>
      </c>
      <c r="K285" s="2">
        <f t="shared" si="61"/>
        <v>0</v>
      </c>
      <c r="L285" s="2">
        <f t="shared" si="59"/>
        <v>3</v>
      </c>
      <c r="M285" s="2">
        <f t="shared" si="62"/>
        <v>130</v>
      </c>
      <c r="N285" s="2">
        <f t="shared" si="63"/>
        <v>153</v>
      </c>
      <c r="O285" s="6" t="str">
        <f t="shared" si="64"/>
        <v>Public
 de 18h 00 à 20h 00</v>
      </c>
      <c r="P285" t="str">
        <f t="shared" si="56"/>
        <v>OK</v>
      </c>
    </row>
    <row r="286" spans="1:16" x14ac:dyDescent="0.25">
      <c r="A286">
        <f t="shared" si="57"/>
        <v>44</v>
      </c>
      <c r="B286" s="54">
        <f t="shared" si="54"/>
        <v>3</v>
      </c>
      <c r="C286" s="55" t="str">
        <f t="shared" si="58"/>
        <v>octobre</v>
      </c>
      <c r="D286">
        <f t="shared" si="55"/>
        <v>2017</v>
      </c>
      <c r="E286" s="13">
        <v>43032</v>
      </c>
      <c r="F286" s="16">
        <v>0.83333333333333337</v>
      </c>
      <c r="G286" s="16">
        <v>0.9375</v>
      </c>
      <c r="H286" s="16" t="s">
        <v>10</v>
      </c>
      <c r="J286" s="1">
        <f t="shared" si="60"/>
        <v>0.10416666666666663</v>
      </c>
      <c r="K286" s="2">
        <f t="shared" si="61"/>
        <v>0</v>
      </c>
      <c r="L286" s="2">
        <f t="shared" si="59"/>
        <v>3</v>
      </c>
      <c r="M286" s="2">
        <f t="shared" si="62"/>
        <v>154</v>
      </c>
      <c r="N286" s="2">
        <f t="shared" si="63"/>
        <v>183</v>
      </c>
      <c r="O286" s="6" t="str">
        <f t="shared" si="64"/>
        <v>CNT
 de 20h 00 à 22h 30</v>
      </c>
      <c r="P286" t="str">
        <f t="shared" si="56"/>
        <v>OK</v>
      </c>
    </row>
    <row r="287" spans="1:16" ht="15.75" thickBot="1" x14ac:dyDescent="0.3">
      <c r="A287">
        <f t="shared" si="57"/>
        <v>44</v>
      </c>
      <c r="B287" s="54">
        <f t="shared" si="54"/>
        <v>4</v>
      </c>
      <c r="C287" s="55" t="str">
        <f t="shared" si="58"/>
        <v>octobre</v>
      </c>
      <c r="D287">
        <f t="shared" si="55"/>
        <v>2017</v>
      </c>
      <c r="E287" s="13">
        <v>43033</v>
      </c>
      <c r="F287" s="16">
        <v>0.33333333333333331</v>
      </c>
      <c r="G287" s="16">
        <v>0.41666666666666669</v>
      </c>
      <c r="H287" s="16" t="s">
        <v>6</v>
      </c>
      <c r="J287" s="1">
        <f t="shared" si="60"/>
        <v>8.333333333333337E-2</v>
      </c>
      <c r="K287" s="2">
        <f t="shared" si="61"/>
        <v>0</v>
      </c>
      <c r="L287" s="2">
        <f t="shared" si="59"/>
        <v>4</v>
      </c>
      <c r="M287" s="2">
        <f t="shared" si="62"/>
        <v>10</v>
      </c>
      <c r="N287" s="2">
        <f t="shared" si="63"/>
        <v>33</v>
      </c>
      <c r="O287" s="6" t="str">
        <f t="shared" si="64"/>
        <v>Lycée
 de 8h 00 à 10h 00</v>
      </c>
      <c r="P287" t="str">
        <f t="shared" si="56"/>
        <v>OK</v>
      </c>
    </row>
    <row r="288" spans="1:16" s="20" customFormat="1" ht="15.75" thickTop="1" x14ac:dyDescent="0.25">
      <c r="A288">
        <f t="shared" si="57"/>
        <v>44</v>
      </c>
      <c r="B288" s="54">
        <f t="shared" si="54"/>
        <v>4</v>
      </c>
      <c r="C288" s="55" t="str">
        <f t="shared" si="58"/>
        <v>octobre</v>
      </c>
      <c r="D288">
        <f t="shared" si="55"/>
        <v>2017</v>
      </c>
      <c r="E288" s="13">
        <v>43033</v>
      </c>
      <c r="F288" s="16">
        <v>0.41666666666666669</v>
      </c>
      <c r="G288" s="16">
        <v>0.5</v>
      </c>
      <c r="H288" s="16" t="s">
        <v>6</v>
      </c>
      <c r="I288" s="15"/>
      <c r="J288" s="24">
        <f t="shared" si="60"/>
        <v>8.3333333333333315E-2</v>
      </c>
      <c r="K288" s="25">
        <f t="shared" si="61"/>
        <v>0</v>
      </c>
      <c r="L288" s="2">
        <f t="shared" si="59"/>
        <v>4</v>
      </c>
      <c r="M288" s="25">
        <f t="shared" si="62"/>
        <v>34</v>
      </c>
      <c r="N288" s="25">
        <f t="shared" si="63"/>
        <v>57</v>
      </c>
      <c r="O288" s="26" t="str">
        <f t="shared" si="64"/>
        <v>Lycée
 de 10h 00 à 12h 00</v>
      </c>
      <c r="P288" t="str">
        <f t="shared" si="56"/>
        <v>OK</v>
      </c>
    </row>
    <row r="289" spans="1:16" x14ac:dyDescent="0.25">
      <c r="A289">
        <f t="shared" si="57"/>
        <v>44</v>
      </c>
      <c r="B289" s="54">
        <f t="shared" si="54"/>
        <v>4</v>
      </c>
      <c r="C289" s="55" t="str">
        <f t="shared" si="58"/>
        <v>octobre</v>
      </c>
      <c r="D289">
        <f t="shared" si="55"/>
        <v>2017</v>
      </c>
      <c r="E289" s="13">
        <v>43033</v>
      </c>
      <c r="F289" s="16">
        <v>0.52083333333333337</v>
      </c>
      <c r="G289" s="16">
        <v>0.60416666666666663</v>
      </c>
      <c r="H289" s="16" t="s">
        <v>10</v>
      </c>
      <c r="J289" s="1">
        <f t="shared" si="60"/>
        <v>8.3333333333333259E-2</v>
      </c>
      <c r="K289" s="2">
        <f t="shared" si="61"/>
        <v>0</v>
      </c>
      <c r="L289" s="2">
        <f t="shared" si="59"/>
        <v>4</v>
      </c>
      <c r="M289" s="2">
        <f t="shared" si="62"/>
        <v>64</v>
      </c>
      <c r="N289" s="2">
        <f t="shared" si="63"/>
        <v>87</v>
      </c>
      <c r="O289" s="6" t="str">
        <f t="shared" si="64"/>
        <v>CNT
 de 12h 30 à 14h 30</v>
      </c>
      <c r="P289" t="str">
        <f t="shared" si="56"/>
        <v>OK</v>
      </c>
    </row>
    <row r="290" spans="1:16" x14ac:dyDescent="0.25">
      <c r="A290">
        <f t="shared" si="57"/>
        <v>44</v>
      </c>
      <c r="B290" s="54">
        <f t="shared" si="54"/>
        <v>4</v>
      </c>
      <c r="C290" s="55" t="str">
        <f t="shared" si="58"/>
        <v>octobre</v>
      </c>
      <c r="D290">
        <f t="shared" si="55"/>
        <v>2017</v>
      </c>
      <c r="E290" s="13">
        <v>43033</v>
      </c>
      <c r="F290" s="16">
        <v>0.60416666666666663</v>
      </c>
      <c r="G290" s="16">
        <v>0.79166666666666663</v>
      </c>
      <c r="H290" s="16" t="s">
        <v>14</v>
      </c>
      <c r="J290" s="1">
        <f t="shared" si="60"/>
        <v>0.1875</v>
      </c>
      <c r="K290" s="2">
        <f t="shared" si="61"/>
        <v>0</v>
      </c>
      <c r="L290" s="2">
        <f t="shared" si="59"/>
        <v>4</v>
      </c>
      <c r="M290" s="2">
        <f t="shared" si="62"/>
        <v>88</v>
      </c>
      <c r="N290" s="2">
        <f t="shared" si="63"/>
        <v>141</v>
      </c>
      <c r="O290" s="6" t="str">
        <f t="shared" si="64"/>
        <v>Public
 de 14h 30 à 19h 00</v>
      </c>
      <c r="P290" t="str">
        <f t="shared" si="56"/>
        <v>OK</v>
      </c>
    </row>
    <row r="291" spans="1:16" x14ac:dyDescent="0.25">
      <c r="A291">
        <f t="shared" si="57"/>
        <v>44</v>
      </c>
      <c r="B291" s="54">
        <f t="shared" si="54"/>
        <v>4</v>
      </c>
      <c r="C291" s="55" t="str">
        <f t="shared" si="58"/>
        <v>octobre</v>
      </c>
      <c r="D291">
        <f t="shared" si="55"/>
        <v>2017</v>
      </c>
      <c r="E291" s="13">
        <v>43033</v>
      </c>
      <c r="F291" s="16">
        <v>0.79166666666666663</v>
      </c>
      <c r="G291" s="16">
        <v>0.83333333333333337</v>
      </c>
      <c r="H291" s="16" t="s">
        <v>10</v>
      </c>
      <c r="J291" s="1">
        <f t="shared" si="60"/>
        <v>4.1666666666666741E-2</v>
      </c>
      <c r="K291" s="2">
        <f t="shared" si="61"/>
        <v>0</v>
      </c>
      <c r="L291" s="2">
        <f t="shared" si="59"/>
        <v>4</v>
      </c>
      <c r="M291" s="2">
        <f t="shared" si="62"/>
        <v>142</v>
      </c>
      <c r="N291" s="2">
        <f t="shared" si="63"/>
        <v>153</v>
      </c>
      <c r="O291" s="6" t="str">
        <f t="shared" si="64"/>
        <v>CNT
 de 19h 00 à 20h 00</v>
      </c>
      <c r="P291" t="str">
        <f t="shared" si="56"/>
        <v>OK</v>
      </c>
    </row>
    <row r="292" spans="1:16" x14ac:dyDescent="0.25">
      <c r="A292">
        <f t="shared" si="57"/>
        <v>44</v>
      </c>
      <c r="B292" s="54">
        <f t="shared" si="54"/>
        <v>4</v>
      </c>
      <c r="C292" s="55" t="str">
        <f t="shared" si="58"/>
        <v>octobre</v>
      </c>
      <c r="D292">
        <f t="shared" si="55"/>
        <v>2017</v>
      </c>
      <c r="E292" s="13">
        <v>43033</v>
      </c>
      <c r="F292" s="16">
        <v>0.83333333333333337</v>
      </c>
      <c r="G292" s="16">
        <v>0.9375</v>
      </c>
      <c r="H292" s="16" t="s">
        <v>25</v>
      </c>
      <c r="J292" s="1">
        <f t="shared" si="60"/>
        <v>0.10416666666666663</v>
      </c>
      <c r="K292" s="2">
        <f t="shared" si="61"/>
        <v>0</v>
      </c>
      <c r="L292" s="2">
        <f t="shared" si="59"/>
        <v>4</v>
      </c>
      <c r="M292" s="2">
        <f t="shared" si="62"/>
        <v>154</v>
      </c>
      <c r="N292" s="2">
        <f t="shared" si="63"/>
        <v>183</v>
      </c>
      <c r="O292" s="6" t="str">
        <f t="shared" si="64"/>
        <v>Plongeurs masqués
 de 20h 00 à 22h 30</v>
      </c>
      <c r="P292" t="str">
        <f t="shared" si="56"/>
        <v>OK</v>
      </c>
    </row>
    <row r="293" spans="1:16" x14ac:dyDescent="0.25">
      <c r="A293">
        <f t="shared" si="57"/>
        <v>44</v>
      </c>
      <c r="B293" s="54">
        <f t="shared" si="54"/>
        <v>5</v>
      </c>
      <c r="C293" s="55" t="str">
        <f t="shared" si="58"/>
        <v>octobre</v>
      </c>
      <c r="D293">
        <f t="shared" si="55"/>
        <v>2017</v>
      </c>
      <c r="E293" s="13">
        <v>43034</v>
      </c>
      <c r="F293" s="16">
        <v>0.35416666666666669</v>
      </c>
      <c r="G293" s="16">
        <v>0.41666666666666669</v>
      </c>
      <c r="H293" s="16" t="s">
        <v>9</v>
      </c>
      <c r="J293" s="1">
        <f t="shared" si="60"/>
        <v>6.25E-2</v>
      </c>
      <c r="K293" s="2">
        <f t="shared" si="61"/>
        <v>0</v>
      </c>
      <c r="L293" s="2">
        <f t="shared" si="59"/>
        <v>5</v>
      </c>
      <c r="M293" s="2">
        <f t="shared" si="62"/>
        <v>16</v>
      </c>
      <c r="N293" s="2">
        <f t="shared" si="63"/>
        <v>33</v>
      </c>
      <c r="O293" s="6" t="str">
        <f t="shared" si="64"/>
        <v>Collège B
 de 8h 30 à 10h 00</v>
      </c>
      <c r="P293" t="str">
        <f t="shared" si="56"/>
        <v>OK</v>
      </c>
    </row>
    <row r="294" spans="1:16" x14ac:dyDescent="0.25">
      <c r="A294">
        <f t="shared" si="57"/>
        <v>44</v>
      </c>
      <c r="B294" s="54">
        <f t="shared" si="54"/>
        <v>5</v>
      </c>
      <c r="C294" s="55" t="str">
        <f t="shared" si="58"/>
        <v>octobre</v>
      </c>
      <c r="D294">
        <f t="shared" si="55"/>
        <v>2017</v>
      </c>
      <c r="E294" s="13">
        <v>43034</v>
      </c>
      <c r="F294" s="16">
        <v>0.52083333333333337</v>
      </c>
      <c r="G294" s="16">
        <v>0.5625</v>
      </c>
      <c r="H294" s="16" t="s">
        <v>18</v>
      </c>
      <c r="J294" s="1">
        <f t="shared" si="60"/>
        <v>4.166666666666663E-2</v>
      </c>
      <c r="K294" s="2">
        <f t="shared" si="61"/>
        <v>0</v>
      </c>
      <c r="L294" s="2">
        <f t="shared" si="59"/>
        <v>5</v>
      </c>
      <c r="M294" s="2">
        <f t="shared" si="62"/>
        <v>64</v>
      </c>
      <c r="N294" s="2">
        <f t="shared" si="63"/>
        <v>75</v>
      </c>
      <c r="O294" s="6" t="str">
        <f t="shared" si="64"/>
        <v>Inss
 de 12h 30 à 13h 30</v>
      </c>
      <c r="P294" t="str">
        <f t="shared" si="56"/>
        <v>OK</v>
      </c>
    </row>
    <row r="295" spans="1:16" x14ac:dyDescent="0.25">
      <c r="A295">
        <f t="shared" si="57"/>
        <v>44</v>
      </c>
      <c r="B295" s="54">
        <f t="shared" si="54"/>
        <v>5</v>
      </c>
      <c r="C295" s="55" t="str">
        <f t="shared" si="58"/>
        <v>octobre</v>
      </c>
      <c r="D295">
        <f t="shared" si="55"/>
        <v>2017</v>
      </c>
      <c r="E295" s="13">
        <v>43034</v>
      </c>
      <c r="F295" s="16">
        <v>0.58333333333333337</v>
      </c>
      <c r="G295" s="16">
        <v>0.61111111111111105</v>
      </c>
      <c r="H295" s="16" t="s">
        <v>19</v>
      </c>
      <c r="J295" s="1">
        <f t="shared" si="60"/>
        <v>2.7777777777777679E-2</v>
      </c>
      <c r="K295" s="2">
        <f t="shared" si="61"/>
        <v>0</v>
      </c>
      <c r="L295" s="2">
        <f t="shared" si="59"/>
        <v>5</v>
      </c>
      <c r="M295" s="2">
        <f t="shared" si="62"/>
        <v>82</v>
      </c>
      <c r="N295" s="2">
        <f t="shared" si="63"/>
        <v>88.999999999999972</v>
      </c>
      <c r="O295" s="6" t="str">
        <f t="shared" si="64"/>
        <v>Ecole Primaire A
 de 14h 00 à 14h 40</v>
      </c>
      <c r="P295" t="str">
        <f t="shared" si="56"/>
        <v>OK</v>
      </c>
    </row>
    <row r="296" spans="1:16" x14ac:dyDescent="0.25">
      <c r="A296">
        <f t="shared" si="57"/>
        <v>44</v>
      </c>
      <c r="B296" s="54">
        <f t="shared" si="54"/>
        <v>5</v>
      </c>
      <c r="C296" s="55" t="str">
        <f t="shared" si="58"/>
        <v>octobre</v>
      </c>
      <c r="D296">
        <f t="shared" si="55"/>
        <v>2017</v>
      </c>
      <c r="E296" s="13">
        <v>43034</v>
      </c>
      <c r="F296" s="16">
        <v>0.61458333333333337</v>
      </c>
      <c r="G296" s="16">
        <v>0.64236111111111105</v>
      </c>
      <c r="H296" s="16" t="s">
        <v>19</v>
      </c>
      <c r="J296" s="1">
        <f t="shared" si="60"/>
        <v>2.7777777777777679E-2</v>
      </c>
      <c r="K296" s="2">
        <f t="shared" si="61"/>
        <v>0</v>
      </c>
      <c r="L296" s="2">
        <f t="shared" si="59"/>
        <v>5</v>
      </c>
      <c r="M296" s="2">
        <f t="shared" si="62"/>
        <v>91</v>
      </c>
      <c r="N296" s="2">
        <f t="shared" si="63"/>
        <v>97.999999999999972</v>
      </c>
      <c r="O296" s="6" t="str">
        <f t="shared" si="64"/>
        <v>Ecole Primaire A
 de 14h 45 à 15h 25</v>
      </c>
      <c r="P296" t="str">
        <f t="shared" si="56"/>
        <v>OK</v>
      </c>
    </row>
    <row r="297" spans="1:16" x14ac:dyDescent="0.25">
      <c r="A297">
        <f t="shared" si="57"/>
        <v>44</v>
      </c>
      <c r="B297" s="54">
        <f t="shared" si="54"/>
        <v>5</v>
      </c>
      <c r="C297" s="55" t="str">
        <f t="shared" si="58"/>
        <v>octobre</v>
      </c>
      <c r="D297">
        <f t="shared" si="55"/>
        <v>2017</v>
      </c>
      <c r="E297" s="13">
        <v>43034</v>
      </c>
      <c r="F297" s="16">
        <v>0.66666666666666663</v>
      </c>
      <c r="G297" s="16">
        <v>0.75</v>
      </c>
      <c r="H297" s="16" t="s">
        <v>6</v>
      </c>
      <c r="J297" s="1">
        <f t="shared" si="60"/>
        <v>8.333333333333337E-2</v>
      </c>
      <c r="K297" s="2">
        <f t="shared" si="61"/>
        <v>0</v>
      </c>
      <c r="L297" s="2">
        <f t="shared" si="59"/>
        <v>5</v>
      </c>
      <c r="M297" s="2">
        <f t="shared" si="62"/>
        <v>106</v>
      </c>
      <c r="N297" s="2">
        <f t="shared" si="63"/>
        <v>129</v>
      </c>
      <c r="O297" s="6" t="str">
        <f t="shared" si="64"/>
        <v>Lycée
 de 16h 00 à 18h 00</v>
      </c>
      <c r="P297" t="str">
        <f t="shared" si="56"/>
        <v>OK</v>
      </c>
    </row>
    <row r="298" spans="1:16" x14ac:dyDescent="0.25">
      <c r="A298">
        <f t="shared" si="57"/>
        <v>44</v>
      </c>
      <c r="B298" s="54">
        <f t="shared" si="54"/>
        <v>5</v>
      </c>
      <c r="C298" s="55" t="str">
        <f t="shared" si="58"/>
        <v>octobre</v>
      </c>
      <c r="D298">
        <f t="shared" si="55"/>
        <v>2017</v>
      </c>
      <c r="E298" s="13">
        <v>43034</v>
      </c>
      <c r="F298" s="16">
        <v>0.75</v>
      </c>
      <c r="G298" s="16">
        <v>0.83333333333333337</v>
      </c>
      <c r="H298" s="16" t="s">
        <v>14</v>
      </c>
      <c r="J298" s="1">
        <f t="shared" si="60"/>
        <v>8.333333333333337E-2</v>
      </c>
      <c r="K298" s="2">
        <f t="shared" si="61"/>
        <v>0</v>
      </c>
      <c r="L298" s="2">
        <f t="shared" si="59"/>
        <v>5</v>
      </c>
      <c r="M298" s="2">
        <f t="shared" si="62"/>
        <v>130</v>
      </c>
      <c r="N298" s="2">
        <f t="shared" si="63"/>
        <v>153</v>
      </c>
      <c r="O298" s="6" t="str">
        <f t="shared" si="64"/>
        <v>Public
 de 18h 00 à 20h 00</v>
      </c>
      <c r="P298" t="str">
        <f t="shared" si="56"/>
        <v>OK</v>
      </c>
    </row>
    <row r="299" spans="1:16" x14ac:dyDescent="0.25">
      <c r="A299">
        <f t="shared" si="57"/>
        <v>44</v>
      </c>
      <c r="B299" s="54">
        <f t="shared" si="54"/>
        <v>5</v>
      </c>
      <c r="C299" s="55" t="str">
        <f t="shared" si="58"/>
        <v>octobre</v>
      </c>
      <c r="D299">
        <f t="shared" si="55"/>
        <v>2017</v>
      </c>
      <c r="E299" s="13">
        <v>43034</v>
      </c>
      <c r="F299" s="16">
        <v>0.83333333333333337</v>
      </c>
      <c r="G299" s="16">
        <v>0.9375</v>
      </c>
      <c r="H299" s="16" t="s">
        <v>10</v>
      </c>
      <c r="J299" s="1">
        <f t="shared" si="60"/>
        <v>0.10416666666666663</v>
      </c>
      <c r="K299" s="2">
        <f t="shared" si="61"/>
        <v>0</v>
      </c>
      <c r="L299" s="2">
        <f t="shared" si="59"/>
        <v>5</v>
      </c>
      <c r="M299" s="2">
        <f t="shared" si="62"/>
        <v>154</v>
      </c>
      <c r="N299" s="2">
        <f t="shared" si="63"/>
        <v>183</v>
      </c>
      <c r="O299" s="6" t="str">
        <f t="shared" si="64"/>
        <v>CNT
 de 20h 00 à 22h 30</v>
      </c>
      <c r="P299" t="str">
        <f t="shared" si="56"/>
        <v>OK</v>
      </c>
    </row>
    <row r="300" spans="1:16" x14ac:dyDescent="0.25">
      <c r="A300">
        <f t="shared" si="57"/>
        <v>44</v>
      </c>
      <c r="B300" s="54">
        <f t="shared" si="54"/>
        <v>6</v>
      </c>
      <c r="C300" s="55" t="str">
        <f t="shared" si="58"/>
        <v>octobre</v>
      </c>
      <c r="D300">
        <f t="shared" si="55"/>
        <v>2017</v>
      </c>
      <c r="E300" s="13">
        <v>43035</v>
      </c>
      <c r="F300" s="16">
        <v>0.375</v>
      </c>
      <c r="G300" s="16">
        <v>0.47916666666666669</v>
      </c>
      <c r="H300" s="16" t="s">
        <v>21</v>
      </c>
      <c r="J300" s="1">
        <f t="shared" si="60"/>
        <v>0.10416666666666669</v>
      </c>
      <c r="K300" s="2">
        <f t="shared" si="61"/>
        <v>0</v>
      </c>
      <c r="L300" s="2">
        <f t="shared" si="59"/>
        <v>6</v>
      </c>
      <c r="M300" s="2">
        <f t="shared" si="62"/>
        <v>22</v>
      </c>
      <c r="N300" s="2">
        <f t="shared" si="63"/>
        <v>51</v>
      </c>
      <c r="O300" s="6" t="str">
        <f t="shared" si="64"/>
        <v>Ecole Primaire B
 de 9h 00 à 11h 30</v>
      </c>
      <c r="P300" t="str">
        <f t="shared" si="56"/>
        <v>OK</v>
      </c>
    </row>
    <row r="301" spans="1:16" x14ac:dyDescent="0.25">
      <c r="A301">
        <f t="shared" si="57"/>
        <v>44</v>
      </c>
      <c r="B301" s="54">
        <f t="shared" si="54"/>
        <v>6</v>
      </c>
      <c r="C301" s="55" t="str">
        <f t="shared" si="58"/>
        <v>octobre</v>
      </c>
      <c r="D301">
        <f t="shared" si="55"/>
        <v>2017</v>
      </c>
      <c r="E301" s="13">
        <v>43035</v>
      </c>
      <c r="F301" s="16">
        <v>0.52083333333333337</v>
      </c>
      <c r="G301" s="16">
        <v>0.5625</v>
      </c>
      <c r="H301" s="16" t="s">
        <v>13</v>
      </c>
      <c r="J301" s="1">
        <f t="shared" si="60"/>
        <v>4.166666666666663E-2</v>
      </c>
      <c r="K301" s="2">
        <f t="shared" si="61"/>
        <v>0</v>
      </c>
      <c r="L301" s="2">
        <f t="shared" si="59"/>
        <v>6</v>
      </c>
      <c r="M301" s="2">
        <f t="shared" si="62"/>
        <v>64</v>
      </c>
      <c r="N301" s="2">
        <f t="shared" si="63"/>
        <v>75</v>
      </c>
      <c r="O301" s="6" t="str">
        <f t="shared" si="64"/>
        <v>Maison Des Cèdres
 de 12h 30 à 13h 30</v>
      </c>
      <c r="P301" t="str">
        <f t="shared" si="56"/>
        <v>OK</v>
      </c>
    </row>
    <row r="302" spans="1:16" x14ac:dyDescent="0.25">
      <c r="A302">
        <f t="shared" si="57"/>
        <v>44</v>
      </c>
      <c r="B302" s="54">
        <f t="shared" si="54"/>
        <v>6</v>
      </c>
      <c r="C302" s="55" t="str">
        <f t="shared" si="58"/>
        <v>octobre</v>
      </c>
      <c r="D302">
        <f t="shared" si="55"/>
        <v>2017</v>
      </c>
      <c r="E302" s="13">
        <v>43035</v>
      </c>
      <c r="F302" s="16">
        <v>0.58333333333333337</v>
      </c>
      <c r="G302" s="16">
        <v>0.66666666666666663</v>
      </c>
      <c r="H302" s="16" t="s">
        <v>6</v>
      </c>
      <c r="J302" s="1">
        <f t="shared" si="60"/>
        <v>8.3333333333333259E-2</v>
      </c>
      <c r="K302" s="2">
        <f t="shared" si="61"/>
        <v>0</v>
      </c>
      <c r="L302" s="2">
        <f t="shared" si="59"/>
        <v>6</v>
      </c>
      <c r="M302" s="2">
        <f t="shared" si="62"/>
        <v>82</v>
      </c>
      <c r="N302" s="2">
        <f t="shared" si="63"/>
        <v>105</v>
      </c>
      <c r="O302" s="6" t="str">
        <f t="shared" si="64"/>
        <v>Lycée
 de 14h 00 à 16h 00</v>
      </c>
      <c r="P302" t="str">
        <f t="shared" si="56"/>
        <v>OK</v>
      </c>
    </row>
    <row r="303" spans="1:16" x14ac:dyDescent="0.25">
      <c r="A303">
        <f t="shared" si="57"/>
        <v>44</v>
      </c>
      <c r="B303" s="54">
        <f t="shared" si="54"/>
        <v>6</v>
      </c>
      <c r="C303" s="55" t="str">
        <f t="shared" si="58"/>
        <v>octobre</v>
      </c>
      <c r="D303">
        <f t="shared" si="55"/>
        <v>2017</v>
      </c>
      <c r="E303" s="13">
        <v>43035</v>
      </c>
      <c r="F303" s="16">
        <v>0.66666666666666663</v>
      </c>
      <c r="G303" s="16">
        <v>0.75</v>
      </c>
      <c r="H303" s="16" t="s">
        <v>6</v>
      </c>
      <c r="J303" s="1">
        <f t="shared" si="60"/>
        <v>8.333333333333337E-2</v>
      </c>
      <c r="K303" s="2">
        <f t="shared" si="61"/>
        <v>0</v>
      </c>
      <c r="L303" s="2">
        <f t="shared" si="59"/>
        <v>6</v>
      </c>
      <c r="M303" s="2">
        <f t="shared" si="62"/>
        <v>106</v>
      </c>
      <c r="N303" s="2">
        <f t="shared" si="63"/>
        <v>129</v>
      </c>
      <c r="O303" s="6" t="str">
        <f t="shared" si="64"/>
        <v>Lycée
 de 16h 00 à 18h 00</v>
      </c>
      <c r="P303" t="str">
        <f t="shared" si="56"/>
        <v>OK</v>
      </c>
    </row>
    <row r="304" spans="1:16" x14ac:dyDescent="0.25">
      <c r="A304">
        <f t="shared" si="57"/>
        <v>44</v>
      </c>
      <c r="B304" s="54">
        <f t="shared" si="54"/>
        <v>6</v>
      </c>
      <c r="C304" s="55" t="str">
        <f t="shared" si="58"/>
        <v>octobre</v>
      </c>
      <c r="D304">
        <f t="shared" si="55"/>
        <v>2017</v>
      </c>
      <c r="E304" s="13">
        <v>43035</v>
      </c>
      <c r="F304" s="16">
        <v>0.75</v>
      </c>
      <c r="G304" s="16">
        <v>0.83333333333333337</v>
      </c>
      <c r="H304" s="16" t="s">
        <v>14</v>
      </c>
      <c r="J304" s="1">
        <f t="shared" si="60"/>
        <v>8.333333333333337E-2</v>
      </c>
      <c r="K304" s="2">
        <f t="shared" si="61"/>
        <v>0</v>
      </c>
      <c r="L304" s="2">
        <f t="shared" si="59"/>
        <v>6</v>
      </c>
      <c r="M304" s="2">
        <f t="shared" si="62"/>
        <v>130</v>
      </c>
      <c r="N304" s="2">
        <f t="shared" si="63"/>
        <v>153</v>
      </c>
      <c r="O304" s="6" t="str">
        <f t="shared" si="64"/>
        <v>Public
 de 18h 00 à 20h 00</v>
      </c>
      <c r="P304" t="str">
        <f t="shared" si="56"/>
        <v>OK</v>
      </c>
    </row>
    <row r="305" spans="1:16" x14ac:dyDescent="0.25">
      <c r="A305">
        <f t="shared" si="57"/>
        <v>44</v>
      </c>
      <c r="B305" s="54">
        <f t="shared" si="54"/>
        <v>6</v>
      </c>
      <c r="C305" s="55" t="str">
        <f t="shared" si="58"/>
        <v>octobre</v>
      </c>
      <c r="D305">
        <f t="shared" si="55"/>
        <v>2017</v>
      </c>
      <c r="E305" s="13">
        <v>43035</v>
      </c>
      <c r="F305" s="16">
        <v>0.83333333333333337</v>
      </c>
      <c r="G305" s="16">
        <v>0.875</v>
      </c>
      <c r="H305" s="16" t="s">
        <v>10</v>
      </c>
      <c r="J305" s="1">
        <f t="shared" si="60"/>
        <v>4.166666666666663E-2</v>
      </c>
      <c r="K305" s="2">
        <f t="shared" si="61"/>
        <v>0</v>
      </c>
      <c r="L305" s="2">
        <f t="shared" si="59"/>
        <v>6</v>
      </c>
      <c r="M305" s="2">
        <f t="shared" si="62"/>
        <v>154</v>
      </c>
      <c r="N305" s="2">
        <f t="shared" si="63"/>
        <v>165</v>
      </c>
      <c r="O305" s="6" t="str">
        <f t="shared" si="64"/>
        <v>CNT
 de 20h 00 à 21h 00</v>
      </c>
      <c r="P305" t="str">
        <f t="shared" si="56"/>
        <v>OK</v>
      </c>
    </row>
    <row r="306" spans="1:16" x14ac:dyDescent="0.25">
      <c r="A306">
        <f t="shared" si="57"/>
        <v>44</v>
      </c>
      <c r="B306" s="54">
        <f t="shared" si="54"/>
        <v>6</v>
      </c>
      <c r="C306" s="55" t="str">
        <f t="shared" si="58"/>
        <v>octobre</v>
      </c>
      <c r="D306">
        <f t="shared" si="55"/>
        <v>2017</v>
      </c>
      <c r="E306" s="13">
        <v>43035</v>
      </c>
      <c r="F306" s="16">
        <v>0.875</v>
      </c>
      <c r="G306" s="16">
        <v>0.9375</v>
      </c>
      <c r="H306" s="16" t="s">
        <v>22</v>
      </c>
      <c r="J306" s="1">
        <f t="shared" si="60"/>
        <v>6.25E-2</v>
      </c>
      <c r="K306" s="2">
        <f t="shared" si="61"/>
        <v>0</v>
      </c>
      <c r="L306" s="2">
        <f t="shared" si="59"/>
        <v>6</v>
      </c>
      <c r="M306" s="2">
        <f t="shared" si="62"/>
        <v>166</v>
      </c>
      <c r="N306" s="2">
        <f t="shared" si="63"/>
        <v>183</v>
      </c>
      <c r="O306" s="6" t="str">
        <f t="shared" si="64"/>
        <v>TVSV
 de 21h 00 à 22h 30</v>
      </c>
      <c r="P306" t="str">
        <f t="shared" si="56"/>
        <v>OK</v>
      </c>
    </row>
    <row r="307" spans="1:16" x14ac:dyDescent="0.25">
      <c r="A307">
        <f t="shared" si="57"/>
        <v>44</v>
      </c>
      <c r="B307" s="54">
        <f t="shared" si="54"/>
        <v>7</v>
      </c>
      <c r="C307" s="55" t="str">
        <f t="shared" si="58"/>
        <v>octobre</v>
      </c>
      <c r="D307">
        <f t="shared" si="55"/>
        <v>2017</v>
      </c>
      <c r="E307" s="13">
        <v>43036</v>
      </c>
      <c r="F307" s="16">
        <v>0.33333333333333331</v>
      </c>
      <c r="G307" s="16">
        <v>0.375</v>
      </c>
      <c r="H307" s="16" t="s">
        <v>7</v>
      </c>
      <c r="J307" s="1">
        <f t="shared" si="60"/>
        <v>4.1666666666666685E-2</v>
      </c>
      <c r="K307" s="2">
        <f t="shared" si="61"/>
        <v>0</v>
      </c>
      <c r="L307" s="2">
        <f t="shared" si="59"/>
        <v>7</v>
      </c>
      <c r="M307" s="2">
        <f t="shared" si="62"/>
        <v>10</v>
      </c>
      <c r="N307" s="2">
        <f t="shared" si="63"/>
        <v>21</v>
      </c>
      <c r="O307" s="6" t="str">
        <f t="shared" si="64"/>
        <v>Gym Volontaire
 de 8h 00 à 9h 00</v>
      </c>
      <c r="P307" t="str">
        <f t="shared" si="56"/>
        <v>OK</v>
      </c>
    </row>
    <row r="308" spans="1:16" x14ac:dyDescent="0.25">
      <c r="A308">
        <f t="shared" si="57"/>
        <v>44</v>
      </c>
      <c r="B308" s="54">
        <f t="shared" si="54"/>
        <v>7</v>
      </c>
      <c r="C308" s="55" t="str">
        <f t="shared" si="58"/>
        <v>octobre</v>
      </c>
      <c r="D308">
        <f t="shared" si="55"/>
        <v>2017</v>
      </c>
      <c r="E308" s="13">
        <v>43036</v>
      </c>
      <c r="F308" s="16">
        <v>0.375</v>
      </c>
      <c r="G308" s="16">
        <v>0.45833333333333331</v>
      </c>
      <c r="H308" s="16" t="s">
        <v>23</v>
      </c>
      <c r="J308" s="1">
        <f t="shared" si="60"/>
        <v>8.3333333333333315E-2</v>
      </c>
      <c r="K308" s="2">
        <f t="shared" si="61"/>
        <v>0</v>
      </c>
      <c r="L308" s="2">
        <f t="shared" si="59"/>
        <v>7</v>
      </c>
      <c r="M308" s="2">
        <f t="shared" si="62"/>
        <v>22</v>
      </c>
      <c r="N308" s="2">
        <f t="shared" si="63"/>
        <v>45</v>
      </c>
      <c r="O308" s="6" t="str">
        <f t="shared" si="64"/>
        <v>Val Horizon
 de 9h 00 à 11h 00</v>
      </c>
      <c r="P308" t="str">
        <f t="shared" si="56"/>
        <v>OK</v>
      </c>
    </row>
    <row r="309" spans="1:16" x14ac:dyDescent="0.25">
      <c r="A309">
        <f t="shared" si="57"/>
        <v>44</v>
      </c>
      <c r="B309" s="54">
        <f t="shared" si="54"/>
        <v>7</v>
      </c>
      <c r="C309" s="55" t="str">
        <f t="shared" si="58"/>
        <v>octobre</v>
      </c>
      <c r="D309">
        <f t="shared" si="55"/>
        <v>2017</v>
      </c>
      <c r="E309" s="13">
        <v>43036</v>
      </c>
      <c r="F309" s="16">
        <v>0.45833333333333331</v>
      </c>
      <c r="G309" s="16">
        <v>0.60416666666666663</v>
      </c>
      <c r="H309" s="16" t="s">
        <v>10</v>
      </c>
      <c r="J309" s="1">
        <f t="shared" si="60"/>
        <v>0.14583333333333331</v>
      </c>
      <c r="K309" s="2">
        <f t="shared" si="61"/>
        <v>0</v>
      </c>
      <c r="L309" s="2">
        <f t="shared" si="59"/>
        <v>7</v>
      </c>
      <c r="M309" s="2">
        <f t="shared" si="62"/>
        <v>46</v>
      </c>
      <c r="N309" s="2">
        <f t="shared" si="63"/>
        <v>87</v>
      </c>
      <c r="O309" s="6" t="str">
        <f t="shared" si="64"/>
        <v>CNT
 de 11h 00 à 14h 30</v>
      </c>
      <c r="P309" t="str">
        <f t="shared" si="56"/>
        <v>OK</v>
      </c>
    </row>
    <row r="310" spans="1:16" x14ac:dyDescent="0.25">
      <c r="A310">
        <f t="shared" si="57"/>
        <v>44</v>
      </c>
      <c r="B310" s="54">
        <f t="shared" si="54"/>
        <v>7</v>
      </c>
      <c r="C310" s="55" t="str">
        <f t="shared" si="58"/>
        <v>octobre</v>
      </c>
      <c r="D310">
        <f t="shared" si="55"/>
        <v>2017</v>
      </c>
      <c r="E310" s="13">
        <v>43036</v>
      </c>
      <c r="F310" s="16">
        <v>0.60416666666666663</v>
      </c>
      <c r="G310" s="16">
        <v>0.79166666666666663</v>
      </c>
      <c r="H310" s="16" t="s">
        <v>24</v>
      </c>
      <c r="J310" s="1">
        <f t="shared" si="60"/>
        <v>0.1875</v>
      </c>
      <c r="K310" s="2">
        <f t="shared" si="61"/>
        <v>0</v>
      </c>
      <c r="L310" s="2">
        <f t="shared" si="59"/>
        <v>7</v>
      </c>
      <c r="M310" s="2">
        <f t="shared" si="62"/>
        <v>88</v>
      </c>
      <c r="N310" s="2">
        <f t="shared" si="63"/>
        <v>141</v>
      </c>
      <c r="O310" s="6" t="str">
        <f t="shared" si="64"/>
        <v>Public + SDIS ET/OU PSIG
 de 14h 30 à 19h 00</v>
      </c>
      <c r="P310" t="str">
        <f t="shared" si="56"/>
        <v>OK</v>
      </c>
    </row>
    <row r="311" spans="1:16" x14ac:dyDescent="0.25">
      <c r="A311">
        <f t="shared" si="57"/>
        <v>44</v>
      </c>
      <c r="B311" s="54">
        <f t="shared" si="54"/>
        <v>7</v>
      </c>
      <c r="C311" s="55" t="str">
        <f t="shared" si="58"/>
        <v>octobre</v>
      </c>
      <c r="D311">
        <f t="shared" si="55"/>
        <v>2017</v>
      </c>
      <c r="E311" s="13">
        <v>43036</v>
      </c>
      <c r="F311" s="16">
        <v>0.79166666666666663</v>
      </c>
      <c r="G311" s="16">
        <v>0.84375</v>
      </c>
      <c r="H311" s="16" t="s">
        <v>25</v>
      </c>
      <c r="J311" s="1">
        <f t="shared" si="60"/>
        <v>5.208333333333337E-2</v>
      </c>
      <c r="K311" s="2">
        <f t="shared" si="61"/>
        <v>0</v>
      </c>
      <c r="L311" s="2">
        <f t="shared" si="59"/>
        <v>7</v>
      </c>
      <c r="M311" s="2">
        <f t="shared" si="62"/>
        <v>142</v>
      </c>
      <c r="N311" s="2">
        <f t="shared" si="63"/>
        <v>156</v>
      </c>
      <c r="O311" s="6" t="str">
        <f t="shared" si="64"/>
        <v>Plongeurs masqués
 de 19h 00 à 20h 15</v>
      </c>
      <c r="P311" t="str">
        <f t="shared" si="56"/>
        <v>OK</v>
      </c>
    </row>
    <row r="312" spans="1:16" x14ac:dyDescent="0.25">
      <c r="A312">
        <f t="shared" si="57"/>
        <v>44</v>
      </c>
      <c r="B312" s="54">
        <f t="shared" si="54"/>
        <v>1</v>
      </c>
      <c r="C312" s="55" t="str">
        <f t="shared" si="58"/>
        <v>octobre</v>
      </c>
      <c r="D312">
        <f t="shared" si="55"/>
        <v>2017</v>
      </c>
      <c r="E312" s="13">
        <v>43037</v>
      </c>
      <c r="F312" s="16">
        <v>0.3125</v>
      </c>
      <c r="G312" s="16">
        <v>0.41666666666666669</v>
      </c>
      <c r="H312" s="16" t="s">
        <v>10</v>
      </c>
      <c r="J312" s="1">
        <f t="shared" si="60"/>
        <v>0.10416666666666669</v>
      </c>
      <c r="K312" s="2">
        <f t="shared" si="61"/>
        <v>0</v>
      </c>
      <c r="L312" s="2">
        <f t="shared" si="59"/>
        <v>8</v>
      </c>
      <c r="M312" s="2">
        <f t="shared" si="62"/>
        <v>4</v>
      </c>
      <c r="N312" s="2">
        <f t="shared" si="63"/>
        <v>33</v>
      </c>
      <c r="O312" s="6" t="str">
        <f t="shared" si="64"/>
        <v>CNT
 de 7h 30 à 10h 00</v>
      </c>
      <c r="P312" t="str">
        <f t="shared" si="56"/>
        <v>OK</v>
      </c>
    </row>
    <row r="313" spans="1:16" x14ac:dyDescent="0.25">
      <c r="A313">
        <f t="shared" si="57"/>
        <v>44</v>
      </c>
      <c r="B313" s="54">
        <f t="shared" si="54"/>
        <v>1</v>
      </c>
      <c r="C313" s="55" t="str">
        <f t="shared" si="58"/>
        <v>octobre</v>
      </c>
      <c r="D313">
        <f t="shared" si="55"/>
        <v>2017</v>
      </c>
      <c r="E313" s="13">
        <v>43037</v>
      </c>
      <c r="F313" s="16">
        <v>0.41666666666666669</v>
      </c>
      <c r="G313" s="16">
        <v>0.5625</v>
      </c>
      <c r="H313" s="16" t="s">
        <v>14</v>
      </c>
      <c r="J313" s="1">
        <f t="shared" si="60"/>
        <v>0.14583333333333331</v>
      </c>
      <c r="K313" s="2">
        <f t="shared" si="61"/>
        <v>0</v>
      </c>
      <c r="L313" s="2">
        <f t="shared" si="59"/>
        <v>8</v>
      </c>
      <c r="M313" s="2">
        <f t="shared" si="62"/>
        <v>34</v>
      </c>
      <c r="N313" s="2">
        <f t="shared" si="63"/>
        <v>75</v>
      </c>
      <c r="O313" s="6" t="str">
        <f t="shared" si="64"/>
        <v>Public
 de 10h 00 à 13h 30</v>
      </c>
      <c r="P313" t="str">
        <f t="shared" si="56"/>
        <v>OK</v>
      </c>
    </row>
    <row r="314" spans="1:16" x14ac:dyDescent="0.25">
      <c r="A314">
        <f t="shared" si="57"/>
        <v>45</v>
      </c>
      <c r="B314" s="54">
        <f t="shared" si="54"/>
        <v>2</v>
      </c>
      <c r="C314" s="55" t="str">
        <f t="shared" si="58"/>
        <v>octobre</v>
      </c>
      <c r="D314">
        <f t="shared" si="55"/>
        <v>2017</v>
      </c>
      <c r="E314" s="13">
        <v>43038</v>
      </c>
      <c r="F314" s="16">
        <v>0.375</v>
      </c>
      <c r="G314" s="16">
        <v>0.44791666666666669</v>
      </c>
      <c r="H314" s="16" t="s">
        <v>6</v>
      </c>
      <c r="J314" s="1">
        <f t="shared" si="60"/>
        <v>7.2916666666666685E-2</v>
      </c>
      <c r="K314" s="2">
        <f t="shared" si="61"/>
        <v>0</v>
      </c>
      <c r="L314" s="2">
        <f t="shared" si="59"/>
        <v>2</v>
      </c>
      <c r="M314" s="2">
        <f t="shared" si="62"/>
        <v>22</v>
      </c>
      <c r="N314" s="2">
        <f t="shared" si="63"/>
        <v>42</v>
      </c>
      <c r="O314" s="6" t="str">
        <f t="shared" si="64"/>
        <v>Lycée
 de 9h 00 à 10h 45</v>
      </c>
      <c r="P314" t="str">
        <f t="shared" si="56"/>
        <v>OK</v>
      </c>
    </row>
    <row r="315" spans="1:16" x14ac:dyDescent="0.25">
      <c r="A315">
        <f t="shared" si="57"/>
        <v>45</v>
      </c>
      <c r="B315" s="54">
        <f t="shared" si="54"/>
        <v>2</v>
      </c>
      <c r="C315" s="55" t="str">
        <f t="shared" si="58"/>
        <v>octobre</v>
      </c>
      <c r="D315">
        <f t="shared" si="55"/>
        <v>2017</v>
      </c>
      <c r="E315" s="13">
        <v>43038</v>
      </c>
      <c r="F315" s="16">
        <v>0.5</v>
      </c>
      <c r="G315" s="16">
        <v>0.5625</v>
      </c>
      <c r="H315" s="16" t="s">
        <v>7</v>
      </c>
      <c r="J315" s="1">
        <f t="shared" si="60"/>
        <v>6.25E-2</v>
      </c>
      <c r="K315" s="2">
        <f t="shared" si="61"/>
        <v>0</v>
      </c>
      <c r="L315" s="2">
        <f t="shared" si="59"/>
        <v>2</v>
      </c>
      <c r="M315" s="2">
        <f t="shared" si="62"/>
        <v>58</v>
      </c>
      <c r="N315" s="2">
        <f t="shared" si="63"/>
        <v>75</v>
      </c>
      <c r="O315" s="6" t="str">
        <f t="shared" si="64"/>
        <v>Gym Volontaire
 de 12h 00 à 13h 30</v>
      </c>
      <c r="P315" t="str">
        <f t="shared" si="56"/>
        <v>OK</v>
      </c>
    </row>
    <row r="316" spans="1:16" x14ac:dyDescent="0.25">
      <c r="A316">
        <f t="shared" si="57"/>
        <v>45</v>
      </c>
      <c r="B316" s="54">
        <f t="shared" si="54"/>
        <v>2</v>
      </c>
      <c r="C316" s="55" t="str">
        <f t="shared" si="58"/>
        <v>octobre</v>
      </c>
      <c r="D316">
        <f t="shared" si="55"/>
        <v>2017</v>
      </c>
      <c r="E316" s="13">
        <v>43038</v>
      </c>
      <c r="F316" s="16">
        <v>0.58333333333333337</v>
      </c>
      <c r="G316" s="16">
        <v>0.64583333333333337</v>
      </c>
      <c r="H316" s="16" t="s">
        <v>8</v>
      </c>
      <c r="J316" s="1">
        <f t="shared" si="60"/>
        <v>6.25E-2</v>
      </c>
      <c r="K316" s="2">
        <f t="shared" si="61"/>
        <v>0</v>
      </c>
      <c r="L316" s="2">
        <f t="shared" si="59"/>
        <v>2</v>
      </c>
      <c r="M316" s="2">
        <f t="shared" si="62"/>
        <v>82</v>
      </c>
      <c r="N316" s="2">
        <f t="shared" si="63"/>
        <v>99</v>
      </c>
      <c r="O316" s="6" t="str">
        <f t="shared" si="64"/>
        <v>Collège A
 de 14h 00 à 15h 30</v>
      </c>
      <c r="P316" t="str">
        <f t="shared" si="56"/>
        <v>OK</v>
      </c>
    </row>
    <row r="317" spans="1:16" x14ac:dyDescent="0.25">
      <c r="A317">
        <f t="shared" si="57"/>
        <v>45</v>
      </c>
      <c r="B317" s="54">
        <f t="shared" si="54"/>
        <v>2</v>
      </c>
      <c r="C317" s="55" t="str">
        <f t="shared" si="58"/>
        <v>octobre</v>
      </c>
      <c r="D317">
        <f t="shared" si="55"/>
        <v>2017</v>
      </c>
      <c r="E317" s="13">
        <v>43038</v>
      </c>
      <c r="F317" s="16">
        <v>0.64583333333333337</v>
      </c>
      <c r="G317" s="16">
        <v>0.70833333333333337</v>
      </c>
      <c r="H317" s="16" t="s">
        <v>9</v>
      </c>
      <c r="J317" s="1">
        <f t="shared" si="60"/>
        <v>6.25E-2</v>
      </c>
      <c r="K317" s="2">
        <f t="shared" si="61"/>
        <v>0</v>
      </c>
      <c r="L317" s="2">
        <f t="shared" si="59"/>
        <v>2</v>
      </c>
      <c r="M317" s="2">
        <f t="shared" si="62"/>
        <v>100</v>
      </c>
      <c r="N317" s="2">
        <f t="shared" si="63"/>
        <v>117</v>
      </c>
      <c r="O317" s="6" t="str">
        <f t="shared" si="64"/>
        <v>Collège B
 de 15h 30 à 17h 00</v>
      </c>
      <c r="P317" t="str">
        <f t="shared" si="56"/>
        <v>OK</v>
      </c>
    </row>
    <row r="318" spans="1:16" x14ac:dyDescent="0.25">
      <c r="A318">
        <f t="shared" si="57"/>
        <v>45</v>
      </c>
      <c r="B318" s="54">
        <f t="shared" si="54"/>
        <v>2</v>
      </c>
      <c r="C318" s="55" t="str">
        <f t="shared" si="58"/>
        <v>octobre</v>
      </c>
      <c r="D318">
        <f t="shared" si="55"/>
        <v>2017</v>
      </c>
      <c r="E318" s="13">
        <v>43038</v>
      </c>
      <c r="F318" s="16">
        <v>0.70833333333333337</v>
      </c>
      <c r="G318" s="16">
        <v>0.75</v>
      </c>
      <c r="H318" s="16" t="s">
        <v>7</v>
      </c>
      <c r="J318" s="1">
        <f t="shared" si="60"/>
        <v>4.166666666666663E-2</v>
      </c>
      <c r="K318" s="2">
        <f t="shared" si="61"/>
        <v>0</v>
      </c>
      <c r="L318" s="2">
        <f t="shared" si="59"/>
        <v>2</v>
      </c>
      <c r="M318" s="2">
        <f t="shared" si="62"/>
        <v>118</v>
      </c>
      <c r="N318" s="2">
        <f t="shared" si="63"/>
        <v>129</v>
      </c>
      <c r="O318" s="6" t="str">
        <f t="shared" si="64"/>
        <v>Gym Volontaire
 de 17h 00 à 18h 00</v>
      </c>
      <c r="P318" t="str">
        <f t="shared" si="56"/>
        <v>OK</v>
      </c>
    </row>
    <row r="319" spans="1:16" x14ac:dyDescent="0.25">
      <c r="A319">
        <f t="shared" si="57"/>
        <v>45</v>
      </c>
      <c r="B319" s="54">
        <f t="shared" si="54"/>
        <v>2</v>
      </c>
      <c r="C319" s="55" t="str">
        <f t="shared" si="58"/>
        <v>octobre</v>
      </c>
      <c r="D319">
        <f t="shared" si="55"/>
        <v>2017</v>
      </c>
      <c r="E319" s="13">
        <v>43038</v>
      </c>
      <c r="F319" s="16">
        <v>0.75</v>
      </c>
      <c r="G319" s="16">
        <v>0.9375</v>
      </c>
      <c r="H319" s="16" t="s">
        <v>10</v>
      </c>
      <c r="J319" s="1">
        <f t="shared" si="60"/>
        <v>0.1875</v>
      </c>
      <c r="K319" s="2">
        <f t="shared" si="61"/>
        <v>0</v>
      </c>
      <c r="L319" s="2">
        <f t="shared" si="59"/>
        <v>2</v>
      </c>
      <c r="M319" s="2">
        <f t="shared" si="62"/>
        <v>130</v>
      </c>
      <c r="N319" s="2">
        <f t="shared" si="63"/>
        <v>183</v>
      </c>
      <c r="O319" s="6" t="str">
        <f t="shared" si="64"/>
        <v>CNT
 de 18h 00 à 22h 30</v>
      </c>
      <c r="P319" t="str">
        <f t="shared" si="56"/>
        <v>OK</v>
      </c>
    </row>
    <row r="320" spans="1:16" x14ac:dyDescent="0.25">
      <c r="A320">
        <f t="shared" si="57"/>
        <v>45</v>
      </c>
      <c r="B320" s="54">
        <f t="shared" si="54"/>
        <v>3</v>
      </c>
      <c r="C320" s="55" t="str">
        <f t="shared" si="58"/>
        <v>octobre</v>
      </c>
      <c r="D320">
        <f t="shared" si="55"/>
        <v>2017</v>
      </c>
      <c r="E320" s="13">
        <v>43039</v>
      </c>
      <c r="F320" s="16">
        <v>0.3125</v>
      </c>
      <c r="G320" s="16">
        <v>0.34375</v>
      </c>
      <c r="H320" s="16" t="s">
        <v>11</v>
      </c>
      <c r="J320" s="1">
        <f t="shared" si="60"/>
        <v>3.125E-2</v>
      </c>
      <c r="K320" s="2">
        <f t="shared" si="61"/>
        <v>0</v>
      </c>
      <c r="L320" s="2">
        <f t="shared" si="59"/>
        <v>3</v>
      </c>
      <c r="M320" s="2">
        <f t="shared" si="62"/>
        <v>4</v>
      </c>
      <c r="N320" s="2">
        <f t="shared" si="63"/>
        <v>12</v>
      </c>
      <c r="O320" s="6" t="str">
        <f t="shared" si="64"/>
        <v>SDIS et/OU PSIG
 de 7h 30 à 8h 15</v>
      </c>
      <c r="P320" t="str">
        <f t="shared" si="56"/>
        <v>OK</v>
      </c>
    </row>
    <row r="321" spans="1:16" x14ac:dyDescent="0.25">
      <c r="A321">
        <f t="shared" si="57"/>
        <v>45</v>
      </c>
      <c r="B321" s="54">
        <f t="shared" si="54"/>
        <v>3</v>
      </c>
      <c r="C321" s="55" t="str">
        <f t="shared" si="58"/>
        <v>octobre</v>
      </c>
      <c r="D321">
        <f t="shared" si="55"/>
        <v>2017</v>
      </c>
      <c r="E321" s="13">
        <v>43039</v>
      </c>
      <c r="F321" s="16">
        <v>0.35416666666666669</v>
      </c>
      <c r="G321" s="16">
        <v>0.5</v>
      </c>
      <c r="H321" s="16" t="s">
        <v>12</v>
      </c>
      <c r="J321" s="1">
        <f t="shared" si="60"/>
        <v>0.14583333333333331</v>
      </c>
      <c r="K321" s="2">
        <f t="shared" si="61"/>
        <v>0</v>
      </c>
      <c r="L321" s="2">
        <f t="shared" si="59"/>
        <v>3</v>
      </c>
      <c r="M321" s="2">
        <f t="shared" si="62"/>
        <v>16</v>
      </c>
      <c r="N321" s="2">
        <f t="shared" si="63"/>
        <v>57</v>
      </c>
      <c r="O321" s="6" t="str">
        <f t="shared" si="64"/>
        <v>Collège C
 de 8h 30 à 12h 00</v>
      </c>
      <c r="P321" t="str">
        <f t="shared" si="56"/>
        <v>OK</v>
      </c>
    </row>
    <row r="322" spans="1:16" x14ac:dyDescent="0.25">
      <c r="A322">
        <f t="shared" si="57"/>
        <v>45</v>
      </c>
      <c r="B322" s="54">
        <f t="shared" ref="B322:B385" si="65">WEEKDAY(E322)</f>
        <v>3</v>
      </c>
      <c r="C322" s="55" t="str">
        <f t="shared" si="58"/>
        <v>octobre</v>
      </c>
      <c r="D322">
        <f t="shared" ref="D322:D385" si="66">YEAR(E322)</f>
        <v>2017</v>
      </c>
      <c r="E322" s="13">
        <v>43039</v>
      </c>
      <c r="F322" s="16">
        <v>0.52083333333333337</v>
      </c>
      <c r="G322" s="16">
        <v>0.5625</v>
      </c>
      <c r="H322" s="16" t="s">
        <v>13</v>
      </c>
      <c r="J322" s="1">
        <f t="shared" si="60"/>
        <v>4.166666666666663E-2</v>
      </c>
      <c r="K322" s="2">
        <f t="shared" si="61"/>
        <v>0</v>
      </c>
      <c r="L322" s="2">
        <f t="shared" si="59"/>
        <v>3</v>
      </c>
      <c r="M322" s="2">
        <f t="shared" si="62"/>
        <v>64</v>
      </c>
      <c r="N322" s="2">
        <f t="shared" si="63"/>
        <v>75</v>
      </c>
      <c r="O322" s="6" t="str">
        <f t="shared" si="64"/>
        <v>Maison Des Cèdres
 de 12h 30 à 13h 30</v>
      </c>
      <c r="P322" t="str">
        <f t="shared" ref="P322:P385" si="67">IF(E321+G321&gt;E322+F322,"Erreur","OK")</f>
        <v>OK</v>
      </c>
    </row>
    <row r="323" spans="1:16" x14ac:dyDescent="0.25">
      <c r="A323">
        <f t="shared" ref="A323:A386" si="68">WEEKNUM(E323,2)</f>
        <v>45</v>
      </c>
      <c r="B323" s="54">
        <f t="shared" si="65"/>
        <v>3</v>
      </c>
      <c r="C323" s="55" t="str">
        <f t="shared" ref="C323:C386" si="69">TEXT(E323,"mmmm")</f>
        <v>octobre</v>
      </c>
      <c r="D323">
        <f t="shared" si="66"/>
        <v>2017</v>
      </c>
      <c r="E323" s="13">
        <v>43039</v>
      </c>
      <c r="F323" s="16">
        <v>0.58333333333333337</v>
      </c>
      <c r="G323" s="16">
        <v>0.75</v>
      </c>
      <c r="H323" s="16" t="s">
        <v>6</v>
      </c>
      <c r="J323" s="1">
        <f t="shared" si="60"/>
        <v>0.16666666666666663</v>
      </c>
      <c r="K323" s="2">
        <f t="shared" si="61"/>
        <v>0</v>
      </c>
      <c r="L323" s="2">
        <f t="shared" ref="L323:L386" si="70">IF(B323=1,8,B323)</f>
        <v>3</v>
      </c>
      <c r="M323" s="2">
        <f t="shared" si="62"/>
        <v>82</v>
      </c>
      <c r="N323" s="2">
        <f t="shared" si="63"/>
        <v>129</v>
      </c>
      <c r="O323" s="6" t="str">
        <f t="shared" si="64"/>
        <v>Lycée
 de 14h 00 à 18h 00</v>
      </c>
      <c r="P323" t="str">
        <f t="shared" si="67"/>
        <v>OK</v>
      </c>
    </row>
    <row r="324" spans="1:16" x14ac:dyDescent="0.25">
      <c r="A324">
        <f t="shared" si="68"/>
        <v>45</v>
      </c>
      <c r="B324" s="54">
        <f t="shared" si="65"/>
        <v>3</v>
      </c>
      <c r="C324" s="55" t="str">
        <f t="shared" si="69"/>
        <v>octobre</v>
      </c>
      <c r="D324">
        <f t="shared" si="66"/>
        <v>2017</v>
      </c>
      <c r="E324" s="13">
        <v>43039</v>
      </c>
      <c r="F324" s="16">
        <v>0.75</v>
      </c>
      <c r="G324" s="16">
        <v>0.83333333333333337</v>
      </c>
      <c r="H324" s="16" t="s">
        <v>14</v>
      </c>
      <c r="J324" s="1">
        <f t="shared" si="60"/>
        <v>8.333333333333337E-2</v>
      </c>
      <c r="K324" s="2">
        <f t="shared" si="61"/>
        <v>0</v>
      </c>
      <c r="L324" s="2">
        <f t="shared" si="70"/>
        <v>3</v>
      </c>
      <c r="M324" s="2">
        <f t="shared" si="62"/>
        <v>130</v>
      </c>
      <c r="N324" s="2">
        <f t="shared" si="63"/>
        <v>153</v>
      </c>
      <c r="O324" s="6" t="str">
        <f t="shared" si="64"/>
        <v>Public
 de 18h 00 à 20h 00</v>
      </c>
      <c r="P324" t="str">
        <f t="shared" si="67"/>
        <v>OK</v>
      </c>
    </row>
    <row r="325" spans="1:16" x14ac:dyDescent="0.25">
      <c r="A325">
        <f t="shared" si="68"/>
        <v>45</v>
      </c>
      <c r="B325" s="54">
        <f t="shared" si="65"/>
        <v>3</v>
      </c>
      <c r="C325" s="55" t="str">
        <f t="shared" si="69"/>
        <v>octobre</v>
      </c>
      <c r="D325">
        <f t="shared" si="66"/>
        <v>2017</v>
      </c>
      <c r="E325" s="13">
        <v>43039</v>
      </c>
      <c r="F325" s="16">
        <v>0.83333333333333337</v>
      </c>
      <c r="G325" s="16">
        <v>0.9375</v>
      </c>
      <c r="H325" s="16" t="s">
        <v>10</v>
      </c>
      <c r="J325" s="1">
        <f t="shared" si="60"/>
        <v>0.10416666666666663</v>
      </c>
      <c r="K325" s="2">
        <f t="shared" si="61"/>
        <v>0</v>
      </c>
      <c r="L325" s="2">
        <f t="shared" si="70"/>
        <v>3</v>
      </c>
      <c r="M325" s="2">
        <f t="shared" si="62"/>
        <v>154</v>
      </c>
      <c r="N325" s="2">
        <f t="shared" si="63"/>
        <v>183</v>
      </c>
      <c r="O325" s="6" t="str">
        <f t="shared" si="64"/>
        <v>CNT
 de 20h 00 à 22h 30</v>
      </c>
      <c r="P325" t="str">
        <f t="shared" si="67"/>
        <v>OK</v>
      </c>
    </row>
    <row r="326" spans="1:16" ht="15.75" thickBot="1" x14ac:dyDescent="0.3">
      <c r="A326">
        <f t="shared" si="68"/>
        <v>45</v>
      </c>
      <c r="B326" s="54">
        <f t="shared" si="65"/>
        <v>4</v>
      </c>
      <c r="C326" s="55" t="str">
        <f t="shared" si="69"/>
        <v>novembre</v>
      </c>
      <c r="D326">
        <f t="shared" si="66"/>
        <v>2017</v>
      </c>
      <c r="E326" s="13">
        <v>43040</v>
      </c>
      <c r="F326" s="16">
        <v>0.33333333333333331</v>
      </c>
      <c r="G326" s="16">
        <v>0.41666666666666669</v>
      </c>
      <c r="H326" s="16" t="s">
        <v>6</v>
      </c>
      <c r="J326" s="1">
        <f t="shared" si="60"/>
        <v>8.333333333333337E-2</v>
      </c>
      <c r="K326" s="2">
        <f t="shared" si="61"/>
        <v>0</v>
      </c>
      <c r="L326" s="2">
        <f t="shared" si="70"/>
        <v>4</v>
      </c>
      <c r="M326" s="2">
        <f t="shared" si="62"/>
        <v>10</v>
      </c>
      <c r="N326" s="2">
        <f t="shared" si="63"/>
        <v>33</v>
      </c>
      <c r="O326" s="6" t="str">
        <f t="shared" si="64"/>
        <v>Lycée
 de 8h 00 à 10h 00</v>
      </c>
      <c r="P326" t="str">
        <f t="shared" si="67"/>
        <v>OK</v>
      </c>
    </row>
    <row r="327" spans="1:16" s="20" customFormat="1" ht="15.75" thickTop="1" x14ac:dyDescent="0.25">
      <c r="A327">
        <f t="shared" si="68"/>
        <v>45</v>
      </c>
      <c r="B327" s="54">
        <f t="shared" si="65"/>
        <v>4</v>
      </c>
      <c r="C327" s="55" t="str">
        <f t="shared" si="69"/>
        <v>novembre</v>
      </c>
      <c r="D327">
        <f t="shared" si="66"/>
        <v>2017</v>
      </c>
      <c r="E327" s="13">
        <v>43040</v>
      </c>
      <c r="F327" s="16">
        <v>0.41666666666666669</v>
      </c>
      <c r="G327" s="16">
        <v>0.5</v>
      </c>
      <c r="H327" s="16" t="s">
        <v>6</v>
      </c>
      <c r="I327" s="15"/>
      <c r="J327" s="24">
        <f t="shared" si="60"/>
        <v>8.3333333333333315E-2</v>
      </c>
      <c r="K327" s="25">
        <f t="shared" si="61"/>
        <v>0</v>
      </c>
      <c r="L327" s="2">
        <f t="shared" si="70"/>
        <v>4</v>
      </c>
      <c r="M327" s="25">
        <f t="shared" si="62"/>
        <v>34</v>
      </c>
      <c r="N327" s="25">
        <f t="shared" si="63"/>
        <v>57</v>
      </c>
      <c r="O327" s="26" t="str">
        <f t="shared" si="64"/>
        <v>Lycée
 de 10h 00 à 12h 00</v>
      </c>
      <c r="P327" t="str">
        <f t="shared" si="67"/>
        <v>OK</v>
      </c>
    </row>
    <row r="328" spans="1:16" x14ac:dyDescent="0.25">
      <c r="A328">
        <f t="shared" si="68"/>
        <v>45</v>
      </c>
      <c r="B328" s="54">
        <f t="shared" si="65"/>
        <v>4</v>
      </c>
      <c r="C328" s="55" t="str">
        <f t="shared" si="69"/>
        <v>novembre</v>
      </c>
      <c r="D328">
        <f t="shared" si="66"/>
        <v>2017</v>
      </c>
      <c r="E328" s="13">
        <v>43040</v>
      </c>
      <c r="F328" s="16">
        <v>0.52083333333333337</v>
      </c>
      <c r="G328" s="16">
        <v>0.60416666666666663</v>
      </c>
      <c r="H328" s="16" t="s">
        <v>10</v>
      </c>
      <c r="J328" s="1">
        <f t="shared" si="60"/>
        <v>8.3333333333333259E-2</v>
      </c>
      <c r="K328" s="2">
        <f t="shared" si="61"/>
        <v>0</v>
      </c>
      <c r="L328" s="2">
        <f t="shared" si="70"/>
        <v>4</v>
      </c>
      <c r="M328" s="2">
        <f t="shared" si="62"/>
        <v>64</v>
      </c>
      <c r="N328" s="2">
        <f t="shared" si="63"/>
        <v>87</v>
      </c>
      <c r="O328" s="6" t="str">
        <f t="shared" si="64"/>
        <v>CNT
 de 12h 30 à 14h 30</v>
      </c>
      <c r="P328" t="str">
        <f t="shared" si="67"/>
        <v>OK</v>
      </c>
    </row>
    <row r="329" spans="1:16" x14ac:dyDescent="0.25">
      <c r="A329">
        <f t="shared" si="68"/>
        <v>45</v>
      </c>
      <c r="B329" s="54">
        <f t="shared" si="65"/>
        <v>4</v>
      </c>
      <c r="C329" s="55" t="str">
        <f t="shared" si="69"/>
        <v>novembre</v>
      </c>
      <c r="D329">
        <f t="shared" si="66"/>
        <v>2017</v>
      </c>
      <c r="E329" s="13">
        <v>43040</v>
      </c>
      <c r="F329" s="16">
        <v>0.60416666666666663</v>
      </c>
      <c r="G329" s="16">
        <v>0.79166666666666663</v>
      </c>
      <c r="H329" s="16" t="s">
        <v>14</v>
      </c>
      <c r="J329" s="1">
        <f t="shared" si="60"/>
        <v>0.1875</v>
      </c>
      <c r="K329" s="2">
        <f t="shared" si="61"/>
        <v>0</v>
      </c>
      <c r="L329" s="2">
        <f t="shared" si="70"/>
        <v>4</v>
      </c>
      <c r="M329" s="2">
        <f t="shared" si="62"/>
        <v>88</v>
      </c>
      <c r="N329" s="2">
        <f t="shared" si="63"/>
        <v>141</v>
      </c>
      <c r="O329" s="6" t="str">
        <f t="shared" si="64"/>
        <v>Public
 de 14h 30 à 19h 00</v>
      </c>
      <c r="P329" t="str">
        <f t="shared" si="67"/>
        <v>OK</v>
      </c>
    </row>
    <row r="330" spans="1:16" x14ac:dyDescent="0.25">
      <c r="A330">
        <f t="shared" si="68"/>
        <v>45</v>
      </c>
      <c r="B330" s="54">
        <f t="shared" si="65"/>
        <v>4</v>
      </c>
      <c r="C330" s="55" t="str">
        <f t="shared" si="69"/>
        <v>novembre</v>
      </c>
      <c r="D330">
        <f t="shared" si="66"/>
        <v>2017</v>
      </c>
      <c r="E330" s="13">
        <v>43040</v>
      </c>
      <c r="F330" s="16">
        <v>0.79166666666666663</v>
      </c>
      <c r="G330" s="16">
        <v>0.83333333333333337</v>
      </c>
      <c r="H330" s="16" t="s">
        <v>10</v>
      </c>
      <c r="J330" s="1">
        <f t="shared" si="60"/>
        <v>4.1666666666666741E-2</v>
      </c>
      <c r="K330" s="2">
        <f t="shared" si="61"/>
        <v>0</v>
      </c>
      <c r="L330" s="2">
        <f t="shared" si="70"/>
        <v>4</v>
      </c>
      <c r="M330" s="2">
        <f t="shared" si="62"/>
        <v>142</v>
      </c>
      <c r="N330" s="2">
        <f t="shared" si="63"/>
        <v>153</v>
      </c>
      <c r="O330" s="6" t="str">
        <f t="shared" si="64"/>
        <v>CNT
 de 19h 00 à 20h 00</v>
      </c>
      <c r="P330" t="str">
        <f t="shared" si="67"/>
        <v>OK</v>
      </c>
    </row>
    <row r="331" spans="1:16" x14ac:dyDescent="0.25">
      <c r="A331">
        <f t="shared" si="68"/>
        <v>45</v>
      </c>
      <c r="B331" s="54">
        <f t="shared" si="65"/>
        <v>4</v>
      </c>
      <c r="C331" s="55" t="str">
        <f t="shared" si="69"/>
        <v>novembre</v>
      </c>
      <c r="D331">
        <f t="shared" si="66"/>
        <v>2017</v>
      </c>
      <c r="E331" s="13">
        <v>43040</v>
      </c>
      <c r="F331" s="16">
        <v>0.83333333333333337</v>
      </c>
      <c r="G331" s="16">
        <v>0.9375</v>
      </c>
      <c r="H331" s="16" t="s">
        <v>25</v>
      </c>
      <c r="J331" s="1">
        <f t="shared" si="60"/>
        <v>0.10416666666666663</v>
      </c>
      <c r="K331" s="2">
        <f t="shared" si="61"/>
        <v>0</v>
      </c>
      <c r="L331" s="2">
        <f t="shared" si="70"/>
        <v>4</v>
      </c>
      <c r="M331" s="2">
        <f t="shared" si="62"/>
        <v>154</v>
      </c>
      <c r="N331" s="2">
        <f t="shared" si="63"/>
        <v>183</v>
      </c>
      <c r="O331" s="6" t="str">
        <f t="shared" si="64"/>
        <v>Plongeurs masqués
 de 20h 00 à 22h 30</v>
      </c>
      <c r="P331" t="str">
        <f t="shared" si="67"/>
        <v>OK</v>
      </c>
    </row>
    <row r="332" spans="1:16" x14ac:dyDescent="0.25">
      <c r="A332">
        <f t="shared" si="68"/>
        <v>45</v>
      </c>
      <c r="B332" s="54">
        <f t="shared" si="65"/>
        <v>5</v>
      </c>
      <c r="C332" s="55" t="str">
        <f t="shared" si="69"/>
        <v>novembre</v>
      </c>
      <c r="D332">
        <f t="shared" si="66"/>
        <v>2017</v>
      </c>
      <c r="E332" s="13">
        <v>43041</v>
      </c>
      <c r="F332" s="16">
        <v>0.35416666666666669</v>
      </c>
      <c r="G332" s="16">
        <v>0.41666666666666669</v>
      </c>
      <c r="H332" s="16" t="s">
        <v>9</v>
      </c>
      <c r="J332" s="1">
        <f t="shared" si="60"/>
        <v>6.25E-2</v>
      </c>
      <c r="K332" s="2">
        <f t="shared" si="61"/>
        <v>0</v>
      </c>
      <c r="L332" s="2">
        <f t="shared" si="70"/>
        <v>5</v>
      </c>
      <c r="M332" s="2">
        <f t="shared" si="62"/>
        <v>16</v>
      </c>
      <c r="N332" s="2">
        <f t="shared" si="63"/>
        <v>33</v>
      </c>
      <c r="O332" s="6" t="str">
        <f t="shared" si="64"/>
        <v>Collège B
 de 8h 30 à 10h 00</v>
      </c>
      <c r="P332" t="str">
        <f t="shared" si="67"/>
        <v>OK</v>
      </c>
    </row>
    <row r="333" spans="1:16" x14ac:dyDescent="0.25">
      <c r="A333">
        <f t="shared" si="68"/>
        <v>45</v>
      </c>
      <c r="B333" s="54">
        <f t="shared" si="65"/>
        <v>5</v>
      </c>
      <c r="C333" s="55" t="str">
        <f t="shared" si="69"/>
        <v>novembre</v>
      </c>
      <c r="D333">
        <f t="shared" si="66"/>
        <v>2017</v>
      </c>
      <c r="E333" s="13">
        <v>43041</v>
      </c>
      <c r="F333" s="16">
        <v>0.52083333333333337</v>
      </c>
      <c r="G333" s="16">
        <v>0.5625</v>
      </c>
      <c r="H333" s="16" t="s">
        <v>18</v>
      </c>
      <c r="J333" s="1">
        <f t="shared" si="60"/>
        <v>4.166666666666663E-2</v>
      </c>
      <c r="K333" s="2">
        <f t="shared" si="61"/>
        <v>0</v>
      </c>
      <c r="L333" s="2">
        <f t="shared" si="70"/>
        <v>5</v>
      </c>
      <c r="M333" s="2">
        <f t="shared" si="62"/>
        <v>64</v>
      </c>
      <c r="N333" s="2">
        <f t="shared" si="63"/>
        <v>75</v>
      </c>
      <c r="O333" s="6" t="str">
        <f t="shared" si="64"/>
        <v>Inss
 de 12h 30 à 13h 30</v>
      </c>
      <c r="P333" t="str">
        <f t="shared" si="67"/>
        <v>OK</v>
      </c>
    </row>
    <row r="334" spans="1:16" x14ac:dyDescent="0.25">
      <c r="A334">
        <f t="shared" si="68"/>
        <v>45</v>
      </c>
      <c r="B334" s="54">
        <f t="shared" si="65"/>
        <v>5</v>
      </c>
      <c r="C334" s="55" t="str">
        <f t="shared" si="69"/>
        <v>novembre</v>
      </c>
      <c r="D334">
        <f t="shared" si="66"/>
        <v>2017</v>
      </c>
      <c r="E334" s="13">
        <v>43041</v>
      </c>
      <c r="F334" s="16">
        <v>0.58333333333333337</v>
      </c>
      <c r="G334" s="16">
        <v>0.61111111111111105</v>
      </c>
      <c r="H334" s="16" t="s">
        <v>19</v>
      </c>
      <c r="J334" s="1">
        <f t="shared" ref="J334:J397" si="71">G334-F334</f>
        <v>2.7777777777777679E-2</v>
      </c>
      <c r="K334" s="2">
        <f t="shared" ref="K334:K397" si="72">I334*J334*24</f>
        <v>0</v>
      </c>
      <c r="L334" s="2">
        <f t="shared" si="70"/>
        <v>5</v>
      </c>
      <c r="M334" s="2">
        <f t="shared" ref="M334:M397" si="73">288*F334-86</f>
        <v>82</v>
      </c>
      <c r="N334" s="2">
        <f t="shared" ref="N334:N397" si="74">288*G334-87</f>
        <v>88.999999999999972</v>
      </c>
      <c r="O334" s="6" t="str">
        <f t="shared" ref="O334:O397" si="75">H334&amp;CHAR(10)&amp;" de "&amp;HOUR(F334)&amp;"h "&amp;IF(MINUTE(F334)=0,"00",MINUTE(F334))&amp;" à "&amp;HOUR(G334)&amp;"h "&amp;IF(MINUTE(G334)=0,"00",MINUTE(G334))&amp;IF(I334&lt;1,"",CHAR(10)&amp;" "&amp;I334&amp;" participants")</f>
        <v>Ecole Primaire A
 de 14h 00 à 14h 40</v>
      </c>
      <c r="P334" t="str">
        <f t="shared" si="67"/>
        <v>OK</v>
      </c>
    </row>
    <row r="335" spans="1:16" x14ac:dyDescent="0.25">
      <c r="A335">
        <f t="shared" si="68"/>
        <v>45</v>
      </c>
      <c r="B335" s="54">
        <f t="shared" si="65"/>
        <v>5</v>
      </c>
      <c r="C335" s="55" t="str">
        <f t="shared" si="69"/>
        <v>novembre</v>
      </c>
      <c r="D335">
        <f t="shared" si="66"/>
        <v>2017</v>
      </c>
      <c r="E335" s="13">
        <v>43041</v>
      </c>
      <c r="F335" s="16">
        <v>0.61458333333333337</v>
      </c>
      <c r="G335" s="16">
        <v>0.64236111111111105</v>
      </c>
      <c r="H335" s="16" t="s">
        <v>19</v>
      </c>
      <c r="J335" s="1">
        <f t="shared" si="71"/>
        <v>2.7777777777777679E-2</v>
      </c>
      <c r="K335" s="2">
        <f t="shared" si="72"/>
        <v>0</v>
      </c>
      <c r="L335" s="2">
        <f t="shared" si="70"/>
        <v>5</v>
      </c>
      <c r="M335" s="2">
        <f t="shared" si="73"/>
        <v>91</v>
      </c>
      <c r="N335" s="2">
        <f t="shared" si="74"/>
        <v>97.999999999999972</v>
      </c>
      <c r="O335" s="6" t="str">
        <f t="shared" si="75"/>
        <v>Ecole Primaire A
 de 14h 45 à 15h 25</v>
      </c>
      <c r="P335" t="str">
        <f t="shared" si="67"/>
        <v>OK</v>
      </c>
    </row>
    <row r="336" spans="1:16" x14ac:dyDescent="0.25">
      <c r="A336">
        <f t="shared" si="68"/>
        <v>45</v>
      </c>
      <c r="B336" s="54">
        <f t="shared" si="65"/>
        <v>5</v>
      </c>
      <c r="C336" s="55" t="str">
        <f t="shared" si="69"/>
        <v>novembre</v>
      </c>
      <c r="D336">
        <f t="shared" si="66"/>
        <v>2017</v>
      </c>
      <c r="E336" s="13">
        <v>43041</v>
      </c>
      <c r="F336" s="16">
        <v>0.66666666666666663</v>
      </c>
      <c r="G336" s="16">
        <v>0.75</v>
      </c>
      <c r="H336" s="16" t="s">
        <v>6</v>
      </c>
      <c r="J336" s="1">
        <f t="shared" si="71"/>
        <v>8.333333333333337E-2</v>
      </c>
      <c r="K336" s="2">
        <f t="shared" si="72"/>
        <v>0</v>
      </c>
      <c r="L336" s="2">
        <f t="shared" si="70"/>
        <v>5</v>
      </c>
      <c r="M336" s="2">
        <f t="shared" si="73"/>
        <v>106</v>
      </c>
      <c r="N336" s="2">
        <f t="shared" si="74"/>
        <v>129</v>
      </c>
      <c r="O336" s="6" t="str">
        <f t="shared" si="75"/>
        <v>Lycée
 de 16h 00 à 18h 00</v>
      </c>
      <c r="P336" t="str">
        <f t="shared" si="67"/>
        <v>OK</v>
      </c>
    </row>
    <row r="337" spans="1:16" x14ac:dyDescent="0.25">
      <c r="A337">
        <f t="shared" si="68"/>
        <v>45</v>
      </c>
      <c r="B337" s="54">
        <f t="shared" si="65"/>
        <v>5</v>
      </c>
      <c r="C337" s="55" t="str">
        <f t="shared" si="69"/>
        <v>novembre</v>
      </c>
      <c r="D337">
        <f t="shared" si="66"/>
        <v>2017</v>
      </c>
      <c r="E337" s="13">
        <v>43041</v>
      </c>
      <c r="F337" s="16">
        <v>0.75</v>
      </c>
      <c r="G337" s="16">
        <v>0.83333333333333337</v>
      </c>
      <c r="H337" s="16" t="s">
        <v>14</v>
      </c>
      <c r="J337" s="1">
        <f t="shared" si="71"/>
        <v>8.333333333333337E-2</v>
      </c>
      <c r="K337" s="2">
        <f t="shared" si="72"/>
        <v>0</v>
      </c>
      <c r="L337" s="2">
        <f t="shared" si="70"/>
        <v>5</v>
      </c>
      <c r="M337" s="2">
        <f t="shared" si="73"/>
        <v>130</v>
      </c>
      <c r="N337" s="2">
        <f t="shared" si="74"/>
        <v>153</v>
      </c>
      <c r="O337" s="6" t="str">
        <f t="shared" si="75"/>
        <v>Public
 de 18h 00 à 20h 00</v>
      </c>
      <c r="P337" t="str">
        <f t="shared" si="67"/>
        <v>OK</v>
      </c>
    </row>
    <row r="338" spans="1:16" x14ac:dyDescent="0.25">
      <c r="A338">
        <f t="shared" si="68"/>
        <v>45</v>
      </c>
      <c r="B338" s="54">
        <f t="shared" si="65"/>
        <v>5</v>
      </c>
      <c r="C338" s="55" t="str">
        <f t="shared" si="69"/>
        <v>novembre</v>
      </c>
      <c r="D338">
        <f t="shared" si="66"/>
        <v>2017</v>
      </c>
      <c r="E338" s="13">
        <v>43041</v>
      </c>
      <c r="F338" s="16">
        <v>0.83333333333333337</v>
      </c>
      <c r="G338" s="16">
        <v>0.9375</v>
      </c>
      <c r="H338" s="16" t="s">
        <v>10</v>
      </c>
      <c r="J338" s="1">
        <f t="shared" si="71"/>
        <v>0.10416666666666663</v>
      </c>
      <c r="K338" s="2">
        <f t="shared" si="72"/>
        <v>0</v>
      </c>
      <c r="L338" s="2">
        <f t="shared" si="70"/>
        <v>5</v>
      </c>
      <c r="M338" s="2">
        <f t="shared" si="73"/>
        <v>154</v>
      </c>
      <c r="N338" s="2">
        <f t="shared" si="74"/>
        <v>183</v>
      </c>
      <c r="O338" s="6" t="str">
        <f t="shared" si="75"/>
        <v>CNT
 de 20h 00 à 22h 30</v>
      </c>
      <c r="P338" t="str">
        <f t="shared" si="67"/>
        <v>OK</v>
      </c>
    </row>
    <row r="339" spans="1:16" x14ac:dyDescent="0.25">
      <c r="A339">
        <f t="shared" si="68"/>
        <v>45</v>
      </c>
      <c r="B339" s="54">
        <f t="shared" si="65"/>
        <v>6</v>
      </c>
      <c r="C339" s="55" t="str">
        <f t="shared" si="69"/>
        <v>novembre</v>
      </c>
      <c r="D339">
        <f t="shared" si="66"/>
        <v>2017</v>
      </c>
      <c r="E339" s="13">
        <v>43042</v>
      </c>
      <c r="F339" s="16">
        <v>0.375</v>
      </c>
      <c r="G339" s="16">
        <v>0.47916666666666669</v>
      </c>
      <c r="H339" s="16" t="s">
        <v>21</v>
      </c>
      <c r="J339" s="1">
        <f t="shared" si="71"/>
        <v>0.10416666666666669</v>
      </c>
      <c r="K339" s="2">
        <f t="shared" si="72"/>
        <v>0</v>
      </c>
      <c r="L339" s="2">
        <f t="shared" si="70"/>
        <v>6</v>
      </c>
      <c r="M339" s="2">
        <f t="shared" si="73"/>
        <v>22</v>
      </c>
      <c r="N339" s="2">
        <f t="shared" si="74"/>
        <v>51</v>
      </c>
      <c r="O339" s="6" t="str">
        <f t="shared" si="75"/>
        <v>Ecole Primaire B
 de 9h 00 à 11h 30</v>
      </c>
      <c r="P339" t="str">
        <f t="shared" si="67"/>
        <v>OK</v>
      </c>
    </row>
    <row r="340" spans="1:16" x14ac:dyDescent="0.25">
      <c r="A340">
        <f t="shared" si="68"/>
        <v>45</v>
      </c>
      <c r="B340" s="54">
        <f t="shared" si="65"/>
        <v>6</v>
      </c>
      <c r="C340" s="55" t="str">
        <f t="shared" si="69"/>
        <v>novembre</v>
      </c>
      <c r="D340">
        <f t="shared" si="66"/>
        <v>2017</v>
      </c>
      <c r="E340" s="13">
        <v>43042</v>
      </c>
      <c r="F340" s="16">
        <v>0.52083333333333337</v>
      </c>
      <c r="G340" s="16">
        <v>0.5625</v>
      </c>
      <c r="H340" s="16" t="s">
        <v>13</v>
      </c>
      <c r="J340" s="1">
        <f t="shared" si="71"/>
        <v>4.166666666666663E-2</v>
      </c>
      <c r="K340" s="2">
        <f t="shared" si="72"/>
        <v>0</v>
      </c>
      <c r="L340" s="2">
        <f t="shared" si="70"/>
        <v>6</v>
      </c>
      <c r="M340" s="2">
        <f t="shared" si="73"/>
        <v>64</v>
      </c>
      <c r="N340" s="2">
        <f t="shared" si="74"/>
        <v>75</v>
      </c>
      <c r="O340" s="6" t="str">
        <f t="shared" si="75"/>
        <v>Maison Des Cèdres
 de 12h 30 à 13h 30</v>
      </c>
      <c r="P340" t="str">
        <f t="shared" si="67"/>
        <v>OK</v>
      </c>
    </row>
    <row r="341" spans="1:16" x14ac:dyDescent="0.25">
      <c r="A341">
        <f t="shared" si="68"/>
        <v>45</v>
      </c>
      <c r="B341" s="54">
        <f t="shared" si="65"/>
        <v>6</v>
      </c>
      <c r="C341" s="55" t="str">
        <f t="shared" si="69"/>
        <v>novembre</v>
      </c>
      <c r="D341">
        <f t="shared" si="66"/>
        <v>2017</v>
      </c>
      <c r="E341" s="13">
        <v>43042</v>
      </c>
      <c r="F341" s="16">
        <v>0.58333333333333337</v>
      </c>
      <c r="G341" s="16">
        <v>0.66666666666666663</v>
      </c>
      <c r="H341" s="16" t="s">
        <v>6</v>
      </c>
      <c r="J341" s="1">
        <f t="shared" si="71"/>
        <v>8.3333333333333259E-2</v>
      </c>
      <c r="K341" s="2">
        <f t="shared" si="72"/>
        <v>0</v>
      </c>
      <c r="L341" s="2">
        <f t="shared" si="70"/>
        <v>6</v>
      </c>
      <c r="M341" s="2">
        <f t="shared" si="73"/>
        <v>82</v>
      </c>
      <c r="N341" s="2">
        <f t="shared" si="74"/>
        <v>105</v>
      </c>
      <c r="O341" s="6" t="str">
        <f t="shared" si="75"/>
        <v>Lycée
 de 14h 00 à 16h 00</v>
      </c>
      <c r="P341" t="str">
        <f t="shared" si="67"/>
        <v>OK</v>
      </c>
    </row>
    <row r="342" spans="1:16" x14ac:dyDescent="0.25">
      <c r="A342">
        <f t="shared" si="68"/>
        <v>45</v>
      </c>
      <c r="B342" s="54">
        <f t="shared" si="65"/>
        <v>6</v>
      </c>
      <c r="C342" s="55" t="str">
        <f t="shared" si="69"/>
        <v>novembre</v>
      </c>
      <c r="D342">
        <f t="shared" si="66"/>
        <v>2017</v>
      </c>
      <c r="E342" s="13">
        <v>43042</v>
      </c>
      <c r="F342" s="16">
        <v>0.66666666666666663</v>
      </c>
      <c r="G342" s="16">
        <v>0.75</v>
      </c>
      <c r="H342" s="16" t="s">
        <v>6</v>
      </c>
      <c r="J342" s="1">
        <f t="shared" si="71"/>
        <v>8.333333333333337E-2</v>
      </c>
      <c r="K342" s="2">
        <f t="shared" si="72"/>
        <v>0</v>
      </c>
      <c r="L342" s="2">
        <f t="shared" si="70"/>
        <v>6</v>
      </c>
      <c r="M342" s="2">
        <f t="shared" si="73"/>
        <v>106</v>
      </c>
      <c r="N342" s="2">
        <f t="shared" si="74"/>
        <v>129</v>
      </c>
      <c r="O342" s="6" t="str">
        <f t="shared" si="75"/>
        <v>Lycée
 de 16h 00 à 18h 00</v>
      </c>
      <c r="P342" t="str">
        <f t="shared" si="67"/>
        <v>OK</v>
      </c>
    </row>
    <row r="343" spans="1:16" x14ac:dyDescent="0.25">
      <c r="A343">
        <f t="shared" si="68"/>
        <v>45</v>
      </c>
      <c r="B343" s="54">
        <f t="shared" si="65"/>
        <v>6</v>
      </c>
      <c r="C343" s="55" t="str">
        <f t="shared" si="69"/>
        <v>novembre</v>
      </c>
      <c r="D343">
        <f t="shared" si="66"/>
        <v>2017</v>
      </c>
      <c r="E343" s="13">
        <v>43042</v>
      </c>
      <c r="F343" s="16">
        <v>0.75</v>
      </c>
      <c r="G343" s="16">
        <v>0.83333333333333337</v>
      </c>
      <c r="H343" s="16" t="s">
        <v>14</v>
      </c>
      <c r="J343" s="1">
        <f t="shared" si="71"/>
        <v>8.333333333333337E-2</v>
      </c>
      <c r="K343" s="2">
        <f t="shared" si="72"/>
        <v>0</v>
      </c>
      <c r="L343" s="2">
        <f t="shared" si="70"/>
        <v>6</v>
      </c>
      <c r="M343" s="2">
        <f t="shared" si="73"/>
        <v>130</v>
      </c>
      <c r="N343" s="2">
        <f t="shared" si="74"/>
        <v>153</v>
      </c>
      <c r="O343" s="6" t="str">
        <f t="shared" si="75"/>
        <v>Public
 de 18h 00 à 20h 00</v>
      </c>
      <c r="P343" t="str">
        <f t="shared" si="67"/>
        <v>OK</v>
      </c>
    </row>
    <row r="344" spans="1:16" x14ac:dyDescent="0.25">
      <c r="A344">
        <f t="shared" si="68"/>
        <v>45</v>
      </c>
      <c r="B344" s="54">
        <f t="shared" si="65"/>
        <v>6</v>
      </c>
      <c r="C344" s="55" t="str">
        <f t="shared" si="69"/>
        <v>novembre</v>
      </c>
      <c r="D344">
        <f t="shared" si="66"/>
        <v>2017</v>
      </c>
      <c r="E344" s="13">
        <v>43042</v>
      </c>
      <c r="F344" s="16">
        <v>0.83333333333333337</v>
      </c>
      <c r="G344" s="16">
        <v>0.875</v>
      </c>
      <c r="H344" s="16" t="s">
        <v>10</v>
      </c>
      <c r="J344" s="1">
        <f t="shared" si="71"/>
        <v>4.166666666666663E-2</v>
      </c>
      <c r="K344" s="2">
        <f t="shared" si="72"/>
        <v>0</v>
      </c>
      <c r="L344" s="2">
        <f t="shared" si="70"/>
        <v>6</v>
      </c>
      <c r="M344" s="2">
        <f t="shared" si="73"/>
        <v>154</v>
      </c>
      <c r="N344" s="2">
        <f t="shared" si="74"/>
        <v>165</v>
      </c>
      <c r="O344" s="6" t="str">
        <f t="shared" si="75"/>
        <v>CNT
 de 20h 00 à 21h 00</v>
      </c>
      <c r="P344" t="str">
        <f t="shared" si="67"/>
        <v>OK</v>
      </c>
    </row>
    <row r="345" spans="1:16" x14ac:dyDescent="0.25">
      <c r="A345">
        <f t="shared" si="68"/>
        <v>45</v>
      </c>
      <c r="B345" s="54">
        <f t="shared" si="65"/>
        <v>6</v>
      </c>
      <c r="C345" s="55" t="str">
        <f t="shared" si="69"/>
        <v>novembre</v>
      </c>
      <c r="D345">
        <f t="shared" si="66"/>
        <v>2017</v>
      </c>
      <c r="E345" s="13">
        <v>43042</v>
      </c>
      <c r="F345" s="16">
        <v>0.875</v>
      </c>
      <c r="G345" s="16">
        <v>0.9375</v>
      </c>
      <c r="H345" s="16" t="s">
        <v>22</v>
      </c>
      <c r="J345" s="1">
        <f t="shared" si="71"/>
        <v>6.25E-2</v>
      </c>
      <c r="K345" s="2">
        <f t="shared" si="72"/>
        <v>0</v>
      </c>
      <c r="L345" s="2">
        <f t="shared" si="70"/>
        <v>6</v>
      </c>
      <c r="M345" s="2">
        <f t="shared" si="73"/>
        <v>166</v>
      </c>
      <c r="N345" s="2">
        <f t="shared" si="74"/>
        <v>183</v>
      </c>
      <c r="O345" s="6" t="str">
        <f t="shared" si="75"/>
        <v>TVSV
 de 21h 00 à 22h 30</v>
      </c>
      <c r="P345" t="str">
        <f t="shared" si="67"/>
        <v>OK</v>
      </c>
    </row>
    <row r="346" spans="1:16" x14ac:dyDescent="0.25">
      <c r="A346">
        <f t="shared" si="68"/>
        <v>45</v>
      </c>
      <c r="B346" s="54">
        <f t="shared" si="65"/>
        <v>7</v>
      </c>
      <c r="C346" s="55" t="str">
        <f t="shared" si="69"/>
        <v>novembre</v>
      </c>
      <c r="D346">
        <f t="shared" si="66"/>
        <v>2017</v>
      </c>
      <c r="E346" s="13">
        <v>43043</v>
      </c>
      <c r="F346" s="16">
        <v>0.33333333333333331</v>
      </c>
      <c r="G346" s="16">
        <v>0.375</v>
      </c>
      <c r="H346" s="16" t="s">
        <v>7</v>
      </c>
      <c r="J346" s="1">
        <f t="shared" si="71"/>
        <v>4.1666666666666685E-2</v>
      </c>
      <c r="K346" s="2">
        <f t="shared" si="72"/>
        <v>0</v>
      </c>
      <c r="L346" s="2">
        <f t="shared" si="70"/>
        <v>7</v>
      </c>
      <c r="M346" s="2">
        <f t="shared" si="73"/>
        <v>10</v>
      </c>
      <c r="N346" s="2">
        <f t="shared" si="74"/>
        <v>21</v>
      </c>
      <c r="O346" s="6" t="str">
        <f t="shared" si="75"/>
        <v>Gym Volontaire
 de 8h 00 à 9h 00</v>
      </c>
      <c r="P346" t="str">
        <f t="shared" si="67"/>
        <v>OK</v>
      </c>
    </row>
    <row r="347" spans="1:16" x14ac:dyDescent="0.25">
      <c r="A347">
        <f t="shared" si="68"/>
        <v>45</v>
      </c>
      <c r="B347" s="54">
        <f t="shared" si="65"/>
        <v>7</v>
      </c>
      <c r="C347" s="55" t="str">
        <f t="shared" si="69"/>
        <v>novembre</v>
      </c>
      <c r="D347">
        <f t="shared" si="66"/>
        <v>2017</v>
      </c>
      <c r="E347" s="13">
        <v>43043</v>
      </c>
      <c r="F347" s="16">
        <v>0.375</v>
      </c>
      <c r="G347" s="16">
        <v>0.45833333333333331</v>
      </c>
      <c r="H347" s="16" t="s">
        <v>23</v>
      </c>
      <c r="J347" s="1">
        <f t="shared" si="71"/>
        <v>8.3333333333333315E-2</v>
      </c>
      <c r="K347" s="2">
        <f t="shared" si="72"/>
        <v>0</v>
      </c>
      <c r="L347" s="2">
        <f t="shared" si="70"/>
        <v>7</v>
      </c>
      <c r="M347" s="2">
        <f t="shared" si="73"/>
        <v>22</v>
      </c>
      <c r="N347" s="2">
        <f t="shared" si="74"/>
        <v>45</v>
      </c>
      <c r="O347" s="6" t="str">
        <f t="shared" si="75"/>
        <v>Val Horizon
 de 9h 00 à 11h 00</v>
      </c>
      <c r="P347" t="str">
        <f t="shared" si="67"/>
        <v>OK</v>
      </c>
    </row>
    <row r="348" spans="1:16" x14ac:dyDescent="0.25">
      <c r="A348">
        <f t="shared" si="68"/>
        <v>45</v>
      </c>
      <c r="B348" s="54">
        <f t="shared" si="65"/>
        <v>7</v>
      </c>
      <c r="C348" s="55" t="str">
        <f t="shared" si="69"/>
        <v>novembre</v>
      </c>
      <c r="D348">
        <f t="shared" si="66"/>
        <v>2017</v>
      </c>
      <c r="E348" s="13">
        <v>43043</v>
      </c>
      <c r="F348" s="16">
        <v>0.45833333333333331</v>
      </c>
      <c r="G348" s="16">
        <v>0.60416666666666663</v>
      </c>
      <c r="H348" s="16" t="s">
        <v>10</v>
      </c>
      <c r="J348" s="1">
        <f t="shared" si="71"/>
        <v>0.14583333333333331</v>
      </c>
      <c r="K348" s="2">
        <f t="shared" si="72"/>
        <v>0</v>
      </c>
      <c r="L348" s="2">
        <f t="shared" si="70"/>
        <v>7</v>
      </c>
      <c r="M348" s="2">
        <f t="shared" si="73"/>
        <v>46</v>
      </c>
      <c r="N348" s="2">
        <f t="shared" si="74"/>
        <v>87</v>
      </c>
      <c r="O348" s="6" t="str">
        <f t="shared" si="75"/>
        <v>CNT
 de 11h 00 à 14h 30</v>
      </c>
      <c r="P348" t="str">
        <f t="shared" si="67"/>
        <v>OK</v>
      </c>
    </row>
    <row r="349" spans="1:16" x14ac:dyDescent="0.25">
      <c r="A349">
        <f t="shared" si="68"/>
        <v>45</v>
      </c>
      <c r="B349" s="54">
        <f t="shared" si="65"/>
        <v>7</v>
      </c>
      <c r="C349" s="55" t="str">
        <f t="shared" si="69"/>
        <v>novembre</v>
      </c>
      <c r="D349">
        <f t="shared" si="66"/>
        <v>2017</v>
      </c>
      <c r="E349" s="13">
        <v>43043</v>
      </c>
      <c r="F349" s="16">
        <v>0.60416666666666663</v>
      </c>
      <c r="G349" s="16">
        <v>0.79166666666666663</v>
      </c>
      <c r="H349" s="16" t="s">
        <v>24</v>
      </c>
      <c r="J349" s="1">
        <f t="shared" si="71"/>
        <v>0.1875</v>
      </c>
      <c r="K349" s="2">
        <f t="shared" si="72"/>
        <v>0</v>
      </c>
      <c r="L349" s="2">
        <f t="shared" si="70"/>
        <v>7</v>
      </c>
      <c r="M349" s="2">
        <f t="shared" si="73"/>
        <v>88</v>
      </c>
      <c r="N349" s="2">
        <f t="shared" si="74"/>
        <v>141</v>
      </c>
      <c r="O349" s="6" t="str">
        <f t="shared" si="75"/>
        <v>Public + SDIS ET/OU PSIG
 de 14h 30 à 19h 00</v>
      </c>
      <c r="P349" t="str">
        <f t="shared" si="67"/>
        <v>OK</v>
      </c>
    </row>
    <row r="350" spans="1:16" x14ac:dyDescent="0.25">
      <c r="A350">
        <f t="shared" si="68"/>
        <v>45</v>
      </c>
      <c r="B350" s="54">
        <f t="shared" si="65"/>
        <v>7</v>
      </c>
      <c r="C350" s="55" t="str">
        <f t="shared" si="69"/>
        <v>novembre</v>
      </c>
      <c r="D350">
        <f t="shared" si="66"/>
        <v>2017</v>
      </c>
      <c r="E350" s="13">
        <v>43043</v>
      </c>
      <c r="F350" s="16">
        <v>0.79166666666666663</v>
      </c>
      <c r="G350" s="16">
        <v>0.84375</v>
      </c>
      <c r="H350" s="16" t="s">
        <v>25</v>
      </c>
      <c r="J350" s="1">
        <f t="shared" si="71"/>
        <v>5.208333333333337E-2</v>
      </c>
      <c r="K350" s="2">
        <f t="shared" si="72"/>
        <v>0</v>
      </c>
      <c r="L350" s="2">
        <f t="shared" si="70"/>
        <v>7</v>
      </c>
      <c r="M350" s="2">
        <f t="shared" si="73"/>
        <v>142</v>
      </c>
      <c r="N350" s="2">
        <f t="shared" si="74"/>
        <v>156</v>
      </c>
      <c r="O350" s="6" t="str">
        <f t="shared" si="75"/>
        <v>Plongeurs masqués
 de 19h 00 à 20h 15</v>
      </c>
      <c r="P350" t="str">
        <f t="shared" si="67"/>
        <v>OK</v>
      </c>
    </row>
    <row r="351" spans="1:16" x14ac:dyDescent="0.25">
      <c r="A351">
        <f t="shared" si="68"/>
        <v>45</v>
      </c>
      <c r="B351" s="54">
        <f t="shared" si="65"/>
        <v>1</v>
      </c>
      <c r="C351" s="55" t="str">
        <f t="shared" si="69"/>
        <v>novembre</v>
      </c>
      <c r="D351">
        <f t="shared" si="66"/>
        <v>2017</v>
      </c>
      <c r="E351" s="13">
        <v>43044</v>
      </c>
      <c r="F351" s="16">
        <v>0.3125</v>
      </c>
      <c r="G351" s="16">
        <v>0.41666666666666669</v>
      </c>
      <c r="H351" s="16" t="s">
        <v>10</v>
      </c>
      <c r="J351" s="1">
        <f t="shared" si="71"/>
        <v>0.10416666666666669</v>
      </c>
      <c r="K351" s="2">
        <f t="shared" si="72"/>
        <v>0</v>
      </c>
      <c r="L351" s="2">
        <f t="shared" si="70"/>
        <v>8</v>
      </c>
      <c r="M351" s="2">
        <f t="shared" si="73"/>
        <v>4</v>
      </c>
      <c r="N351" s="2">
        <f t="shared" si="74"/>
        <v>33</v>
      </c>
      <c r="O351" s="6" t="str">
        <f t="shared" si="75"/>
        <v>CNT
 de 7h 30 à 10h 00</v>
      </c>
      <c r="P351" t="str">
        <f t="shared" si="67"/>
        <v>OK</v>
      </c>
    </row>
    <row r="352" spans="1:16" x14ac:dyDescent="0.25">
      <c r="A352">
        <f t="shared" si="68"/>
        <v>45</v>
      </c>
      <c r="B352" s="54">
        <f t="shared" si="65"/>
        <v>1</v>
      </c>
      <c r="C352" s="55" t="str">
        <f t="shared" si="69"/>
        <v>novembre</v>
      </c>
      <c r="D352">
        <f t="shared" si="66"/>
        <v>2017</v>
      </c>
      <c r="E352" s="13">
        <v>43044</v>
      </c>
      <c r="F352" s="16">
        <v>0.41666666666666669</v>
      </c>
      <c r="G352" s="16">
        <v>0.5625</v>
      </c>
      <c r="H352" s="16" t="s">
        <v>14</v>
      </c>
      <c r="J352" s="1">
        <f t="shared" si="71"/>
        <v>0.14583333333333331</v>
      </c>
      <c r="K352" s="2">
        <f t="shared" si="72"/>
        <v>0</v>
      </c>
      <c r="L352" s="2">
        <f t="shared" si="70"/>
        <v>8</v>
      </c>
      <c r="M352" s="2">
        <f t="shared" si="73"/>
        <v>34</v>
      </c>
      <c r="N352" s="2">
        <f t="shared" si="74"/>
        <v>75</v>
      </c>
      <c r="O352" s="6" t="str">
        <f t="shared" si="75"/>
        <v>Public
 de 10h 00 à 13h 30</v>
      </c>
      <c r="P352" t="str">
        <f t="shared" si="67"/>
        <v>OK</v>
      </c>
    </row>
    <row r="353" spans="1:16" x14ac:dyDescent="0.25">
      <c r="A353">
        <f t="shared" si="68"/>
        <v>46</v>
      </c>
      <c r="B353" s="54">
        <f t="shared" si="65"/>
        <v>2</v>
      </c>
      <c r="C353" s="55" t="str">
        <f t="shared" si="69"/>
        <v>novembre</v>
      </c>
      <c r="D353">
        <f t="shared" si="66"/>
        <v>2017</v>
      </c>
      <c r="E353" s="13">
        <v>43045</v>
      </c>
      <c r="F353" s="16">
        <v>0.375</v>
      </c>
      <c r="G353" s="16">
        <v>0.44791666666666669</v>
      </c>
      <c r="H353" s="16" t="s">
        <v>6</v>
      </c>
      <c r="J353" s="1">
        <f t="shared" si="71"/>
        <v>7.2916666666666685E-2</v>
      </c>
      <c r="K353" s="2">
        <f t="shared" si="72"/>
        <v>0</v>
      </c>
      <c r="L353" s="2">
        <f t="shared" si="70"/>
        <v>2</v>
      </c>
      <c r="M353" s="2">
        <f t="shared" si="73"/>
        <v>22</v>
      </c>
      <c r="N353" s="2">
        <f t="shared" si="74"/>
        <v>42</v>
      </c>
      <c r="O353" s="6" t="str">
        <f t="shared" si="75"/>
        <v>Lycée
 de 9h 00 à 10h 45</v>
      </c>
      <c r="P353" t="str">
        <f t="shared" si="67"/>
        <v>OK</v>
      </c>
    </row>
    <row r="354" spans="1:16" x14ac:dyDescent="0.25">
      <c r="A354">
        <f t="shared" si="68"/>
        <v>46</v>
      </c>
      <c r="B354" s="54">
        <f t="shared" si="65"/>
        <v>2</v>
      </c>
      <c r="C354" s="55" t="str">
        <f t="shared" si="69"/>
        <v>novembre</v>
      </c>
      <c r="D354">
        <f t="shared" si="66"/>
        <v>2017</v>
      </c>
      <c r="E354" s="13">
        <v>43045</v>
      </c>
      <c r="F354" s="16">
        <v>0.5</v>
      </c>
      <c r="G354" s="16">
        <v>0.5625</v>
      </c>
      <c r="H354" s="16" t="s">
        <v>7</v>
      </c>
      <c r="J354" s="1">
        <f t="shared" si="71"/>
        <v>6.25E-2</v>
      </c>
      <c r="K354" s="2">
        <f t="shared" si="72"/>
        <v>0</v>
      </c>
      <c r="L354" s="2">
        <f t="shared" si="70"/>
        <v>2</v>
      </c>
      <c r="M354" s="2">
        <f t="shared" si="73"/>
        <v>58</v>
      </c>
      <c r="N354" s="2">
        <f t="shared" si="74"/>
        <v>75</v>
      </c>
      <c r="O354" s="6" t="str">
        <f t="shared" si="75"/>
        <v>Gym Volontaire
 de 12h 00 à 13h 30</v>
      </c>
      <c r="P354" t="str">
        <f t="shared" si="67"/>
        <v>OK</v>
      </c>
    </row>
    <row r="355" spans="1:16" x14ac:dyDescent="0.25">
      <c r="A355">
        <f t="shared" si="68"/>
        <v>46</v>
      </c>
      <c r="B355" s="54">
        <f t="shared" si="65"/>
        <v>2</v>
      </c>
      <c r="C355" s="55" t="str">
        <f t="shared" si="69"/>
        <v>novembre</v>
      </c>
      <c r="D355">
        <f t="shared" si="66"/>
        <v>2017</v>
      </c>
      <c r="E355" s="13">
        <v>43045</v>
      </c>
      <c r="F355" s="16">
        <v>0.58333333333333337</v>
      </c>
      <c r="G355" s="16">
        <v>0.64583333333333337</v>
      </c>
      <c r="H355" s="16" t="s">
        <v>8</v>
      </c>
      <c r="J355" s="1">
        <f t="shared" si="71"/>
        <v>6.25E-2</v>
      </c>
      <c r="K355" s="2">
        <f t="shared" si="72"/>
        <v>0</v>
      </c>
      <c r="L355" s="2">
        <f t="shared" si="70"/>
        <v>2</v>
      </c>
      <c r="M355" s="2">
        <f t="shared" si="73"/>
        <v>82</v>
      </c>
      <c r="N355" s="2">
        <f t="shared" si="74"/>
        <v>99</v>
      </c>
      <c r="O355" s="6" t="str">
        <f t="shared" si="75"/>
        <v>Collège A
 de 14h 00 à 15h 30</v>
      </c>
      <c r="P355" t="str">
        <f t="shared" si="67"/>
        <v>OK</v>
      </c>
    </row>
    <row r="356" spans="1:16" x14ac:dyDescent="0.25">
      <c r="A356">
        <f t="shared" si="68"/>
        <v>46</v>
      </c>
      <c r="B356" s="54">
        <f t="shared" si="65"/>
        <v>2</v>
      </c>
      <c r="C356" s="55" t="str">
        <f t="shared" si="69"/>
        <v>novembre</v>
      </c>
      <c r="D356">
        <f t="shared" si="66"/>
        <v>2017</v>
      </c>
      <c r="E356" s="13">
        <v>43045</v>
      </c>
      <c r="F356" s="16">
        <v>0.64583333333333337</v>
      </c>
      <c r="G356" s="16">
        <v>0.70833333333333337</v>
      </c>
      <c r="H356" s="16" t="s">
        <v>9</v>
      </c>
      <c r="J356" s="1">
        <f t="shared" si="71"/>
        <v>6.25E-2</v>
      </c>
      <c r="K356" s="2">
        <f t="shared" si="72"/>
        <v>0</v>
      </c>
      <c r="L356" s="2">
        <f t="shared" si="70"/>
        <v>2</v>
      </c>
      <c r="M356" s="2">
        <f t="shared" si="73"/>
        <v>100</v>
      </c>
      <c r="N356" s="2">
        <f t="shared" si="74"/>
        <v>117</v>
      </c>
      <c r="O356" s="6" t="str">
        <f t="shared" si="75"/>
        <v>Collège B
 de 15h 30 à 17h 00</v>
      </c>
      <c r="P356" t="str">
        <f t="shared" si="67"/>
        <v>OK</v>
      </c>
    </row>
    <row r="357" spans="1:16" x14ac:dyDescent="0.25">
      <c r="A357">
        <f t="shared" si="68"/>
        <v>46</v>
      </c>
      <c r="B357" s="54">
        <f t="shared" si="65"/>
        <v>2</v>
      </c>
      <c r="C357" s="55" t="str">
        <f t="shared" si="69"/>
        <v>novembre</v>
      </c>
      <c r="D357">
        <f t="shared" si="66"/>
        <v>2017</v>
      </c>
      <c r="E357" s="13">
        <v>43045</v>
      </c>
      <c r="F357" s="16">
        <v>0.70833333333333337</v>
      </c>
      <c r="G357" s="16">
        <v>0.75</v>
      </c>
      <c r="H357" s="16" t="s">
        <v>7</v>
      </c>
      <c r="J357" s="1">
        <f t="shared" si="71"/>
        <v>4.166666666666663E-2</v>
      </c>
      <c r="K357" s="2">
        <f t="shared" si="72"/>
        <v>0</v>
      </c>
      <c r="L357" s="2">
        <f t="shared" si="70"/>
        <v>2</v>
      </c>
      <c r="M357" s="2">
        <f t="shared" si="73"/>
        <v>118</v>
      </c>
      <c r="N357" s="2">
        <f t="shared" si="74"/>
        <v>129</v>
      </c>
      <c r="O357" s="6" t="str">
        <f t="shared" si="75"/>
        <v>Gym Volontaire
 de 17h 00 à 18h 00</v>
      </c>
      <c r="P357" t="str">
        <f t="shared" si="67"/>
        <v>OK</v>
      </c>
    </row>
    <row r="358" spans="1:16" x14ac:dyDescent="0.25">
      <c r="A358">
        <f t="shared" si="68"/>
        <v>46</v>
      </c>
      <c r="B358" s="54">
        <f t="shared" si="65"/>
        <v>2</v>
      </c>
      <c r="C358" s="55" t="str">
        <f t="shared" si="69"/>
        <v>novembre</v>
      </c>
      <c r="D358">
        <f t="shared" si="66"/>
        <v>2017</v>
      </c>
      <c r="E358" s="13">
        <v>43045</v>
      </c>
      <c r="F358" s="16">
        <v>0.75</v>
      </c>
      <c r="G358" s="16">
        <v>0.9375</v>
      </c>
      <c r="H358" s="16" t="s">
        <v>10</v>
      </c>
      <c r="J358" s="1">
        <f t="shared" si="71"/>
        <v>0.1875</v>
      </c>
      <c r="K358" s="2">
        <f t="shared" si="72"/>
        <v>0</v>
      </c>
      <c r="L358" s="2">
        <f t="shared" si="70"/>
        <v>2</v>
      </c>
      <c r="M358" s="2">
        <f t="shared" si="73"/>
        <v>130</v>
      </c>
      <c r="N358" s="2">
        <f t="shared" si="74"/>
        <v>183</v>
      </c>
      <c r="O358" s="6" t="str">
        <f t="shared" si="75"/>
        <v>CNT
 de 18h 00 à 22h 30</v>
      </c>
      <c r="P358" t="str">
        <f t="shared" si="67"/>
        <v>OK</v>
      </c>
    </row>
    <row r="359" spans="1:16" x14ac:dyDescent="0.25">
      <c r="A359">
        <f t="shared" si="68"/>
        <v>46</v>
      </c>
      <c r="B359" s="54">
        <f t="shared" si="65"/>
        <v>3</v>
      </c>
      <c r="C359" s="55" t="str">
        <f t="shared" si="69"/>
        <v>novembre</v>
      </c>
      <c r="D359">
        <f t="shared" si="66"/>
        <v>2017</v>
      </c>
      <c r="E359" s="13">
        <v>43046</v>
      </c>
      <c r="F359" s="16">
        <v>0.3125</v>
      </c>
      <c r="G359" s="16">
        <v>0.34375</v>
      </c>
      <c r="H359" s="16" t="s">
        <v>11</v>
      </c>
      <c r="J359" s="1">
        <f t="shared" si="71"/>
        <v>3.125E-2</v>
      </c>
      <c r="K359" s="2">
        <f t="shared" si="72"/>
        <v>0</v>
      </c>
      <c r="L359" s="2">
        <f t="shared" si="70"/>
        <v>3</v>
      </c>
      <c r="M359" s="2">
        <f t="shared" si="73"/>
        <v>4</v>
      </c>
      <c r="N359" s="2">
        <f t="shared" si="74"/>
        <v>12</v>
      </c>
      <c r="O359" s="6" t="str">
        <f t="shared" si="75"/>
        <v>SDIS et/OU PSIG
 de 7h 30 à 8h 15</v>
      </c>
      <c r="P359" t="str">
        <f t="shared" si="67"/>
        <v>OK</v>
      </c>
    </row>
    <row r="360" spans="1:16" x14ac:dyDescent="0.25">
      <c r="A360">
        <f t="shared" si="68"/>
        <v>46</v>
      </c>
      <c r="B360" s="54">
        <f t="shared" si="65"/>
        <v>3</v>
      </c>
      <c r="C360" s="55" t="str">
        <f t="shared" si="69"/>
        <v>novembre</v>
      </c>
      <c r="D360">
        <f t="shared" si="66"/>
        <v>2017</v>
      </c>
      <c r="E360" s="13">
        <v>43046</v>
      </c>
      <c r="F360" s="16">
        <v>0.35416666666666669</v>
      </c>
      <c r="G360" s="16">
        <v>0.5</v>
      </c>
      <c r="H360" s="16" t="s">
        <v>12</v>
      </c>
      <c r="J360" s="1">
        <f t="shared" si="71"/>
        <v>0.14583333333333331</v>
      </c>
      <c r="K360" s="2">
        <f t="shared" si="72"/>
        <v>0</v>
      </c>
      <c r="L360" s="2">
        <f t="shared" si="70"/>
        <v>3</v>
      </c>
      <c r="M360" s="2">
        <f t="shared" si="73"/>
        <v>16</v>
      </c>
      <c r="N360" s="2">
        <f t="shared" si="74"/>
        <v>57</v>
      </c>
      <c r="O360" s="6" t="str">
        <f t="shared" si="75"/>
        <v>Collège C
 de 8h 30 à 12h 00</v>
      </c>
      <c r="P360" t="str">
        <f t="shared" si="67"/>
        <v>OK</v>
      </c>
    </row>
    <row r="361" spans="1:16" x14ac:dyDescent="0.25">
      <c r="A361">
        <f t="shared" si="68"/>
        <v>46</v>
      </c>
      <c r="B361" s="54">
        <f t="shared" si="65"/>
        <v>3</v>
      </c>
      <c r="C361" s="55" t="str">
        <f t="shared" si="69"/>
        <v>novembre</v>
      </c>
      <c r="D361">
        <f t="shared" si="66"/>
        <v>2017</v>
      </c>
      <c r="E361" s="13">
        <v>43046</v>
      </c>
      <c r="F361" s="16">
        <v>0.52083333333333337</v>
      </c>
      <c r="G361" s="16">
        <v>0.5625</v>
      </c>
      <c r="H361" s="16" t="s">
        <v>13</v>
      </c>
      <c r="J361" s="1">
        <f t="shared" si="71"/>
        <v>4.166666666666663E-2</v>
      </c>
      <c r="K361" s="2">
        <f t="shared" si="72"/>
        <v>0</v>
      </c>
      <c r="L361" s="2">
        <f t="shared" si="70"/>
        <v>3</v>
      </c>
      <c r="M361" s="2">
        <f t="shared" si="73"/>
        <v>64</v>
      </c>
      <c r="N361" s="2">
        <f t="shared" si="74"/>
        <v>75</v>
      </c>
      <c r="O361" s="6" t="str">
        <f t="shared" si="75"/>
        <v>Maison Des Cèdres
 de 12h 30 à 13h 30</v>
      </c>
      <c r="P361" t="str">
        <f t="shared" si="67"/>
        <v>OK</v>
      </c>
    </row>
    <row r="362" spans="1:16" x14ac:dyDescent="0.25">
      <c r="A362">
        <f t="shared" si="68"/>
        <v>46</v>
      </c>
      <c r="B362" s="54">
        <f t="shared" si="65"/>
        <v>3</v>
      </c>
      <c r="C362" s="55" t="str">
        <f t="shared" si="69"/>
        <v>novembre</v>
      </c>
      <c r="D362">
        <f t="shared" si="66"/>
        <v>2017</v>
      </c>
      <c r="E362" s="13">
        <v>43046</v>
      </c>
      <c r="F362" s="16">
        <v>0.58333333333333337</v>
      </c>
      <c r="G362" s="16">
        <v>0.75</v>
      </c>
      <c r="H362" s="16" t="s">
        <v>6</v>
      </c>
      <c r="J362" s="1">
        <f t="shared" si="71"/>
        <v>0.16666666666666663</v>
      </c>
      <c r="K362" s="2">
        <f t="shared" si="72"/>
        <v>0</v>
      </c>
      <c r="L362" s="2">
        <f t="shared" si="70"/>
        <v>3</v>
      </c>
      <c r="M362" s="2">
        <f t="shared" si="73"/>
        <v>82</v>
      </c>
      <c r="N362" s="2">
        <f t="shared" si="74"/>
        <v>129</v>
      </c>
      <c r="O362" s="6" t="str">
        <f t="shared" si="75"/>
        <v>Lycée
 de 14h 00 à 18h 00</v>
      </c>
      <c r="P362" t="str">
        <f t="shared" si="67"/>
        <v>OK</v>
      </c>
    </row>
    <row r="363" spans="1:16" x14ac:dyDescent="0.25">
      <c r="A363">
        <f t="shared" si="68"/>
        <v>46</v>
      </c>
      <c r="B363" s="54">
        <f t="shared" si="65"/>
        <v>3</v>
      </c>
      <c r="C363" s="55" t="str">
        <f t="shared" si="69"/>
        <v>novembre</v>
      </c>
      <c r="D363">
        <f t="shared" si="66"/>
        <v>2017</v>
      </c>
      <c r="E363" s="13">
        <v>43046</v>
      </c>
      <c r="F363" s="16">
        <v>0.75</v>
      </c>
      <c r="G363" s="16">
        <v>0.83333333333333337</v>
      </c>
      <c r="H363" s="16" t="s">
        <v>14</v>
      </c>
      <c r="J363" s="1">
        <f t="shared" si="71"/>
        <v>8.333333333333337E-2</v>
      </c>
      <c r="K363" s="2">
        <f t="shared" si="72"/>
        <v>0</v>
      </c>
      <c r="L363" s="2">
        <f t="shared" si="70"/>
        <v>3</v>
      </c>
      <c r="M363" s="2">
        <f t="shared" si="73"/>
        <v>130</v>
      </c>
      <c r="N363" s="2">
        <f t="shared" si="74"/>
        <v>153</v>
      </c>
      <c r="O363" s="6" t="str">
        <f t="shared" si="75"/>
        <v>Public
 de 18h 00 à 20h 00</v>
      </c>
      <c r="P363" t="str">
        <f t="shared" si="67"/>
        <v>OK</v>
      </c>
    </row>
    <row r="364" spans="1:16" x14ac:dyDescent="0.25">
      <c r="A364">
        <f t="shared" si="68"/>
        <v>46</v>
      </c>
      <c r="B364" s="54">
        <f t="shared" si="65"/>
        <v>3</v>
      </c>
      <c r="C364" s="55" t="str">
        <f t="shared" si="69"/>
        <v>novembre</v>
      </c>
      <c r="D364">
        <f t="shared" si="66"/>
        <v>2017</v>
      </c>
      <c r="E364" s="13">
        <v>43046</v>
      </c>
      <c r="F364" s="16">
        <v>0.83333333333333337</v>
      </c>
      <c r="G364" s="16">
        <v>0.9375</v>
      </c>
      <c r="H364" s="16" t="s">
        <v>10</v>
      </c>
      <c r="J364" s="1">
        <f t="shared" si="71"/>
        <v>0.10416666666666663</v>
      </c>
      <c r="K364" s="2">
        <f t="shared" si="72"/>
        <v>0</v>
      </c>
      <c r="L364" s="2">
        <f t="shared" si="70"/>
        <v>3</v>
      </c>
      <c r="M364" s="2">
        <f t="shared" si="73"/>
        <v>154</v>
      </c>
      <c r="N364" s="2">
        <f t="shared" si="74"/>
        <v>183</v>
      </c>
      <c r="O364" s="6" t="str">
        <f t="shared" si="75"/>
        <v>CNT
 de 20h 00 à 22h 30</v>
      </c>
      <c r="P364" t="str">
        <f t="shared" si="67"/>
        <v>OK</v>
      </c>
    </row>
    <row r="365" spans="1:16" ht="15.75" thickBot="1" x14ac:dyDescent="0.3">
      <c r="A365">
        <f t="shared" si="68"/>
        <v>46</v>
      </c>
      <c r="B365" s="54">
        <f t="shared" si="65"/>
        <v>4</v>
      </c>
      <c r="C365" s="55" t="str">
        <f t="shared" si="69"/>
        <v>novembre</v>
      </c>
      <c r="D365">
        <f t="shared" si="66"/>
        <v>2017</v>
      </c>
      <c r="E365" s="13">
        <v>43047</v>
      </c>
      <c r="F365" s="16">
        <v>0.33333333333333331</v>
      </c>
      <c r="G365" s="16">
        <v>0.41666666666666669</v>
      </c>
      <c r="H365" s="16" t="s">
        <v>6</v>
      </c>
      <c r="J365" s="1">
        <f t="shared" si="71"/>
        <v>8.333333333333337E-2</v>
      </c>
      <c r="K365" s="2">
        <f t="shared" si="72"/>
        <v>0</v>
      </c>
      <c r="L365" s="2">
        <f t="shared" si="70"/>
        <v>4</v>
      </c>
      <c r="M365" s="2">
        <f t="shared" si="73"/>
        <v>10</v>
      </c>
      <c r="N365" s="2">
        <f t="shared" si="74"/>
        <v>33</v>
      </c>
      <c r="O365" s="6" t="str">
        <f t="shared" si="75"/>
        <v>Lycée
 de 8h 00 à 10h 00</v>
      </c>
      <c r="P365" t="str">
        <f t="shared" si="67"/>
        <v>OK</v>
      </c>
    </row>
    <row r="366" spans="1:16" s="20" customFormat="1" ht="15.75" thickTop="1" x14ac:dyDescent="0.25">
      <c r="A366">
        <f t="shared" si="68"/>
        <v>46</v>
      </c>
      <c r="B366" s="54">
        <f t="shared" si="65"/>
        <v>4</v>
      </c>
      <c r="C366" s="55" t="str">
        <f t="shared" si="69"/>
        <v>novembre</v>
      </c>
      <c r="D366">
        <f t="shared" si="66"/>
        <v>2017</v>
      </c>
      <c r="E366" s="13">
        <v>43047</v>
      </c>
      <c r="F366" s="16">
        <v>0.41666666666666669</v>
      </c>
      <c r="G366" s="16">
        <v>0.5</v>
      </c>
      <c r="H366" s="16" t="s">
        <v>6</v>
      </c>
      <c r="I366" s="15"/>
      <c r="J366" s="24">
        <f t="shared" si="71"/>
        <v>8.3333333333333315E-2</v>
      </c>
      <c r="K366" s="25">
        <f t="shared" si="72"/>
        <v>0</v>
      </c>
      <c r="L366" s="2">
        <f t="shared" si="70"/>
        <v>4</v>
      </c>
      <c r="M366" s="25">
        <f t="shared" si="73"/>
        <v>34</v>
      </c>
      <c r="N366" s="25">
        <f t="shared" si="74"/>
        <v>57</v>
      </c>
      <c r="O366" s="26" t="str">
        <f t="shared" si="75"/>
        <v>Lycée
 de 10h 00 à 12h 00</v>
      </c>
      <c r="P366" t="str">
        <f t="shared" si="67"/>
        <v>OK</v>
      </c>
    </row>
    <row r="367" spans="1:16" x14ac:dyDescent="0.25">
      <c r="A367">
        <f t="shared" si="68"/>
        <v>46</v>
      </c>
      <c r="B367" s="54">
        <f t="shared" si="65"/>
        <v>4</v>
      </c>
      <c r="C367" s="55" t="str">
        <f t="shared" si="69"/>
        <v>novembre</v>
      </c>
      <c r="D367">
        <f t="shared" si="66"/>
        <v>2017</v>
      </c>
      <c r="E367" s="13">
        <v>43047</v>
      </c>
      <c r="F367" s="16">
        <v>0.52083333333333337</v>
      </c>
      <c r="G367" s="16">
        <v>0.60416666666666663</v>
      </c>
      <c r="H367" s="16" t="s">
        <v>10</v>
      </c>
      <c r="J367" s="1">
        <f t="shared" si="71"/>
        <v>8.3333333333333259E-2</v>
      </c>
      <c r="K367" s="2">
        <f t="shared" si="72"/>
        <v>0</v>
      </c>
      <c r="L367" s="2">
        <f t="shared" si="70"/>
        <v>4</v>
      </c>
      <c r="M367" s="2">
        <f t="shared" si="73"/>
        <v>64</v>
      </c>
      <c r="N367" s="2">
        <f t="shared" si="74"/>
        <v>87</v>
      </c>
      <c r="O367" s="6" t="str">
        <f t="shared" si="75"/>
        <v>CNT
 de 12h 30 à 14h 30</v>
      </c>
      <c r="P367" t="str">
        <f t="shared" si="67"/>
        <v>OK</v>
      </c>
    </row>
    <row r="368" spans="1:16" x14ac:dyDescent="0.25">
      <c r="A368">
        <f t="shared" si="68"/>
        <v>46</v>
      </c>
      <c r="B368" s="54">
        <f t="shared" si="65"/>
        <v>4</v>
      </c>
      <c r="C368" s="55" t="str">
        <f t="shared" si="69"/>
        <v>novembre</v>
      </c>
      <c r="D368">
        <f t="shared" si="66"/>
        <v>2017</v>
      </c>
      <c r="E368" s="13">
        <v>43047</v>
      </c>
      <c r="F368" s="16">
        <v>0.60416666666666663</v>
      </c>
      <c r="G368" s="16">
        <v>0.79166666666666663</v>
      </c>
      <c r="H368" s="16" t="s">
        <v>14</v>
      </c>
      <c r="J368" s="1">
        <f t="shared" si="71"/>
        <v>0.1875</v>
      </c>
      <c r="K368" s="2">
        <f t="shared" si="72"/>
        <v>0</v>
      </c>
      <c r="L368" s="2">
        <f t="shared" si="70"/>
        <v>4</v>
      </c>
      <c r="M368" s="2">
        <f t="shared" si="73"/>
        <v>88</v>
      </c>
      <c r="N368" s="2">
        <f t="shared" si="74"/>
        <v>141</v>
      </c>
      <c r="O368" s="6" t="str">
        <f t="shared" si="75"/>
        <v>Public
 de 14h 30 à 19h 00</v>
      </c>
      <c r="P368" t="str">
        <f t="shared" si="67"/>
        <v>OK</v>
      </c>
    </row>
    <row r="369" spans="1:16" x14ac:dyDescent="0.25">
      <c r="A369">
        <f t="shared" si="68"/>
        <v>46</v>
      </c>
      <c r="B369" s="54">
        <f t="shared" si="65"/>
        <v>4</v>
      </c>
      <c r="C369" s="55" t="str">
        <f t="shared" si="69"/>
        <v>novembre</v>
      </c>
      <c r="D369">
        <f t="shared" si="66"/>
        <v>2017</v>
      </c>
      <c r="E369" s="13">
        <v>43047</v>
      </c>
      <c r="F369" s="16">
        <v>0.79166666666666663</v>
      </c>
      <c r="G369" s="16">
        <v>0.83333333333333337</v>
      </c>
      <c r="H369" s="16" t="s">
        <v>10</v>
      </c>
      <c r="J369" s="1">
        <f t="shared" si="71"/>
        <v>4.1666666666666741E-2</v>
      </c>
      <c r="K369" s="2">
        <f t="shared" si="72"/>
        <v>0</v>
      </c>
      <c r="L369" s="2">
        <f t="shared" si="70"/>
        <v>4</v>
      </c>
      <c r="M369" s="2">
        <f t="shared" si="73"/>
        <v>142</v>
      </c>
      <c r="N369" s="2">
        <f t="shared" si="74"/>
        <v>153</v>
      </c>
      <c r="O369" s="6" t="str">
        <f t="shared" si="75"/>
        <v>CNT
 de 19h 00 à 20h 00</v>
      </c>
      <c r="P369" t="str">
        <f t="shared" si="67"/>
        <v>OK</v>
      </c>
    </row>
    <row r="370" spans="1:16" x14ac:dyDescent="0.25">
      <c r="A370">
        <f t="shared" si="68"/>
        <v>46</v>
      </c>
      <c r="B370" s="54">
        <f t="shared" si="65"/>
        <v>4</v>
      </c>
      <c r="C370" s="55" t="str">
        <f t="shared" si="69"/>
        <v>novembre</v>
      </c>
      <c r="D370">
        <f t="shared" si="66"/>
        <v>2017</v>
      </c>
      <c r="E370" s="13">
        <v>43047</v>
      </c>
      <c r="F370" s="16">
        <v>0.83333333333333337</v>
      </c>
      <c r="G370" s="16">
        <v>0.9375</v>
      </c>
      <c r="H370" s="16" t="s">
        <v>25</v>
      </c>
      <c r="J370" s="1">
        <f t="shared" si="71"/>
        <v>0.10416666666666663</v>
      </c>
      <c r="K370" s="2">
        <f t="shared" si="72"/>
        <v>0</v>
      </c>
      <c r="L370" s="2">
        <f t="shared" si="70"/>
        <v>4</v>
      </c>
      <c r="M370" s="2">
        <f t="shared" si="73"/>
        <v>154</v>
      </c>
      <c r="N370" s="2">
        <f t="shared" si="74"/>
        <v>183</v>
      </c>
      <c r="O370" s="6" t="str">
        <f t="shared" si="75"/>
        <v>Plongeurs masqués
 de 20h 00 à 22h 30</v>
      </c>
      <c r="P370" t="str">
        <f t="shared" si="67"/>
        <v>OK</v>
      </c>
    </row>
    <row r="371" spans="1:16" x14ac:dyDescent="0.25">
      <c r="A371">
        <f t="shared" si="68"/>
        <v>46</v>
      </c>
      <c r="B371" s="54">
        <f t="shared" si="65"/>
        <v>5</v>
      </c>
      <c r="C371" s="55" t="str">
        <f t="shared" si="69"/>
        <v>novembre</v>
      </c>
      <c r="D371">
        <f t="shared" si="66"/>
        <v>2017</v>
      </c>
      <c r="E371" s="13">
        <v>43048</v>
      </c>
      <c r="F371" s="16">
        <v>0.35416666666666669</v>
      </c>
      <c r="G371" s="16">
        <v>0.41666666666666669</v>
      </c>
      <c r="H371" s="16" t="s">
        <v>9</v>
      </c>
      <c r="J371" s="1">
        <f t="shared" si="71"/>
        <v>6.25E-2</v>
      </c>
      <c r="K371" s="2">
        <f t="shared" si="72"/>
        <v>0</v>
      </c>
      <c r="L371" s="2">
        <f t="shared" si="70"/>
        <v>5</v>
      </c>
      <c r="M371" s="2">
        <f t="shared" si="73"/>
        <v>16</v>
      </c>
      <c r="N371" s="2">
        <f t="shared" si="74"/>
        <v>33</v>
      </c>
      <c r="O371" s="6" t="str">
        <f t="shared" si="75"/>
        <v>Collège B
 de 8h 30 à 10h 00</v>
      </c>
      <c r="P371" t="str">
        <f t="shared" si="67"/>
        <v>OK</v>
      </c>
    </row>
    <row r="372" spans="1:16" x14ac:dyDescent="0.25">
      <c r="A372">
        <f t="shared" si="68"/>
        <v>46</v>
      </c>
      <c r="B372" s="54">
        <f t="shared" si="65"/>
        <v>5</v>
      </c>
      <c r="C372" s="55" t="str">
        <f t="shared" si="69"/>
        <v>novembre</v>
      </c>
      <c r="D372">
        <f t="shared" si="66"/>
        <v>2017</v>
      </c>
      <c r="E372" s="13">
        <v>43048</v>
      </c>
      <c r="F372" s="16">
        <v>0.52083333333333337</v>
      </c>
      <c r="G372" s="16">
        <v>0.5625</v>
      </c>
      <c r="H372" s="16" t="s">
        <v>18</v>
      </c>
      <c r="J372" s="1">
        <f t="shared" si="71"/>
        <v>4.166666666666663E-2</v>
      </c>
      <c r="K372" s="2">
        <f t="shared" si="72"/>
        <v>0</v>
      </c>
      <c r="L372" s="2">
        <f t="shared" si="70"/>
        <v>5</v>
      </c>
      <c r="M372" s="2">
        <f t="shared" si="73"/>
        <v>64</v>
      </c>
      <c r="N372" s="2">
        <f t="shared" si="74"/>
        <v>75</v>
      </c>
      <c r="O372" s="6" t="str">
        <f t="shared" si="75"/>
        <v>Inss
 de 12h 30 à 13h 30</v>
      </c>
      <c r="P372" t="str">
        <f t="shared" si="67"/>
        <v>OK</v>
      </c>
    </row>
    <row r="373" spans="1:16" x14ac:dyDescent="0.25">
      <c r="A373">
        <f t="shared" si="68"/>
        <v>46</v>
      </c>
      <c r="B373" s="54">
        <f t="shared" si="65"/>
        <v>5</v>
      </c>
      <c r="C373" s="55" t="str">
        <f t="shared" si="69"/>
        <v>novembre</v>
      </c>
      <c r="D373">
        <f t="shared" si="66"/>
        <v>2017</v>
      </c>
      <c r="E373" s="13">
        <v>43048</v>
      </c>
      <c r="F373" s="16">
        <v>0.58333333333333337</v>
      </c>
      <c r="G373" s="16">
        <v>0.61111111111111105</v>
      </c>
      <c r="H373" s="16" t="s">
        <v>19</v>
      </c>
      <c r="J373" s="1">
        <f t="shared" si="71"/>
        <v>2.7777777777777679E-2</v>
      </c>
      <c r="K373" s="2">
        <f t="shared" si="72"/>
        <v>0</v>
      </c>
      <c r="L373" s="2">
        <f t="shared" si="70"/>
        <v>5</v>
      </c>
      <c r="M373" s="2">
        <f t="shared" si="73"/>
        <v>82</v>
      </c>
      <c r="N373" s="2">
        <f t="shared" si="74"/>
        <v>88.999999999999972</v>
      </c>
      <c r="O373" s="6" t="str">
        <f t="shared" si="75"/>
        <v>Ecole Primaire A
 de 14h 00 à 14h 40</v>
      </c>
      <c r="P373" t="str">
        <f t="shared" si="67"/>
        <v>OK</v>
      </c>
    </row>
    <row r="374" spans="1:16" x14ac:dyDescent="0.25">
      <c r="A374">
        <f t="shared" si="68"/>
        <v>46</v>
      </c>
      <c r="B374" s="54">
        <f t="shared" si="65"/>
        <v>5</v>
      </c>
      <c r="C374" s="55" t="str">
        <f t="shared" si="69"/>
        <v>novembre</v>
      </c>
      <c r="D374">
        <f t="shared" si="66"/>
        <v>2017</v>
      </c>
      <c r="E374" s="13">
        <v>43048</v>
      </c>
      <c r="F374" s="16">
        <v>0.61458333333333337</v>
      </c>
      <c r="G374" s="16">
        <v>0.64236111111111105</v>
      </c>
      <c r="H374" s="16" t="s">
        <v>19</v>
      </c>
      <c r="J374" s="1">
        <f t="shared" si="71"/>
        <v>2.7777777777777679E-2</v>
      </c>
      <c r="K374" s="2">
        <f t="shared" si="72"/>
        <v>0</v>
      </c>
      <c r="L374" s="2">
        <f t="shared" si="70"/>
        <v>5</v>
      </c>
      <c r="M374" s="2">
        <f t="shared" si="73"/>
        <v>91</v>
      </c>
      <c r="N374" s="2">
        <f t="shared" si="74"/>
        <v>97.999999999999972</v>
      </c>
      <c r="O374" s="6" t="str">
        <f t="shared" si="75"/>
        <v>Ecole Primaire A
 de 14h 45 à 15h 25</v>
      </c>
      <c r="P374" t="str">
        <f t="shared" si="67"/>
        <v>OK</v>
      </c>
    </row>
    <row r="375" spans="1:16" x14ac:dyDescent="0.25">
      <c r="A375">
        <f t="shared" si="68"/>
        <v>46</v>
      </c>
      <c r="B375" s="54">
        <f t="shared" si="65"/>
        <v>5</v>
      </c>
      <c r="C375" s="55" t="str">
        <f t="shared" si="69"/>
        <v>novembre</v>
      </c>
      <c r="D375">
        <f t="shared" si="66"/>
        <v>2017</v>
      </c>
      <c r="E375" s="13">
        <v>43048</v>
      </c>
      <c r="F375" s="16">
        <v>0.66666666666666663</v>
      </c>
      <c r="G375" s="16">
        <v>0.75</v>
      </c>
      <c r="H375" s="16" t="s">
        <v>6</v>
      </c>
      <c r="J375" s="1">
        <f t="shared" si="71"/>
        <v>8.333333333333337E-2</v>
      </c>
      <c r="K375" s="2">
        <f t="shared" si="72"/>
        <v>0</v>
      </c>
      <c r="L375" s="2">
        <f t="shared" si="70"/>
        <v>5</v>
      </c>
      <c r="M375" s="2">
        <f t="shared" si="73"/>
        <v>106</v>
      </c>
      <c r="N375" s="2">
        <f t="shared" si="74"/>
        <v>129</v>
      </c>
      <c r="O375" s="6" t="str">
        <f t="shared" si="75"/>
        <v>Lycée
 de 16h 00 à 18h 00</v>
      </c>
      <c r="P375" t="str">
        <f t="shared" si="67"/>
        <v>OK</v>
      </c>
    </row>
    <row r="376" spans="1:16" x14ac:dyDescent="0.25">
      <c r="A376">
        <f t="shared" si="68"/>
        <v>46</v>
      </c>
      <c r="B376" s="54">
        <f t="shared" si="65"/>
        <v>5</v>
      </c>
      <c r="C376" s="55" t="str">
        <f t="shared" si="69"/>
        <v>novembre</v>
      </c>
      <c r="D376">
        <f t="shared" si="66"/>
        <v>2017</v>
      </c>
      <c r="E376" s="13">
        <v>43048</v>
      </c>
      <c r="F376" s="16">
        <v>0.75</v>
      </c>
      <c r="G376" s="16">
        <v>0.83333333333333337</v>
      </c>
      <c r="H376" s="16" t="s">
        <v>14</v>
      </c>
      <c r="J376" s="1">
        <f t="shared" si="71"/>
        <v>8.333333333333337E-2</v>
      </c>
      <c r="K376" s="2">
        <f t="shared" si="72"/>
        <v>0</v>
      </c>
      <c r="L376" s="2">
        <f t="shared" si="70"/>
        <v>5</v>
      </c>
      <c r="M376" s="2">
        <f t="shared" si="73"/>
        <v>130</v>
      </c>
      <c r="N376" s="2">
        <f t="shared" si="74"/>
        <v>153</v>
      </c>
      <c r="O376" s="6" t="str">
        <f t="shared" si="75"/>
        <v>Public
 de 18h 00 à 20h 00</v>
      </c>
      <c r="P376" t="str">
        <f t="shared" si="67"/>
        <v>OK</v>
      </c>
    </row>
    <row r="377" spans="1:16" x14ac:dyDescent="0.25">
      <c r="A377">
        <f t="shared" si="68"/>
        <v>46</v>
      </c>
      <c r="B377" s="54">
        <f t="shared" si="65"/>
        <v>5</v>
      </c>
      <c r="C377" s="55" t="str">
        <f t="shared" si="69"/>
        <v>novembre</v>
      </c>
      <c r="D377">
        <f t="shared" si="66"/>
        <v>2017</v>
      </c>
      <c r="E377" s="13">
        <v>43048</v>
      </c>
      <c r="F377" s="16">
        <v>0.83333333333333337</v>
      </c>
      <c r="G377" s="16">
        <v>0.9375</v>
      </c>
      <c r="H377" s="16" t="s">
        <v>10</v>
      </c>
      <c r="J377" s="1">
        <f t="shared" si="71"/>
        <v>0.10416666666666663</v>
      </c>
      <c r="K377" s="2">
        <f t="shared" si="72"/>
        <v>0</v>
      </c>
      <c r="L377" s="2">
        <f t="shared" si="70"/>
        <v>5</v>
      </c>
      <c r="M377" s="2">
        <f t="shared" si="73"/>
        <v>154</v>
      </c>
      <c r="N377" s="2">
        <f t="shared" si="74"/>
        <v>183</v>
      </c>
      <c r="O377" s="6" t="str">
        <f t="shared" si="75"/>
        <v>CNT
 de 20h 00 à 22h 30</v>
      </c>
      <c r="P377" t="str">
        <f t="shared" si="67"/>
        <v>OK</v>
      </c>
    </row>
    <row r="378" spans="1:16" x14ac:dyDescent="0.25">
      <c r="A378">
        <f t="shared" si="68"/>
        <v>46</v>
      </c>
      <c r="B378" s="54">
        <f t="shared" si="65"/>
        <v>6</v>
      </c>
      <c r="C378" s="55" t="str">
        <f t="shared" si="69"/>
        <v>novembre</v>
      </c>
      <c r="D378">
        <f t="shared" si="66"/>
        <v>2017</v>
      </c>
      <c r="E378" s="13">
        <v>43049</v>
      </c>
      <c r="F378" s="16">
        <v>0.375</v>
      </c>
      <c r="G378" s="16">
        <v>0.47916666666666669</v>
      </c>
      <c r="H378" s="16" t="s">
        <v>21</v>
      </c>
      <c r="J378" s="1">
        <f t="shared" si="71"/>
        <v>0.10416666666666669</v>
      </c>
      <c r="K378" s="2">
        <f t="shared" si="72"/>
        <v>0</v>
      </c>
      <c r="L378" s="2">
        <f t="shared" si="70"/>
        <v>6</v>
      </c>
      <c r="M378" s="2">
        <f t="shared" si="73"/>
        <v>22</v>
      </c>
      <c r="N378" s="2">
        <f t="shared" si="74"/>
        <v>51</v>
      </c>
      <c r="O378" s="6" t="str">
        <f t="shared" si="75"/>
        <v>Ecole Primaire B
 de 9h 00 à 11h 30</v>
      </c>
      <c r="P378" t="str">
        <f t="shared" si="67"/>
        <v>OK</v>
      </c>
    </row>
    <row r="379" spans="1:16" x14ac:dyDescent="0.25">
      <c r="A379">
        <f t="shared" si="68"/>
        <v>46</v>
      </c>
      <c r="B379" s="54">
        <f t="shared" si="65"/>
        <v>6</v>
      </c>
      <c r="C379" s="55" t="str">
        <f t="shared" si="69"/>
        <v>novembre</v>
      </c>
      <c r="D379">
        <f t="shared" si="66"/>
        <v>2017</v>
      </c>
      <c r="E379" s="13">
        <v>43049</v>
      </c>
      <c r="F379" s="16">
        <v>0.52083333333333337</v>
      </c>
      <c r="G379" s="16">
        <v>0.5625</v>
      </c>
      <c r="H379" s="16" t="s">
        <v>13</v>
      </c>
      <c r="J379" s="1">
        <f t="shared" si="71"/>
        <v>4.166666666666663E-2</v>
      </c>
      <c r="K379" s="2">
        <f t="shared" si="72"/>
        <v>0</v>
      </c>
      <c r="L379" s="2">
        <f t="shared" si="70"/>
        <v>6</v>
      </c>
      <c r="M379" s="2">
        <f t="shared" si="73"/>
        <v>64</v>
      </c>
      <c r="N379" s="2">
        <f t="shared" si="74"/>
        <v>75</v>
      </c>
      <c r="O379" s="6" t="str">
        <f t="shared" si="75"/>
        <v>Maison Des Cèdres
 de 12h 30 à 13h 30</v>
      </c>
      <c r="P379" t="str">
        <f t="shared" si="67"/>
        <v>OK</v>
      </c>
    </row>
    <row r="380" spans="1:16" x14ac:dyDescent="0.25">
      <c r="A380">
        <f t="shared" si="68"/>
        <v>46</v>
      </c>
      <c r="B380" s="54">
        <f t="shared" si="65"/>
        <v>6</v>
      </c>
      <c r="C380" s="55" t="str">
        <f t="shared" si="69"/>
        <v>novembre</v>
      </c>
      <c r="D380">
        <f t="shared" si="66"/>
        <v>2017</v>
      </c>
      <c r="E380" s="13">
        <v>43049</v>
      </c>
      <c r="F380" s="16">
        <v>0.58333333333333337</v>
      </c>
      <c r="G380" s="16">
        <v>0.66666666666666663</v>
      </c>
      <c r="H380" s="16" t="s">
        <v>6</v>
      </c>
      <c r="J380" s="1">
        <f t="shared" si="71"/>
        <v>8.3333333333333259E-2</v>
      </c>
      <c r="K380" s="2">
        <f t="shared" si="72"/>
        <v>0</v>
      </c>
      <c r="L380" s="2">
        <f t="shared" si="70"/>
        <v>6</v>
      </c>
      <c r="M380" s="2">
        <f t="shared" si="73"/>
        <v>82</v>
      </c>
      <c r="N380" s="2">
        <f t="shared" si="74"/>
        <v>105</v>
      </c>
      <c r="O380" s="6" t="str">
        <f t="shared" si="75"/>
        <v>Lycée
 de 14h 00 à 16h 00</v>
      </c>
      <c r="P380" t="str">
        <f t="shared" si="67"/>
        <v>OK</v>
      </c>
    </row>
    <row r="381" spans="1:16" x14ac:dyDescent="0.25">
      <c r="A381">
        <f t="shared" si="68"/>
        <v>46</v>
      </c>
      <c r="B381" s="54">
        <f t="shared" si="65"/>
        <v>6</v>
      </c>
      <c r="C381" s="55" t="str">
        <f t="shared" si="69"/>
        <v>novembre</v>
      </c>
      <c r="D381">
        <f t="shared" si="66"/>
        <v>2017</v>
      </c>
      <c r="E381" s="13">
        <v>43049</v>
      </c>
      <c r="F381" s="16">
        <v>0.66666666666666663</v>
      </c>
      <c r="G381" s="16">
        <v>0.75</v>
      </c>
      <c r="H381" s="16" t="s">
        <v>6</v>
      </c>
      <c r="J381" s="1">
        <f t="shared" si="71"/>
        <v>8.333333333333337E-2</v>
      </c>
      <c r="K381" s="2">
        <f t="shared" si="72"/>
        <v>0</v>
      </c>
      <c r="L381" s="2">
        <f t="shared" si="70"/>
        <v>6</v>
      </c>
      <c r="M381" s="2">
        <f t="shared" si="73"/>
        <v>106</v>
      </c>
      <c r="N381" s="2">
        <f t="shared" si="74"/>
        <v>129</v>
      </c>
      <c r="O381" s="6" t="str">
        <f t="shared" si="75"/>
        <v>Lycée
 de 16h 00 à 18h 00</v>
      </c>
      <c r="P381" t="str">
        <f t="shared" si="67"/>
        <v>OK</v>
      </c>
    </row>
    <row r="382" spans="1:16" x14ac:dyDescent="0.25">
      <c r="A382">
        <f t="shared" si="68"/>
        <v>46</v>
      </c>
      <c r="B382" s="54">
        <f t="shared" si="65"/>
        <v>6</v>
      </c>
      <c r="C382" s="55" t="str">
        <f t="shared" si="69"/>
        <v>novembre</v>
      </c>
      <c r="D382">
        <f t="shared" si="66"/>
        <v>2017</v>
      </c>
      <c r="E382" s="13">
        <v>43049</v>
      </c>
      <c r="F382" s="16">
        <v>0.75</v>
      </c>
      <c r="G382" s="16">
        <v>0.83333333333333337</v>
      </c>
      <c r="H382" s="16" t="s">
        <v>14</v>
      </c>
      <c r="J382" s="1">
        <f t="shared" si="71"/>
        <v>8.333333333333337E-2</v>
      </c>
      <c r="K382" s="2">
        <f t="shared" si="72"/>
        <v>0</v>
      </c>
      <c r="L382" s="2">
        <f t="shared" si="70"/>
        <v>6</v>
      </c>
      <c r="M382" s="2">
        <f t="shared" si="73"/>
        <v>130</v>
      </c>
      <c r="N382" s="2">
        <f t="shared" si="74"/>
        <v>153</v>
      </c>
      <c r="O382" s="6" t="str">
        <f t="shared" si="75"/>
        <v>Public
 de 18h 00 à 20h 00</v>
      </c>
      <c r="P382" t="str">
        <f t="shared" si="67"/>
        <v>OK</v>
      </c>
    </row>
    <row r="383" spans="1:16" x14ac:dyDescent="0.25">
      <c r="A383">
        <f t="shared" si="68"/>
        <v>46</v>
      </c>
      <c r="B383" s="54">
        <f t="shared" si="65"/>
        <v>6</v>
      </c>
      <c r="C383" s="55" t="str">
        <f t="shared" si="69"/>
        <v>novembre</v>
      </c>
      <c r="D383">
        <f t="shared" si="66"/>
        <v>2017</v>
      </c>
      <c r="E383" s="13">
        <v>43049</v>
      </c>
      <c r="F383" s="16">
        <v>0.83333333333333337</v>
      </c>
      <c r="G383" s="16">
        <v>0.875</v>
      </c>
      <c r="H383" s="16" t="s">
        <v>10</v>
      </c>
      <c r="J383" s="1">
        <f t="shared" si="71"/>
        <v>4.166666666666663E-2</v>
      </c>
      <c r="K383" s="2">
        <f t="shared" si="72"/>
        <v>0</v>
      </c>
      <c r="L383" s="2">
        <f t="shared" si="70"/>
        <v>6</v>
      </c>
      <c r="M383" s="2">
        <f t="shared" si="73"/>
        <v>154</v>
      </c>
      <c r="N383" s="2">
        <f t="shared" si="74"/>
        <v>165</v>
      </c>
      <c r="O383" s="6" t="str">
        <f t="shared" si="75"/>
        <v>CNT
 de 20h 00 à 21h 00</v>
      </c>
      <c r="P383" t="str">
        <f t="shared" si="67"/>
        <v>OK</v>
      </c>
    </row>
    <row r="384" spans="1:16" x14ac:dyDescent="0.25">
      <c r="A384">
        <f t="shared" si="68"/>
        <v>46</v>
      </c>
      <c r="B384" s="54">
        <f t="shared" si="65"/>
        <v>6</v>
      </c>
      <c r="C384" s="55" t="str">
        <f t="shared" si="69"/>
        <v>novembre</v>
      </c>
      <c r="D384">
        <f t="shared" si="66"/>
        <v>2017</v>
      </c>
      <c r="E384" s="13">
        <v>43049</v>
      </c>
      <c r="F384" s="16">
        <v>0.875</v>
      </c>
      <c r="G384" s="16">
        <v>0.9375</v>
      </c>
      <c r="H384" s="16" t="s">
        <v>22</v>
      </c>
      <c r="J384" s="1">
        <f t="shared" si="71"/>
        <v>6.25E-2</v>
      </c>
      <c r="K384" s="2">
        <f t="shared" si="72"/>
        <v>0</v>
      </c>
      <c r="L384" s="2">
        <f t="shared" si="70"/>
        <v>6</v>
      </c>
      <c r="M384" s="2">
        <f t="shared" si="73"/>
        <v>166</v>
      </c>
      <c r="N384" s="2">
        <f t="shared" si="74"/>
        <v>183</v>
      </c>
      <c r="O384" s="6" t="str">
        <f t="shared" si="75"/>
        <v>TVSV
 de 21h 00 à 22h 30</v>
      </c>
      <c r="P384" t="str">
        <f t="shared" si="67"/>
        <v>OK</v>
      </c>
    </row>
    <row r="385" spans="1:16" x14ac:dyDescent="0.25">
      <c r="A385">
        <f t="shared" si="68"/>
        <v>46</v>
      </c>
      <c r="B385" s="54">
        <f t="shared" si="65"/>
        <v>7</v>
      </c>
      <c r="C385" s="55" t="str">
        <f t="shared" si="69"/>
        <v>novembre</v>
      </c>
      <c r="D385">
        <f t="shared" si="66"/>
        <v>2017</v>
      </c>
      <c r="E385" s="13">
        <v>43050</v>
      </c>
      <c r="F385" s="16">
        <v>0.33333333333333331</v>
      </c>
      <c r="G385" s="16">
        <v>0.375</v>
      </c>
      <c r="H385" s="16" t="s">
        <v>7</v>
      </c>
      <c r="J385" s="1">
        <f t="shared" si="71"/>
        <v>4.1666666666666685E-2</v>
      </c>
      <c r="K385" s="2">
        <f t="shared" si="72"/>
        <v>0</v>
      </c>
      <c r="L385" s="2">
        <f t="shared" si="70"/>
        <v>7</v>
      </c>
      <c r="M385" s="2">
        <f t="shared" si="73"/>
        <v>10</v>
      </c>
      <c r="N385" s="2">
        <f t="shared" si="74"/>
        <v>21</v>
      </c>
      <c r="O385" s="6" t="str">
        <f t="shared" si="75"/>
        <v>Gym Volontaire
 de 8h 00 à 9h 00</v>
      </c>
      <c r="P385" t="str">
        <f t="shared" si="67"/>
        <v>OK</v>
      </c>
    </row>
    <row r="386" spans="1:16" x14ac:dyDescent="0.25">
      <c r="A386">
        <f t="shared" si="68"/>
        <v>46</v>
      </c>
      <c r="B386" s="54">
        <f t="shared" ref="B386:B449" si="76">WEEKDAY(E386)</f>
        <v>7</v>
      </c>
      <c r="C386" s="55" t="str">
        <f t="shared" si="69"/>
        <v>novembre</v>
      </c>
      <c r="D386">
        <f t="shared" ref="D386:D449" si="77">YEAR(E386)</f>
        <v>2017</v>
      </c>
      <c r="E386" s="13">
        <v>43050</v>
      </c>
      <c r="F386" s="16">
        <v>0.375</v>
      </c>
      <c r="G386" s="16">
        <v>0.45833333333333331</v>
      </c>
      <c r="H386" s="16" t="s">
        <v>23</v>
      </c>
      <c r="J386" s="1">
        <f t="shared" si="71"/>
        <v>8.3333333333333315E-2</v>
      </c>
      <c r="K386" s="2">
        <f t="shared" si="72"/>
        <v>0</v>
      </c>
      <c r="L386" s="2">
        <f t="shared" si="70"/>
        <v>7</v>
      </c>
      <c r="M386" s="2">
        <f t="shared" si="73"/>
        <v>22</v>
      </c>
      <c r="N386" s="2">
        <f t="shared" si="74"/>
        <v>45</v>
      </c>
      <c r="O386" s="6" t="str">
        <f t="shared" si="75"/>
        <v>Val Horizon
 de 9h 00 à 11h 00</v>
      </c>
      <c r="P386" t="str">
        <f t="shared" ref="P386:P449" si="78">IF(E385+G385&gt;E386+F386,"Erreur","OK")</f>
        <v>OK</v>
      </c>
    </row>
    <row r="387" spans="1:16" x14ac:dyDescent="0.25">
      <c r="A387">
        <f t="shared" ref="A387:A450" si="79">WEEKNUM(E387,2)</f>
        <v>46</v>
      </c>
      <c r="B387" s="54">
        <f t="shared" si="76"/>
        <v>7</v>
      </c>
      <c r="C387" s="55" t="str">
        <f t="shared" ref="C387:C450" si="80">TEXT(E387,"mmmm")</f>
        <v>novembre</v>
      </c>
      <c r="D387">
        <f t="shared" si="77"/>
        <v>2017</v>
      </c>
      <c r="E387" s="13">
        <v>43050</v>
      </c>
      <c r="F387" s="16">
        <v>0.45833333333333331</v>
      </c>
      <c r="G387" s="16">
        <v>0.60416666666666663</v>
      </c>
      <c r="H387" s="16" t="s">
        <v>10</v>
      </c>
      <c r="J387" s="1">
        <f t="shared" si="71"/>
        <v>0.14583333333333331</v>
      </c>
      <c r="K387" s="2">
        <f t="shared" si="72"/>
        <v>0</v>
      </c>
      <c r="L387" s="2">
        <f t="shared" ref="L387:L450" si="81">IF(B387=1,8,B387)</f>
        <v>7</v>
      </c>
      <c r="M387" s="2">
        <f t="shared" si="73"/>
        <v>46</v>
      </c>
      <c r="N387" s="2">
        <f t="shared" si="74"/>
        <v>87</v>
      </c>
      <c r="O387" s="6" t="str">
        <f t="shared" si="75"/>
        <v>CNT
 de 11h 00 à 14h 30</v>
      </c>
      <c r="P387" t="str">
        <f t="shared" si="78"/>
        <v>OK</v>
      </c>
    </row>
    <row r="388" spans="1:16" x14ac:dyDescent="0.25">
      <c r="A388">
        <f t="shared" si="79"/>
        <v>46</v>
      </c>
      <c r="B388" s="54">
        <f t="shared" si="76"/>
        <v>7</v>
      </c>
      <c r="C388" s="55" t="str">
        <f t="shared" si="80"/>
        <v>novembre</v>
      </c>
      <c r="D388">
        <f t="shared" si="77"/>
        <v>2017</v>
      </c>
      <c r="E388" s="13">
        <v>43050</v>
      </c>
      <c r="F388" s="16">
        <v>0.60416666666666663</v>
      </c>
      <c r="G388" s="16">
        <v>0.79166666666666663</v>
      </c>
      <c r="H388" s="16" t="s">
        <v>24</v>
      </c>
      <c r="J388" s="1">
        <f t="shared" si="71"/>
        <v>0.1875</v>
      </c>
      <c r="K388" s="2">
        <f t="shared" si="72"/>
        <v>0</v>
      </c>
      <c r="L388" s="2">
        <f t="shared" si="81"/>
        <v>7</v>
      </c>
      <c r="M388" s="2">
        <f t="shared" si="73"/>
        <v>88</v>
      </c>
      <c r="N388" s="2">
        <f t="shared" si="74"/>
        <v>141</v>
      </c>
      <c r="O388" s="6" t="str">
        <f t="shared" si="75"/>
        <v>Public + SDIS ET/OU PSIG
 de 14h 30 à 19h 00</v>
      </c>
      <c r="P388" t="str">
        <f t="shared" si="78"/>
        <v>OK</v>
      </c>
    </row>
    <row r="389" spans="1:16" x14ac:dyDescent="0.25">
      <c r="A389">
        <f t="shared" si="79"/>
        <v>46</v>
      </c>
      <c r="B389" s="54">
        <f t="shared" si="76"/>
        <v>7</v>
      </c>
      <c r="C389" s="55" t="str">
        <f t="shared" si="80"/>
        <v>novembre</v>
      </c>
      <c r="D389">
        <f t="shared" si="77"/>
        <v>2017</v>
      </c>
      <c r="E389" s="13">
        <v>43050</v>
      </c>
      <c r="F389" s="16">
        <v>0.79166666666666663</v>
      </c>
      <c r="G389" s="16">
        <v>0.84375</v>
      </c>
      <c r="H389" s="16" t="s">
        <v>25</v>
      </c>
      <c r="J389" s="1">
        <f t="shared" si="71"/>
        <v>5.208333333333337E-2</v>
      </c>
      <c r="K389" s="2">
        <f t="shared" si="72"/>
        <v>0</v>
      </c>
      <c r="L389" s="2">
        <f t="shared" si="81"/>
        <v>7</v>
      </c>
      <c r="M389" s="2">
        <f t="shared" si="73"/>
        <v>142</v>
      </c>
      <c r="N389" s="2">
        <f t="shared" si="74"/>
        <v>156</v>
      </c>
      <c r="O389" s="6" t="str">
        <f t="shared" si="75"/>
        <v>Plongeurs masqués
 de 19h 00 à 20h 15</v>
      </c>
      <c r="P389" t="str">
        <f t="shared" si="78"/>
        <v>OK</v>
      </c>
    </row>
    <row r="390" spans="1:16" x14ac:dyDescent="0.25">
      <c r="A390">
        <f t="shared" si="79"/>
        <v>46</v>
      </c>
      <c r="B390" s="54">
        <f t="shared" si="76"/>
        <v>1</v>
      </c>
      <c r="C390" s="55" t="str">
        <f t="shared" si="80"/>
        <v>novembre</v>
      </c>
      <c r="D390">
        <f t="shared" si="77"/>
        <v>2017</v>
      </c>
      <c r="E390" s="13">
        <v>43051</v>
      </c>
      <c r="F390" s="16">
        <v>0.3125</v>
      </c>
      <c r="G390" s="16">
        <v>0.41666666666666669</v>
      </c>
      <c r="H390" s="16" t="s">
        <v>10</v>
      </c>
      <c r="J390" s="1">
        <f t="shared" si="71"/>
        <v>0.10416666666666669</v>
      </c>
      <c r="K390" s="2">
        <f t="shared" si="72"/>
        <v>0</v>
      </c>
      <c r="L390" s="2">
        <f t="shared" si="81"/>
        <v>8</v>
      </c>
      <c r="M390" s="2">
        <f t="shared" si="73"/>
        <v>4</v>
      </c>
      <c r="N390" s="2">
        <f t="shared" si="74"/>
        <v>33</v>
      </c>
      <c r="O390" s="6" t="str">
        <f t="shared" si="75"/>
        <v>CNT
 de 7h 30 à 10h 00</v>
      </c>
      <c r="P390" t="str">
        <f t="shared" si="78"/>
        <v>OK</v>
      </c>
    </row>
    <row r="391" spans="1:16" x14ac:dyDescent="0.25">
      <c r="A391">
        <f t="shared" si="79"/>
        <v>46</v>
      </c>
      <c r="B391" s="54">
        <f t="shared" si="76"/>
        <v>1</v>
      </c>
      <c r="C391" s="55" t="str">
        <f t="shared" si="80"/>
        <v>novembre</v>
      </c>
      <c r="D391">
        <f t="shared" si="77"/>
        <v>2017</v>
      </c>
      <c r="E391" s="13">
        <v>43051</v>
      </c>
      <c r="F391" s="16">
        <v>0.41666666666666669</v>
      </c>
      <c r="G391" s="16">
        <v>0.5625</v>
      </c>
      <c r="H391" s="16" t="s">
        <v>14</v>
      </c>
      <c r="J391" s="1">
        <f t="shared" si="71"/>
        <v>0.14583333333333331</v>
      </c>
      <c r="K391" s="2">
        <f t="shared" si="72"/>
        <v>0</v>
      </c>
      <c r="L391" s="2">
        <f t="shared" si="81"/>
        <v>8</v>
      </c>
      <c r="M391" s="2">
        <f t="shared" si="73"/>
        <v>34</v>
      </c>
      <c r="N391" s="2">
        <f t="shared" si="74"/>
        <v>75</v>
      </c>
      <c r="O391" s="6" t="str">
        <f t="shared" si="75"/>
        <v>Public
 de 10h 00 à 13h 30</v>
      </c>
      <c r="P391" t="str">
        <f t="shared" si="78"/>
        <v>OK</v>
      </c>
    </row>
    <row r="392" spans="1:16" x14ac:dyDescent="0.25">
      <c r="A392">
        <f t="shared" si="79"/>
        <v>47</v>
      </c>
      <c r="B392" s="54">
        <f t="shared" si="76"/>
        <v>2</v>
      </c>
      <c r="C392" s="55" t="str">
        <f t="shared" si="80"/>
        <v>novembre</v>
      </c>
      <c r="D392">
        <f t="shared" si="77"/>
        <v>2017</v>
      </c>
      <c r="E392" s="13">
        <v>43052</v>
      </c>
      <c r="F392" s="16">
        <v>0.375</v>
      </c>
      <c r="G392" s="16">
        <v>0.44791666666666669</v>
      </c>
      <c r="H392" s="16" t="s">
        <v>6</v>
      </c>
      <c r="J392" s="1">
        <f t="shared" si="71"/>
        <v>7.2916666666666685E-2</v>
      </c>
      <c r="K392" s="2">
        <f t="shared" si="72"/>
        <v>0</v>
      </c>
      <c r="L392" s="2">
        <f t="shared" si="81"/>
        <v>2</v>
      </c>
      <c r="M392" s="2">
        <f t="shared" si="73"/>
        <v>22</v>
      </c>
      <c r="N392" s="2">
        <f t="shared" si="74"/>
        <v>42</v>
      </c>
      <c r="O392" s="6" t="str">
        <f t="shared" si="75"/>
        <v>Lycée
 de 9h 00 à 10h 45</v>
      </c>
      <c r="P392" t="str">
        <f t="shared" si="78"/>
        <v>OK</v>
      </c>
    </row>
    <row r="393" spans="1:16" x14ac:dyDescent="0.25">
      <c r="A393">
        <f t="shared" si="79"/>
        <v>47</v>
      </c>
      <c r="B393" s="54">
        <f t="shared" si="76"/>
        <v>2</v>
      </c>
      <c r="C393" s="55" t="str">
        <f t="shared" si="80"/>
        <v>novembre</v>
      </c>
      <c r="D393">
        <f t="shared" si="77"/>
        <v>2017</v>
      </c>
      <c r="E393" s="13">
        <v>43052</v>
      </c>
      <c r="F393" s="16">
        <v>0.5</v>
      </c>
      <c r="G393" s="16">
        <v>0.5625</v>
      </c>
      <c r="H393" s="16" t="s">
        <v>7</v>
      </c>
      <c r="J393" s="1">
        <f t="shared" si="71"/>
        <v>6.25E-2</v>
      </c>
      <c r="K393" s="2">
        <f t="shared" si="72"/>
        <v>0</v>
      </c>
      <c r="L393" s="2">
        <f t="shared" si="81"/>
        <v>2</v>
      </c>
      <c r="M393" s="2">
        <f t="shared" si="73"/>
        <v>58</v>
      </c>
      <c r="N393" s="2">
        <f t="shared" si="74"/>
        <v>75</v>
      </c>
      <c r="O393" s="6" t="str">
        <f t="shared" si="75"/>
        <v>Gym Volontaire
 de 12h 00 à 13h 30</v>
      </c>
      <c r="P393" t="str">
        <f t="shared" si="78"/>
        <v>OK</v>
      </c>
    </row>
    <row r="394" spans="1:16" x14ac:dyDescent="0.25">
      <c r="A394">
        <f t="shared" si="79"/>
        <v>47</v>
      </c>
      <c r="B394" s="54">
        <f t="shared" si="76"/>
        <v>2</v>
      </c>
      <c r="C394" s="55" t="str">
        <f t="shared" si="80"/>
        <v>novembre</v>
      </c>
      <c r="D394">
        <f t="shared" si="77"/>
        <v>2017</v>
      </c>
      <c r="E394" s="13">
        <v>43052</v>
      </c>
      <c r="F394" s="16">
        <v>0.58333333333333337</v>
      </c>
      <c r="G394" s="16">
        <v>0.64583333333333337</v>
      </c>
      <c r="H394" s="16" t="s">
        <v>8</v>
      </c>
      <c r="J394" s="1">
        <f t="shared" si="71"/>
        <v>6.25E-2</v>
      </c>
      <c r="K394" s="2">
        <f t="shared" si="72"/>
        <v>0</v>
      </c>
      <c r="L394" s="2">
        <f t="shared" si="81"/>
        <v>2</v>
      </c>
      <c r="M394" s="2">
        <f t="shared" si="73"/>
        <v>82</v>
      </c>
      <c r="N394" s="2">
        <f t="shared" si="74"/>
        <v>99</v>
      </c>
      <c r="O394" s="6" t="str">
        <f t="shared" si="75"/>
        <v>Collège A
 de 14h 00 à 15h 30</v>
      </c>
      <c r="P394" t="str">
        <f t="shared" si="78"/>
        <v>OK</v>
      </c>
    </row>
    <row r="395" spans="1:16" x14ac:dyDescent="0.25">
      <c r="A395">
        <f t="shared" si="79"/>
        <v>47</v>
      </c>
      <c r="B395" s="54">
        <f t="shared" si="76"/>
        <v>2</v>
      </c>
      <c r="C395" s="55" t="str">
        <f t="shared" si="80"/>
        <v>novembre</v>
      </c>
      <c r="D395">
        <f t="shared" si="77"/>
        <v>2017</v>
      </c>
      <c r="E395" s="13">
        <v>43052</v>
      </c>
      <c r="F395" s="16">
        <v>0.64583333333333337</v>
      </c>
      <c r="G395" s="16">
        <v>0.70833333333333337</v>
      </c>
      <c r="H395" s="16" t="s">
        <v>9</v>
      </c>
      <c r="J395" s="1">
        <f t="shared" si="71"/>
        <v>6.25E-2</v>
      </c>
      <c r="K395" s="2">
        <f t="shared" si="72"/>
        <v>0</v>
      </c>
      <c r="L395" s="2">
        <f t="shared" si="81"/>
        <v>2</v>
      </c>
      <c r="M395" s="2">
        <f t="shared" si="73"/>
        <v>100</v>
      </c>
      <c r="N395" s="2">
        <f t="shared" si="74"/>
        <v>117</v>
      </c>
      <c r="O395" s="6" t="str">
        <f t="shared" si="75"/>
        <v>Collège B
 de 15h 30 à 17h 00</v>
      </c>
      <c r="P395" t="str">
        <f t="shared" si="78"/>
        <v>OK</v>
      </c>
    </row>
    <row r="396" spans="1:16" x14ac:dyDescent="0.25">
      <c r="A396">
        <f t="shared" si="79"/>
        <v>47</v>
      </c>
      <c r="B396" s="54">
        <f t="shared" si="76"/>
        <v>2</v>
      </c>
      <c r="C396" s="55" t="str">
        <f t="shared" si="80"/>
        <v>novembre</v>
      </c>
      <c r="D396">
        <f t="shared" si="77"/>
        <v>2017</v>
      </c>
      <c r="E396" s="13">
        <v>43052</v>
      </c>
      <c r="F396" s="16">
        <v>0.70833333333333337</v>
      </c>
      <c r="G396" s="16">
        <v>0.75</v>
      </c>
      <c r="H396" s="16" t="s">
        <v>7</v>
      </c>
      <c r="J396" s="1">
        <f t="shared" si="71"/>
        <v>4.166666666666663E-2</v>
      </c>
      <c r="K396" s="2">
        <f t="shared" si="72"/>
        <v>0</v>
      </c>
      <c r="L396" s="2">
        <f t="shared" si="81"/>
        <v>2</v>
      </c>
      <c r="M396" s="2">
        <f t="shared" si="73"/>
        <v>118</v>
      </c>
      <c r="N396" s="2">
        <f t="shared" si="74"/>
        <v>129</v>
      </c>
      <c r="O396" s="6" t="str">
        <f t="shared" si="75"/>
        <v>Gym Volontaire
 de 17h 00 à 18h 00</v>
      </c>
      <c r="P396" t="str">
        <f t="shared" si="78"/>
        <v>OK</v>
      </c>
    </row>
    <row r="397" spans="1:16" x14ac:dyDescent="0.25">
      <c r="A397">
        <f t="shared" si="79"/>
        <v>47</v>
      </c>
      <c r="B397" s="54">
        <f t="shared" si="76"/>
        <v>2</v>
      </c>
      <c r="C397" s="55" t="str">
        <f t="shared" si="80"/>
        <v>novembre</v>
      </c>
      <c r="D397">
        <f t="shared" si="77"/>
        <v>2017</v>
      </c>
      <c r="E397" s="13">
        <v>43052</v>
      </c>
      <c r="F397" s="16">
        <v>0.75</v>
      </c>
      <c r="G397" s="16">
        <v>0.9375</v>
      </c>
      <c r="H397" s="16" t="s">
        <v>10</v>
      </c>
      <c r="J397" s="1">
        <f t="shared" si="71"/>
        <v>0.1875</v>
      </c>
      <c r="K397" s="2">
        <f t="shared" si="72"/>
        <v>0</v>
      </c>
      <c r="L397" s="2">
        <f t="shared" si="81"/>
        <v>2</v>
      </c>
      <c r="M397" s="2">
        <f t="shared" si="73"/>
        <v>130</v>
      </c>
      <c r="N397" s="2">
        <f t="shared" si="74"/>
        <v>183</v>
      </c>
      <c r="O397" s="6" t="str">
        <f t="shared" si="75"/>
        <v>CNT
 de 18h 00 à 22h 30</v>
      </c>
      <c r="P397" t="str">
        <f t="shared" si="78"/>
        <v>OK</v>
      </c>
    </row>
    <row r="398" spans="1:16" x14ac:dyDescent="0.25">
      <c r="A398">
        <f t="shared" si="79"/>
        <v>47</v>
      </c>
      <c r="B398" s="54">
        <f t="shared" si="76"/>
        <v>3</v>
      </c>
      <c r="C398" s="55" t="str">
        <f t="shared" si="80"/>
        <v>novembre</v>
      </c>
      <c r="D398">
        <f t="shared" si="77"/>
        <v>2017</v>
      </c>
      <c r="E398" s="13">
        <v>43053</v>
      </c>
      <c r="F398" s="16">
        <v>0.3125</v>
      </c>
      <c r="G398" s="16">
        <v>0.34375</v>
      </c>
      <c r="H398" s="16" t="s">
        <v>11</v>
      </c>
      <c r="J398" s="1">
        <f t="shared" ref="J398:J461" si="82">G398-F398</f>
        <v>3.125E-2</v>
      </c>
      <c r="K398" s="2">
        <f t="shared" ref="K398:K461" si="83">I398*J398*24</f>
        <v>0</v>
      </c>
      <c r="L398" s="2">
        <f t="shared" si="81"/>
        <v>3</v>
      </c>
      <c r="M398" s="2">
        <f t="shared" ref="M398:M461" si="84">288*F398-86</f>
        <v>4</v>
      </c>
      <c r="N398" s="2">
        <f t="shared" ref="N398:N461" si="85">288*G398-87</f>
        <v>12</v>
      </c>
      <c r="O398" s="6" t="str">
        <f t="shared" ref="O398:O461" si="86">H398&amp;CHAR(10)&amp;" de "&amp;HOUR(F398)&amp;"h "&amp;IF(MINUTE(F398)=0,"00",MINUTE(F398))&amp;" à "&amp;HOUR(G398)&amp;"h "&amp;IF(MINUTE(G398)=0,"00",MINUTE(G398))&amp;IF(I398&lt;1,"",CHAR(10)&amp;" "&amp;I398&amp;" participants")</f>
        <v>SDIS et/OU PSIG
 de 7h 30 à 8h 15</v>
      </c>
      <c r="P398" t="str">
        <f t="shared" si="78"/>
        <v>OK</v>
      </c>
    </row>
    <row r="399" spans="1:16" x14ac:dyDescent="0.25">
      <c r="A399">
        <f t="shared" si="79"/>
        <v>47</v>
      </c>
      <c r="B399" s="54">
        <f t="shared" si="76"/>
        <v>3</v>
      </c>
      <c r="C399" s="55" t="str">
        <f t="shared" si="80"/>
        <v>novembre</v>
      </c>
      <c r="D399">
        <f t="shared" si="77"/>
        <v>2017</v>
      </c>
      <c r="E399" s="13">
        <v>43053</v>
      </c>
      <c r="F399" s="16">
        <v>0.35416666666666669</v>
      </c>
      <c r="G399" s="16">
        <v>0.5</v>
      </c>
      <c r="H399" s="16" t="s">
        <v>12</v>
      </c>
      <c r="J399" s="1">
        <f t="shared" si="82"/>
        <v>0.14583333333333331</v>
      </c>
      <c r="K399" s="2">
        <f t="shared" si="83"/>
        <v>0</v>
      </c>
      <c r="L399" s="2">
        <f t="shared" si="81"/>
        <v>3</v>
      </c>
      <c r="M399" s="2">
        <f t="shared" si="84"/>
        <v>16</v>
      </c>
      <c r="N399" s="2">
        <f t="shared" si="85"/>
        <v>57</v>
      </c>
      <c r="O399" s="6" t="str">
        <f t="shared" si="86"/>
        <v>Collège C
 de 8h 30 à 12h 00</v>
      </c>
      <c r="P399" t="str">
        <f t="shared" si="78"/>
        <v>OK</v>
      </c>
    </row>
    <row r="400" spans="1:16" x14ac:dyDescent="0.25">
      <c r="A400">
        <f t="shared" si="79"/>
        <v>47</v>
      </c>
      <c r="B400" s="54">
        <f t="shared" si="76"/>
        <v>3</v>
      </c>
      <c r="C400" s="55" t="str">
        <f t="shared" si="80"/>
        <v>novembre</v>
      </c>
      <c r="D400">
        <f t="shared" si="77"/>
        <v>2017</v>
      </c>
      <c r="E400" s="13">
        <v>43053</v>
      </c>
      <c r="F400" s="16">
        <v>0.52083333333333337</v>
      </c>
      <c r="G400" s="16">
        <v>0.5625</v>
      </c>
      <c r="H400" s="16" t="s">
        <v>13</v>
      </c>
      <c r="J400" s="1">
        <f t="shared" si="82"/>
        <v>4.166666666666663E-2</v>
      </c>
      <c r="K400" s="2">
        <f t="shared" si="83"/>
        <v>0</v>
      </c>
      <c r="L400" s="2">
        <f t="shared" si="81"/>
        <v>3</v>
      </c>
      <c r="M400" s="2">
        <f t="shared" si="84"/>
        <v>64</v>
      </c>
      <c r="N400" s="2">
        <f t="shared" si="85"/>
        <v>75</v>
      </c>
      <c r="O400" s="6" t="str">
        <f t="shared" si="86"/>
        <v>Maison Des Cèdres
 de 12h 30 à 13h 30</v>
      </c>
      <c r="P400" t="str">
        <f t="shared" si="78"/>
        <v>OK</v>
      </c>
    </row>
    <row r="401" spans="1:16" x14ac:dyDescent="0.25">
      <c r="A401">
        <f t="shared" si="79"/>
        <v>47</v>
      </c>
      <c r="B401" s="54">
        <f t="shared" si="76"/>
        <v>3</v>
      </c>
      <c r="C401" s="55" t="str">
        <f t="shared" si="80"/>
        <v>novembre</v>
      </c>
      <c r="D401">
        <f t="shared" si="77"/>
        <v>2017</v>
      </c>
      <c r="E401" s="13">
        <v>43053</v>
      </c>
      <c r="F401" s="16">
        <v>0.58333333333333337</v>
      </c>
      <c r="G401" s="16">
        <v>0.75</v>
      </c>
      <c r="H401" s="16" t="s">
        <v>6</v>
      </c>
      <c r="J401" s="1">
        <f t="shared" si="82"/>
        <v>0.16666666666666663</v>
      </c>
      <c r="K401" s="2">
        <f t="shared" si="83"/>
        <v>0</v>
      </c>
      <c r="L401" s="2">
        <f t="shared" si="81"/>
        <v>3</v>
      </c>
      <c r="M401" s="2">
        <f t="shared" si="84"/>
        <v>82</v>
      </c>
      <c r="N401" s="2">
        <f t="shared" si="85"/>
        <v>129</v>
      </c>
      <c r="O401" s="6" t="str">
        <f t="shared" si="86"/>
        <v>Lycée
 de 14h 00 à 18h 00</v>
      </c>
      <c r="P401" t="str">
        <f t="shared" si="78"/>
        <v>OK</v>
      </c>
    </row>
    <row r="402" spans="1:16" x14ac:dyDescent="0.25">
      <c r="A402">
        <f t="shared" si="79"/>
        <v>47</v>
      </c>
      <c r="B402" s="54">
        <f t="shared" si="76"/>
        <v>3</v>
      </c>
      <c r="C402" s="55" t="str">
        <f t="shared" si="80"/>
        <v>novembre</v>
      </c>
      <c r="D402">
        <f t="shared" si="77"/>
        <v>2017</v>
      </c>
      <c r="E402" s="13">
        <v>43053</v>
      </c>
      <c r="F402" s="16">
        <v>0.75</v>
      </c>
      <c r="G402" s="16">
        <v>0.83333333333333337</v>
      </c>
      <c r="H402" s="16" t="s">
        <v>14</v>
      </c>
      <c r="J402" s="1">
        <f t="shared" si="82"/>
        <v>8.333333333333337E-2</v>
      </c>
      <c r="K402" s="2">
        <f t="shared" si="83"/>
        <v>0</v>
      </c>
      <c r="L402" s="2">
        <f t="shared" si="81"/>
        <v>3</v>
      </c>
      <c r="M402" s="2">
        <f t="shared" si="84"/>
        <v>130</v>
      </c>
      <c r="N402" s="2">
        <f t="shared" si="85"/>
        <v>153</v>
      </c>
      <c r="O402" s="6" t="str">
        <f t="shared" si="86"/>
        <v>Public
 de 18h 00 à 20h 00</v>
      </c>
      <c r="P402" t="str">
        <f t="shared" si="78"/>
        <v>OK</v>
      </c>
    </row>
    <row r="403" spans="1:16" x14ac:dyDescent="0.25">
      <c r="A403">
        <f t="shared" si="79"/>
        <v>47</v>
      </c>
      <c r="B403" s="54">
        <f t="shared" si="76"/>
        <v>3</v>
      </c>
      <c r="C403" s="55" t="str">
        <f t="shared" si="80"/>
        <v>novembre</v>
      </c>
      <c r="D403">
        <f t="shared" si="77"/>
        <v>2017</v>
      </c>
      <c r="E403" s="13">
        <v>43053</v>
      </c>
      <c r="F403" s="16">
        <v>0.83333333333333337</v>
      </c>
      <c r="G403" s="16">
        <v>0.9375</v>
      </c>
      <c r="H403" s="16" t="s">
        <v>10</v>
      </c>
      <c r="J403" s="1">
        <f t="shared" si="82"/>
        <v>0.10416666666666663</v>
      </c>
      <c r="K403" s="2">
        <f t="shared" si="83"/>
        <v>0</v>
      </c>
      <c r="L403" s="2">
        <f t="shared" si="81"/>
        <v>3</v>
      </c>
      <c r="M403" s="2">
        <f t="shared" si="84"/>
        <v>154</v>
      </c>
      <c r="N403" s="2">
        <f t="shared" si="85"/>
        <v>183</v>
      </c>
      <c r="O403" s="6" t="str">
        <f t="shared" si="86"/>
        <v>CNT
 de 20h 00 à 22h 30</v>
      </c>
      <c r="P403" t="str">
        <f t="shared" si="78"/>
        <v>OK</v>
      </c>
    </row>
    <row r="404" spans="1:16" ht="15.75" thickBot="1" x14ac:dyDescent="0.3">
      <c r="A404">
        <f t="shared" si="79"/>
        <v>47</v>
      </c>
      <c r="B404" s="54">
        <f t="shared" si="76"/>
        <v>4</v>
      </c>
      <c r="C404" s="55" t="str">
        <f t="shared" si="80"/>
        <v>novembre</v>
      </c>
      <c r="D404">
        <f t="shared" si="77"/>
        <v>2017</v>
      </c>
      <c r="E404" s="13">
        <v>43054</v>
      </c>
      <c r="F404" s="16">
        <v>0.33333333333333331</v>
      </c>
      <c r="G404" s="16">
        <v>0.41666666666666669</v>
      </c>
      <c r="H404" s="16" t="s">
        <v>6</v>
      </c>
      <c r="J404" s="1">
        <f t="shared" si="82"/>
        <v>8.333333333333337E-2</v>
      </c>
      <c r="K404" s="2">
        <f t="shared" si="83"/>
        <v>0</v>
      </c>
      <c r="L404" s="2">
        <f t="shared" si="81"/>
        <v>4</v>
      </c>
      <c r="M404" s="2">
        <f t="shared" si="84"/>
        <v>10</v>
      </c>
      <c r="N404" s="2">
        <f t="shared" si="85"/>
        <v>33</v>
      </c>
      <c r="O404" s="6" t="str">
        <f t="shared" si="86"/>
        <v>Lycée
 de 8h 00 à 10h 00</v>
      </c>
      <c r="P404" t="str">
        <f t="shared" si="78"/>
        <v>OK</v>
      </c>
    </row>
    <row r="405" spans="1:16" s="20" customFormat="1" ht="15.75" thickTop="1" x14ac:dyDescent="0.25">
      <c r="A405">
        <f t="shared" si="79"/>
        <v>47</v>
      </c>
      <c r="B405" s="54">
        <f t="shared" si="76"/>
        <v>4</v>
      </c>
      <c r="C405" s="55" t="str">
        <f t="shared" si="80"/>
        <v>novembre</v>
      </c>
      <c r="D405">
        <f t="shared" si="77"/>
        <v>2017</v>
      </c>
      <c r="E405" s="13">
        <v>43054</v>
      </c>
      <c r="F405" s="16">
        <v>0.41666666666666669</v>
      </c>
      <c r="G405" s="16">
        <v>0.5</v>
      </c>
      <c r="H405" s="16" t="s">
        <v>6</v>
      </c>
      <c r="I405" s="15"/>
      <c r="J405" s="24">
        <f t="shared" si="82"/>
        <v>8.3333333333333315E-2</v>
      </c>
      <c r="K405" s="25">
        <f t="shared" si="83"/>
        <v>0</v>
      </c>
      <c r="L405" s="2">
        <f t="shared" si="81"/>
        <v>4</v>
      </c>
      <c r="M405" s="25">
        <f t="shared" si="84"/>
        <v>34</v>
      </c>
      <c r="N405" s="25">
        <f t="shared" si="85"/>
        <v>57</v>
      </c>
      <c r="O405" s="26" t="str">
        <f t="shared" si="86"/>
        <v>Lycée
 de 10h 00 à 12h 00</v>
      </c>
      <c r="P405" t="str">
        <f t="shared" si="78"/>
        <v>OK</v>
      </c>
    </row>
    <row r="406" spans="1:16" x14ac:dyDescent="0.25">
      <c r="A406">
        <f t="shared" si="79"/>
        <v>47</v>
      </c>
      <c r="B406" s="54">
        <f t="shared" si="76"/>
        <v>4</v>
      </c>
      <c r="C406" s="55" t="str">
        <f t="shared" si="80"/>
        <v>novembre</v>
      </c>
      <c r="D406">
        <f t="shared" si="77"/>
        <v>2017</v>
      </c>
      <c r="E406" s="13">
        <v>43054</v>
      </c>
      <c r="F406" s="16">
        <v>0.52083333333333337</v>
      </c>
      <c r="G406" s="16">
        <v>0.60416666666666663</v>
      </c>
      <c r="H406" s="16" t="s">
        <v>10</v>
      </c>
      <c r="J406" s="1">
        <f t="shared" si="82"/>
        <v>8.3333333333333259E-2</v>
      </c>
      <c r="K406" s="2">
        <f t="shared" si="83"/>
        <v>0</v>
      </c>
      <c r="L406" s="2">
        <f t="shared" si="81"/>
        <v>4</v>
      </c>
      <c r="M406" s="2">
        <f t="shared" si="84"/>
        <v>64</v>
      </c>
      <c r="N406" s="2">
        <f t="shared" si="85"/>
        <v>87</v>
      </c>
      <c r="O406" s="6" t="str">
        <f t="shared" si="86"/>
        <v>CNT
 de 12h 30 à 14h 30</v>
      </c>
      <c r="P406" t="str">
        <f t="shared" si="78"/>
        <v>OK</v>
      </c>
    </row>
    <row r="407" spans="1:16" x14ac:dyDescent="0.25">
      <c r="A407">
        <f t="shared" si="79"/>
        <v>47</v>
      </c>
      <c r="B407" s="54">
        <f t="shared" si="76"/>
        <v>4</v>
      </c>
      <c r="C407" s="55" t="str">
        <f t="shared" si="80"/>
        <v>novembre</v>
      </c>
      <c r="D407">
        <f t="shared" si="77"/>
        <v>2017</v>
      </c>
      <c r="E407" s="13">
        <v>43054</v>
      </c>
      <c r="F407" s="16">
        <v>0.60416666666666663</v>
      </c>
      <c r="G407" s="16">
        <v>0.79166666666666663</v>
      </c>
      <c r="H407" s="16" t="s">
        <v>14</v>
      </c>
      <c r="J407" s="1">
        <f t="shared" si="82"/>
        <v>0.1875</v>
      </c>
      <c r="K407" s="2">
        <f t="shared" si="83"/>
        <v>0</v>
      </c>
      <c r="L407" s="2">
        <f t="shared" si="81"/>
        <v>4</v>
      </c>
      <c r="M407" s="2">
        <f t="shared" si="84"/>
        <v>88</v>
      </c>
      <c r="N407" s="2">
        <f t="shared" si="85"/>
        <v>141</v>
      </c>
      <c r="O407" s="6" t="str">
        <f t="shared" si="86"/>
        <v>Public
 de 14h 30 à 19h 00</v>
      </c>
      <c r="P407" t="str">
        <f t="shared" si="78"/>
        <v>OK</v>
      </c>
    </row>
    <row r="408" spans="1:16" x14ac:dyDescent="0.25">
      <c r="A408">
        <f t="shared" si="79"/>
        <v>47</v>
      </c>
      <c r="B408" s="54">
        <f t="shared" si="76"/>
        <v>4</v>
      </c>
      <c r="C408" s="55" t="str">
        <f t="shared" si="80"/>
        <v>novembre</v>
      </c>
      <c r="D408">
        <f t="shared" si="77"/>
        <v>2017</v>
      </c>
      <c r="E408" s="13">
        <v>43054</v>
      </c>
      <c r="F408" s="16">
        <v>0.79166666666666663</v>
      </c>
      <c r="G408" s="16">
        <v>0.83333333333333337</v>
      </c>
      <c r="H408" s="16" t="s">
        <v>10</v>
      </c>
      <c r="J408" s="1">
        <f t="shared" si="82"/>
        <v>4.1666666666666741E-2</v>
      </c>
      <c r="K408" s="2">
        <f t="shared" si="83"/>
        <v>0</v>
      </c>
      <c r="L408" s="2">
        <f t="shared" si="81"/>
        <v>4</v>
      </c>
      <c r="M408" s="2">
        <f t="shared" si="84"/>
        <v>142</v>
      </c>
      <c r="N408" s="2">
        <f t="shared" si="85"/>
        <v>153</v>
      </c>
      <c r="O408" s="6" t="str">
        <f t="shared" si="86"/>
        <v>CNT
 de 19h 00 à 20h 00</v>
      </c>
      <c r="P408" t="str">
        <f t="shared" si="78"/>
        <v>OK</v>
      </c>
    </row>
    <row r="409" spans="1:16" x14ac:dyDescent="0.25">
      <c r="A409">
        <f t="shared" si="79"/>
        <v>47</v>
      </c>
      <c r="B409" s="54">
        <f t="shared" si="76"/>
        <v>4</v>
      </c>
      <c r="C409" s="55" t="str">
        <f t="shared" si="80"/>
        <v>novembre</v>
      </c>
      <c r="D409">
        <f t="shared" si="77"/>
        <v>2017</v>
      </c>
      <c r="E409" s="13">
        <v>43054</v>
      </c>
      <c r="F409" s="16">
        <v>0.83333333333333337</v>
      </c>
      <c r="G409" s="16">
        <v>0.9375</v>
      </c>
      <c r="H409" s="16" t="s">
        <v>25</v>
      </c>
      <c r="J409" s="1">
        <f t="shared" si="82"/>
        <v>0.10416666666666663</v>
      </c>
      <c r="K409" s="2">
        <f t="shared" si="83"/>
        <v>0</v>
      </c>
      <c r="L409" s="2">
        <f t="shared" si="81"/>
        <v>4</v>
      </c>
      <c r="M409" s="2">
        <f t="shared" si="84"/>
        <v>154</v>
      </c>
      <c r="N409" s="2">
        <f t="shared" si="85"/>
        <v>183</v>
      </c>
      <c r="O409" s="6" t="str">
        <f t="shared" si="86"/>
        <v>Plongeurs masqués
 de 20h 00 à 22h 30</v>
      </c>
      <c r="P409" t="str">
        <f t="shared" si="78"/>
        <v>OK</v>
      </c>
    </row>
    <row r="410" spans="1:16" x14ac:dyDescent="0.25">
      <c r="A410">
        <f t="shared" si="79"/>
        <v>47</v>
      </c>
      <c r="B410" s="54">
        <f t="shared" si="76"/>
        <v>5</v>
      </c>
      <c r="C410" s="55" t="str">
        <f t="shared" si="80"/>
        <v>novembre</v>
      </c>
      <c r="D410">
        <f t="shared" si="77"/>
        <v>2017</v>
      </c>
      <c r="E410" s="13">
        <v>43055</v>
      </c>
      <c r="F410" s="16">
        <v>0.35416666666666669</v>
      </c>
      <c r="G410" s="16">
        <v>0.41666666666666669</v>
      </c>
      <c r="H410" s="16" t="s">
        <v>9</v>
      </c>
      <c r="J410" s="1">
        <f t="shared" si="82"/>
        <v>6.25E-2</v>
      </c>
      <c r="K410" s="2">
        <f t="shared" si="83"/>
        <v>0</v>
      </c>
      <c r="L410" s="2">
        <f t="shared" si="81"/>
        <v>5</v>
      </c>
      <c r="M410" s="2">
        <f t="shared" si="84"/>
        <v>16</v>
      </c>
      <c r="N410" s="2">
        <f t="shared" si="85"/>
        <v>33</v>
      </c>
      <c r="O410" s="6" t="str">
        <f t="shared" si="86"/>
        <v>Collège B
 de 8h 30 à 10h 00</v>
      </c>
      <c r="P410" t="str">
        <f t="shared" si="78"/>
        <v>OK</v>
      </c>
    </row>
    <row r="411" spans="1:16" x14ac:dyDescent="0.25">
      <c r="A411">
        <f t="shared" si="79"/>
        <v>47</v>
      </c>
      <c r="B411" s="54">
        <f t="shared" si="76"/>
        <v>5</v>
      </c>
      <c r="C411" s="55" t="str">
        <f t="shared" si="80"/>
        <v>novembre</v>
      </c>
      <c r="D411">
        <f t="shared" si="77"/>
        <v>2017</v>
      </c>
      <c r="E411" s="13">
        <v>43055</v>
      </c>
      <c r="F411" s="16">
        <v>0.52083333333333337</v>
      </c>
      <c r="G411" s="16">
        <v>0.5625</v>
      </c>
      <c r="H411" s="16" t="s">
        <v>18</v>
      </c>
      <c r="J411" s="1">
        <f t="shared" si="82"/>
        <v>4.166666666666663E-2</v>
      </c>
      <c r="K411" s="2">
        <f t="shared" si="83"/>
        <v>0</v>
      </c>
      <c r="L411" s="2">
        <f t="shared" si="81"/>
        <v>5</v>
      </c>
      <c r="M411" s="2">
        <f t="shared" si="84"/>
        <v>64</v>
      </c>
      <c r="N411" s="2">
        <f t="shared" si="85"/>
        <v>75</v>
      </c>
      <c r="O411" s="6" t="str">
        <f t="shared" si="86"/>
        <v>Inss
 de 12h 30 à 13h 30</v>
      </c>
      <c r="P411" t="str">
        <f t="shared" si="78"/>
        <v>OK</v>
      </c>
    </row>
    <row r="412" spans="1:16" x14ac:dyDescent="0.25">
      <c r="A412">
        <f t="shared" si="79"/>
        <v>47</v>
      </c>
      <c r="B412" s="54">
        <f t="shared" si="76"/>
        <v>5</v>
      </c>
      <c r="C412" s="55" t="str">
        <f t="shared" si="80"/>
        <v>novembre</v>
      </c>
      <c r="D412">
        <f t="shared" si="77"/>
        <v>2017</v>
      </c>
      <c r="E412" s="13">
        <v>43055</v>
      </c>
      <c r="F412" s="16">
        <v>0.58333333333333337</v>
      </c>
      <c r="G412" s="16">
        <v>0.61111111111111105</v>
      </c>
      <c r="H412" s="16" t="s">
        <v>19</v>
      </c>
      <c r="J412" s="1">
        <f t="shared" si="82"/>
        <v>2.7777777777777679E-2</v>
      </c>
      <c r="K412" s="2">
        <f t="shared" si="83"/>
        <v>0</v>
      </c>
      <c r="L412" s="2">
        <f t="shared" si="81"/>
        <v>5</v>
      </c>
      <c r="M412" s="2">
        <f t="shared" si="84"/>
        <v>82</v>
      </c>
      <c r="N412" s="2">
        <f t="shared" si="85"/>
        <v>88.999999999999972</v>
      </c>
      <c r="O412" s="6" t="str">
        <f t="shared" si="86"/>
        <v>Ecole Primaire A
 de 14h 00 à 14h 40</v>
      </c>
      <c r="P412" t="str">
        <f t="shared" si="78"/>
        <v>OK</v>
      </c>
    </row>
    <row r="413" spans="1:16" x14ac:dyDescent="0.25">
      <c r="A413">
        <f t="shared" si="79"/>
        <v>47</v>
      </c>
      <c r="B413" s="54">
        <f t="shared" si="76"/>
        <v>5</v>
      </c>
      <c r="C413" s="55" t="str">
        <f t="shared" si="80"/>
        <v>novembre</v>
      </c>
      <c r="D413">
        <f t="shared" si="77"/>
        <v>2017</v>
      </c>
      <c r="E413" s="13">
        <v>43055</v>
      </c>
      <c r="F413" s="16">
        <v>0.61458333333333337</v>
      </c>
      <c r="G413" s="16">
        <v>0.64236111111111105</v>
      </c>
      <c r="H413" s="16" t="s">
        <v>19</v>
      </c>
      <c r="J413" s="1">
        <f t="shared" si="82"/>
        <v>2.7777777777777679E-2</v>
      </c>
      <c r="K413" s="2">
        <f t="shared" si="83"/>
        <v>0</v>
      </c>
      <c r="L413" s="2">
        <f t="shared" si="81"/>
        <v>5</v>
      </c>
      <c r="M413" s="2">
        <f t="shared" si="84"/>
        <v>91</v>
      </c>
      <c r="N413" s="2">
        <f t="shared" si="85"/>
        <v>97.999999999999972</v>
      </c>
      <c r="O413" s="6" t="str">
        <f t="shared" si="86"/>
        <v>Ecole Primaire A
 de 14h 45 à 15h 25</v>
      </c>
      <c r="P413" t="str">
        <f t="shared" si="78"/>
        <v>OK</v>
      </c>
    </row>
    <row r="414" spans="1:16" x14ac:dyDescent="0.25">
      <c r="A414">
        <f t="shared" si="79"/>
        <v>47</v>
      </c>
      <c r="B414" s="54">
        <f t="shared" si="76"/>
        <v>5</v>
      </c>
      <c r="C414" s="55" t="str">
        <f t="shared" si="80"/>
        <v>novembre</v>
      </c>
      <c r="D414">
        <f t="shared" si="77"/>
        <v>2017</v>
      </c>
      <c r="E414" s="13">
        <v>43055</v>
      </c>
      <c r="F414" s="16">
        <v>0.66666666666666663</v>
      </c>
      <c r="G414" s="16">
        <v>0.75</v>
      </c>
      <c r="H414" s="16" t="s">
        <v>6</v>
      </c>
      <c r="J414" s="1">
        <f t="shared" si="82"/>
        <v>8.333333333333337E-2</v>
      </c>
      <c r="K414" s="2">
        <f t="shared" si="83"/>
        <v>0</v>
      </c>
      <c r="L414" s="2">
        <f t="shared" si="81"/>
        <v>5</v>
      </c>
      <c r="M414" s="2">
        <f t="shared" si="84"/>
        <v>106</v>
      </c>
      <c r="N414" s="2">
        <f t="shared" si="85"/>
        <v>129</v>
      </c>
      <c r="O414" s="6" t="str">
        <f t="shared" si="86"/>
        <v>Lycée
 de 16h 00 à 18h 00</v>
      </c>
      <c r="P414" t="str">
        <f t="shared" si="78"/>
        <v>OK</v>
      </c>
    </row>
    <row r="415" spans="1:16" x14ac:dyDescent="0.25">
      <c r="A415">
        <f t="shared" si="79"/>
        <v>47</v>
      </c>
      <c r="B415" s="54">
        <f t="shared" si="76"/>
        <v>5</v>
      </c>
      <c r="C415" s="55" t="str">
        <f t="shared" si="80"/>
        <v>novembre</v>
      </c>
      <c r="D415">
        <f t="shared" si="77"/>
        <v>2017</v>
      </c>
      <c r="E415" s="13">
        <v>43055</v>
      </c>
      <c r="F415" s="16">
        <v>0.75</v>
      </c>
      <c r="G415" s="16">
        <v>0.83333333333333337</v>
      </c>
      <c r="H415" s="16" t="s">
        <v>14</v>
      </c>
      <c r="J415" s="1">
        <f t="shared" si="82"/>
        <v>8.333333333333337E-2</v>
      </c>
      <c r="K415" s="2">
        <f t="shared" si="83"/>
        <v>0</v>
      </c>
      <c r="L415" s="2">
        <f t="shared" si="81"/>
        <v>5</v>
      </c>
      <c r="M415" s="2">
        <f t="shared" si="84"/>
        <v>130</v>
      </c>
      <c r="N415" s="2">
        <f t="shared" si="85"/>
        <v>153</v>
      </c>
      <c r="O415" s="6" t="str">
        <f t="shared" si="86"/>
        <v>Public
 de 18h 00 à 20h 00</v>
      </c>
      <c r="P415" t="str">
        <f t="shared" si="78"/>
        <v>OK</v>
      </c>
    </row>
    <row r="416" spans="1:16" x14ac:dyDescent="0.25">
      <c r="A416">
        <f t="shared" si="79"/>
        <v>47</v>
      </c>
      <c r="B416" s="54">
        <f t="shared" si="76"/>
        <v>5</v>
      </c>
      <c r="C416" s="55" t="str">
        <f t="shared" si="80"/>
        <v>novembre</v>
      </c>
      <c r="D416">
        <f t="shared" si="77"/>
        <v>2017</v>
      </c>
      <c r="E416" s="13">
        <v>43055</v>
      </c>
      <c r="F416" s="16">
        <v>0.83333333333333337</v>
      </c>
      <c r="G416" s="16">
        <v>0.9375</v>
      </c>
      <c r="H416" s="16" t="s">
        <v>10</v>
      </c>
      <c r="J416" s="1">
        <f t="shared" si="82"/>
        <v>0.10416666666666663</v>
      </c>
      <c r="K416" s="2">
        <f t="shared" si="83"/>
        <v>0</v>
      </c>
      <c r="L416" s="2">
        <f t="shared" si="81"/>
        <v>5</v>
      </c>
      <c r="M416" s="2">
        <f t="shared" si="84"/>
        <v>154</v>
      </c>
      <c r="N416" s="2">
        <f t="shared" si="85"/>
        <v>183</v>
      </c>
      <c r="O416" s="6" t="str">
        <f t="shared" si="86"/>
        <v>CNT
 de 20h 00 à 22h 30</v>
      </c>
      <c r="P416" t="str">
        <f t="shared" si="78"/>
        <v>OK</v>
      </c>
    </row>
    <row r="417" spans="1:16" x14ac:dyDescent="0.25">
      <c r="A417">
        <f t="shared" si="79"/>
        <v>47</v>
      </c>
      <c r="B417" s="54">
        <f t="shared" si="76"/>
        <v>6</v>
      </c>
      <c r="C417" s="55" t="str">
        <f t="shared" si="80"/>
        <v>novembre</v>
      </c>
      <c r="D417">
        <f t="shared" si="77"/>
        <v>2017</v>
      </c>
      <c r="E417" s="13">
        <v>43056</v>
      </c>
      <c r="F417" s="16">
        <v>0.375</v>
      </c>
      <c r="G417" s="16">
        <v>0.47916666666666669</v>
      </c>
      <c r="H417" s="16" t="s">
        <v>21</v>
      </c>
      <c r="J417" s="1">
        <f t="shared" si="82"/>
        <v>0.10416666666666669</v>
      </c>
      <c r="K417" s="2">
        <f t="shared" si="83"/>
        <v>0</v>
      </c>
      <c r="L417" s="2">
        <f t="shared" si="81"/>
        <v>6</v>
      </c>
      <c r="M417" s="2">
        <f t="shared" si="84"/>
        <v>22</v>
      </c>
      <c r="N417" s="2">
        <f t="shared" si="85"/>
        <v>51</v>
      </c>
      <c r="O417" s="6" t="str">
        <f t="shared" si="86"/>
        <v>Ecole Primaire B
 de 9h 00 à 11h 30</v>
      </c>
      <c r="P417" t="str">
        <f t="shared" si="78"/>
        <v>OK</v>
      </c>
    </row>
    <row r="418" spans="1:16" x14ac:dyDescent="0.25">
      <c r="A418">
        <f t="shared" si="79"/>
        <v>47</v>
      </c>
      <c r="B418" s="54">
        <f t="shared" si="76"/>
        <v>6</v>
      </c>
      <c r="C418" s="55" t="str">
        <f t="shared" si="80"/>
        <v>novembre</v>
      </c>
      <c r="D418">
        <f t="shared" si="77"/>
        <v>2017</v>
      </c>
      <c r="E418" s="13">
        <v>43056</v>
      </c>
      <c r="F418" s="16">
        <v>0.52083333333333337</v>
      </c>
      <c r="G418" s="16">
        <v>0.5625</v>
      </c>
      <c r="H418" s="16" t="s">
        <v>13</v>
      </c>
      <c r="J418" s="1">
        <f t="shared" si="82"/>
        <v>4.166666666666663E-2</v>
      </c>
      <c r="K418" s="2">
        <f t="shared" si="83"/>
        <v>0</v>
      </c>
      <c r="L418" s="2">
        <f t="shared" si="81"/>
        <v>6</v>
      </c>
      <c r="M418" s="2">
        <f t="shared" si="84"/>
        <v>64</v>
      </c>
      <c r="N418" s="2">
        <f t="shared" si="85"/>
        <v>75</v>
      </c>
      <c r="O418" s="6" t="str">
        <f t="shared" si="86"/>
        <v>Maison Des Cèdres
 de 12h 30 à 13h 30</v>
      </c>
      <c r="P418" t="str">
        <f t="shared" si="78"/>
        <v>OK</v>
      </c>
    </row>
    <row r="419" spans="1:16" x14ac:dyDescent="0.25">
      <c r="A419">
        <f t="shared" si="79"/>
        <v>47</v>
      </c>
      <c r="B419" s="54">
        <f t="shared" si="76"/>
        <v>6</v>
      </c>
      <c r="C419" s="55" t="str">
        <f t="shared" si="80"/>
        <v>novembre</v>
      </c>
      <c r="D419">
        <f t="shared" si="77"/>
        <v>2017</v>
      </c>
      <c r="E419" s="13">
        <v>43056</v>
      </c>
      <c r="F419" s="16">
        <v>0.58333333333333337</v>
      </c>
      <c r="G419" s="16">
        <v>0.66666666666666663</v>
      </c>
      <c r="H419" s="16" t="s">
        <v>6</v>
      </c>
      <c r="J419" s="1">
        <f t="shared" si="82"/>
        <v>8.3333333333333259E-2</v>
      </c>
      <c r="K419" s="2">
        <f t="shared" si="83"/>
        <v>0</v>
      </c>
      <c r="L419" s="2">
        <f t="shared" si="81"/>
        <v>6</v>
      </c>
      <c r="M419" s="2">
        <f t="shared" si="84"/>
        <v>82</v>
      </c>
      <c r="N419" s="2">
        <f t="shared" si="85"/>
        <v>105</v>
      </c>
      <c r="O419" s="6" t="str">
        <f t="shared" si="86"/>
        <v>Lycée
 de 14h 00 à 16h 00</v>
      </c>
      <c r="P419" t="str">
        <f t="shared" si="78"/>
        <v>OK</v>
      </c>
    </row>
    <row r="420" spans="1:16" x14ac:dyDescent="0.25">
      <c r="A420">
        <f t="shared" si="79"/>
        <v>47</v>
      </c>
      <c r="B420" s="54">
        <f t="shared" si="76"/>
        <v>6</v>
      </c>
      <c r="C420" s="55" t="str">
        <f t="shared" si="80"/>
        <v>novembre</v>
      </c>
      <c r="D420">
        <f t="shared" si="77"/>
        <v>2017</v>
      </c>
      <c r="E420" s="13">
        <v>43056</v>
      </c>
      <c r="F420" s="16">
        <v>0.66666666666666663</v>
      </c>
      <c r="G420" s="16">
        <v>0.75</v>
      </c>
      <c r="H420" s="16" t="s">
        <v>6</v>
      </c>
      <c r="J420" s="1">
        <f t="shared" si="82"/>
        <v>8.333333333333337E-2</v>
      </c>
      <c r="K420" s="2">
        <f t="shared" si="83"/>
        <v>0</v>
      </c>
      <c r="L420" s="2">
        <f t="shared" si="81"/>
        <v>6</v>
      </c>
      <c r="M420" s="2">
        <f t="shared" si="84"/>
        <v>106</v>
      </c>
      <c r="N420" s="2">
        <f t="shared" si="85"/>
        <v>129</v>
      </c>
      <c r="O420" s="6" t="str">
        <f t="shared" si="86"/>
        <v>Lycée
 de 16h 00 à 18h 00</v>
      </c>
      <c r="P420" t="str">
        <f t="shared" si="78"/>
        <v>OK</v>
      </c>
    </row>
    <row r="421" spans="1:16" x14ac:dyDescent="0.25">
      <c r="A421">
        <f t="shared" si="79"/>
        <v>47</v>
      </c>
      <c r="B421" s="54">
        <f t="shared" si="76"/>
        <v>6</v>
      </c>
      <c r="C421" s="55" t="str">
        <f t="shared" si="80"/>
        <v>novembre</v>
      </c>
      <c r="D421">
        <f t="shared" si="77"/>
        <v>2017</v>
      </c>
      <c r="E421" s="13">
        <v>43056</v>
      </c>
      <c r="F421" s="16">
        <v>0.75</v>
      </c>
      <c r="G421" s="16">
        <v>0.83333333333333337</v>
      </c>
      <c r="H421" s="16" t="s">
        <v>14</v>
      </c>
      <c r="J421" s="1">
        <f t="shared" si="82"/>
        <v>8.333333333333337E-2</v>
      </c>
      <c r="K421" s="2">
        <f t="shared" si="83"/>
        <v>0</v>
      </c>
      <c r="L421" s="2">
        <f t="shared" si="81"/>
        <v>6</v>
      </c>
      <c r="M421" s="2">
        <f t="shared" si="84"/>
        <v>130</v>
      </c>
      <c r="N421" s="2">
        <f t="shared" si="85"/>
        <v>153</v>
      </c>
      <c r="O421" s="6" t="str">
        <f t="shared" si="86"/>
        <v>Public
 de 18h 00 à 20h 00</v>
      </c>
      <c r="P421" t="str">
        <f t="shared" si="78"/>
        <v>OK</v>
      </c>
    </row>
    <row r="422" spans="1:16" x14ac:dyDescent="0.25">
      <c r="A422">
        <f t="shared" si="79"/>
        <v>47</v>
      </c>
      <c r="B422" s="54">
        <f t="shared" si="76"/>
        <v>6</v>
      </c>
      <c r="C422" s="55" t="str">
        <f t="shared" si="80"/>
        <v>novembre</v>
      </c>
      <c r="D422">
        <f t="shared" si="77"/>
        <v>2017</v>
      </c>
      <c r="E422" s="13">
        <v>43056</v>
      </c>
      <c r="F422" s="16">
        <v>0.83333333333333337</v>
      </c>
      <c r="G422" s="16">
        <v>0.875</v>
      </c>
      <c r="H422" s="16" t="s">
        <v>10</v>
      </c>
      <c r="J422" s="1">
        <f t="shared" si="82"/>
        <v>4.166666666666663E-2</v>
      </c>
      <c r="K422" s="2">
        <f t="shared" si="83"/>
        <v>0</v>
      </c>
      <c r="L422" s="2">
        <f t="shared" si="81"/>
        <v>6</v>
      </c>
      <c r="M422" s="2">
        <f t="shared" si="84"/>
        <v>154</v>
      </c>
      <c r="N422" s="2">
        <f t="shared" si="85"/>
        <v>165</v>
      </c>
      <c r="O422" s="6" t="str">
        <f t="shared" si="86"/>
        <v>CNT
 de 20h 00 à 21h 00</v>
      </c>
      <c r="P422" t="str">
        <f t="shared" si="78"/>
        <v>OK</v>
      </c>
    </row>
    <row r="423" spans="1:16" x14ac:dyDescent="0.25">
      <c r="A423">
        <f t="shared" si="79"/>
        <v>47</v>
      </c>
      <c r="B423" s="54">
        <f t="shared" si="76"/>
        <v>6</v>
      </c>
      <c r="C423" s="55" t="str">
        <f t="shared" si="80"/>
        <v>novembre</v>
      </c>
      <c r="D423">
        <f t="shared" si="77"/>
        <v>2017</v>
      </c>
      <c r="E423" s="13">
        <v>43056</v>
      </c>
      <c r="F423" s="16">
        <v>0.875</v>
      </c>
      <c r="G423" s="16">
        <v>0.9375</v>
      </c>
      <c r="H423" s="16" t="s">
        <v>22</v>
      </c>
      <c r="J423" s="1">
        <f t="shared" si="82"/>
        <v>6.25E-2</v>
      </c>
      <c r="K423" s="2">
        <f t="shared" si="83"/>
        <v>0</v>
      </c>
      <c r="L423" s="2">
        <f t="shared" si="81"/>
        <v>6</v>
      </c>
      <c r="M423" s="2">
        <f t="shared" si="84"/>
        <v>166</v>
      </c>
      <c r="N423" s="2">
        <f t="shared" si="85"/>
        <v>183</v>
      </c>
      <c r="O423" s="6" t="str">
        <f t="shared" si="86"/>
        <v>TVSV
 de 21h 00 à 22h 30</v>
      </c>
      <c r="P423" t="str">
        <f t="shared" si="78"/>
        <v>OK</v>
      </c>
    </row>
    <row r="424" spans="1:16" x14ac:dyDescent="0.25">
      <c r="A424">
        <f t="shared" si="79"/>
        <v>47</v>
      </c>
      <c r="B424" s="54">
        <f t="shared" si="76"/>
        <v>7</v>
      </c>
      <c r="C424" s="55" t="str">
        <f t="shared" si="80"/>
        <v>novembre</v>
      </c>
      <c r="D424">
        <f t="shared" si="77"/>
        <v>2017</v>
      </c>
      <c r="E424" s="13">
        <v>43057</v>
      </c>
      <c r="F424" s="16">
        <v>0.33333333333333331</v>
      </c>
      <c r="G424" s="16">
        <v>0.375</v>
      </c>
      <c r="H424" s="16" t="s">
        <v>7</v>
      </c>
      <c r="J424" s="1">
        <f t="shared" si="82"/>
        <v>4.1666666666666685E-2</v>
      </c>
      <c r="K424" s="2">
        <f t="shared" si="83"/>
        <v>0</v>
      </c>
      <c r="L424" s="2">
        <f t="shared" si="81"/>
        <v>7</v>
      </c>
      <c r="M424" s="2">
        <f t="shared" si="84"/>
        <v>10</v>
      </c>
      <c r="N424" s="2">
        <f t="shared" si="85"/>
        <v>21</v>
      </c>
      <c r="O424" s="6" t="str">
        <f t="shared" si="86"/>
        <v>Gym Volontaire
 de 8h 00 à 9h 00</v>
      </c>
      <c r="P424" t="str">
        <f t="shared" si="78"/>
        <v>OK</v>
      </c>
    </row>
    <row r="425" spans="1:16" x14ac:dyDescent="0.25">
      <c r="A425">
        <f t="shared" si="79"/>
        <v>47</v>
      </c>
      <c r="B425" s="54">
        <f t="shared" si="76"/>
        <v>7</v>
      </c>
      <c r="C425" s="55" t="str">
        <f t="shared" si="80"/>
        <v>novembre</v>
      </c>
      <c r="D425">
        <f t="shared" si="77"/>
        <v>2017</v>
      </c>
      <c r="E425" s="13">
        <v>43057</v>
      </c>
      <c r="F425" s="16">
        <v>0.375</v>
      </c>
      <c r="G425" s="16">
        <v>0.45833333333333331</v>
      </c>
      <c r="H425" s="16" t="s">
        <v>23</v>
      </c>
      <c r="J425" s="1">
        <f t="shared" si="82"/>
        <v>8.3333333333333315E-2</v>
      </c>
      <c r="K425" s="2">
        <f t="shared" si="83"/>
        <v>0</v>
      </c>
      <c r="L425" s="2">
        <f t="shared" si="81"/>
        <v>7</v>
      </c>
      <c r="M425" s="2">
        <f t="shared" si="84"/>
        <v>22</v>
      </c>
      <c r="N425" s="2">
        <f t="shared" si="85"/>
        <v>45</v>
      </c>
      <c r="O425" s="6" t="str">
        <f t="shared" si="86"/>
        <v>Val Horizon
 de 9h 00 à 11h 00</v>
      </c>
      <c r="P425" t="str">
        <f t="shared" si="78"/>
        <v>OK</v>
      </c>
    </row>
    <row r="426" spans="1:16" x14ac:dyDescent="0.25">
      <c r="A426">
        <f t="shared" si="79"/>
        <v>47</v>
      </c>
      <c r="B426" s="54">
        <f t="shared" si="76"/>
        <v>7</v>
      </c>
      <c r="C426" s="55" t="str">
        <f t="shared" si="80"/>
        <v>novembre</v>
      </c>
      <c r="D426">
        <f t="shared" si="77"/>
        <v>2017</v>
      </c>
      <c r="E426" s="13">
        <v>43057</v>
      </c>
      <c r="F426" s="16">
        <v>0.45833333333333331</v>
      </c>
      <c r="G426" s="16">
        <v>0.60416666666666663</v>
      </c>
      <c r="H426" s="16" t="s">
        <v>10</v>
      </c>
      <c r="J426" s="1">
        <f t="shared" si="82"/>
        <v>0.14583333333333331</v>
      </c>
      <c r="K426" s="2">
        <f t="shared" si="83"/>
        <v>0</v>
      </c>
      <c r="L426" s="2">
        <f t="shared" si="81"/>
        <v>7</v>
      </c>
      <c r="M426" s="2">
        <f t="shared" si="84"/>
        <v>46</v>
      </c>
      <c r="N426" s="2">
        <f t="shared" si="85"/>
        <v>87</v>
      </c>
      <c r="O426" s="6" t="str">
        <f t="shared" si="86"/>
        <v>CNT
 de 11h 00 à 14h 30</v>
      </c>
      <c r="P426" t="str">
        <f t="shared" si="78"/>
        <v>OK</v>
      </c>
    </row>
    <row r="427" spans="1:16" x14ac:dyDescent="0.25">
      <c r="A427">
        <f t="shared" si="79"/>
        <v>47</v>
      </c>
      <c r="B427" s="54">
        <f t="shared" si="76"/>
        <v>7</v>
      </c>
      <c r="C427" s="55" t="str">
        <f t="shared" si="80"/>
        <v>novembre</v>
      </c>
      <c r="D427">
        <f t="shared" si="77"/>
        <v>2017</v>
      </c>
      <c r="E427" s="13">
        <v>43057</v>
      </c>
      <c r="F427" s="16">
        <v>0.60416666666666663</v>
      </c>
      <c r="G427" s="16">
        <v>0.79166666666666663</v>
      </c>
      <c r="H427" s="16" t="s">
        <v>24</v>
      </c>
      <c r="J427" s="1">
        <f t="shared" si="82"/>
        <v>0.1875</v>
      </c>
      <c r="K427" s="2">
        <f t="shared" si="83"/>
        <v>0</v>
      </c>
      <c r="L427" s="2">
        <f t="shared" si="81"/>
        <v>7</v>
      </c>
      <c r="M427" s="2">
        <f t="shared" si="84"/>
        <v>88</v>
      </c>
      <c r="N427" s="2">
        <f t="shared" si="85"/>
        <v>141</v>
      </c>
      <c r="O427" s="6" t="str">
        <f t="shared" si="86"/>
        <v>Public + SDIS ET/OU PSIG
 de 14h 30 à 19h 00</v>
      </c>
      <c r="P427" t="str">
        <f t="shared" si="78"/>
        <v>OK</v>
      </c>
    </row>
    <row r="428" spans="1:16" x14ac:dyDescent="0.25">
      <c r="A428">
        <f t="shared" si="79"/>
        <v>47</v>
      </c>
      <c r="B428" s="54">
        <f t="shared" si="76"/>
        <v>7</v>
      </c>
      <c r="C428" s="55" t="str">
        <f t="shared" si="80"/>
        <v>novembre</v>
      </c>
      <c r="D428">
        <f t="shared" si="77"/>
        <v>2017</v>
      </c>
      <c r="E428" s="13">
        <v>43057</v>
      </c>
      <c r="F428" s="16">
        <v>0.79166666666666663</v>
      </c>
      <c r="G428" s="16">
        <v>0.84375</v>
      </c>
      <c r="H428" s="16" t="s">
        <v>25</v>
      </c>
      <c r="J428" s="1">
        <f t="shared" si="82"/>
        <v>5.208333333333337E-2</v>
      </c>
      <c r="K428" s="2">
        <f t="shared" si="83"/>
        <v>0</v>
      </c>
      <c r="L428" s="2">
        <f t="shared" si="81"/>
        <v>7</v>
      </c>
      <c r="M428" s="2">
        <f t="shared" si="84"/>
        <v>142</v>
      </c>
      <c r="N428" s="2">
        <f t="shared" si="85"/>
        <v>156</v>
      </c>
      <c r="O428" s="6" t="str">
        <f t="shared" si="86"/>
        <v>Plongeurs masqués
 de 19h 00 à 20h 15</v>
      </c>
      <c r="P428" t="str">
        <f t="shared" si="78"/>
        <v>OK</v>
      </c>
    </row>
    <row r="429" spans="1:16" x14ac:dyDescent="0.25">
      <c r="A429">
        <f t="shared" si="79"/>
        <v>47</v>
      </c>
      <c r="B429" s="54">
        <f t="shared" si="76"/>
        <v>1</v>
      </c>
      <c r="C429" s="55" t="str">
        <f t="shared" si="80"/>
        <v>novembre</v>
      </c>
      <c r="D429">
        <f t="shared" si="77"/>
        <v>2017</v>
      </c>
      <c r="E429" s="13">
        <v>43058</v>
      </c>
      <c r="F429" s="16">
        <v>0.3125</v>
      </c>
      <c r="G429" s="16">
        <v>0.41666666666666669</v>
      </c>
      <c r="H429" s="16" t="s">
        <v>10</v>
      </c>
      <c r="J429" s="1">
        <f t="shared" si="82"/>
        <v>0.10416666666666669</v>
      </c>
      <c r="K429" s="2">
        <f t="shared" si="83"/>
        <v>0</v>
      </c>
      <c r="L429" s="2">
        <f t="shared" si="81"/>
        <v>8</v>
      </c>
      <c r="M429" s="2">
        <f t="shared" si="84"/>
        <v>4</v>
      </c>
      <c r="N429" s="2">
        <f t="shared" si="85"/>
        <v>33</v>
      </c>
      <c r="O429" s="6" t="str">
        <f t="shared" si="86"/>
        <v>CNT
 de 7h 30 à 10h 00</v>
      </c>
      <c r="P429" t="str">
        <f t="shared" si="78"/>
        <v>OK</v>
      </c>
    </row>
    <row r="430" spans="1:16" x14ac:dyDescent="0.25">
      <c r="A430">
        <f t="shared" si="79"/>
        <v>47</v>
      </c>
      <c r="B430" s="54">
        <f t="shared" si="76"/>
        <v>1</v>
      </c>
      <c r="C430" s="55" t="str">
        <f t="shared" si="80"/>
        <v>novembre</v>
      </c>
      <c r="D430">
        <f t="shared" si="77"/>
        <v>2017</v>
      </c>
      <c r="E430" s="13">
        <v>43058</v>
      </c>
      <c r="F430" s="16">
        <v>0.41666666666666669</v>
      </c>
      <c r="G430" s="16">
        <v>0.5625</v>
      </c>
      <c r="H430" s="16" t="s">
        <v>14</v>
      </c>
      <c r="J430" s="1">
        <f t="shared" si="82"/>
        <v>0.14583333333333331</v>
      </c>
      <c r="K430" s="2">
        <f t="shared" si="83"/>
        <v>0</v>
      </c>
      <c r="L430" s="2">
        <f t="shared" si="81"/>
        <v>8</v>
      </c>
      <c r="M430" s="2">
        <f t="shared" si="84"/>
        <v>34</v>
      </c>
      <c r="N430" s="2">
        <f t="shared" si="85"/>
        <v>75</v>
      </c>
      <c r="O430" s="6" t="str">
        <f t="shared" si="86"/>
        <v>Public
 de 10h 00 à 13h 30</v>
      </c>
      <c r="P430" t="str">
        <f t="shared" si="78"/>
        <v>OK</v>
      </c>
    </row>
    <row r="431" spans="1:16" x14ac:dyDescent="0.25">
      <c r="A431">
        <f t="shared" si="79"/>
        <v>48</v>
      </c>
      <c r="B431" s="54">
        <f t="shared" si="76"/>
        <v>2</v>
      </c>
      <c r="C431" s="55" t="str">
        <f t="shared" si="80"/>
        <v>novembre</v>
      </c>
      <c r="D431">
        <f t="shared" si="77"/>
        <v>2017</v>
      </c>
      <c r="E431" s="13">
        <v>43059</v>
      </c>
      <c r="F431" s="16">
        <v>0.375</v>
      </c>
      <c r="G431" s="16">
        <v>0.44791666666666669</v>
      </c>
      <c r="H431" s="16" t="s">
        <v>6</v>
      </c>
      <c r="J431" s="1">
        <f t="shared" si="82"/>
        <v>7.2916666666666685E-2</v>
      </c>
      <c r="K431" s="2">
        <f t="shared" si="83"/>
        <v>0</v>
      </c>
      <c r="L431" s="2">
        <f t="shared" si="81"/>
        <v>2</v>
      </c>
      <c r="M431" s="2">
        <f t="shared" si="84"/>
        <v>22</v>
      </c>
      <c r="N431" s="2">
        <f t="shared" si="85"/>
        <v>42</v>
      </c>
      <c r="O431" s="6" t="str">
        <f t="shared" si="86"/>
        <v>Lycée
 de 9h 00 à 10h 45</v>
      </c>
      <c r="P431" t="str">
        <f t="shared" si="78"/>
        <v>OK</v>
      </c>
    </row>
    <row r="432" spans="1:16" x14ac:dyDescent="0.25">
      <c r="A432">
        <f t="shared" si="79"/>
        <v>48</v>
      </c>
      <c r="B432" s="54">
        <f t="shared" si="76"/>
        <v>2</v>
      </c>
      <c r="C432" s="55" t="str">
        <f t="shared" si="80"/>
        <v>novembre</v>
      </c>
      <c r="D432">
        <f t="shared" si="77"/>
        <v>2017</v>
      </c>
      <c r="E432" s="13">
        <v>43059</v>
      </c>
      <c r="F432" s="16">
        <v>0.5</v>
      </c>
      <c r="G432" s="16">
        <v>0.5625</v>
      </c>
      <c r="H432" s="16" t="s">
        <v>7</v>
      </c>
      <c r="J432" s="1">
        <f t="shared" si="82"/>
        <v>6.25E-2</v>
      </c>
      <c r="K432" s="2">
        <f t="shared" si="83"/>
        <v>0</v>
      </c>
      <c r="L432" s="2">
        <f t="shared" si="81"/>
        <v>2</v>
      </c>
      <c r="M432" s="2">
        <f t="shared" si="84"/>
        <v>58</v>
      </c>
      <c r="N432" s="2">
        <f t="shared" si="85"/>
        <v>75</v>
      </c>
      <c r="O432" s="6" t="str">
        <f t="shared" si="86"/>
        <v>Gym Volontaire
 de 12h 00 à 13h 30</v>
      </c>
      <c r="P432" t="str">
        <f t="shared" si="78"/>
        <v>OK</v>
      </c>
    </row>
    <row r="433" spans="1:16" x14ac:dyDescent="0.25">
      <c r="A433">
        <f t="shared" si="79"/>
        <v>48</v>
      </c>
      <c r="B433" s="54">
        <f t="shared" si="76"/>
        <v>2</v>
      </c>
      <c r="C433" s="55" t="str">
        <f t="shared" si="80"/>
        <v>novembre</v>
      </c>
      <c r="D433">
        <f t="shared" si="77"/>
        <v>2017</v>
      </c>
      <c r="E433" s="13">
        <v>43059</v>
      </c>
      <c r="F433" s="16">
        <v>0.58333333333333337</v>
      </c>
      <c r="G433" s="16">
        <v>0.64583333333333337</v>
      </c>
      <c r="H433" s="16" t="s">
        <v>8</v>
      </c>
      <c r="J433" s="1">
        <f t="shared" si="82"/>
        <v>6.25E-2</v>
      </c>
      <c r="K433" s="2">
        <f t="shared" si="83"/>
        <v>0</v>
      </c>
      <c r="L433" s="2">
        <f t="shared" si="81"/>
        <v>2</v>
      </c>
      <c r="M433" s="2">
        <f t="shared" si="84"/>
        <v>82</v>
      </c>
      <c r="N433" s="2">
        <f t="shared" si="85"/>
        <v>99</v>
      </c>
      <c r="O433" s="6" t="str">
        <f t="shared" si="86"/>
        <v>Collège A
 de 14h 00 à 15h 30</v>
      </c>
      <c r="P433" t="str">
        <f t="shared" si="78"/>
        <v>OK</v>
      </c>
    </row>
    <row r="434" spans="1:16" x14ac:dyDescent="0.25">
      <c r="A434">
        <f t="shared" si="79"/>
        <v>48</v>
      </c>
      <c r="B434" s="54">
        <f t="shared" si="76"/>
        <v>2</v>
      </c>
      <c r="C434" s="55" t="str">
        <f t="shared" si="80"/>
        <v>novembre</v>
      </c>
      <c r="D434">
        <f t="shared" si="77"/>
        <v>2017</v>
      </c>
      <c r="E434" s="13">
        <v>43059</v>
      </c>
      <c r="F434" s="16">
        <v>0.64583333333333337</v>
      </c>
      <c r="G434" s="16">
        <v>0.70833333333333337</v>
      </c>
      <c r="H434" s="16" t="s">
        <v>9</v>
      </c>
      <c r="J434" s="1">
        <f t="shared" si="82"/>
        <v>6.25E-2</v>
      </c>
      <c r="K434" s="2">
        <f t="shared" si="83"/>
        <v>0</v>
      </c>
      <c r="L434" s="2">
        <f t="shared" si="81"/>
        <v>2</v>
      </c>
      <c r="M434" s="2">
        <f t="shared" si="84"/>
        <v>100</v>
      </c>
      <c r="N434" s="2">
        <f t="shared" si="85"/>
        <v>117</v>
      </c>
      <c r="O434" s="6" t="str">
        <f t="shared" si="86"/>
        <v>Collège B
 de 15h 30 à 17h 00</v>
      </c>
      <c r="P434" t="str">
        <f t="shared" si="78"/>
        <v>OK</v>
      </c>
    </row>
    <row r="435" spans="1:16" x14ac:dyDescent="0.25">
      <c r="A435">
        <f t="shared" si="79"/>
        <v>48</v>
      </c>
      <c r="B435" s="54">
        <f t="shared" si="76"/>
        <v>2</v>
      </c>
      <c r="C435" s="55" t="str">
        <f t="shared" si="80"/>
        <v>novembre</v>
      </c>
      <c r="D435">
        <f t="shared" si="77"/>
        <v>2017</v>
      </c>
      <c r="E435" s="13">
        <v>43059</v>
      </c>
      <c r="F435" s="16">
        <v>0.70833333333333337</v>
      </c>
      <c r="G435" s="16">
        <v>0.75</v>
      </c>
      <c r="H435" s="16" t="s">
        <v>7</v>
      </c>
      <c r="J435" s="1">
        <f t="shared" si="82"/>
        <v>4.166666666666663E-2</v>
      </c>
      <c r="K435" s="2">
        <f t="shared" si="83"/>
        <v>0</v>
      </c>
      <c r="L435" s="2">
        <f t="shared" si="81"/>
        <v>2</v>
      </c>
      <c r="M435" s="2">
        <f t="shared" si="84"/>
        <v>118</v>
      </c>
      <c r="N435" s="2">
        <f t="shared" si="85"/>
        <v>129</v>
      </c>
      <c r="O435" s="6" t="str">
        <f t="shared" si="86"/>
        <v>Gym Volontaire
 de 17h 00 à 18h 00</v>
      </c>
      <c r="P435" t="str">
        <f t="shared" si="78"/>
        <v>OK</v>
      </c>
    </row>
    <row r="436" spans="1:16" x14ac:dyDescent="0.25">
      <c r="A436">
        <f t="shared" si="79"/>
        <v>48</v>
      </c>
      <c r="B436" s="54">
        <f t="shared" si="76"/>
        <v>2</v>
      </c>
      <c r="C436" s="55" t="str">
        <f t="shared" si="80"/>
        <v>novembre</v>
      </c>
      <c r="D436">
        <f t="shared" si="77"/>
        <v>2017</v>
      </c>
      <c r="E436" s="13">
        <v>43059</v>
      </c>
      <c r="F436" s="16">
        <v>0.75</v>
      </c>
      <c r="G436" s="16">
        <v>0.9375</v>
      </c>
      <c r="H436" s="16" t="s">
        <v>10</v>
      </c>
      <c r="J436" s="1">
        <f t="shared" si="82"/>
        <v>0.1875</v>
      </c>
      <c r="K436" s="2">
        <f t="shared" si="83"/>
        <v>0</v>
      </c>
      <c r="L436" s="2">
        <f t="shared" si="81"/>
        <v>2</v>
      </c>
      <c r="M436" s="2">
        <f t="shared" si="84"/>
        <v>130</v>
      </c>
      <c r="N436" s="2">
        <f t="shared" si="85"/>
        <v>183</v>
      </c>
      <c r="O436" s="6" t="str">
        <f t="shared" si="86"/>
        <v>CNT
 de 18h 00 à 22h 30</v>
      </c>
      <c r="P436" t="str">
        <f t="shared" si="78"/>
        <v>OK</v>
      </c>
    </row>
    <row r="437" spans="1:16" x14ac:dyDescent="0.25">
      <c r="A437">
        <f t="shared" si="79"/>
        <v>48</v>
      </c>
      <c r="B437" s="54">
        <f t="shared" si="76"/>
        <v>3</v>
      </c>
      <c r="C437" s="55" t="str">
        <f t="shared" si="80"/>
        <v>novembre</v>
      </c>
      <c r="D437">
        <f t="shared" si="77"/>
        <v>2017</v>
      </c>
      <c r="E437" s="13">
        <v>43060</v>
      </c>
      <c r="F437" s="16">
        <v>0.3125</v>
      </c>
      <c r="G437" s="16">
        <v>0.34375</v>
      </c>
      <c r="H437" s="16" t="s">
        <v>11</v>
      </c>
      <c r="J437" s="1">
        <f t="shared" si="82"/>
        <v>3.125E-2</v>
      </c>
      <c r="K437" s="2">
        <f t="shared" si="83"/>
        <v>0</v>
      </c>
      <c r="L437" s="2">
        <f t="shared" si="81"/>
        <v>3</v>
      </c>
      <c r="M437" s="2">
        <f t="shared" si="84"/>
        <v>4</v>
      </c>
      <c r="N437" s="2">
        <f t="shared" si="85"/>
        <v>12</v>
      </c>
      <c r="O437" s="6" t="str">
        <f t="shared" si="86"/>
        <v>SDIS et/OU PSIG
 de 7h 30 à 8h 15</v>
      </c>
      <c r="P437" t="str">
        <f t="shared" si="78"/>
        <v>OK</v>
      </c>
    </row>
    <row r="438" spans="1:16" x14ac:dyDescent="0.25">
      <c r="A438">
        <f t="shared" si="79"/>
        <v>48</v>
      </c>
      <c r="B438" s="54">
        <f t="shared" si="76"/>
        <v>3</v>
      </c>
      <c r="C438" s="55" t="str">
        <f t="shared" si="80"/>
        <v>novembre</v>
      </c>
      <c r="D438">
        <f t="shared" si="77"/>
        <v>2017</v>
      </c>
      <c r="E438" s="13">
        <v>43060</v>
      </c>
      <c r="F438" s="16">
        <v>0.35416666666666669</v>
      </c>
      <c r="G438" s="16">
        <v>0.5</v>
      </c>
      <c r="H438" s="16" t="s">
        <v>12</v>
      </c>
      <c r="J438" s="1">
        <f t="shared" si="82"/>
        <v>0.14583333333333331</v>
      </c>
      <c r="K438" s="2">
        <f t="shared" si="83"/>
        <v>0</v>
      </c>
      <c r="L438" s="2">
        <f t="shared" si="81"/>
        <v>3</v>
      </c>
      <c r="M438" s="2">
        <f t="shared" si="84"/>
        <v>16</v>
      </c>
      <c r="N438" s="2">
        <f t="shared" si="85"/>
        <v>57</v>
      </c>
      <c r="O438" s="6" t="str">
        <f t="shared" si="86"/>
        <v>Collège C
 de 8h 30 à 12h 00</v>
      </c>
      <c r="P438" t="str">
        <f t="shared" si="78"/>
        <v>OK</v>
      </c>
    </row>
    <row r="439" spans="1:16" x14ac:dyDescent="0.25">
      <c r="A439">
        <f t="shared" si="79"/>
        <v>48</v>
      </c>
      <c r="B439" s="54">
        <f t="shared" si="76"/>
        <v>3</v>
      </c>
      <c r="C439" s="55" t="str">
        <f t="shared" si="80"/>
        <v>novembre</v>
      </c>
      <c r="D439">
        <f t="shared" si="77"/>
        <v>2017</v>
      </c>
      <c r="E439" s="13">
        <v>43060</v>
      </c>
      <c r="F439" s="16">
        <v>0.52083333333333337</v>
      </c>
      <c r="G439" s="16">
        <v>0.5625</v>
      </c>
      <c r="H439" s="16" t="s">
        <v>13</v>
      </c>
      <c r="J439" s="1">
        <f t="shared" si="82"/>
        <v>4.166666666666663E-2</v>
      </c>
      <c r="K439" s="2">
        <f t="shared" si="83"/>
        <v>0</v>
      </c>
      <c r="L439" s="2">
        <f t="shared" si="81"/>
        <v>3</v>
      </c>
      <c r="M439" s="2">
        <f t="shared" si="84"/>
        <v>64</v>
      </c>
      <c r="N439" s="2">
        <f t="shared" si="85"/>
        <v>75</v>
      </c>
      <c r="O439" s="6" t="str">
        <f t="shared" si="86"/>
        <v>Maison Des Cèdres
 de 12h 30 à 13h 30</v>
      </c>
      <c r="P439" t="str">
        <f t="shared" si="78"/>
        <v>OK</v>
      </c>
    </row>
    <row r="440" spans="1:16" x14ac:dyDescent="0.25">
      <c r="A440">
        <f t="shared" si="79"/>
        <v>48</v>
      </c>
      <c r="B440" s="54">
        <f t="shared" si="76"/>
        <v>3</v>
      </c>
      <c r="C440" s="55" t="str">
        <f t="shared" si="80"/>
        <v>novembre</v>
      </c>
      <c r="D440">
        <f t="shared" si="77"/>
        <v>2017</v>
      </c>
      <c r="E440" s="13">
        <v>43060</v>
      </c>
      <c r="F440" s="16">
        <v>0.58333333333333337</v>
      </c>
      <c r="G440" s="16">
        <v>0.75</v>
      </c>
      <c r="H440" s="16" t="s">
        <v>6</v>
      </c>
      <c r="J440" s="1">
        <f t="shared" si="82"/>
        <v>0.16666666666666663</v>
      </c>
      <c r="K440" s="2">
        <f t="shared" si="83"/>
        <v>0</v>
      </c>
      <c r="L440" s="2">
        <f t="shared" si="81"/>
        <v>3</v>
      </c>
      <c r="M440" s="2">
        <f t="shared" si="84"/>
        <v>82</v>
      </c>
      <c r="N440" s="2">
        <f t="shared" si="85"/>
        <v>129</v>
      </c>
      <c r="O440" s="6" t="str">
        <f t="shared" si="86"/>
        <v>Lycée
 de 14h 00 à 18h 00</v>
      </c>
      <c r="P440" t="str">
        <f t="shared" si="78"/>
        <v>OK</v>
      </c>
    </row>
    <row r="441" spans="1:16" x14ac:dyDescent="0.25">
      <c r="A441">
        <f t="shared" si="79"/>
        <v>48</v>
      </c>
      <c r="B441" s="54">
        <f t="shared" si="76"/>
        <v>3</v>
      </c>
      <c r="C441" s="55" t="str">
        <f t="shared" si="80"/>
        <v>novembre</v>
      </c>
      <c r="D441">
        <f t="shared" si="77"/>
        <v>2017</v>
      </c>
      <c r="E441" s="13">
        <v>43060</v>
      </c>
      <c r="F441" s="16">
        <v>0.75</v>
      </c>
      <c r="G441" s="16">
        <v>0.83333333333333337</v>
      </c>
      <c r="H441" s="16" t="s">
        <v>14</v>
      </c>
      <c r="J441" s="1">
        <f t="shared" si="82"/>
        <v>8.333333333333337E-2</v>
      </c>
      <c r="K441" s="2">
        <f t="shared" si="83"/>
        <v>0</v>
      </c>
      <c r="L441" s="2">
        <f t="shared" si="81"/>
        <v>3</v>
      </c>
      <c r="M441" s="2">
        <f t="shared" si="84"/>
        <v>130</v>
      </c>
      <c r="N441" s="2">
        <f t="shared" si="85"/>
        <v>153</v>
      </c>
      <c r="O441" s="6" t="str">
        <f t="shared" si="86"/>
        <v>Public
 de 18h 00 à 20h 00</v>
      </c>
      <c r="P441" t="str">
        <f t="shared" si="78"/>
        <v>OK</v>
      </c>
    </row>
    <row r="442" spans="1:16" x14ac:dyDescent="0.25">
      <c r="A442">
        <f t="shared" si="79"/>
        <v>48</v>
      </c>
      <c r="B442" s="54">
        <f t="shared" si="76"/>
        <v>3</v>
      </c>
      <c r="C442" s="55" t="str">
        <f t="shared" si="80"/>
        <v>novembre</v>
      </c>
      <c r="D442">
        <f t="shared" si="77"/>
        <v>2017</v>
      </c>
      <c r="E442" s="13">
        <v>43060</v>
      </c>
      <c r="F442" s="16">
        <v>0.83333333333333337</v>
      </c>
      <c r="G442" s="16">
        <v>0.9375</v>
      </c>
      <c r="H442" s="16" t="s">
        <v>10</v>
      </c>
      <c r="J442" s="1">
        <f t="shared" si="82"/>
        <v>0.10416666666666663</v>
      </c>
      <c r="K442" s="2">
        <f t="shared" si="83"/>
        <v>0</v>
      </c>
      <c r="L442" s="2">
        <f t="shared" si="81"/>
        <v>3</v>
      </c>
      <c r="M442" s="2">
        <f t="shared" si="84"/>
        <v>154</v>
      </c>
      <c r="N442" s="2">
        <f t="shared" si="85"/>
        <v>183</v>
      </c>
      <c r="O442" s="6" t="str">
        <f t="shared" si="86"/>
        <v>CNT
 de 20h 00 à 22h 30</v>
      </c>
      <c r="P442" t="str">
        <f t="shared" si="78"/>
        <v>OK</v>
      </c>
    </row>
    <row r="443" spans="1:16" ht="15.75" thickBot="1" x14ac:dyDescent="0.3">
      <c r="A443">
        <f t="shared" si="79"/>
        <v>48</v>
      </c>
      <c r="B443" s="54">
        <f t="shared" si="76"/>
        <v>4</v>
      </c>
      <c r="C443" s="55" t="str">
        <f t="shared" si="80"/>
        <v>novembre</v>
      </c>
      <c r="D443">
        <f t="shared" si="77"/>
        <v>2017</v>
      </c>
      <c r="E443" s="13">
        <v>43061</v>
      </c>
      <c r="F443" s="16">
        <v>0.33333333333333331</v>
      </c>
      <c r="G443" s="16">
        <v>0.41666666666666669</v>
      </c>
      <c r="H443" s="16" t="s">
        <v>6</v>
      </c>
      <c r="J443" s="1">
        <f t="shared" si="82"/>
        <v>8.333333333333337E-2</v>
      </c>
      <c r="K443" s="2">
        <f t="shared" si="83"/>
        <v>0</v>
      </c>
      <c r="L443" s="2">
        <f t="shared" si="81"/>
        <v>4</v>
      </c>
      <c r="M443" s="2">
        <f t="shared" si="84"/>
        <v>10</v>
      </c>
      <c r="N443" s="2">
        <f t="shared" si="85"/>
        <v>33</v>
      </c>
      <c r="O443" s="6" t="str">
        <f t="shared" si="86"/>
        <v>Lycée
 de 8h 00 à 10h 00</v>
      </c>
      <c r="P443" t="str">
        <f t="shared" si="78"/>
        <v>OK</v>
      </c>
    </row>
    <row r="444" spans="1:16" s="20" customFormat="1" ht="15.75" thickTop="1" x14ac:dyDescent="0.25">
      <c r="A444">
        <f t="shared" si="79"/>
        <v>48</v>
      </c>
      <c r="B444" s="54">
        <f t="shared" si="76"/>
        <v>4</v>
      </c>
      <c r="C444" s="55" t="str">
        <f t="shared" si="80"/>
        <v>novembre</v>
      </c>
      <c r="D444">
        <f t="shared" si="77"/>
        <v>2017</v>
      </c>
      <c r="E444" s="13">
        <v>43061</v>
      </c>
      <c r="F444" s="16">
        <v>0.41666666666666669</v>
      </c>
      <c r="G444" s="16">
        <v>0.5</v>
      </c>
      <c r="H444" s="16" t="s">
        <v>6</v>
      </c>
      <c r="I444" s="15"/>
      <c r="J444" s="24">
        <f t="shared" si="82"/>
        <v>8.3333333333333315E-2</v>
      </c>
      <c r="K444" s="25">
        <f t="shared" si="83"/>
        <v>0</v>
      </c>
      <c r="L444" s="2">
        <f t="shared" si="81"/>
        <v>4</v>
      </c>
      <c r="M444" s="25">
        <f t="shared" si="84"/>
        <v>34</v>
      </c>
      <c r="N444" s="25">
        <f t="shared" si="85"/>
        <v>57</v>
      </c>
      <c r="O444" s="26" t="str">
        <f t="shared" si="86"/>
        <v>Lycée
 de 10h 00 à 12h 00</v>
      </c>
      <c r="P444" t="str">
        <f t="shared" si="78"/>
        <v>OK</v>
      </c>
    </row>
    <row r="445" spans="1:16" x14ac:dyDescent="0.25">
      <c r="A445">
        <f t="shared" si="79"/>
        <v>48</v>
      </c>
      <c r="B445" s="54">
        <f t="shared" si="76"/>
        <v>4</v>
      </c>
      <c r="C445" s="55" t="str">
        <f t="shared" si="80"/>
        <v>novembre</v>
      </c>
      <c r="D445">
        <f t="shared" si="77"/>
        <v>2017</v>
      </c>
      <c r="E445" s="13">
        <v>43061</v>
      </c>
      <c r="F445" s="16">
        <v>0.52083333333333337</v>
      </c>
      <c r="G445" s="16">
        <v>0.60416666666666663</v>
      </c>
      <c r="H445" s="16" t="s">
        <v>10</v>
      </c>
      <c r="J445" s="1">
        <f t="shared" si="82"/>
        <v>8.3333333333333259E-2</v>
      </c>
      <c r="K445" s="2">
        <f t="shared" si="83"/>
        <v>0</v>
      </c>
      <c r="L445" s="2">
        <f t="shared" si="81"/>
        <v>4</v>
      </c>
      <c r="M445" s="2">
        <f t="shared" si="84"/>
        <v>64</v>
      </c>
      <c r="N445" s="2">
        <f t="shared" si="85"/>
        <v>87</v>
      </c>
      <c r="O445" s="6" t="str">
        <f t="shared" si="86"/>
        <v>CNT
 de 12h 30 à 14h 30</v>
      </c>
      <c r="P445" t="str">
        <f t="shared" si="78"/>
        <v>OK</v>
      </c>
    </row>
    <row r="446" spans="1:16" x14ac:dyDescent="0.25">
      <c r="A446">
        <f t="shared" si="79"/>
        <v>48</v>
      </c>
      <c r="B446" s="54">
        <f t="shared" si="76"/>
        <v>4</v>
      </c>
      <c r="C446" s="55" t="str">
        <f t="shared" si="80"/>
        <v>novembre</v>
      </c>
      <c r="D446">
        <f t="shared" si="77"/>
        <v>2017</v>
      </c>
      <c r="E446" s="13">
        <v>43061</v>
      </c>
      <c r="F446" s="16">
        <v>0.60416666666666663</v>
      </c>
      <c r="G446" s="16">
        <v>0.79166666666666663</v>
      </c>
      <c r="H446" s="16" t="s">
        <v>14</v>
      </c>
      <c r="J446" s="1">
        <f t="shared" si="82"/>
        <v>0.1875</v>
      </c>
      <c r="K446" s="2">
        <f t="shared" si="83"/>
        <v>0</v>
      </c>
      <c r="L446" s="2">
        <f t="shared" si="81"/>
        <v>4</v>
      </c>
      <c r="M446" s="2">
        <f t="shared" si="84"/>
        <v>88</v>
      </c>
      <c r="N446" s="2">
        <f t="shared" si="85"/>
        <v>141</v>
      </c>
      <c r="O446" s="6" t="str">
        <f t="shared" si="86"/>
        <v>Public
 de 14h 30 à 19h 00</v>
      </c>
      <c r="P446" t="str">
        <f t="shared" si="78"/>
        <v>OK</v>
      </c>
    </row>
    <row r="447" spans="1:16" x14ac:dyDescent="0.25">
      <c r="A447">
        <f t="shared" si="79"/>
        <v>48</v>
      </c>
      <c r="B447" s="54">
        <f t="shared" si="76"/>
        <v>4</v>
      </c>
      <c r="C447" s="55" t="str">
        <f t="shared" si="80"/>
        <v>novembre</v>
      </c>
      <c r="D447">
        <f t="shared" si="77"/>
        <v>2017</v>
      </c>
      <c r="E447" s="13">
        <v>43061</v>
      </c>
      <c r="F447" s="16">
        <v>0.79166666666666663</v>
      </c>
      <c r="G447" s="16">
        <v>0.83333333333333337</v>
      </c>
      <c r="H447" s="16" t="s">
        <v>10</v>
      </c>
      <c r="J447" s="1">
        <f t="shared" si="82"/>
        <v>4.1666666666666741E-2</v>
      </c>
      <c r="K447" s="2">
        <f t="shared" si="83"/>
        <v>0</v>
      </c>
      <c r="L447" s="2">
        <f t="shared" si="81"/>
        <v>4</v>
      </c>
      <c r="M447" s="2">
        <f t="shared" si="84"/>
        <v>142</v>
      </c>
      <c r="N447" s="2">
        <f t="shared" si="85"/>
        <v>153</v>
      </c>
      <c r="O447" s="6" t="str">
        <f t="shared" si="86"/>
        <v>CNT
 de 19h 00 à 20h 00</v>
      </c>
      <c r="P447" t="str">
        <f t="shared" si="78"/>
        <v>OK</v>
      </c>
    </row>
    <row r="448" spans="1:16" x14ac:dyDescent="0.25">
      <c r="A448">
        <f t="shared" si="79"/>
        <v>48</v>
      </c>
      <c r="B448" s="54">
        <f t="shared" si="76"/>
        <v>4</v>
      </c>
      <c r="C448" s="55" t="str">
        <f t="shared" si="80"/>
        <v>novembre</v>
      </c>
      <c r="D448">
        <f t="shared" si="77"/>
        <v>2017</v>
      </c>
      <c r="E448" s="13">
        <v>43061</v>
      </c>
      <c r="F448" s="16">
        <v>0.83333333333333337</v>
      </c>
      <c r="G448" s="16">
        <v>0.9375</v>
      </c>
      <c r="H448" s="16" t="s">
        <v>25</v>
      </c>
      <c r="J448" s="1">
        <f t="shared" si="82"/>
        <v>0.10416666666666663</v>
      </c>
      <c r="K448" s="2">
        <f t="shared" si="83"/>
        <v>0</v>
      </c>
      <c r="L448" s="2">
        <f t="shared" si="81"/>
        <v>4</v>
      </c>
      <c r="M448" s="2">
        <f t="shared" si="84"/>
        <v>154</v>
      </c>
      <c r="N448" s="2">
        <f t="shared" si="85"/>
        <v>183</v>
      </c>
      <c r="O448" s="6" t="str">
        <f t="shared" si="86"/>
        <v>Plongeurs masqués
 de 20h 00 à 22h 30</v>
      </c>
      <c r="P448" t="str">
        <f t="shared" si="78"/>
        <v>OK</v>
      </c>
    </row>
    <row r="449" spans="1:16" x14ac:dyDescent="0.25">
      <c r="A449">
        <f t="shared" si="79"/>
        <v>48</v>
      </c>
      <c r="B449" s="54">
        <f t="shared" si="76"/>
        <v>5</v>
      </c>
      <c r="C449" s="55" t="str">
        <f t="shared" si="80"/>
        <v>novembre</v>
      </c>
      <c r="D449">
        <f t="shared" si="77"/>
        <v>2017</v>
      </c>
      <c r="E449" s="13">
        <v>43062</v>
      </c>
      <c r="F449" s="16">
        <v>0.35416666666666669</v>
      </c>
      <c r="G449" s="16">
        <v>0.41666666666666669</v>
      </c>
      <c r="H449" s="16" t="s">
        <v>9</v>
      </c>
      <c r="J449" s="1">
        <f t="shared" si="82"/>
        <v>6.25E-2</v>
      </c>
      <c r="K449" s="2">
        <f t="shared" si="83"/>
        <v>0</v>
      </c>
      <c r="L449" s="2">
        <f t="shared" si="81"/>
        <v>5</v>
      </c>
      <c r="M449" s="2">
        <f t="shared" si="84"/>
        <v>16</v>
      </c>
      <c r="N449" s="2">
        <f t="shared" si="85"/>
        <v>33</v>
      </c>
      <c r="O449" s="6" t="str">
        <f t="shared" si="86"/>
        <v>Collège B
 de 8h 30 à 10h 00</v>
      </c>
      <c r="P449" t="str">
        <f t="shared" si="78"/>
        <v>OK</v>
      </c>
    </row>
    <row r="450" spans="1:16" x14ac:dyDescent="0.25">
      <c r="A450">
        <f t="shared" si="79"/>
        <v>48</v>
      </c>
      <c r="B450" s="54">
        <f t="shared" ref="B450:B513" si="87">WEEKDAY(E450)</f>
        <v>5</v>
      </c>
      <c r="C450" s="55" t="str">
        <f t="shared" si="80"/>
        <v>novembre</v>
      </c>
      <c r="D450">
        <f t="shared" ref="D450:D513" si="88">YEAR(E450)</f>
        <v>2017</v>
      </c>
      <c r="E450" s="13">
        <v>43062</v>
      </c>
      <c r="F450" s="16">
        <v>0.52083333333333337</v>
      </c>
      <c r="G450" s="16">
        <v>0.5625</v>
      </c>
      <c r="H450" s="16" t="s">
        <v>18</v>
      </c>
      <c r="J450" s="1">
        <f t="shared" si="82"/>
        <v>4.166666666666663E-2</v>
      </c>
      <c r="K450" s="2">
        <f t="shared" si="83"/>
        <v>0</v>
      </c>
      <c r="L450" s="2">
        <f t="shared" si="81"/>
        <v>5</v>
      </c>
      <c r="M450" s="2">
        <f t="shared" si="84"/>
        <v>64</v>
      </c>
      <c r="N450" s="2">
        <f t="shared" si="85"/>
        <v>75</v>
      </c>
      <c r="O450" s="6" t="str">
        <f t="shared" si="86"/>
        <v>Inss
 de 12h 30 à 13h 30</v>
      </c>
      <c r="P450" t="str">
        <f t="shared" ref="P450:P513" si="89">IF(E449+G449&gt;E450+F450,"Erreur","OK")</f>
        <v>OK</v>
      </c>
    </row>
    <row r="451" spans="1:16" x14ac:dyDescent="0.25">
      <c r="A451">
        <f t="shared" ref="A451:A514" si="90">WEEKNUM(E451,2)</f>
        <v>48</v>
      </c>
      <c r="B451" s="54">
        <f t="shared" si="87"/>
        <v>5</v>
      </c>
      <c r="C451" s="55" t="str">
        <f t="shared" ref="C451:C514" si="91">TEXT(E451,"mmmm")</f>
        <v>novembre</v>
      </c>
      <c r="D451">
        <f t="shared" si="88"/>
        <v>2017</v>
      </c>
      <c r="E451" s="13">
        <v>43062</v>
      </c>
      <c r="F451" s="16">
        <v>0.58333333333333337</v>
      </c>
      <c r="G451" s="16">
        <v>0.61111111111111105</v>
      </c>
      <c r="H451" s="16" t="s">
        <v>19</v>
      </c>
      <c r="J451" s="1">
        <f t="shared" si="82"/>
        <v>2.7777777777777679E-2</v>
      </c>
      <c r="K451" s="2">
        <f t="shared" si="83"/>
        <v>0</v>
      </c>
      <c r="L451" s="2">
        <f t="shared" ref="L451:L514" si="92">IF(B451=1,8,B451)</f>
        <v>5</v>
      </c>
      <c r="M451" s="2">
        <f t="shared" si="84"/>
        <v>82</v>
      </c>
      <c r="N451" s="2">
        <f t="shared" si="85"/>
        <v>88.999999999999972</v>
      </c>
      <c r="O451" s="6" t="str">
        <f t="shared" si="86"/>
        <v>Ecole Primaire A
 de 14h 00 à 14h 40</v>
      </c>
      <c r="P451" t="str">
        <f t="shared" si="89"/>
        <v>OK</v>
      </c>
    </row>
    <row r="452" spans="1:16" x14ac:dyDescent="0.25">
      <c r="A452">
        <f t="shared" si="90"/>
        <v>48</v>
      </c>
      <c r="B452" s="54">
        <f t="shared" si="87"/>
        <v>5</v>
      </c>
      <c r="C452" s="55" t="str">
        <f t="shared" si="91"/>
        <v>novembre</v>
      </c>
      <c r="D452">
        <f t="shared" si="88"/>
        <v>2017</v>
      </c>
      <c r="E452" s="13">
        <v>43062</v>
      </c>
      <c r="F452" s="16">
        <v>0.61458333333333337</v>
      </c>
      <c r="G452" s="16">
        <v>0.64236111111111105</v>
      </c>
      <c r="H452" s="16" t="s">
        <v>19</v>
      </c>
      <c r="J452" s="1">
        <f t="shared" si="82"/>
        <v>2.7777777777777679E-2</v>
      </c>
      <c r="K452" s="2">
        <f t="shared" si="83"/>
        <v>0</v>
      </c>
      <c r="L452" s="2">
        <f t="shared" si="92"/>
        <v>5</v>
      </c>
      <c r="M452" s="2">
        <f t="shared" si="84"/>
        <v>91</v>
      </c>
      <c r="N452" s="2">
        <f t="shared" si="85"/>
        <v>97.999999999999972</v>
      </c>
      <c r="O452" s="6" t="str">
        <f t="shared" si="86"/>
        <v>Ecole Primaire A
 de 14h 45 à 15h 25</v>
      </c>
      <c r="P452" t="str">
        <f t="shared" si="89"/>
        <v>OK</v>
      </c>
    </row>
    <row r="453" spans="1:16" x14ac:dyDescent="0.25">
      <c r="A453">
        <f t="shared" si="90"/>
        <v>48</v>
      </c>
      <c r="B453" s="54">
        <f t="shared" si="87"/>
        <v>5</v>
      </c>
      <c r="C453" s="55" t="str">
        <f t="shared" si="91"/>
        <v>novembre</v>
      </c>
      <c r="D453">
        <f t="shared" si="88"/>
        <v>2017</v>
      </c>
      <c r="E453" s="13">
        <v>43062</v>
      </c>
      <c r="F453" s="16">
        <v>0.66666666666666663</v>
      </c>
      <c r="G453" s="16">
        <v>0.75</v>
      </c>
      <c r="H453" s="16" t="s">
        <v>6</v>
      </c>
      <c r="J453" s="1">
        <f t="shared" si="82"/>
        <v>8.333333333333337E-2</v>
      </c>
      <c r="K453" s="2">
        <f t="shared" si="83"/>
        <v>0</v>
      </c>
      <c r="L453" s="2">
        <f t="shared" si="92"/>
        <v>5</v>
      </c>
      <c r="M453" s="2">
        <f t="shared" si="84"/>
        <v>106</v>
      </c>
      <c r="N453" s="2">
        <f t="shared" si="85"/>
        <v>129</v>
      </c>
      <c r="O453" s="6" t="str">
        <f t="shared" si="86"/>
        <v>Lycée
 de 16h 00 à 18h 00</v>
      </c>
      <c r="P453" t="str">
        <f t="shared" si="89"/>
        <v>OK</v>
      </c>
    </row>
    <row r="454" spans="1:16" x14ac:dyDescent="0.25">
      <c r="A454">
        <f t="shared" si="90"/>
        <v>48</v>
      </c>
      <c r="B454" s="54">
        <f t="shared" si="87"/>
        <v>5</v>
      </c>
      <c r="C454" s="55" t="str">
        <f t="shared" si="91"/>
        <v>novembre</v>
      </c>
      <c r="D454">
        <f t="shared" si="88"/>
        <v>2017</v>
      </c>
      <c r="E454" s="13">
        <v>43062</v>
      </c>
      <c r="F454" s="16">
        <v>0.75</v>
      </c>
      <c r="G454" s="16">
        <v>0.83333333333333337</v>
      </c>
      <c r="H454" s="16" t="s">
        <v>14</v>
      </c>
      <c r="J454" s="1">
        <f t="shared" si="82"/>
        <v>8.333333333333337E-2</v>
      </c>
      <c r="K454" s="2">
        <f t="shared" si="83"/>
        <v>0</v>
      </c>
      <c r="L454" s="2">
        <f t="shared" si="92"/>
        <v>5</v>
      </c>
      <c r="M454" s="2">
        <f t="shared" si="84"/>
        <v>130</v>
      </c>
      <c r="N454" s="2">
        <f t="shared" si="85"/>
        <v>153</v>
      </c>
      <c r="O454" s="6" t="str">
        <f t="shared" si="86"/>
        <v>Public
 de 18h 00 à 20h 00</v>
      </c>
      <c r="P454" t="str">
        <f t="shared" si="89"/>
        <v>OK</v>
      </c>
    </row>
    <row r="455" spans="1:16" x14ac:dyDescent="0.25">
      <c r="A455">
        <f t="shared" si="90"/>
        <v>48</v>
      </c>
      <c r="B455" s="54">
        <f t="shared" si="87"/>
        <v>5</v>
      </c>
      <c r="C455" s="55" t="str">
        <f t="shared" si="91"/>
        <v>novembre</v>
      </c>
      <c r="D455">
        <f t="shared" si="88"/>
        <v>2017</v>
      </c>
      <c r="E455" s="13">
        <v>43062</v>
      </c>
      <c r="F455" s="16">
        <v>0.83333333333333337</v>
      </c>
      <c r="G455" s="16">
        <v>0.9375</v>
      </c>
      <c r="H455" s="16" t="s">
        <v>10</v>
      </c>
      <c r="J455" s="1">
        <f t="shared" si="82"/>
        <v>0.10416666666666663</v>
      </c>
      <c r="K455" s="2">
        <f t="shared" si="83"/>
        <v>0</v>
      </c>
      <c r="L455" s="2">
        <f t="shared" si="92"/>
        <v>5</v>
      </c>
      <c r="M455" s="2">
        <f t="shared" si="84"/>
        <v>154</v>
      </c>
      <c r="N455" s="2">
        <f t="shared" si="85"/>
        <v>183</v>
      </c>
      <c r="O455" s="6" t="str">
        <f t="shared" si="86"/>
        <v>CNT
 de 20h 00 à 22h 30</v>
      </c>
      <c r="P455" t="str">
        <f t="shared" si="89"/>
        <v>OK</v>
      </c>
    </row>
    <row r="456" spans="1:16" x14ac:dyDescent="0.25">
      <c r="A456">
        <f t="shared" si="90"/>
        <v>48</v>
      </c>
      <c r="B456" s="54">
        <f t="shared" si="87"/>
        <v>6</v>
      </c>
      <c r="C456" s="55" t="str">
        <f t="shared" si="91"/>
        <v>novembre</v>
      </c>
      <c r="D456">
        <f t="shared" si="88"/>
        <v>2017</v>
      </c>
      <c r="E456" s="13">
        <v>43063</v>
      </c>
      <c r="F456" s="16">
        <v>0.375</v>
      </c>
      <c r="G456" s="16">
        <v>0.47916666666666669</v>
      </c>
      <c r="H456" s="16" t="s">
        <v>21</v>
      </c>
      <c r="J456" s="1">
        <f t="shared" si="82"/>
        <v>0.10416666666666669</v>
      </c>
      <c r="K456" s="2">
        <f t="shared" si="83"/>
        <v>0</v>
      </c>
      <c r="L456" s="2">
        <f t="shared" si="92"/>
        <v>6</v>
      </c>
      <c r="M456" s="2">
        <f t="shared" si="84"/>
        <v>22</v>
      </c>
      <c r="N456" s="2">
        <f t="shared" si="85"/>
        <v>51</v>
      </c>
      <c r="O456" s="6" t="str">
        <f t="shared" si="86"/>
        <v>Ecole Primaire B
 de 9h 00 à 11h 30</v>
      </c>
      <c r="P456" t="str">
        <f t="shared" si="89"/>
        <v>OK</v>
      </c>
    </row>
    <row r="457" spans="1:16" x14ac:dyDescent="0.25">
      <c r="A457">
        <f t="shared" si="90"/>
        <v>48</v>
      </c>
      <c r="B457" s="54">
        <f t="shared" si="87"/>
        <v>6</v>
      </c>
      <c r="C457" s="55" t="str">
        <f t="shared" si="91"/>
        <v>novembre</v>
      </c>
      <c r="D457">
        <f t="shared" si="88"/>
        <v>2017</v>
      </c>
      <c r="E457" s="13">
        <v>43063</v>
      </c>
      <c r="F457" s="16">
        <v>0.52083333333333337</v>
      </c>
      <c r="G457" s="16">
        <v>0.5625</v>
      </c>
      <c r="H457" s="16" t="s">
        <v>13</v>
      </c>
      <c r="J457" s="1">
        <f t="shared" si="82"/>
        <v>4.166666666666663E-2</v>
      </c>
      <c r="K457" s="2">
        <f t="shared" si="83"/>
        <v>0</v>
      </c>
      <c r="L457" s="2">
        <f t="shared" si="92"/>
        <v>6</v>
      </c>
      <c r="M457" s="2">
        <f t="shared" si="84"/>
        <v>64</v>
      </c>
      <c r="N457" s="2">
        <f t="shared" si="85"/>
        <v>75</v>
      </c>
      <c r="O457" s="6" t="str">
        <f t="shared" si="86"/>
        <v>Maison Des Cèdres
 de 12h 30 à 13h 30</v>
      </c>
      <c r="P457" t="str">
        <f t="shared" si="89"/>
        <v>OK</v>
      </c>
    </row>
    <row r="458" spans="1:16" x14ac:dyDescent="0.25">
      <c r="A458">
        <f t="shared" si="90"/>
        <v>48</v>
      </c>
      <c r="B458" s="54">
        <f t="shared" si="87"/>
        <v>6</v>
      </c>
      <c r="C458" s="55" t="str">
        <f t="shared" si="91"/>
        <v>novembre</v>
      </c>
      <c r="D458">
        <f t="shared" si="88"/>
        <v>2017</v>
      </c>
      <c r="E458" s="13">
        <v>43063</v>
      </c>
      <c r="F458" s="16">
        <v>0.58333333333333337</v>
      </c>
      <c r="G458" s="16">
        <v>0.66666666666666663</v>
      </c>
      <c r="H458" s="16" t="s">
        <v>6</v>
      </c>
      <c r="J458" s="1">
        <f t="shared" si="82"/>
        <v>8.3333333333333259E-2</v>
      </c>
      <c r="K458" s="2">
        <f t="shared" si="83"/>
        <v>0</v>
      </c>
      <c r="L458" s="2">
        <f t="shared" si="92"/>
        <v>6</v>
      </c>
      <c r="M458" s="2">
        <f t="shared" si="84"/>
        <v>82</v>
      </c>
      <c r="N458" s="2">
        <f t="shared" si="85"/>
        <v>105</v>
      </c>
      <c r="O458" s="6" t="str">
        <f t="shared" si="86"/>
        <v>Lycée
 de 14h 00 à 16h 00</v>
      </c>
      <c r="P458" t="str">
        <f t="shared" si="89"/>
        <v>OK</v>
      </c>
    </row>
    <row r="459" spans="1:16" x14ac:dyDescent="0.25">
      <c r="A459">
        <f t="shared" si="90"/>
        <v>48</v>
      </c>
      <c r="B459" s="54">
        <f t="shared" si="87"/>
        <v>6</v>
      </c>
      <c r="C459" s="55" t="str">
        <f t="shared" si="91"/>
        <v>novembre</v>
      </c>
      <c r="D459">
        <f t="shared" si="88"/>
        <v>2017</v>
      </c>
      <c r="E459" s="13">
        <v>43063</v>
      </c>
      <c r="F459" s="16">
        <v>0.66666666666666663</v>
      </c>
      <c r="G459" s="16">
        <v>0.75</v>
      </c>
      <c r="H459" s="16" t="s">
        <v>6</v>
      </c>
      <c r="J459" s="1">
        <f t="shared" si="82"/>
        <v>8.333333333333337E-2</v>
      </c>
      <c r="K459" s="2">
        <f t="shared" si="83"/>
        <v>0</v>
      </c>
      <c r="L459" s="2">
        <f t="shared" si="92"/>
        <v>6</v>
      </c>
      <c r="M459" s="2">
        <f t="shared" si="84"/>
        <v>106</v>
      </c>
      <c r="N459" s="2">
        <f t="shared" si="85"/>
        <v>129</v>
      </c>
      <c r="O459" s="6" t="str">
        <f t="shared" si="86"/>
        <v>Lycée
 de 16h 00 à 18h 00</v>
      </c>
      <c r="P459" t="str">
        <f t="shared" si="89"/>
        <v>OK</v>
      </c>
    </row>
    <row r="460" spans="1:16" x14ac:dyDescent="0.25">
      <c r="A460">
        <f t="shared" si="90"/>
        <v>48</v>
      </c>
      <c r="B460" s="54">
        <f t="shared" si="87"/>
        <v>6</v>
      </c>
      <c r="C460" s="55" t="str">
        <f t="shared" si="91"/>
        <v>novembre</v>
      </c>
      <c r="D460">
        <f t="shared" si="88"/>
        <v>2017</v>
      </c>
      <c r="E460" s="13">
        <v>43063</v>
      </c>
      <c r="F460" s="16">
        <v>0.75</v>
      </c>
      <c r="G460" s="16">
        <v>0.83333333333333337</v>
      </c>
      <c r="H460" s="16" t="s">
        <v>14</v>
      </c>
      <c r="J460" s="1">
        <f t="shared" si="82"/>
        <v>8.333333333333337E-2</v>
      </c>
      <c r="K460" s="2">
        <f t="shared" si="83"/>
        <v>0</v>
      </c>
      <c r="L460" s="2">
        <f t="shared" si="92"/>
        <v>6</v>
      </c>
      <c r="M460" s="2">
        <f t="shared" si="84"/>
        <v>130</v>
      </c>
      <c r="N460" s="2">
        <f t="shared" si="85"/>
        <v>153</v>
      </c>
      <c r="O460" s="6" t="str">
        <f t="shared" si="86"/>
        <v>Public
 de 18h 00 à 20h 00</v>
      </c>
      <c r="P460" t="str">
        <f t="shared" si="89"/>
        <v>OK</v>
      </c>
    </row>
    <row r="461" spans="1:16" x14ac:dyDescent="0.25">
      <c r="A461">
        <f t="shared" si="90"/>
        <v>48</v>
      </c>
      <c r="B461" s="54">
        <f t="shared" si="87"/>
        <v>6</v>
      </c>
      <c r="C461" s="55" t="str">
        <f t="shared" si="91"/>
        <v>novembre</v>
      </c>
      <c r="D461">
        <f t="shared" si="88"/>
        <v>2017</v>
      </c>
      <c r="E461" s="13">
        <v>43063</v>
      </c>
      <c r="F461" s="16">
        <v>0.83333333333333337</v>
      </c>
      <c r="G461" s="16">
        <v>0.875</v>
      </c>
      <c r="H461" s="16" t="s">
        <v>10</v>
      </c>
      <c r="J461" s="1">
        <f t="shared" si="82"/>
        <v>4.166666666666663E-2</v>
      </c>
      <c r="K461" s="2">
        <f t="shared" si="83"/>
        <v>0</v>
      </c>
      <c r="L461" s="2">
        <f t="shared" si="92"/>
        <v>6</v>
      </c>
      <c r="M461" s="2">
        <f t="shared" si="84"/>
        <v>154</v>
      </c>
      <c r="N461" s="2">
        <f t="shared" si="85"/>
        <v>165</v>
      </c>
      <c r="O461" s="6" t="str">
        <f t="shared" si="86"/>
        <v>CNT
 de 20h 00 à 21h 00</v>
      </c>
      <c r="P461" t="str">
        <f t="shared" si="89"/>
        <v>OK</v>
      </c>
    </row>
    <row r="462" spans="1:16" x14ac:dyDescent="0.25">
      <c r="A462">
        <f t="shared" si="90"/>
        <v>48</v>
      </c>
      <c r="B462" s="54">
        <f t="shared" si="87"/>
        <v>6</v>
      </c>
      <c r="C462" s="55" t="str">
        <f t="shared" si="91"/>
        <v>novembre</v>
      </c>
      <c r="D462">
        <f t="shared" si="88"/>
        <v>2017</v>
      </c>
      <c r="E462" s="13">
        <v>43063</v>
      </c>
      <c r="F462" s="16">
        <v>0.875</v>
      </c>
      <c r="G462" s="16">
        <v>0.9375</v>
      </c>
      <c r="H462" s="16" t="s">
        <v>22</v>
      </c>
      <c r="J462" s="1">
        <f t="shared" ref="J462:J525" si="93">G462-F462</f>
        <v>6.25E-2</v>
      </c>
      <c r="K462" s="2">
        <f t="shared" ref="K462:K525" si="94">I462*J462*24</f>
        <v>0</v>
      </c>
      <c r="L462" s="2">
        <f t="shared" si="92"/>
        <v>6</v>
      </c>
      <c r="M462" s="2">
        <f t="shared" ref="M462:M525" si="95">288*F462-86</f>
        <v>166</v>
      </c>
      <c r="N462" s="2">
        <f t="shared" ref="N462:N525" si="96">288*G462-87</f>
        <v>183</v>
      </c>
      <c r="O462" s="6" t="str">
        <f t="shared" ref="O462:O525" si="97">H462&amp;CHAR(10)&amp;" de "&amp;HOUR(F462)&amp;"h "&amp;IF(MINUTE(F462)=0,"00",MINUTE(F462))&amp;" à "&amp;HOUR(G462)&amp;"h "&amp;IF(MINUTE(G462)=0,"00",MINUTE(G462))&amp;IF(I462&lt;1,"",CHAR(10)&amp;" "&amp;I462&amp;" participants")</f>
        <v>TVSV
 de 21h 00 à 22h 30</v>
      </c>
      <c r="P462" t="str">
        <f t="shared" si="89"/>
        <v>OK</v>
      </c>
    </row>
    <row r="463" spans="1:16" x14ac:dyDescent="0.25">
      <c r="A463">
        <f t="shared" si="90"/>
        <v>48</v>
      </c>
      <c r="B463" s="54">
        <f t="shared" si="87"/>
        <v>7</v>
      </c>
      <c r="C463" s="55" t="str">
        <f t="shared" si="91"/>
        <v>novembre</v>
      </c>
      <c r="D463">
        <f t="shared" si="88"/>
        <v>2017</v>
      </c>
      <c r="E463" s="13">
        <v>43064</v>
      </c>
      <c r="F463" s="16">
        <v>0.33333333333333331</v>
      </c>
      <c r="G463" s="16">
        <v>0.375</v>
      </c>
      <c r="H463" s="16" t="s">
        <v>7</v>
      </c>
      <c r="J463" s="1">
        <f t="shared" si="93"/>
        <v>4.1666666666666685E-2</v>
      </c>
      <c r="K463" s="2">
        <f t="shared" si="94"/>
        <v>0</v>
      </c>
      <c r="L463" s="2">
        <f t="shared" si="92"/>
        <v>7</v>
      </c>
      <c r="M463" s="2">
        <f t="shared" si="95"/>
        <v>10</v>
      </c>
      <c r="N463" s="2">
        <f t="shared" si="96"/>
        <v>21</v>
      </c>
      <c r="O463" s="6" t="str">
        <f t="shared" si="97"/>
        <v>Gym Volontaire
 de 8h 00 à 9h 00</v>
      </c>
      <c r="P463" t="str">
        <f t="shared" si="89"/>
        <v>OK</v>
      </c>
    </row>
    <row r="464" spans="1:16" x14ac:dyDescent="0.25">
      <c r="A464">
        <f t="shared" si="90"/>
        <v>48</v>
      </c>
      <c r="B464" s="54">
        <f t="shared" si="87"/>
        <v>7</v>
      </c>
      <c r="C464" s="55" t="str">
        <f t="shared" si="91"/>
        <v>novembre</v>
      </c>
      <c r="D464">
        <f t="shared" si="88"/>
        <v>2017</v>
      </c>
      <c r="E464" s="13">
        <v>43064</v>
      </c>
      <c r="F464" s="16">
        <v>0.375</v>
      </c>
      <c r="G464" s="16">
        <v>0.45833333333333331</v>
      </c>
      <c r="H464" s="16" t="s">
        <v>23</v>
      </c>
      <c r="J464" s="1">
        <f t="shared" si="93"/>
        <v>8.3333333333333315E-2</v>
      </c>
      <c r="K464" s="2">
        <f t="shared" si="94"/>
        <v>0</v>
      </c>
      <c r="L464" s="2">
        <f t="shared" si="92"/>
        <v>7</v>
      </c>
      <c r="M464" s="2">
        <f t="shared" si="95"/>
        <v>22</v>
      </c>
      <c r="N464" s="2">
        <f t="shared" si="96"/>
        <v>45</v>
      </c>
      <c r="O464" s="6" t="str">
        <f t="shared" si="97"/>
        <v>Val Horizon
 de 9h 00 à 11h 00</v>
      </c>
      <c r="P464" t="str">
        <f t="shared" si="89"/>
        <v>OK</v>
      </c>
    </row>
    <row r="465" spans="1:16" x14ac:dyDescent="0.25">
      <c r="A465">
        <f t="shared" si="90"/>
        <v>48</v>
      </c>
      <c r="B465" s="54">
        <f t="shared" si="87"/>
        <v>7</v>
      </c>
      <c r="C465" s="55" t="str">
        <f t="shared" si="91"/>
        <v>novembre</v>
      </c>
      <c r="D465">
        <f t="shared" si="88"/>
        <v>2017</v>
      </c>
      <c r="E465" s="13">
        <v>43064</v>
      </c>
      <c r="F465" s="16">
        <v>0.45833333333333331</v>
      </c>
      <c r="G465" s="16">
        <v>0.60416666666666663</v>
      </c>
      <c r="H465" s="16" t="s">
        <v>10</v>
      </c>
      <c r="J465" s="1">
        <f t="shared" si="93"/>
        <v>0.14583333333333331</v>
      </c>
      <c r="K465" s="2">
        <f t="shared" si="94"/>
        <v>0</v>
      </c>
      <c r="L465" s="2">
        <f t="shared" si="92"/>
        <v>7</v>
      </c>
      <c r="M465" s="2">
        <f t="shared" si="95"/>
        <v>46</v>
      </c>
      <c r="N465" s="2">
        <f t="shared" si="96"/>
        <v>87</v>
      </c>
      <c r="O465" s="6" t="str">
        <f t="shared" si="97"/>
        <v>CNT
 de 11h 00 à 14h 30</v>
      </c>
      <c r="P465" t="str">
        <f t="shared" si="89"/>
        <v>OK</v>
      </c>
    </row>
    <row r="466" spans="1:16" x14ac:dyDescent="0.25">
      <c r="A466">
        <f t="shared" si="90"/>
        <v>48</v>
      </c>
      <c r="B466" s="54">
        <f t="shared" si="87"/>
        <v>7</v>
      </c>
      <c r="C466" s="55" t="str">
        <f t="shared" si="91"/>
        <v>novembre</v>
      </c>
      <c r="D466">
        <f t="shared" si="88"/>
        <v>2017</v>
      </c>
      <c r="E466" s="13">
        <v>43064</v>
      </c>
      <c r="F466" s="16">
        <v>0.60416666666666663</v>
      </c>
      <c r="G466" s="16">
        <v>0.79166666666666663</v>
      </c>
      <c r="H466" s="16" t="s">
        <v>24</v>
      </c>
      <c r="J466" s="1">
        <f t="shared" si="93"/>
        <v>0.1875</v>
      </c>
      <c r="K466" s="2">
        <f t="shared" si="94"/>
        <v>0</v>
      </c>
      <c r="L466" s="2">
        <f t="shared" si="92"/>
        <v>7</v>
      </c>
      <c r="M466" s="2">
        <f t="shared" si="95"/>
        <v>88</v>
      </c>
      <c r="N466" s="2">
        <f t="shared" si="96"/>
        <v>141</v>
      </c>
      <c r="O466" s="6" t="str">
        <f t="shared" si="97"/>
        <v>Public + SDIS ET/OU PSIG
 de 14h 30 à 19h 00</v>
      </c>
      <c r="P466" t="str">
        <f t="shared" si="89"/>
        <v>OK</v>
      </c>
    </row>
    <row r="467" spans="1:16" x14ac:dyDescent="0.25">
      <c r="A467">
        <f t="shared" si="90"/>
        <v>48</v>
      </c>
      <c r="B467" s="54">
        <f t="shared" si="87"/>
        <v>7</v>
      </c>
      <c r="C467" s="55" t="str">
        <f t="shared" si="91"/>
        <v>novembre</v>
      </c>
      <c r="D467">
        <f t="shared" si="88"/>
        <v>2017</v>
      </c>
      <c r="E467" s="13">
        <v>43064</v>
      </c>
      <c r="F467" s="16">
        <v>0.79166666666666663</v>
      </c>
      <c r="G467" s="16">
        <v>0.84375</v>
      </c>
      <c r="H467" s="16" t="s">
        <v>25</v>
      </c>
      <c r="J467" s="1">
        <f t="shared" si="93"/>
        <v>5.208333333333337E-2</v>
      </c>
      <c r="K467" s="2">
        <f t="shared" si="94"/>
        <v>0</v>
      </c>
      <c r="L467" s="2">
        <f t="shared" si="92"/>
        <v>7</v>
      </c>
      <c r="M467" s="2">
        <f t="shared" si="95"/>
        <v>142</v>
      </c>
      <c r="N467" s="2">
        <f t="shared" si="96"/>
        <v>156</v>
      </c>
      <c r="O467" s="6" t="str">
        <f t="shared" si="97"/>
        <v>Plongeurs masqués
 de 19h 00 à 20h 15</v>
      </c>
      <c r="P467" t="str">
        <f t="shared" si="89"/>
        <v>OK</v>
      </c>
    </row>
    <row r="468" spans="1:16" x14ac:dyDescent="0.25">
      <c r="A468">
        <f t="shared" si="90"/>
        <v>48</v>
      </c>
      <c r="B468" s="54">
        <f t="shared" si="87"/>
        <v>1</v>
      </c>
      <c r="C468" s="55" t="str">
        <f t="shared" si="91"/>
        <v>novembre</v>
      </c>
      <c r="D468">
        <f t="shared" si="88"/>
        <v>2017</v>
      </c>
      <c r="E468" s="13">
        <v>43065</v>
      </c>
      <c r="F468" s="16">
        <v>0.3125</v>
      </c>
      <c r="G468" s="16">
        <v>0.41666666666666669</v>
      </c>
      <c r="H468" s="16" t="s">
        <v>10</v>
      </c>
      <c r="J468" s="1">
        <f t="shared" si="93"/>
        <v>0.10416666666666669</v>
      </c>
      <c r="K468" s="2">
        <f t="shared" si="94"/>
        <v>0</v>
      </c>
      <c r="L468" s="2">
        <f t="shared" si="92"/>
        <v>8</v>
      </c>
      <c r="M468" s="2">
        <f t="shared" si="95"/>
        <v>4</v>
      </c>
      <c r="N468" s="2">
        <f t="shared" si="96"/>
        <v>33</v>
      </c>
      <c r="O468" s="6" t="str">
        <f t="shared" si="97"/>
        <v>CNT
 de 7h 30 à 10h 00</v>
      </c>
      <c r="P468" t="str">
        <f t="shared" si="89"/>
        <v>OK</v>
      </c>
    </row>
    <row r="469" spans="1:16" x14ac:dyDescent="0.25">
      <c r="A469">
        <f t="shared" si="90"/>
        <v>48</v>
      </c>
      <c r="B469" s="54">
        <f t="shared" si="87"/>
        <v>1</v>
      </c>
      <c r="C469" s="55" t="str">
        <f t="shared" si="91"/>
        <v>novembre</v>
      </c>
      <c r="D469">
        <f t="shared" si="88"/>
        <v>2017</v>
      </c>
      <c r="E469" s="13">
        <v>43065</v>
      </c>
      <c r="F469" s="16">
        <v>0.41666666666666669</v>
      </c>
      <c r="G469" s="16">
        <v>0.5625</v>
      </c>
      <c r="H469" s="16" t="s">
        <v>14</v>
      </c>
      <c r="J469" s="1">
        <f t="shared" si="93"/>
        <v>0.14583333333333331</v>
      </c>
      <c r="K469" s="2">
        <f t="shared" si="94"/>
        <v>0</v>
      </c>
      <c r="L469" s="2">
        <f t="shared" si="92"/>
        <v>8</v>
      </c>
      <c r="M469" s="2">
        <f t="shared" si="95"/>
        <v>34</v>
      </c>
      <c r="N469" s="2">
        <f t="shared" si="96"/>
        <v>75</v>
      </c>
      <c r="O469" s="6" t="str">
        <f t="shared" si="97"/>
        <v>Public
 de 10h 00 à 13h 30</v>
      </c>
      <c r="P469" t="str">
        <f t="shared" si="89"/>
        <v>OK</v>
      </c>
    </row>
    <row r="470" spans="1:16" x14ac:dyDescent="0.25">
      <c r="A470">
        <f t="shared" si="90"/>
        <v>49</v>
      </c>
      <c r="B470" s="54">
        <f t="shared" si="87"/>
        <v>2</v>
      </c>
      <c r="C470" s="55" t="str">
        <f t="shared" si="91"/>
        <v>novembre</v>
      </c>
      <c r="D470">
        <f t="shared" si="88"/>
        <v>2017</v>
      </c>
      <c r="E470" s="13">
        <v>43066</v>
      </c>
      <c r="F470" s="16">
        <v>0.375</v>
      </c>
      <c r="G470" s="16">
        <v>0.44791666666666669</v>
      </c>
      <c r="H470" s="16" t="s">
        <v>6</v>
      </c>
      <c r="J470" s="1">
        <f t="shared" si="93"/>
        <v>7.2916666666666685E-2</v>
      </c>
      <c r="K470" s="2">
        <f t="shared" si="94"/>
        <v>0</v>
      </c>
      <c r="L470" s="2">
        <f t="shared" si="92"/>
        <v>2</v>
      </c>
      <c r="M470" s="2">
        <f t="shared" si="95"/>
        <v>22</v>
      </c>
      <c r="N470" s="2">
        <f t="shared" si="96"/>
        <v>42</v>
      </c>
      <c r="O470" s="6" t="str">
        <f t="shared" si="97"/>
        <v>Lycée
 de 9h 00 à 10h 45</v>
      </c>
      <c r="P470" t="str">
        <f t="shared" si="89"/>
        <v>OK</v>
      </c>
    </row>
    <row r="471" spans="1:16" x14ac:dyDescent="0.25">
      <c r="A471">
        <f t="shared" si="90"/>
        <v>49</v>
      </c>
      <c r="B471" s="54">
        <f t="shared" si="87"/>
        <v>2</v>
      </c>
      <c r="C471" s="55" t="str">
        <f t="shared" si="91"/>
        <v>novembre</v>
      </c>
      <c r="D471">
        <f t="shared" si="88"/>
        <v>2017</v>
      </c>
      <c r="E471" s="13">
        <v>43066</v>
      </c>
      <c r="F471" s="16">
        <v>0.5</v>
      </c>
      <c r="G471" s="16">
        <v>0.5625</v>
      </c>
      <c r="H471" s="16" t="s">
        <v>7</v>
      </c>
      <c r="J471" s="1">
        <f t="shared" si="93"/>
        <v>6.25E-2</v>
      </c>
      <c r="K471" s="2">
        <f t="shared" si="94"/>
        <v>0</v>
      </c>
      <c r="L471" s="2">
        <f t="shared" si="92"/>
        <v>2</v>
      </c>
      <c r="M471" s="2">
        <f t="shared" si="95"/>
        <v>58</v>
      </c>
      <c r="N471" s="2">
        <f t="shared" si="96"/>
        <v>75</v>
      </c>
      <c r="O471" s="6" t="str">
        <f t="shared" si="97"/>
        <v>Gym Volontaire
 de 12h 00 à 13h 30</v>
      </c>
      <c r="P471" t="str">
        <f t="shared" si="89"/>
        <v>OK</v>
      </c>
    </row>
    <row r="472" spans="1:16" x14ac:dyDescent="0.25">
      <c r="A472">
        <f t="shared" si="90"/>
        <v>49</v>
      </c>
      <c r="B472" s="54">
        <f t="shared" si="87"/>
        <v>2</v>
      </c>
      <c r="C472" s="55" t="str">
        <f t="shared" si="91"/>
        <v>novembre</v>
      </c>
      <c r="D472">
        <f t="shared" si="88"/>
        <v>2017</v>
      </c>
      <c r="E472" s="13">
        <v>43066</v>
      </c>
      <c r="F472" s="16">
        <v>0.58333333333333337</v>
      </c>
      <c r="G472" s="16">
        <v>0.64583333333333337</v>
      </c>
      <c r="H472" s="16" t="s">
        <v>8</v>
      </c>
      <c r="J472" s="1">
        <f t="shared" si="93"/>
        <v>6.25E-2</v>
      </c>
      <c r="K472" s="2">
        <f t="shared" si="94"/>
        <v>0</v>
      </c>
      <c r="L472" s="2">
        <f t="shared" si="92"/>
        <v>2</v>
      </c>
      <c r="M472" s="2">
        <f t="shared" si="95"/>
        <v>82</v>
      </c>
      <c r="N472" s="2">
        <f t="shared" si="96"/>
        <v>99</v>
      </c>
      <c r="O472" s="6" t="str">
        <f t="shared" si="97"/>
        <v>Collège A
 de 14h 00 à 15h 30</v>
      </c>
      <c r="P472" t="str">
        <f t="shared" si="89"/>
        <v>OK</v>
      </c>
    </row>
    <row r="473" spans="1:16" x14ac:dyDescent="0.25">
      <c r="A473">
        <f t="shared" si="90"/>
        <v>49</v>
      </c>
      <c r="B473" s="54">
        <f t="shared" si="87"/>
        <v>2</v>
      </c>
      <c r="C473" s="55" t="str">
        <f t="shared" si="91"/>
        <v>novembre</v>
      </c>
      <c r="D473">
        <f t="shared" si="88"/>
        <v>2017</v>
      </c>
      <c r="E473" s="13">
        <v>43066</v>
      </c>
      <c r="F473" s="16">
        <v>0.64583333333333337</v>
      </c>
      <c r="G473" s="16">
        <v>0.70833333333333337</v>
      </c>
      <c r="H473" s="16" t="s">
        <v>9</v>
      </c>
      <c r="J473" s="1">
        <f t="shared" si="93"/>
        <v>6.25E-2</v>
      </c>
      <c r="K473" s="2">
        <f t="shared" si="94"/>
        <v>0</v>
      </c>
      <c r="L473" s="2">
        <f t="shared" si="92"/>
        <v>2</v>
      </c>
      <c r="M473" s="2">
        <f t="shared" si="95"/>
        <v>100</v>
      </c>
      <c r="N473" s="2">
        <f t="shared" si="96"/>
        <v>117</v>
      </c>
      <c r="O473" s="6" t="str">
        <f t="shared" si="97"/>
        <v>Collège B
 de 15h 30 à 17h 00</v>
      </c>
      <c r="P473" t="str">
        <f t="shared" si="89"/>
        <v>OK</v>
      </c>
    </row>
    <row r="474" spans="1:16" x14ac:dyDescent="0.25">
      <c r="A474">
        <f t="shared" si="90"/>
        <v>49</v>
      </c>
      <c r="B474" s="54">
        <f t="shared" si="87"/>
        <v>2</v>
      </c>
      <c r="C474" s="55" t="str">
        <f t="shared" si="91"/>
        <v>novembre</v>
      </c>
      <c r="D474">
        <f t="shared" si="88"/>
        <v>2017</v>
      </c>
      <c r="E474" s="13">
        <v>43066</v>
      </c>
      <c r="F474" s="16">
        <v>0.70833333333333337</v>
      </c>
      <c r="G474" s="16">
        <v>0.75</v>
      </c>
      <c r="H474" s="16" t="s">
        <v>7</v>
      </c>
      <c r="J474" s="1">
        <f t="shared" si="93"/>
        <v>4.166666666666663E-2</v>
      </c>
      <c r="K474" s="2">
        <f t="shared" si="94"/>
        <v>0</v>
      </c>
      <c r="L474" s="2">
        <f t="shared" si="92"/>
        <v>2</v>
      </c>
      <c r="M474" s="2">
        <f t="shared" si="95"/>
        <v>118</v>
      </c>
      <c r="N474" s="2">
        <f t="shared" si="96"/>
        <v>129</v>
      </c>
      <c r="O474" s="6" t="str">
        <f t="shared" si="97"/>
        <v>Gym Volontaire
 de 17h 00 à 18h 00</v>
      </c>
      <c r="P474" t="str">
        <f t="shared" si="89"/>
        <v>OK</v>
      </c>
    </row>
    <row r="475" spans="1:16" x14ac:dyDescent="0.25">
      <c r="A475">
        <f t="shared" si="90"/>
        <v>49</v>
      </c>
      <c r="B475" s="54">
        <f t="shared" si="87"/>
        <v>2</v>
      </c>
      <c r="C475" s="55" t="str">
        <f t="shared" si="91"/>
        <v>novembre</v>
      </c>
      <c r="D475">
        <f t="shared" si="88"/>
        <v>2017</v>
      </c>
      <c r="E475" s="13">
        <v>43066</v>
      </c>
      <c r="F475" s="16">
        <v>0.75</v>
      </c>
      <c r="G475" s="16">
        <v>0.9375</v>
      </c>
      <c r="H475" s="16" t="s">
        <v>10</v>
      </c>
      <c r="J475" s="1">
        <f t="shared" si="93"/>
        <v>0.1875</v>
      </c>
      <c r="K475" s="2">
        <f t="shared" si="94"/>
        <v>0</v>
      </c>
      <c r="L475" s="2">
        <f t="shared" si="92"/>
        <v>2</v>
      </c>
      <c r="M475" s="2">
        <f t="shared" si="95"/>
        <v>130</v>
      </c>
      <c r="N475" s="2">
        <f t="shared" si="96"/>
        <v>183</v>
      </c>
      <c r="O475" s="6" t="str">
        <f t="shared" si="97"/>
        <v>CNT
 de 18h 00 à 22h 30</v>
      </c>
      <c r="P475" t="str">
        <f t="shared" si="89"/>
        <v>OK</v>
      </c>
    </row>
    <row r="476" spans="1:16" x14ac:dyDescent="0.25">
      <c r="A476">
        <f t="shared" si="90"/>
        <v>49</v>
      </c>
      <c r="B476" s="54">
        <f t="shared" si="87"/>
        <v>3</v>
      </c>
      <c r="C476" s="55" t="str">
        <f t="shared" si="91"/>
        <v>novembre</v>
      </c>
      <c r="D476">
        <f t="shared" si="88"/>
        <v>2017</v>
      </c>
      <c r="E476" s="13">
        <v>43067</v>
      </c>
      <c r="F476" s="16">
        <v>0.3125</v>
      </c>
      <c r="G476" s="16">
        <v>0.34375</v>
      </c>
      <c r="H476" s="16" t="s">
        <v>11</v>
      </c>
      <c r="J476" s="1">
        <f t="shared" si="93"/>
        <v>3.125E-2</v>
      </c>
      <c r="K476" s="2">
        <f t="shared" si="94"/>
        <v>0</v>
      </c>
      <c r="L476" s="2">
        <f t="shared" si="92"/>
        <v>3</v>
      </c>
      <c r="M476" s="2">
        <f t="shared" si="95"/>
        <v>4</v>
      </c>
      <c r="N476" s="2">
        <f t="shared" si="96"/>
        <v>12</v>
      </c>
      <c r="O476" s="6" t="str">
        <f t="shared" si="97"/>
        <v>SDIS et/OU PSIG
 de 7h 30 à 8h 15</v>
      </c>
      <c r="P476" t="str">
        <f t="shared" si="89"/>
        <v>OK</v>
      </c>
    </row>
    <row r="477" spans="1:16" x14ac:dyDescent="0.25">
      <c r="A477">
        <f t="shared" si="90"/>
        <v>49</v>
      </c>
      <c r="B477" s="54">
        <f t="shared" si="87"/>
        <v>3</v>
      </c>
      <c r="C477" s="55" t="str">
        <f t="shared" si="91"/>
        <v>novembre</v>
      </c>
      <c r="D477">
        <f t="shared" si="88"/>
        <v>2017</v>
      </c>
      <c r="E477" s="13">
        <v>43067</v>
      </c>
      <c r="F477" s="16">
        <v>0.35416666666666669</v>
      </c>
      <c r="G477" s="16">
        <v>0.5</v>
      </c>
      <c r="H477" s="16" t="s">
        <v>12</v>
      </c>
      <c r="J477" s="1">
        <f t="shared" si="93"/>
        <v>0.14583333333333331</v>
      </c>
      <c r="K477" s="2">
        <f t="shared" si="94"/>
        <v>0</v>
      </c>
      <c r="L477" s="2">
        <f t="shared" si="92"/>
        <v>3</v>
      </c>
      <c r="M477" s="2">
        <f t="shared" si="95"/>
        <v>16</v>
      </c>
      <c r="N477" s="2">
        <f t="shared" si="96"/>
        <v>57</v>
      </c>
      <c r="O477" s="6" t="str">
        <f t="shared" si="97"/>
        <v>Collège C
 de 8h 30 à 12h 00</v>
      </c>
      <c r="P477" t="str">
        <f t="shared" si="89"/>
        <v>OK</v>
      </c>
    </row>
    <row r="478" spans="1:16" x14ac:dyDescent="0.25">
      <c r="A478">
        <f t="shared" si="90"/>
        <v>49</v>
      </c>
      <c r="B478" s="54">
        <f t="shared" si="87"/>
        <v>3</v>
      </c>
      <c r="C478" s="55" t="str">
        <f t="shared" si="91"/>
        <v>novembre</v>
      </c>
      <c r="D478">
        <f t="shared" si="88"/>
        <v>2017</v>
      </c>
      <c r="E478" s="13">
        <v>43067</v>
      </c>
      <c r="F478" s="16">
        <v>0.52083333333333337</v>
      </c>
      <c r="G478" s="16">
        <v>0.5625</v>
      </c>
      <c r="H478" s="16" t="s">
        <v>13</v>
      </c>
      <c r="J478" s="1">
        <f t="shared" si="93"/>
        <v>4.166666666666663E-2</v>
      </c>
      <c r="K478" s="2">
        <f t="shared" si="94"/>
        <v>0</v>
      </c>
      <c r="L478" s="2">
        <f t="shared" si="92"/>
        <v>3</v>
      </c>
      <c r="M478" s="2">
        <f t="shared" si="95"/>
        <v>64</v>
      </c>
      <c r="N478" s="2">
        <f t="shared" si="96"/>
        <v>75</v>
      </c>
      <c r="O478" s="6" t="str">
        <f t="shared" si="97"/>
        <v>Maison Des Cèdres
 de 12h 30 à 13h 30</v>
      </c>
      <c r="P478" t="str">
        <f t="shared" si="89"/>
        <v>OK</v>
      </c>
    </row>
    <row r="479" spans="1:16" x14ac:dyDescent="0.25">
      <c r="A479">
        <f t="shared" si="90"/>
        <v>49</v>
      </c>
      <c r="B479" s="54">
        <f t="shared" si="87"/>
        <v>3</v>
      </c>
      <c r="C479" s="55" t="str">
        <f t="shared" si="91"/>
        <v>novembre</v>
      </c>
      <c r="D479">
        <f t="shared" si="88"/>
        <v>2017</v>
      </c>
      <c r="E479" s="13">
        <v>43067</v>
      </c>
      <c r="F479" s="16">
        <v>0.58333333333333337</v>
      </c>
      <c r="G479" s="16">
        <v>0.75</v>
      </c>
      <c r="H479" s="16" t="s">
        <v>6</v>
      </c>
      <c r="J479" s="1">
        <f t="shared" si="93"/>
        <v>0.16666666666666663</v>
      </c>
      <c r="K479" s="2">
        <f t="shared" si="94"/>
        <v>0</v>
      </c>
      <c r="L479" s="2">
        <f t="shared" si="92"/>
        <v>3</v>
      </c>
      <c r="M479" s="2">
        <f t="shared" si="95"/>
        <v>82</v>
      </c>
      <c r="N479" s="2">
        <f t="shared" si="96"/>
        <v>129</v>
      </c>
      <c r="O479" s="6" t="str">
        <f t="shared" si="97"/>
        <v>Lycée
 de 14h 00 à 18h 00</v>
      </c>
      <c r="P479" t="str">
        <f t="shared" si="89"/>
        <v>OK</v>
      </c>
    </row>
    <row r="480" spans="1:16" x14ac:dyDescent="0.25">
      <c r="A480">
        <f t="shared" si="90"/>
        <v>49</v>
      </c>
      <c r="B480" s="54">
        <f t="shared" si="87"/>
        <v>3</v>
      </c>
      <c r="C480" s="55" t="str">
        <f t="shared" si="91"/>
        <v>novembre</v>
      </c>
      <c r="D480">
        <f t="shared" si="88"/>
        <v>2017</v>
      </c>
      <c r="E480" s="13">
        <v>43067</v>
      </c>
      <c r="F480" s="16">
        <v>0.75</v>
      </c>
      <c r="G480" s="16">
        <v>0.83333333333333337</v>
      </c>
      <c r="H480" s="16" t="s">
        <v>14</v>
      </c>
      <c r="J480" s="1">
        <f t="shared" si="93"/>
        <v>8.333333333333337E-2</v>
      </c>
      <c r="K480" s="2">
        <f t="shared" si="94"/>
        <v>0</v>
      </c>
      <c r="L480" s="2">
        <f t="shared" si="92"/>
        <v>3</v>
      </c>
      <c r="M480" s="2">
        <f t="shared" si="95"/>
        <v>130</v>
      </c>
      <c r="N480" s="2">
        <f t="shared" si="96"/>
        <v>153</v>
      </c>
      <c r="O480" s="6" t="str">
        <f t="shared" si="97"/>
        <v>Public
 de 18h 00 à 20h 00</v>
      </c>
      <c r="P480" t="str">
        <f t="shared" si="89"/>
        <v>OK</v>
      </c>
    </row>
    <row r="481" spans="1:16" x14ac:dyDescent="0.25">
      <c r="A481">
        <f t="shared" si="90"/>
        <v>49</v>
      </c>
      <c r="B481" s="54">
        <f t="shared" si="87"/>
        <v>3</v>
      </c>
      <c r="C481" s="55" t="str">
        <f t="shared" si="91"/>
        <v>novembre</v>
      </c>
      <c r="D481">
        <f t="shared" si="88"/>
        <v>2017</v>
      </c>
      <c r="E481" s="13">
        <v>43067</v>
      </c>
      <c r="F481" s="16">
        <v>0.83333333333333337</v>
      </c>
      <c r="G481" s="16">
        <v>0.9375</v>
      </c>
      <c r="H481" s="16" t="s">
        <v>10</v>
      </c>
      <c r="J481" s="1">
        <f t="shared" si="93"/>
        <v>0.10416666666666663</v>
      </c>
      <c r="K481" s="2">
        <f t="shared" si="94"/>
        <v>0</v>
      </c>
      <c r="L481" s="2">
        <f t="shared" si="92"/>
        <v>3</v>
      </c>
      <c r="M481" s="2">
        <f t="shared" si="95"/>
        <v>154</v>
      </c>
      <c r="N481" s="2">
        <f t="shared" si="96"/>
        <v>183</v>
      </c>
      <c r="O481" s="6" t="str">
        <f t="shared" si="97"/>
        <v>CNT
 de 20h 00 à 22h 30</v>
      </c>
      <c r="P481" t="str">
        <f t="shared" si="89"/>
        <v>OK</v>
      </c>
    </row>
    <row r="482" spans="1:16" ht="15.75" thickBot="1" x14ac:dyDescent="0.3">
      <c r="A482">
        <f t="shared" si="90"/>
        <v>49</v>
      </c>
      <c r="B482" s="54">
        <f t="shared" si="87"/>
        <v>4</v>
      </c>
      <c r="C482" s="55" t="str">
        <f t="shared" si="91"/>
        <v>novembre</v>
      </c>
      <c r="D482">
        <f t="shared" si="88"/>
        <v>2017</v>
      </c>
      <c r="E482" s="13">
        <v>43068</v>
      </c>
      <c r="F482" s="16">
        <v>0.33333333333333331</v>
      </c>
      <c r="G482" s="16">
        <v>0.41666666666666669</v>
      </c>
      <c r="H482" s="16" t="s">
        <v>6</v>
      </c>
      <c r="J482" s="1">
        <f t="shared" si="93"/>
        <v>8.333333333333337E-2</v>
      </c>
      <c r="K482" s="2">
        <f t="shared" si="94"/>
        <v>0</v>
      </c>
      <c r="L482" s="2">
        <f t="shared" si="92"/>
        <v>4</v>
      </c>
      <c r="M482" s="2">
        <f t="shared" si="95"/>
        <v>10</v>
      </c>
      <c r="N482" s="2">
        <f t="shared" si="96"/>
        <v>33</v>
      </c>
      <c r="O482" s="6" t="str">
        <f t="shared" si="97"/>
        <v>Lycée
 de 8h 00 à 10h 00</v>
      </c>
      <c r="P482" t="str">
        <f t="shared" si="89"/>
        <v>OK</v>
      </c>
    </row>
    <row r="483" spans="1:16" s="20" customFormat="1" ht="15.75" thickTop="1" x14ac:dyDescent="0.25">
      <c r="A483">
        <f t="shared" si="90"/>
        <v>49</v>
      </c>
      <c r="B483" s="54">
        <f t="shared" si="87"/>
        <v>4</v>
      </c>
      <c r="C483" s="55" t="str">
        <f t="shared" si="91"/>
        <v>novembre</v>
      </c>
      <c r="D483">
        <f t="shared" si="88"/>
        <v>2017</v>
      </c>
      <c r="E483" s="13">
        <v>43068</v>
      </c>
      <c r="F483" s="16">
        <v>0.41666666666666669</v>
      </c>
      <c r="G483" s="16">
        <v>0.5</v>
      </c>
      <c r="H483" s="16" t="s">
        <v>6</v>
      </c>
      <c r="I483" s="15"/>
      <c r="J483" s="24">
        <f t="shared" si="93"/>
        <v>8.3333333333333315E-2</v>
      </c>
      <c r="K483" s="25">
        <f t="shared" si="94"/>
        <v>0</v>
      </c>
      <c r="L483" s="2">
        <f t="shared" si="92"/>
        <v>4</v>
      </c>
      <c r="M483" s="25">
        <f t="shared" si="95"/>
        <v>34</v>
      </c>
      <c r="N483" s="25">
        <f t="shared" si="96"/>
        <v>57</v>
      </c>
      <c r="O483" s="26" t="str">
        <f t="shared" si="97"/>
        <v>Lycée
 de 10h 00 à 12h 00</v>
      </c>
      <c r="P483" t="str">
        <f t="shared" si="89"/>
        <v>OK</v>
      </c>
    </row>
    <row r="484" spans="1:16" x14ac:dyDescent="0.25">
      <c r="A484">
        <f t="shared" si="90"/>
        <v>49</v>
      </c>
      <c r="B484" s="54">
        <f t="shared" si="87"/>
        <v>4</v>
      </c>
      <c r="C484" s="55" t="str">
        <f t="shared" si="91"/>
        <v>novembre</v>
      </c>
      <c r="D484">
        <f t="shared" si="88"/>
        <v>2017</v>
      </c>
      <c r="E484" s="13">
        <v>43068</v>
      </c>
      <c r="F484" s="16">
        <v>0.52083333333333337</v>
      </c>
      <c r="G484" s="16">
        <v>0.60416666666666663</v>
      </c>
      <c r="H484" s="16" t="s">
        <v>10</v>
      </c>
      <c r="J484" s="1">
        <f t="shared" si="93"/>
        <v>8.3333333333333259E-2</v>
      </c>
      <c r="K484" s="2">
        <f t="shared" si="94"/>
        <v>0</v>
      </c>
      <c r="L484" s="2">
        <f t="shared" si="92"/>
        <v>4</v>
      </c>
      <c r="M484" s="2">
        <f t="shared" si="95"/>
        <v>64</v>
      </c>
      <c r="N484" s="2">
        <f t="shared" si="96"/>
        <v>87</v>
      </c>
      <c r="O484" s="6" t="str">
        <f t="shared" si="97"/>
        <v>CNT
 de 12h 30 à 14h 30</v>
      </c>
      <c r="P484" t="str">
        <f t="shared" si="89"/>
        <v>OK</v>
      </c>
    </row>
    <row r="485" spans="1:16" x14ac:dyDescent="0.25">
      <c r="A485">
        <f t="shared" si="90"/>
        <v>49</v>
      </c>
      <c r="B485" s="54">
        <f t="shared" si="87"/>
        <v>4</v>
      </c>
      <c r="C485" s="55" t="str">
        <f t="shared" si="91"/>
        <v>novembre</v>
      </c>
      <c r="D485">
        <f t="shared" si="88"/>
        <v>2017</v>
      </c>
      <c r="E485" s="13">
        <v>43068</v>
      </c>
      <c r="F485" s="16">
        <v>0.60416666666666663</v>
      </c>
      <c r="G485" s="16">
        <v>0.79166666666666663</v>
      </c>
      <c r="H485" s="16" t="s">
        <v>14</v>
      </c>
      <c r="J485" s="1">
        <f t="shared" si="93"/>
        <v>0.1875</v>
      </c>
      <c r="K485" s="2">
        <f t="shared" si="94"/>
        <v>0</v>
      </c>
      <c r="L485" s="2">
        <f t="shared" si="92"/>
        <v>4</v>
      </c>
      <c r="M485" s="2">
        <f t="shared" si="95"/>
        <v>88</v>
      </c>
      <c r="N485" s="2">
        <f t="shared" si="96"/>
        <v>141</v>
      </c>
      <c r="O485" s="6" t="str">
        <f t="shared" si="97"/>
        <v>Public
 de 14h 30 à 19h 00</v>
      </c>
      <c r="P485" t="str">
        <f t="shared" si="89"/>
        <v>OK</v>
      </c>
    </row>
    <row r="486" spans="1:16" x14ac:dyDescent="0.25">
      <c r="A486">
        <f t="shared" si="90"/>
        <v>49</v>
      </c>
      <c r="B486" s="54">
        <f t="shared" si="87"/>
        <v>4</v>
      </c>
      <c r="C486" s="55" t="str">
        <f t="shared" si="91"/>
        <v>novembre</v>
      </c>
      <c r="D486">
        <f t="shared" si="88"/>
        <v>2017</v>
      </c>
      <c r="E486" s="13">
        <v>43068</v>
      </c>
      <c r="F486" s="16">
        <v>0.79166666666666663</v>
      </c>
      <c r="G486" s="16">
        <v>0.83333333333333337</v>
      </c>
      <c r="H486" s="16" t="s">
        <v>10</v>
      </c>
      <c r="J486" s="1">
        <f t="shared" si="93"/>
        <v>4.1666666666666741E-2</v>
      </c>
      <c r="K486" s="2">
        <f t="shared" si="94"/>
        <v>0</v>
      </c>
      <c r="L486" s="2">
        <f t="shared" si="92"/>
        <v>4</v>
      </c>
      <c r="M486" s="2">
        <f t="shared" si="95"/>
        <v>142</v>
      </c>
      <c r="N486" s="2">
        <f t="shared" si="96"/>
        <v>153</v>
      </c>
      <c r="O486" s="6" t="str">
        <f t="shared" si="97"/>
        <v>CNT
 de 19h 00 à 20h 00</v>
      </c>
      <c r="P486" t="str">
        <f t="shared" si="89"/>
        <v>OK</v>
      </c>
    </row>
    <row r="487" spans="1:16" x14ac:dyDescent="0.25">
      <c r="A487">
        <f t="shared" si="90"/>
        <v>49</v>
      </c>
      <c r="B487" s="54">
        <f t="shared" si="87"/>
        <v>4</v>
      </c>
      <c r="C487" s="55" t="str">
        <f t="shared" si="91"/>
        <v>novembre</v>
      </c>
      <c r="D487">
        <f t="shared" si="88"/>
        <v>2017</v>
      </c>
      <c r="E487" s="13">
        <v>43068</v>
      </c>
      <c r="F487" s="16">
        <v>0.83333333333333337</v>
      </c>
      <c r="G487" s="16">
        <v>0.9375</v>
      </c>
      <c r="H487" s="16" t="s">
        <v>25</v>
      </c>
      <c r="J487" s="1">
        <f t="shared" si="93"/>
        <v>0.10416666666666663</v>
      </c>
      <c r="K487" s="2">
        <f t="shared" si="94"/>
        <v>0</v>
      </c>
      <c r="L487" s="2">
        <f t="shared" si="92"/>
        <v>4</v>
      </c>
      <c r="M487" s="2">
        <f t="shared" si="95"/>
        <v>154</v>
      </c>
      <c r="N487" s="2">
        <f t="shared" si="96"/>
        <v>183</v>
      </c>
      <c r="O487" s="6" t="str">
        <f t="shared" si="97"/>
        <v>Plongeurs masqués
 de 20h 00 à 22h 30</v>
      </c>
      <c r="P487" t="str">
        <f t="shared" si="89"/>
        <v>OK</v>
      </c>
    </row>
    <row r="488" spans="1:16" x14ac:dyDescent="0.25">
      <c r="A488">
        <f t="shared" si="90"/>
        <v>49</v>
      </c>
      <c r="B488" s="54">
        <f t="shared" si="87"/>
        <v>5</v>
      </c>
      <c r="C488" s="55" t="str">
        <f t="shared" si="91"/>
        <v>novembre</v>
      </c>
      <c r="D488">
        <f t="shared" si="88"/>
        <v>2017</v>
      </c>
      <c r="E488" s="13">
        <v>43069</v>
      </c>
      <c r="F488" s="16">
        <v>0.35416666666666669</v>
      </c>
      <c r="G488" s="16">
        <v>0.41666666666666669</v>
      </c>
      <c r="H488" s="16" t="s">
        <v>9</v>
      </c>
      <c r="J488" s="1">
        <f t="shared" si="93"/>
        <v>6.25E-2</v>
      </c>
      <c r="K488" s="2">
        <f t="shared" si="94"/>
        <v>0</v>
      </c>
      <c r="L488" s="2">
        <f t="shared" si="92"/>
        <v>5</v>
      </c>
      <c r="M488" s="2">
        <f t="shared" si="95"/>
        <v>16</v>
      </c>
      <c r="N488" s="2">
        <f t="shared" si="96"/>
        <v>33</v>
      </c>
      <c r="O488" s="6" t="str">
        <f t="shared" si="97"/>
        <v>Collège B
 de 8h 30 à 10h 00</v>
      </c>
      <c r="P488" t="str">
        <f t="shared" si="89"/>
        <v>OK</v>
      </c>
    </row>
    <row r="489" spans="1:16" x14ac:dyDescent="0.25">
      <c r="A489">
        <f t="shared" si="90"/>
        <v>49</v>
      </c>
      <c r="B489" s="54">
        <f t="shared" si="87"/>
        <v>5</v>
      </c>
      <c r="C489" s="55" t="str">
        <f t="shared" si="91"/>
        <v>novembre</v>
      </c>
      <c r="D489">
        <f t="shared" si="88"/>
        <v>2017</v>
      </c>
      <c r="E489" s="13">
        <v>43069</v>
      </c>
      <c r="F489" s="16">
        <v>0.52083333333333337</v>
      </c>
      <c r="G489" s="16">
        <v>0.5625</v>
      </c>
      <c r="H489" s="16" t="s">
        <v>18</v>
      </c>
      <c r="J489" s="1">
        <f t="shared" si="93"/>
        <v>4.166666666666663E-2</v>
      </c>
      <c r="K489" s="2">
        <f t="shared" si="94"/>
        <v>0</v>
      </c>
      <c r="L489" s="2">
        <f t="shared" si="92"/>
        <v>5</v>
      </c>
      <c r="M489" s="2">
        <f t="shared" si="95"/>
        <v>64</v>
      </c>
      <c r="N489" s="2">
        <f t="shared" si="96"/>
        <v>75</v>
      </c>
      <c r="O489" s="6" t="str">
        <f t="shared" si="97"/>
        <v>Inss
 de 12h 30 à 13h 30</v>
      </c>
      <c r="P489" t="str">
        <f t="shared" si="89"/>
        <v>OK</v>
      </c>
    </row>
    <row r="490" spans="1:16" x14ac:dyDescent="0.25">
      <c r="A490">
        <f t="shared" si="90"/>
        <v>49</v>
      </c>
      <c r="B490" s="54">
        <f t="shared" si="87"/>
        <v>5</v>
      </c>
      <c r="C490" s="55" t="str">
        <f t="shared" si="91"/>
        <v>novembre</v>
      </c>
      <c r="D490">
        <f t="shared" si="88"/>
        <v>2017</v>
      </c>
      <c r="E490" s="13">
        <v>43069</v>
      </c>
      <c r="F490" s="16">
        <v>0.58333333333333337</v>
      </c>
      <c r="G490" s="16">
        <v>0.61111111111111105</v>
      </c>
      <c r="H490" s="16" t="s">
        <v>19</v>
      </c>
      <c r="J490" s="1">
        <f t="shared" si="93"/>
        <v>2.7777777777777679E-2</v>
      </c>
      <c r="K490" s="2">
        <f t="shared" si="94"/>
        <v>0</v>
      </c>
      <c r="L490" s="2">
        <f t="shared" si="92"/>
        <v>5</v>
      </c>
      <c r="M490" s="2">
        <f t="shared" si="95"/>
        <v>82</v>
      </c>
      <c r="N490" s="2">
        <f t="shared" si="96"/>
        <v>88.999999999999972</v>
      </c>
      <c r="O490" s="6" t="str">
        <f t="shared" si="97"/>
        <v>Ecole Primaire A
 de 14h 00 à 14h 40</v>
      </c>
      <c r="P490" t="str">
        <f t="shared" si="89"/>
        <v>OK</v>
      </c>
    </row>
    <row r="491" spans="1:16" x14ac:dyDescent="0.25">
      <c r="A491">
        <f t="shared" si="90"/>
        <v>49</v>
      </c>
      <c r="B491" s="54">
        <f t="shared" si="87"/>
        <v>5</v>
      </c>
      <c r="C491" s="55" t="str">
        <f t="shared" si="91"/>
        <v>novembre</v>
      </c>
      <c r="D491">
        <f t="shared" si="88"/>
        <v>2017</v>
      </c>
      <c r="E491" s="13">
        <v>43069</v>
      </c>
      <c r="F491" s="16">
        <v>0.61458333333333337</v>
      </c>
      <c r="G491" s="16">
        <v>0.64236111111111105</v>
      </c>
      <c r="H491" s="16" t="s">
        <v>19</v>
      </c>
      <c r="J491" s="1">
        <f t="shared" si="93"/>
        <v>2.7777777777777679E-2</v>
      </c>
      <c r="K491" s="2">
        <f t="shared" si="94"/>
        <v>0</v>
      </c>
      <c r="L491" s="2">
        <f t="shared" si="92"/>
        <v>5</v>
      </c>
      <c r="M491" s="2">
        <f t="shared" si="95"/>
        <v>91</v>
      </c>
      <c r="N491" s="2">
        <f t="shared" si="96"/>
        <v>97.999999999999972</v>
      </c>
      <c r="O491" s="6" t="str">
        <f t="shared" si="97"/>
        <v>Ecole Primaire A
 de 14h 45 à 15h 25</v>
      </c>
      <c r="P491" t="str">
        <f t="shared" si="89"/>
        <v>OK</v>
      </c>
    </row>
    <row r="492" spans="1:16" x14ac:dyDescent="0.25">
      <c r="A492">
        <f t="shared" si="90"/>
        <v>49</v>
      </c>
      <c r="B492" s="54">
        <f t="shared" si="87"/>
        <v>5</v>
      </c>
      <c r="C492" s="55" t="str">
        <f t="shared" si="91"/>
        <v>novembre</v>
      </c>
      <c r="D492">
        <f t="shared" si="88"/>
        <v>2017</v>
      </c>
      <c r="E492" s="13">
        <v>43069</v>
      </c>
      <c r="F492" s="16">
        <v>0.66666666666666663</v>
      </c>
      <c r="G492" s="16">
        <v>0.75</v>
      </c>
      <c r="H492" s="16" t="s">
        <v>6</v>
      </c>
      <c r="J492" s="1">
        <f t="shared" si="93"/>
        <v>8.333333333333337E-2</v>
      </c>
      <c r="K492" s="2">
        <f t="shared" si="94"/>
        <v>0</v>
      </c>
      <c r="L492" s="2">
        <f t="shared" si="92"/>
        <v>5</v>
      </c>
      <c r="M492" s="2">
        <f t="shared" si="95"/>
        <v>106</v>
      </c>
      <c r="N492" s="2">
        <f t="shared" si="96"/>
        <v>129</v>
      </c>
      <c r="O492" s="6" t="str">
        <f t="shared" si="97"/>
        <v>Lycée
 de 16h 00 à 18h 00</v>
      </c>
      <c r="P492" t="str">
        <f t="shared" si="89"/>
        <v>OK</v>
      </c>
    </row>
    <row r="493" spans="1:16" x14ac:dyDescent="0.25">
      <c r="A493">
        <f t="shared" si="90"/>
        <v>49</v>
      </c>
      <c r="B493" s="54">
        <f t="shared" si="87"/>
        <v>5</v>
      </c>
      <c r="C493" s="55" t="str">
        <f t="shared" si="91"/>
        <v>novembre</v>
      </c>
      <c r="D493">
        <f t="shared" si="88"/>
        <v>2017</v>
      </c>
      <c r="E493" s="13">
        <v>43069</v>
      </c>
      <c r="F493" s="16">
        <v>0.75</v>
      </c>
      <c r="G493" s="16">
        <v>0.83333333333333337</v>
      </c>
      <c r="H493" s="16" t="s">
        <v>14</v>
      </c>
      <c r="J493" s="1">
        <f t="shared" si="93"/>
        <v>8.333333333333337E-2</v>
      </c>
      <c r="K493" s="2">
        <f t="shared" si="94"/>
        <v>0</v>
      </c>
      <c r="L493" s="2">
        <f t="shared" si="92"/>
        <v>5</v>
      </c>
      <c r="M493" s="2">
        <f t="shared" si="95"/>
        <v>130</v>
      </c>
      <c r="N493" s="2">
        <f t="shared" si="96"/>
        <v>153</v>
      </c>
      <c r="O493" s="6" t="str">
        <f t="shared" si="97"/>
        <v>Public
 de 18h 00 à 20h 00</v>
      </c>
      <c r="P493" t="str">
        <f t="shared" si="89"/>
        <v>OK</v>
      </c>
    </row>
    <row r="494" spans="1:16" x14ac:dyDescent="0.25">
      <c r="A494">
        <f t="shared" si="90"/>
        <v>49</v>
      </c>
      <c r="B494" s="54">
        <f t="shared" si="87"/>
        <v>5</v>
      </c>
      <c r="C494" s="55" t="str">
        <f t="shared" si="91"/>
        <v>novembre</v>
      </c>
      <c r="D494">
        <f t="shared" si="88"/>
        <v>2017</v>
      </c>
      <c r="E494" s="13">
        <v>43069</v>
      </c>
      <c r="F494" s="16">
        <v>0.83333333333333337</v>
      </c>
      <c r="G494" s="16">
        <v>0.9375</v>
      </c>
      <c r="H494" s="16" t="s">
        <v>10</v>
      </c>
      <c r="J494" s="1">
        <f t="shared" si="93"/>
        <v>0.10416666666666663</v>
      </c>
      <c r="K494" s="2">
        <f t="shared" si="94"/>
        <v>0</v>
      </c>
      <c r="L494" s="2">
        <f t="shared" si="92"/>
        <v>5</v>
      </c>
      <c r="M494" s="2">
        <f t="shared" si="95"/>
        <v>154</v>
      </c>
      <c r="N494" s="2">
        <f t="shared" si="96"/>
        <v>183</v>
      </c>
      <c r="O494" s="6" t="str">
        <f t="shared" si="97"/>
        <v>CNT
 de 20h 00 à 22h 30</v>
      </c>
      <c r="P494" t="str">
        <f t="shared" si="89"/>
        <v>OK</v>
      </c>
    </row>
    <row r="495" spans="1:16" x14ac:dyDescent="0.25">
      <c r="A495">
        <f t="shared" si="90"/>
        <v>49</v>
      </c>
      <c r="B495" s="54">
        <f t="shared" si="87"/>
        <v>6</v>
      </c>
      <c r="C495" s="55" t="str">
        <f t="shared" si="91"/>
        <v>décembre</v>
      </c>
      <c r="D495">
        <f t="shared" si="88"/>
        <v>2017</v>
      </c>
      <c r="E495" s="13">
        <v>43070</v>
      </c>
      <c r="F495" s="16">
        <v>0.375</v>
      </c>
      <c r="G495" s="16">
        <v>0.47916666666666669</v>
      </c>
      <c r="H495" s="16" t="s">
        <v>21</v>
      </c>
      <c r="J495" s="1">
        <f t="shared" si="93"/>
        <v>0.10416666666666669</v>
      </c>
      <c r="K495" s="2">
        <f t="shared" si="94"/>
        <v>0</v>
      </c>
      <c r="L495" s="2">
        <f t="shared" si="92"/>
        <v>6</v>
      </c>
      <c r="M495" s="2">
        <f t="shared" si="95"/>
        <v>22</v>
      </c>
      <c r="N495" s="2">
        <f t="shared" si="96"/>
        <v>51</v>
      </c>
      <c r="O495" s="6" t="str">
        <f t="shared" si="97"/>
        <v>Ecole Primaire B
 de 9h 00 à 11h 30</v>
      </c>
      <c r="P495" t="str">
        <f t="shared" si="89"/>
        <v>OK</v>
      </c>
    </row>
    <row r="496" spans="1:16" x14ac:dyDescent="0.25">
      <c r="A496">
        <f t="shared" si="90"/>
        <v>49</v>
      </c>
      <c r="B496" s="54">
        <f t="shared" si="87"/>
        <v>6</v>
      </c>
      <c r="C496" s="55" t="str">
        <f t="shared" si="91"/>
        <v>décembre</v>
      </c>
      <c r="D496">
        <f t="shared" si="88"/>
        <v>2017</v>
      </c>
      <c r="E496" s="13">
        <v>43070</v>
      </c>
      <c r="F496" s="16">
        <v>0.52083333333333337</v>
      </c>
      <c r="G496" s="16">
        <v>0.5625</v>
      </c>
      <c r="H496" s="16" t="s">
        <v>13</v>
      </c>
      <c r="J496" s="1">
        <f t="shared" si="93"/>
        <v>4.166666666666663E-2</v>
      </c>
      <c r="K496" s="2">
        <f t="shared" si="94"/>
        <v>0</v>
      </c>
      <c r="L496" s="2">
        <f t="shared" si="92"/>
        <v>6</v>
      </c>
      <c r="M496" s="2">
        <f t="shared" si="95"/>
        <v>64</v>
      </c>
      <c r="N496" s="2">
        <f t="shared" si="96"/>
        <v>75</v>
      </c>
      <c r="O496" s="6" t="str">
        <f t="shared" si="97"/>
        <v>Maison Des Cèdres
 de 12h 30 à 13h 30</v>
      </c>
      <c r="P496" t="str">
        <f t="shared" si="89"/>
        <v>OK</v>
      </c>
    </row>
    <row r="497" spans="1:16" x14ac:dyDescent="0.25">
      <c r="A497">
        <f t="shared" si="90"/>
        <v>49</v>
      </c>
      <c r="B497" s="54">
        <f t="shared" si="87"/>
        <v>6</v>
      </c>
      <c r="C497" s="55" t="str">
        <f t="shared" si="91"/>
        <v>décembre</v>
      </c>
      <c r="D497">
        <f t="shared" si="88"/>
        <v>2017</v>
      </c>
      <c r="E497" s="13">
        <v>43070</v>
      </c>
      <c r="F497" s="16">
        <v>0.58333333333333337</v>
      </c>
      <c r="G497" s="16">
        <v>0.66666666666666663</v>
      </c>
      <c r="H497" s="16" t="s">
        <v>6</v>
      </c>
      <c r="J497" s="1">
        <f t="shared" si="93"/>
        <v>8.3333333333333259E-2</v>
      </c>
      <c r="K497" s="2">
        <f t="shared" si="94"/>
        <v>0</v>
      </c>
      <c r="L497" s="2">
        <f t="shared" si="92"/>
        <v>6</v>
      </c>
      <c r="M497" s="2">
        <f t="shared" si="95"/>
        <v>82</v>
      </c>
      <c r="N497" s="2">
        <f t="shared" si="96"/>
        <v>105</v>
      </c>
      <c r="O497" s="6" t="str">
        <f t="shared" si="97"/>
        <v>Lycée
 de 14h 00 à 16h 00</v>
      </c>
      <c r="P497" t="str">
        <f t="shared" si="89"/>
        <v>OK</v>
      </c>
    </row>
    <row r="498" spans="1:16" x14ac:dyDescent="0.25">
      <c r="A498">
        <f t="shared" si="90"/>
        <v>49</v>
      </c>
      <c r="B498" s="54">
        <f t="shared" si="87"/>
        <v>6</v>
      </c>
      <c r="C498" s="55" t="str">
        <f t="shared" si="91"/>
        <v>décembre</v>
      </c>
      <c r="D498">
        <f t="shared" si="88"/>
        <v>2017</v>
      </c>
      <c r="E498" s="13">
        <v>43070</v>
      </c>
      <c r="F498" s="16">
        <v>0.66666666666666663</v>
      </c>
      <c r="G498" s="16">
        <v>0.75</v>
      </c>
      <c r="H498" s="16" t="s">
        <v>6</v>
      </c>
      <c r="J498" s="1">
        <f t="shared" si="93"/>
        <v>8.333333333333337E-2</v>
      </c>
      <c r="K498" s="2">
        <f t="shared" si="94"/>
        <v>0</v>
      </c>
      <c r="L498" s="2">
        <f t="shared" si="92"/>
        <v>6</v>
      </c>
      <c r="M498" s="2">
        <f t="shared" si="95"/>
        <v>106</v>
      </c>
      <c r="N498" s="2">
        <f t="shared" si="96"/>
        <v>129</v>
      </c>
      <c r="O498" s="6" t="str">
        <f t="shared" si="97"/>
        <v>Lycée
 de 16h 00 à 18h 00</v>
      </c>
      <c r="P498" t="str">
        <f t="shared" si="89"/>
        <v>OK</v>
      </c>
    </row>
    <row r="499" spans="1:16" x14ac:dyDescent="0.25">
      <c r="A499">
        <f t="shared" si="90"/>
        <v>49</v>
      </c>
      <c r="B499" s="54">
        <f t="shared" si="87"/>
        <v>6</v>
      </c>
      <c r="C499" s="55" t="str">
        <f t="shared" si="91"/>
        <v>décembre</v>
      </c>
      <c r="D499">
        <f t="shared" si="88"/>
        <v>2017</v>
      </c>
      <c r="E499" s="13">
        <v>43070</v>
      </c>
      <c r="F499" s="16">
        <v>0.75</v>
      </c>
      <c r="G499" s="16">
        <v>0.83333333333333337</v>
      </c>
      <c r="H499" s="16" t="s">
        <v>14</v>
      </c>
      <c r="J499" s="1">
        <f t="shared" si="93"/>
        <v>8.333333333333337E-2</v>
      </c>
      <c r="K499" s="2">
        <f t="shared" si="94"/>
        <v>0</v>
      </c>
      <c r="L499" s="2">
        <f t="shared" si="92"/>
        <v>6</v>
      </c>
      <c r="M499" s="2">
        <f t="shared" si="95"/>
        <v>130</v>
      </c>
      <c r="N499" s="2">
        <f t="shared" si="96"/>
        <v>153</v>
      </c>
      <c r="O499" s="6" t="str">
        <f t="shared" si="97"/>
        <v>Public
 de 18h 00 à 20h 00</v>
      </c>
      <c r="P499" t="str">
        <f t="shared" si="89"/>
        <v>OK</v>
      </c>
    </row>
    <row r="500" spans="1:16" x14ac:dyDescent="0.25">
      <c r="A500">
        <f t="shared" si="90"/>
        <v>49</v>
      </c>
      <c r="B500" s="54">
        <f t="shared" si="87"/>
        <v>6</v>
      </c>
      <c r="C500" s="55" t="str">
        <f t="shared" si="91"/>
        <v>décembre</v>
      </c>
      <c r="D500">
        <f t="shared" si="88"/>
        <v>2017</v>
      </c>
      <c r="E500" s="13">
        <v>43070</v>
      </c>
      <c r="F500" s="16">
        <v>0.83333333333333337</v>
      </c>
      <c r="G500" s="16">
        <v>0.875</v>
      </c>
      <c r="H500" s="16" t="s">
        <v>10</v>
      </c>
      <c r="J500" s="1">
        <f t="shared" si="93"/>
        <v>4.166666666666663E-2</v>
      </c>
      <c r="K500" s="2">
        <f t="shared" si="94"/>
        <v>0</v>
      </c>
      <c r="L500" s="2">
        <f t="shared" si="92"/>
        <v>6</v>
      </c>
      <c r="M500" s="2">
        <f t="shared" si="95"/>
        <v>154</v>
      </c>
      <c r="N500" s="2">
        <f t="shared" si="96"/>
        <v>165</v>
      </c>
      <c r="O500" s="6" t="str">
        <f t="shared" si="97"/>
        <v>CNT
 de 20h 00 à 21h 00</v>
      </c>
      <c r="P500" t="str">
        <f t="shared" si="89"/>
        <v>OK</v>
      </c>
    </row>
    <row r="501" spans="1:16" x14ac:dyDescent="0.25">
      <c r="A501">
        <f t="shared" si="90"/>
        <v>49</v>
      </c>
      <c r="B501" s="54">
        <f t="shared" si="87"/>
        <v>6</v>
      </c>
      <c r="C501" s="55" t="str">
        <f t="shared" si="91"/>
        <v>décembre</v>
      </c>
      <c r="D501">
        <f t="shared" si="88"/>
        <v>2017</v>
      </c>
      <c r="E501" s="13">
        <v>43070</v>
      </c>
      <c r="F501" s="16">
        <v>0.875</v>
      </c>
      <c r="G501" s="16">
        <v>0.9375</v>
      </c>
      <c r="H501" s="16" t="s">
        <v>22</v>
      </c>
      <c r="J501" s="1">
        <f t="shared" si="93"/>
        <v>6.25E-2</v>
      </c>
      <c r="K501" s="2">
        <f t="shared" si="94"/>
        <v>0</v>
      </c>
      <c r="L501" s="2">
        <f t="shared" si="92"/>
        <v>6</v>
      </c>
      <c r="M501" s="2">
        <f t="shared" si="95"/>
        <v>166</v>
      </c>
      <c r="N501" s="2">
        <f t="shared" si="96"/>
        <v>183</v>
      </c>
      <c r="O501" s="6" t="str">
        <f t="shared" si="97"/>
        <v>TVSV
 de 21h 00 à 22h 30</v>
      </c>
      <c r="P501" t="str">
        <f t="shared" si="89"/>
        <v>OK</v>
      </c>
    </row>
    <row r="502" spans="1:16" x14ac:dyDescent="0.25">
      <c r="A502">
        <f t="shared" si="90"/>
        <v>49</v>
      </c>
      <c r="B502" s="54">
        <f t="shared" si="87"/>
        <v>7</v>
      </c>
      <c r="C502" s="55" t="str">
        <f t="shared" si="91"/>
        <v>décembre</v>
      </c>
      <c r="D502">
        <f t="shared" si="88"/>
        <v>2017</v>
      </c>
      <c r="E502" s="13">
        <v>43071</v>
      </c>
      <c r="F502" s="16">
        <v>0.33333333333333331</v>
      </c>
      <c r="G502" s="16">
        <v>0.375</v>
      </c>
      <c r="H502" s="16" t="s">
        <v>7</v>
      </c>
      <c r="J502" s="1">
        <f t="shared" si="93"/>
        <v>4.1666666666666685E-2</v>
      </c>
      <c r="K502" s="2">
        <f t="shared" si="94"/>
        <v>0</v>
      </c>
      <c r="L502" s="2">
        <f t="shared" si="92"/>
        <v>7</v>
      </c>
      <c r="M502" s="2">
        <f t="shared" si="95"/>
        <v>10</v>
      </c>
      <c r="N502" s="2">
        <f t="shared" si="96"/>
        <v>21</v>
      </c>
      <c r="O502" s="6" t="str">
        <f t="shared" si="97"/>
        <v>Gym Volontaire
 de 8h 00 à 9h 00</v>
      </c>
      <c r="P502" t="str">
        <f t="shared" si="89"/>
        <v>OK</v>
      </c>
    </row>
    <row r="503" spans="1:16" x14ac:dyDescent="0.25">
      <c r="A503">
        <f t="shared" si="90"/>
        <v>49</v>
      </c>
      <c r="B503" s="54">
        <f t="shared" si="87"/>
        <v>7</v>
      </c>
      <c r="C503" s="55" t="str">
        <f t="shared" si="91"/>
        <v>décembre</v>
      </c>
      <c r="D503">
        <f t="shared" si="88"/>
        <v>2017</v>
      </c>
      <c r="E503" s="13">
        <v>43071</v>
      </c>
      <c r="F503" s="16">
        <v>0.375</v>
      </c>
      <c r="G503" s="16">
        <v>0.45833333333333331</v>
      </c>
      <c r="H503" s="16" t="s">
        <v>23</v>
      </c>
      <c r="J503" s="1">
        <f t="shared" si="93"/>
        <v>8.3333333333333315E-2</v>
      </c>
      <c r="K503" s="2">
        <f t="shared" si="94"/>
        <v>0</v>
      </c>
      <c r="L503" s="2">
        <f t="shared" si="92"/>
        <v>7</v>
      </c>
      <c r="M503" s="2">
        <f t="shared" si="95"/>
        <v>22</v>
      </c>
      <c r="N503" s="2">
        <f t="shared" si="96"/>
        <v>45</v>
      </c>
      <c r="O503" s="6" t="str">
        <f t="shared" si="97"/>
        <v>Val Horizon
 de 9h 00 à 11h 00</v>
      </c>
      <c r="P503" t="str">
        <f t="shared" si="89"/>
        <v>OK</v>
      </c>
    </row>
    <row r="504" spans="1:16" x14ac:dyDescent="0.25">
      <c r="A504">
        <f t="shared" si="90"/>
        <v>49</v>
      </c>
      <c r="B504" s="54">
        <f t="shared" si="87"/>
        <v>7</v>
      </c>
      <c r="C504" s="55" t="str">
        <f t="shared" si="91"/>
        <v>décembre</v>
      </c>
      <c r="D504">
        <f t="shared" si="88"/>
        <v>2017</v>
      </c>
      <c r="E504" s="13">
        <v>43071</v>
      </c>
      <c r="F504" s="16">
        <v>0.45833333333333331</v>
      </c>
      <c r="G504" s="16">
        <v>0.60416666666666663</v>
      </c>
      <c r="H504" s="16" t="s">
        <v>10</v>
      </c>
      <c r="J504" s="1">
        <f t="shared" si="93"/>
        <v>0.14583333333333331</v>
      </c>
      <c r="K504" s="2">
        <f t="shared" si="94"/>
        <v>0</v>
      </c>
      <c r="L504" s="2">
        <f t="shared" si="92"/>
        <v>7</v>
      </c>
      <c r="M504" s="2">
        <f t="shared" si="95"/>
        <v>46</v>
      </c>
      <c r="N504" s="2">
        <f t="shared" si="96"/>
        <v>87</v>
      </c>
      <c r="O504" s="6" t="str">
        <f t="shared" si="97"/>
        <v>CNT
 de 11h 00 à 14h 30</v>
      </c>
      <c r="P504" t="str">
        <f t="shared" si="89"/>
        <v>OK</v>
      </c>
    </row>
    <row r="505" spans="1:16" x14ac:dyDescent="0.25">
      <c r="A505">
        <f t="shared" si="90"/>
        <v>49</v>
      </c>
      <c r="B505" s="54">
        <f t="shared" si="87"/>
        <v>7</v>
      </c>
      <c r="C505" s="55" t="str">
        <f t="shared" si="91"/>
        <v>décembre</v>
      </c>
      <c r="D505">
        <f t="shared" si="88"/>
        <v>2017</v>
      </c>
      <c r="E505" s="13">
        <v>43071</v>
      </c>
      <c r="F505" s="16">
        <v>0.60416666666666663</v>
      </c>
      <c r="G505" s="16">
        <v>0.79166666666666663</v>
      </c>
      <c r="H505" s="16" t="s">
        <v>24</v>
      </c>
      <c r="J505" s="1">
        <f t="shared" si="93"/>
        <v>0.1875</v>
      </c>
      <c r="K505" s="2">
        <f t="shared" si="94"/>
        <v>0</v>
      </c>
      <c r="L505" s="2">
        <f t="shared" si="92"/>
        <v>7</v>
      </c>
      <c r="M505" s="2">
        <f t="shared" si="95"/>
        <v>88</v>
      </c>
      <c r="N505" s="2">
        <f t="shared" si="96"/>
        <v>141</v>
      </c>
      <c r="O505" s="6" t="str">
        <f t="shared" si="97"/>
        <v>Public + SDIS ET/OU PSIG
 de 14h 30 à 19h 00</v>
      </c>
      <c r="P505" t="str">
        <f t="shared" si="89"/>
        <v>OK</v>
      </c>
    </row>
    <row r="506" spans="1:16" x14ac:dyDescent="0.25">
      <c r="A506">
        <f t="shared" si="90"/>
        <v>49</v>
      </c>
      <c r="B506" s="54">
        <f t="shared" si="87"/>
        <v>7</v>
      </c>
      <c r="C506" s="55" t="str">
        <f t="shared" si="91"/>
        <v>décembre</v>
      </c>
      <c r="D506">
        <f t="shared" si="88"/>
        <v>2017</v>
      </c>
      <c r="E506" s="13">
        <v>43071</v>
      </c>
      <c r="F506" s="16">
        <v>0.79166666666666663</v>
      </c>
      <c r="G506" s="16">
        <v>0.84375</v>
      </c>
      <c r="H506" s="16" t="s">
        <v>25</v>
      </c>
      <c r="J506" s="1">
        <f t="shared" si="93"/>
        <v>5.208333333333337E-2</v>
      </c>
      <c r="K506" s="2">
        <f t="shared" si="94"/>
        <v>0</v>
      </c>
      <c r="L506" s="2">
        <f t="shared" si="92"/>
        <v>7</v>
      </c>
      <c r="M506" s="2">
        <f t="shared" si="95"/>
        <v>142</v>
      </c>
      <c r="N506" s="2">
        <f t="shared" si="96"/>
        <v>156</v>
      </c>
      <c r="O506" s="6" t="str">
        <f t="shared" si="97"/>
        <v>Plongeurs masqués
 de 19h 00 à 20h 15</v>
      </c>
      <c r="P506" t="str">
        <f t="shared" si="89"/>
        <v>OK</v>
      </c>
    </row>
    <row r="507" spans="1:16" x14ac:dyDescent="0.25">
      <c r="A507">
        <f t="shared" si="90"/>
        <v>49</v>
      </c>
      <c r="B507" s="54">
        <f t="shared" si="87"/>
        <v>1</v>
      </c>
      <c r="C507" s="55" t="str">
        <f t="shared" si="91"/>
        <v>décembre</v>
      </c>
      <c r="D507">
        <f t="shared" si="88"/>
        <v>2017</v>
      </c>
      <c r="E507" s="13">
        <v>43072</v>
      </c>
      <c r="F507" s="16">
        <v>0.3125</v>
      </c>
      <c r="G507" s="16">
        <v>0.41666666666666669</v>
      </c>
      <c r="H507" s="16" t="s">
        <v>10</v>
      </c>
      <c r="J507" s="1">
        <f t="shared" si="93"/>
        <v>0.10416666666666669</v>
      </c>
      <c r="K507" s="2">
        <f t="shared" si="94"/>
        <v>0</v>
      </c>
      <c r="L507" s="2">
        <f t="shared" si="92"/>
        <v>8</v>
      </c>
      <c r="M507" s="2">
        <f t="shared" si="95"/>
        <v>4</v>
      </c>
      <c r="N507" s="2">
        <f t="shared" si="96"/>
        <v>33</v>
      </c>
      <c r="O507" s="6" t="str">
        <f t="shared" si="97"/>
        <v>CNT
 de 7h 30 à 10h 00</v>
      </c>
      <c r="P507" t="str">
        <f t="shared" si="89"/>
        <v>OK</v>
      </c>
    </row>
    <row r="508" spans="1:16" x14ac:dyDescent="0.25">
      <c r="A508">
        <f t="shared" si="90"/>
        <v>49</v>
      </c>
      <c r="B508" s="54">
        <f t="shared" si="87"/>
        <v>1</v>
      </c>
      <c r="C508" s="55" t="str">
        <f t="shared" si="91"/>
        <v>décembre</v>
      </c>
      <c r="D508">
        <f t="shared" si="88"/>
        <v>2017</v>
      </c>
      <c r="E508" s="13">
        <v>43072</v>
      </c>
      <c r="F508" s="16">
        <v>0.41666666666666669</v>
      </c>
      <c r="G508" s="16">
        <v>0.5625</v>
      </c>
      <c r="H508" s="16" t="s">
        <v>14</v>
      </c>
      <c r="J508" s="1">
        <f t="shared" si="93"/>
        <v>0.14583333333333331</v>
      </c>
      <c r="K508" s="2">
        <f t="shared" si="94"/>
        <v>0</v>
      </c>
      <c r="L508" s="2">
        <f t="shared" si="92"/>
        <v>8</v>
      </c>
      <c r="M508" s="2">
        <f t="shared" si="95"/>
        <v>34</v>
      </c>
      <c r="N508" s="2">
        <f t="shared" si="96"/>
        <v>75</v>
      </c>
      <c r="O508" s="6" t="str">
        <f t="shared" si="97"/>
        <v>Public
 de 10h 00 à 13h 30</v>
      </c>
      <c r="P508" t="str">
        <f t="shared" si="89"/>
        <v>OK</v>
      </c>
    </row>
    <row r="509" spans="1:16" x14ac:dyDescent="0.25">
      <c r="A509">
        <f t="shared" si="90"/>
        <v>50</v>
      </c>
      <c r="B509" s="54">
        <f t="shared" si="87"/>
        <v>2</v>
      </c>
      <c r="C509" s="55" t="str">
        <f t="shared" si="91"/>
        <v>décembre</v>
      </c>
      <c r="D509">
        <f t="shared" si="88"/>
        <v>2017</v>
      </c>
      <c r="E509" s="13">
        <v>43073</v>
      </c>
      <c r="F509" s="16">
        <v>0.375</v>
      </c>
      <c r="G509" s="16">
        <v>0.44791666666666669</v>
      </c>
      <c r="H509" s="16" t="s">
        <v>6</v>
      </c>
      <c r="J509" s="1">
        <f t="shared" si="93"/>
        <v>7.2916666666666685E-2</v>
      </c>
      <c r="K509" s="2">
        <f t="shared" si="94"/>
        <v>0</v>
      </c>
      <c r="L509" s="2">
        <f t="shared" si="92"/>
        <v>2</v>
      </c>
      <c r="M509" s="2">
        <f t="shared" si="95"/>
        <v>22</v>
      </c>
      <c r="N509" s="2">
        <f t="shared" si="96"/>
        <v>42</v>
      </c>
      <c r="O509" s="6" t="str">
        <f t="shared" si="97"/>
        <v>Lycée
 de 9h 00 à 10h 45</v>
      </c>
      <c r="P509" t="str">
        <f t="shared" si="89"/>
        <v>OK</v>
      </c>
    </row>
    <row r="510" spans="1:16" x14ac:dyDescent="0.25">
      <c r="A510">
        <f t="shared" si="90"/>
        <v>50</v>
      </c>
      <c r="B510" s="54">
        <f t="shared" si="87"/>
        <v>2</v>
      </c>
      <c r="C510" s="55" t="str">
        <f t="shared" si="91"/>
        <v>décembre</v>
      </c>
      <c r="D510">
        <f t="shared" si="88"/>
        <v>2017</v>
      </c>
      <c r="E510" s="13">
        <v>43073</v>
      </c>
      <c r="F510" s="16">
        <v>0.5</v>
      </c>
      <c r="G510" s="16">
        <v>0.5625</v>
      </c>
      <c r="H510" s="16" t="s">
        <v>7</v>
      </c>
      <c r="J510" s="1">
        <f t="shared" si="93"/>
        <v>6.25E-2</v>
      </c>
      <c r="K510" s="2">
        <f t="shared" si="94"/>
        <v>0</v>
      </c>
      <c r="L510" s="2">
        <f t="shared" si="92"/>
        <v>2</v>
      </c>
      <c r="M510" s="2">
        <f t="shared" si="95"/>
        <v>58</v>
      </c>
      <c r="N510" s="2">
        <f t="shared" si="96"/>
        <v>75</v>
      </c>
      <c r="O510" s="6" t="str">
        <f t="shared" si="97"/>
        <v>Gym Volontaire
 de 12h 00 à 13h 30</v>
      </c>
      <c r="P510" t="str">
        <f t="shared" si="89"/>
        <v>OK</v>
      </c>
    </row>
    <row r="511" spans="1:16" x14ac:dyDescent="0.25">
      <c r="A511">
        <f t="shared" si="90"/>
        <v>50</v>
      </c>
      <c r="B511" s="54">
        <f t="shared" si="87"/>
        <v>2</v>
      </c>
      <c r="C511" s="55" t="str">
        <f t="shared" si="91"/>
        <v>décembre</v>
      </c>
      <c r="D511">
        <f t="shared" si="88"/>
        <v>2017</v>
      </c>
      <c r="E511" s="13">
        <v>43073</v>
      </c>
      <c r="F511" s="16">
        <v>0.58333333333333337</v>
      </c>
      <c r="G511" s="16">
        <v>0.64583333333333337</v>
      </c>
      <c r="H511" s="16" t="s">
        <v>8</v>
      </c>
      <c r="J511" s="1">
        <f t="shared" si="93"/>
        <v>6.25E-2</v>
      </c>
      <c r="K511" s="2">
        <f t="shared" si="94"/>
        <v>0</v>
      </c>
      <c r="L511" s="2">
        <f t="shared" si="92"/>
        <v>2</v>
      </c>
      <c r="M511" s="2">
        <f t="shared" si="95"/>
        <v>82</v>
      </c>
      <c r="N511" s="2">
        <f t="shared" si="96"/>
        <v>99</v>
      </c>
      <c r="O511" s="6" t="str">
        <f t="shared" si="97"/>
        <v>Collège A
 de 14h 00 à 15h 30</v>
      </c>
      <c r="P511" t="str">
        <f t="shared" si="89"/>
        <v>OK</v>
      </c>
    </row>
    <row r="512" spans="1:16" x14ac:dyDescent="0.25">
      <c r="A512">
        <f t="shared" si="90"/>
        <v>50</v>
      </c>
      <c r="B512" s="54">
        <f t="shared" si="87"/>
        <v>2</v>
      </c>
      <c r="C512" s="55" t="str">
        <f t="shared" si="91"/>
        <v>décembre</v>
      </c>
      <c r="D512">
        <f t="shared" si="88"/>
        <v>2017</v>
      </c>
      <c r="E512" s="13">
        <v>43073</v>
      </c>
      <c r="F512" s="16">
        <v>0.64583333333333337</v>
      </c>
      <c r="G512" s="16">
        <v>0.70833333333333337</v>
      </c>
      <c r="H512" s="16" t="s">
        <v>9</v>
      </c>
      <c r="J512" s="1">
        <f t="shared" si="93"/>
        <v>6.25E-2</v>
      </c>
      <c r="K512" s="2">
        <f t="shared" si="94"/>
        <v>0</v>
      </c>
      <c r="L512" s="2">
        <f t="shared" si="92"/>
        <v>2</v>
      </c>
      <c r="M512" s="2">
        <f t="shared" si="95"/>
        <v>100</v>
      </c>
      <c r="N512" s="2">
        <f t="shared" si="96"/>
        <v>117</v>
      </c>
      <c r="O512" s="6" t="str">
        <f t="shared" si="97"/>
        <v>Collège B
 de 15h 30 à 17h 00</v>
      </c>
      <c r="P512" t="str">
        <f t="shared" si="89"/>
        <v>OK</v>
      </c>
    </row>
    <row r="513" spans="1:16" x14ac:dyDescent="0.25">
      <c r="A513">
        <f t="shared" si="90"/>
        <v>50</v>
      </c>
      <c r="B513" s="54">
        <f t="shared" si="87"/>
        <v>2</v>
      </c>
      <c r="C513" s="55" t="str">
        <f t="shared" si="91"/>
        <v>décembre</v>
      </c>
      <c r="D513">
        <f t="shared" si="88"/>
        <v>2017</v>
      </c>
      <c r="E513" s="13">
        <v>43073</v>
      </c>
      <c r="F513" s="16">
        <v>0.70833333333333337</v>
      </c>
      <c r="G513" s="16">
        <v>0.75</v>
      </c>
      <c r="H513" s="16" t="s">
        <v>7</v>
      </c>
      <c r="J513" s="1">
        <f t="shared" si="93"/>
        <v>4.166666666666663E-2</v>
      </c>
      <c r="K513" s="2">
        <f t="shared" si="94"/>
        <v>0</v>
      </c>
      <c r="L513" s="2">
        <f t="shared" si="92"/>
        <v>2</v>
      </c>
      <c r="M513" s="2">
        <f t="shared" si="95"/>
        <v>118</v>
      </c>
      <c r="N513" s="2">
        <f t="shared" si="96"/>
        <v>129</v>
      </c>
      <c r="O513" s="6" t="str">
        <f t="shared" si="97"/>
        <v>Gym Volontaire
 de 17h 00 à 18h 00</v>
      </c>
      <c r="P513" t="str">
        <f t="shared" si="89"/>
        <v>OK</v>
      </c>
    </row>
    <row r="514" spans="1:16" x14ac:dyDescent="0.25">
      <c r="A514">
        <f t="shared" si="90"/>
        <v>50</v>
      </c>
      <c r="B514" s="54">
        <f t="shared" ref="B514:B577" si="98">WEEKDAY(E514)</f>
        <v>2</v>
      </c>
      <c r="C514" s="55" t="str">
        <f t="shared" si="91"/>
        <v>décembre</v>
      </c>
      <c r="D514">
        <f t="shared" ref="D514:D577" si="99">YEAR(E514)</f>
        <v>2017</v>
      </c>
      <c r="E514" s="13">
        <v>43073</v>
      </c>
      <c r="F514" s="16">
        <v>0.75</v>
      </c>
      <c r="G514" s="16">
        <v>0.9375</v>
      </c>
      <c r="H514" s="16" t="s">
        <v>10</v>
      </c>
      <c r="J514" s="1">
        <f t="shared" si="93"/>
        <v>0.1875</v>
      </c>
      <c r="K514" s="2">
        <f t="shared" si="94"/>
        <v>0</v>
      </c>
      <c r="L514" s="2">
        <f t="shared" si="92"/>
        <v>2</v>
      </c>
      <c r="M514" s="2">
        <f t="shared" si="95"/>
        <v>130</v>
      </c>
      <c r="N514" s="2">
        <f t="shared" si="96"/>
        <v>183</v>
      </c>
      <c r="O514" s="6" t="str">
        <f t="shared" si="97"/>
        <v>CNT
 de 18h 00 à 22h 30</v>
      </c>
      <c r="P514" t="str">
        <f t="shared" ref="P514:P577" si="100">IF(E513+G513&gt;E514+F514,"Erreur","OK")</f>
        <v>OK</v>
      </c>
    </row>
    <row r="515" spans="1:16" x14ac:dyDescent="0.25">
      <c r="A515">
        <f t="shared" ref="A515:A578" si="101">WEEKNUM(E515,2)</f>
        <v>50</v>
      </c>
      <c r="B515" s="54">
        <f t="shared" si="98"/>
        <v>3</v>
      </c>
      <c r="C515" s="55" t="str">
        <f t="shared" ref="C515:C578" si="102">TEXT(E515,"mmmm")</f>
        <v>décembre</v>
      </c>
      <c r="D515">
        <f t="shared" si="99"/>
        <v>2017</v>
      </c>
      <c r="E515" s="13">
        <v>43074</v>
      </c>
      <c r="F515" s="16">
        <v>0.3125</v>
      </c>
      <c r="G515" s="16">
        <v>0.34375</v>
      </c>
      <c r="H515" s="16" t="s">
        <v>11</v>
      </c>
      <c r="J515" s="1">
        <f t="shared" si="93"/>
        <v>3.125E-2</v>
      </c>
      <c r="K515" s="2">
        <f t="shared" si="94"/>
        <v>0</v>
      </c>
      <c r="L515" s="2">
        <f t="shared" ref="L515:L578" si="103">IF(B515=1,8,B515)</f>
        <v>3</v>
      </c>
      <c r="M515" s="2">
        <f t="shared" si="95"/>
        <v>4</v>
      </c>
      <c r="N515" s="2">
        <f t="shared" si="96"/>
        <v>12</v>
      </c>
      <c r="O515" s="6" t="str">
        <f t="shared" si="97"/>
        <v>SDIS et/OU PSIG
 de 7h 30 à 8h 15</v>
      </c>
      <c r="P515" t="str">
        <f t="shared" si="100"/>
        <v>OK</v>
      </c>
    </row>
    <row r="516" spans="1:16" x14ac:dyDescent="0.25">
      <c r="A516">
        <f t="shared" si="101"/>
        <v>50</v>
      </c>
      <c r="B516" s="54">
        <f t="shared" si="98"/>
        <v>3</v>
      </c>
      <c r="C516" s="55" t="str">
        <f t="shared" si="102"/>
        <v>décembre</v>
      </c>
      <c r="D516">
        <f t="shared" si="99"/>
        <v>2017</v>
      </c>
      <c r="E516" s="13">
        <v>43074</v>
      </c>
      <c r="F516" s="16">
        <v>0.35416666666666669</v>
      </c>
      <c r="G516" s="16">
        <v>0.5</v>
      </c>
      <c r="H516" s="16" t="s">
        <v>12</v>
      </c>
      <c r="J516" s="1">
        <f t="shared" si="93"/>
        <v>0.14583333333333331</v>
      </c>
      <c r="K516" s="2">
        <f t="shared" si="94"/>
        <v>0</v>
      </c>
      <c r="L516" s="2">
        <f t="shared" si="103"/>
        <v>3</v>
      </c>
      <c r="M516" s="2">
        <f t="shared" si="95"/>
        <v>16</v>
      </c>
      <c r="N516" s="2">
        <f t="shared" si="96"/>
        <v>57</v>
      </c>
      <c r="O516" s="6" t="str">
        <f t="shared" si="97"/>
        <v>Collège C
 de 8h 30 à 12h 00</v>
      </c>
      <c r="P516" t="str">
        <f t="shared" si="100"/>
        <v>OK</v>
      </c>
    </row>
    <row r="517" spans="1:16" x14ac:dyDescent="0.25">
      <c r="A517">
        <f t="shared" si="101"/>
        <v>50</v>
      </c>
      <c r="B517" s="54">
        <f t="shared" si="98"/>
        <v>3</v>
      </c>
      <c r="C517" s="55" t="str">
        <f t="shared" si="102"/>
        <v>décembre</v>
      </c>
      <c r="D517">
        <f t="shared" si="99"/>
        <v>2017</v>
      </c>
      <c r="E517" s="13">
        <v>43074</v>
      </c>
      <c r="F517" s="16">
        <v>0.52083333333333337</v>
      </c>
      <c r="G517" s="16">
        <v>0.5625</v>
      </c>
      <c r="H517" s="16" t="s">
        <v>13</v>
      </c>
      <c r="J517" s="1">
        <f t="shared" si="93"/>
        <v>4.166666666666663E-2</v>
      </c>
      <c r="K517" s="2">
        <f t="shared" si="94"/>
        <v>0</v>
      </c>
      <c r="L517" s="2">
        <f t="shared" si="103"/>
        <v>3</v>
      </c>
      <c r="M517" s="2">
        <f t="shared" si="95"/>
        <v>64</v>
      </c>
      <c r="N517" s="2">
        <f t="shared" si="96"/>
        <v>75</v>
      </c>
      <c r="O517" s="6" t="str">
        <f t="shared" si="97"/>
        <v>Maison Des Cèdres
 de 12h 30 à 13h 30</v>
      </c>
      <c r="P517" t="str">
        <f t="shared" si="100"/>
        <v>OK</v>
      </c>
    </row>
    <row r="518" spans="1:16" x14ac:dyDescent="0.25">
      <c r="A518">
        <f t="shared" si="101"/>
        <v>50</v>
      </c>
      <c r="B518" s="54">
        <f t="shared" si="98"/>
        <v>3</v>
      </c>
      <c r="C518" s="55" t="str">
        <f t="shared" si="102"/>
        <v>décembre</v>
      </c>
      <c r="D518">
        <f t="shared" si="99"/>
        <v>2017</v>
      </c>
      <c r="E518" s="13">
        <v>43074</v>
      </c>
      <c r="F518" s="16">
        <v>0.58333333333333337</v>
      </c>
      <c r="G518" s="16">
        <v>0.75</v>
      </c>
      <c r="H518" s="16" t="s">
        <v>6</v>
      </c>
      <c r="J518" s="1">
        <f t="shared" si="93"/>
        <v>0.16666666666666663</v>
      </c>
      <c r="K518" s="2">
        <f t="shared" si="94"/>
        <v>0</v>
      </c>
      <c r="L518" s="2">
        <f t="shared" si="103"/>
        <v>3</v>
      </c>
      <c r="M518" s="2">
        <f t="shared" si="95"/>
        <v>82</v>
      </c>
      <c r="N518" s="2">
        <f t="shared" si="96"/>
        <v>129</v>
      </c>
      <c r="O518" s="6" t="str">
        <f t="shared" si="97"/>
        <v>Lycée
 de 14h 00 à 18h 00</v>
      </c>
      <c r="P518" t="str">
        <f t="shared" si="100"/>
        <v>OK</v>
      </c>
    </row>
    <row r="519" spans="1:16" x14ac:dyDescent="0.25">
      <c r="A519">
        <f t="shared" si="101"/>
        <v>50</v>
      </c>
      <c r="B519" s="54">
        <f t="shared" si="98"/>
        <v>3</v>
      </c>
      <c r="C519" s="55" t="str">
        <f t="shared" si="102"/>
        <v>décembre</v>
      </c>
      <c r="D519">
        <f t="shared" si="99"/>
        <v>2017</v>
      </c>
      <c r="E519" s="13">
        <v>43074</v>
      </c>
      <c r="F519" s="16">
        <v>0.75</v>
      </c>
      <c r="G519" s="16">
        <v>0.83333333333333337</v>
      </c>
      <c r="H519" s="16" t="s">
        <v>14</v>
      </c>
      <c r="J519" s="1">
        <f t="shared" si="93"/>
        <v>8.333333333333337E-2</v>
      </c>
      <c r="K519" s="2">
        <f t="shared" si="94"/>
        <v>0</v>
      </c>
      <c r="L519" s="2">
        <f t="shared" si="103"/>
        <v>3</v>
      </c>
      <c r="M519" s="2">
        <f t="shared" si="95"/>
        <v>130</v>
      </c>
      <c r="N519" s="2">
        <f t="shared" si="96"/>
        <v>153</v>
      </c>
      <c r="O519" s="6" t="str">
        <f t="shared" si="97"/>
        <v>Public
 de 18h 00 à 20h 00</v>
      </c>
      <c r="P519" t="str">
        <f t="shared" si="100"/>
        <v>OK</v>
      </c>
    </row>
    <row r="520" spans="1:16" x14ac:dyDescent="0.25">
      <c r="A520">
        <f t="shared" si="101"/>
        <v>50</v>
      </c>
      <c r="B520" s="54">
        <f t="shared" si="98"/>
        <v>3</v>
      </c>
      <c r="C520" s="55" t="str">
        <f t="shared" si="102"/>
        <v>décembre</v>
      </c>
      <c r="D520">
        <f t="shared" si="99"/>
        <v>2017</v>
      </c>
      <c r="E520" s="13">
        <v>43074</v>
      </c>
      <c r="F520" s="16">
        <v>0.83333333333333337</v>
      </c>
      <c r="G520" s="16">
        <v>0.9375</v>
      </c>
      <c r="H520" s="16" t="s">
        <v>10</v>
      </c>
      <c r="J520" s="1">
        <f t="shared" si="93"/>
        <v>0.10416666666666663</v>
      </c>
      <c r="K520" s="2">
        <f t="shared" si="94"/>
        <v>0</v>
      </c>
      <c r="L520" s="2">
        <f t="shared" si="103"/>
        <v>3</v>
      </c>
      <c r="M520" s="2">
        <f t="shared" si="95"/>
        <v>154</v>
      </c>
      <c r="N520" s="2">
        <f t="shared" si="96"/>
        <v>183</v>
      </c>
      <c r="O520" s="6" t="str">
        <f t="shared" si="97"/>
        <v>CNT
 de 20h 00 à 22h 30</v>
      </c>
      <c r="P520" t="str">
        <f t="shared" si="100"/>
        <v>OK</v>
      </c>
    </row>
    <row r="521" spans="1:16" ht="15.75" thickBot="1" x14ac:dyDescent="0.3">
      <c r="A521">
        <f t="shared" si="101"/>
        <v>50</v>
      </c>
      <c r="B521" s="54">
        <f t="shared" si="98"/>
        <v>4</v>
      </c>
      <c r="C521" s="55" t="str">
        <f t="shared" si="102"/>
        <v>décembre</v>
      </c>
      <c r="D521">
        <f t="shared" si="99"/>
        <v>2017</v>
      </c>
      <c r="E521" s="13">
        <v>43075</v>
      </c>
      <c r="F521" s="16">
        <v>0.33333333333333331</v>
      </c>
      <c r="G521" s="16">
        <v>0.41666666666666669</v>
      </c>
      <c r="H521" s="16" t="s">
        <v>6</v>
      </c>
      <c r="J521" s="1">
        <f t="shared" si="93"/>
        <v>8.333333333333337E-2</v>
      </c>
      <c r="K521" s="2">
        <f t="shared" si="94"/>
        <v>0</v>
      </c>
      <c r="L521" s="2">
        <f t="shared" si="103"/>
        <v>4</v>
      </c>
      <c r="M521" s="2">
        <f t="shared" si="95"/>
        <v>10</v>
      </c>
      <c r="N521" s="2">
        <f t="shared" si="96"/>
        <v>33</v>
      </c>
      <c r="O521" s="6" t="str">
        <f t="shared" si="97"/>
        <v>Lycée
 de 8h 00 à 10h 00</v>
      </c>
      <c r="P521" t="str">
        <f t="shared" si="100"/>
        <v>OK</v>
      </c>
    </row>
    <row r="522" spans="1:16" s="20" customFormat="1" ht="15.75" thickTop="1" x14ac:dyDescent="0.25">
      <c r="A522">
        <f t="shared" si="101"/>
        <v>50</v>
      </c>
      <c r="B522" s="54">
        <f t="shared" si="98"/>
        <v>4</v>
      </c>
      <c r="C522" s="55" t="str">
        <f t="shared" si="102"/>
        <v>décembre</v>
      </c>
      <c r="D522">
        <f t="shared" si="99"/>
        <v>2017</v>
      </c>
      <c r="E522" s="13">
        <v>43075</v>
      </c>
      <c r="F522" s="16">
        <v>0.41666666666666669</v>
      </c>
      <c r="G522" s="16">
        <v>0.5</v>
      </c>
      <c r="H522" s="16" t="s">
        <v>6</v>
      </c>
      <c r="I522" s="15"/>
      <c r="J522" s="24">
        <f t="shared" si="93"/>
        <v>8.3333333333333315E-2</v>
      </c>
      <c r="K522" s="25">
        <f t="shared" si="94"/>
        <v>0</v>
      </c>
      <c r="L522" s="2">
        <f t="shared" si="103"/>
        <v>4</v>
      </c>
      <c r="M522" s="25">
        <f t="shared" si="95"/>
        <v>34</v>
      </c>
      <c r="N522" s="25">
        <f t="shared" si="96"/>
        <v>57</v>
      </c>
      <c r="O522" s="26" t="str">
        <f t="shared" si="97"/>
        <v>Lycée
 de 10h 00 à 12h 00</v>
      </c>
      <c r="P522" t="str">
        <f t="shared" si="100"/>
        <v>OK</v>
      </c>
    </row>
    <row r="523" spans="1:16" x14ac:dyDescent="0.25">
      <c r="A523">
        <f t="shared" si="101"/>
        <v>50</v>
      </c>
      <c r="B523" s="54">
        <f t="shared" si="98"/>
        <v>4</v>
      </c>
      <c r="C523" s="55" t="str">
        <f t="shared" si="102"/>
        <v>décembre</v>
      </c>
      <c r="D523">
        <f t="shared" si="99"/>
        <v>2017</v>
      </c>
      <c r="E523" s="13">
        <v>43075</v>
      </c>
      <c r="F523" s="16">
        <v>0.52083333333333337</v>
      </c>
      <c r="G523" s="16">
        <v>0.60416666666666663</v>
      </c>
      <c r="H523" s="16" t="s">
        <v>10</v>
      </c>
      <c r="J523" s="1">
        <f t="shared" si="93"/>
        <v>8.3333333333333259E-2</v>
      </c>
      <c r="K523" s="2">
        <f t="shared" si="94"/>
        <v>0</v>
      </c>
      <c r="L523" s="2">
        <f t="shared" si="103"/>
        <v>4</v>
      </c>
      <c r="M523" s="2">
        <f t="shared" si="95"/>
        <v>64</v>
      </c>
      <c r="N523" s="2">
        <f t="shared" si="96"/>
        <v>87</v>
      </c>
      <c r="O523" s="6" t="str">
        <f t="shared" si="97"/>
        <v>CNT
 de 12h 30 à 14h 30</v>
      </c>
      <c r="P523" t="str">
        <f t="shared" si="100"/>
        <v>OK</v>
      </c>
    </row>
    <row r="524" spans="1:16" x14ac:dyDescent="0.25">
      <c r="A524">
        <f t="shared" si="101"/>
        <v>50</v>
      </c>
      <c r="B524" s="54">
        <f t="shared" si="98"/>
        <v>4</v>
      </c>
      <c r="C524" s="55" t="str">
        <f t="shared" si="102"/>
        <v>décembre</v>
      </c>
      <c r="D524">
        <f t="shared" si="99"/>
        <v>2017</v>
      </c>
      <c r="E524" s="13">
        <v>43075</v>
      </c>
      <c r="F524" s="16">
        <v>0.60416666666666663</v>
      </c>
      <c r="G524" s="16">
        <v>0.79166666666666663</v>
      </c>
      <c r="H524" s="16" t="s">
        <v>14</v>
      </c>
      <c r="J524" s="1">
        <f t="shared" si="93"/>
        <v>0.1875</v>
      </c>
      <c r="K524" s="2">
        <f t="shared" si="94"/>
        <v>0</v>
      </c>
      <c r="L524" s="2">
        <f t="shared" si="103"/>
        <v>4</v>
      </c>
      <c r="M524" s="2">
        <f t="shared" si="95"/>
        <v>88</v>
      </c>
      <c r="N524" s="2">
        <f t="shared" si="96"/>
        <v>141</v>
      </c>
      <c r="O524" s="6" t="str">
        <f t="shared" si="97"/>
        <v>Public
 de 14h 30 à 19h 00</v>
      </c>
      <c r="P524" t="str">
        <f t="shared" si="100"/>
        <v>OK</v>
      </c>
    </row>
    <row r="525" spans="1:16" x14ac:dyDescent="0.25">
      <c r="A525">
        <f t="shared" si="101"/>
        <v>50</v>
      </c>
      <c r="B525" s="54">
        <f t="shared" si="98"/>
        <v>4</v>
      </c>
      <c r="C525" s="55" t="str">
        <f t="shared" si="102"/>
        <v>décembre</v>
      </c>
      <c r="D525">
        <f t="shared" si="99"/>
        <v>2017</v>
      </c>
      <c r="E525" s="13">
        <v>43075</v>
      </c>
      <c r="F525" s="16">
        <v>0.79166666666666663</v>
      </c>
      <c r="G525" s="16">
        <v>0.83333333333333337</v>
      </c>
      <c r="H525" s="16" t="s">
        <v>10</v>
      </c>
      <c r="J525" s="1">
        <f t="shared" si="93"/>
        <v>4.1666666666666741E-2</v>
      </c>
      <c r="K525" s="2">
        <f t="shared" si="94"/>
        <v>0</v>
      </c>
      <c r="L525" s="2">
        <f t="shared" si="103"/>
        <v>4</v>
      </c>
      <c r="M525" s="2">
        <f t="shared" si="95"/>
        <v>142</v>
      </c>
      <c r="N525" s="2">
        <f t="shared" si="96"/>
        <v>153</v>
      </c>
      <c r="O525" s="6" t="str">
        <f t="shared" si="97"/>
        <v>CNT
 de 19h 00 à 20h 00</v>
      </c>
      <c r="P525" t="str">
        <f t="shared" si="100"/>
        <v>OK</v>
      </c>
    </row>
    <row r="526" spans="1:16" x14ac:dyDescent="0.25">
      <c r="A526">
        <f t="shared" si="101"/>
        <v>50</v>
      </c>
      <c r="B526" s="54">
        <f t="shared" si="98"/>
        <v>4</v>
      </c>
      <c r="C526" s="55" t="str">
        <f t="shared" si="102"/>
        <v>décembre</v>
      </c>
      <c r="D526">
        <f t="shared" si="99"/>
        <v>2017</v>
      </c>
      <c r="E526" s="13">
        <v>43075</v>
      </c>
      <c r="F526" s="16">
        <v>0.83333333333333337</v>
      </c>
      <c r="G526" s="16">
        <v>0.9375</v>
      </c>
      <c r="H526" s="16" t="s">
        <v>25</v>
      </c>
      <c r="J526" s="1">
        <f t="shared" ref="J526:J589" si="104">G526-F526</f>
        <v>0.10416666666666663</v>
      </c>
      <c r="K526" s="2">
        <f t="shared" ref="K526:K589" si="105">I526*J526*24</f>
        <v>0</v>
      </c>
      <c r="L526" s="2">
        <f t="shared" si="103"/>
        <v>4</v>
      </c>
      <c r="M526" s="2">
        <f t="shared" ref="M526:M589" si="106">288*F526-86</f>
        <v>154</v>
      </c>
      <c r="N526" s="2">
        <f t="shared" ref="N526:N589" si="107">288*G526-87</f>
        <v>183</v>
      </c>
      <c r="O526" s="6" t="str">
        <f t="shared" ref="O526:O589" si="108">H526&amp;CHAR(10)&amp;" de "&amp;HOUR(F526)&amp;"h "&amp;IF(MINUTE(F526)=0,"00",MINUTE(F526))&amp;" à "&amp;HOUR(G526)&amp;"h "&amp;IF(MINUTE(G526)=0,"00",MINUTE(G526))&amp;IF(I526&lt;1,"",CHAR(10)&amp;" "&amp;I526&amp;" participants")</f>
        <v>Plongeurs masqués
 de 20h 00 à 22h 30</v>
      </c>
      <c r="P526" t="str">
        <f t="shared" si="100"/>
        <v>OK</v>
      </c>
    </row>
    <row r="527" spans="1:16" x14ac:dyDescent="0.25">
      <c r="A527">
        <f t="shared" si="101"/>
        <v>50</v>
      </c>
      <c r="B527" s="54">
        <f t="shared" si="98"/>
        <v>5</v>
      </c>
      <c r="C527" s="55" t="str">
        <f t="shared" si="102"/>
        <v>décembre</v>
      </c>
      <c r="D527">
        <f t="shared" si="99"/>
        <v>2017</v>
      </c>
      <c r="E527" s="13">
        <v>43076</v>
      </c>
      <c r="F527" s="16">
        <v>0.35416666666666669</v>
      </c>
      <c r="G527" s="16">
        <v>0.41666666666666669</v>
      </c>
      <c r="H527" s="16" t="s">
        <v>9</v>
      </c>
      <c r="J527" s="1">
        <f t="shared" si="104"/>
        <v>6.25E-2</v>
      </c>
      <c r="K527" s="2">
        <f t="shared" si="105"/>
        <v>0</v>
      </c>
      <c r="L527" s="2">
        <f t="shared" si="103"/>
        <v>5</v>
      </c>
      <c r="M527" s="2">
        <f t="shared" si="106"/>
        <v>16</v>
      </c>
      <c r="N527" s="2">
        <f t="shared" si="107"/>
        <v>33</v>
      </c>
      <c r="O527" s="6" t="str">
        <f t="shared" si="108"/>
        <v>Collège B
 de 8h 30 à 10h 00</v>
      </c>
      <c r="P527" t="str">
        <f t="shared" si="100"/>
        <v>OK</v>
      </c>
    </row>
    <row r="528" spans="1:16" x14ac:dyDescent="0.25">
      <c r="A528">
        <f t="shared" si="101"/>
        <v>50</v>
      </c>
      <c r="B528" s="54">
        <f t="shared" si="98"/>
        <v>5</v>
      </c>
      <c r="C528" s="55" t="str">
        <f t="shared" si="102"/>
        <v>décembre</v>
      </c>
      <c r="D528">
        <f t="shared" si="99"/>
        <v>2017</v>
      </c>
      <c r="E528" s="13">
        <v>43076</v>
      </c>
      <c r="F528" s="16">
        <v>0.52083333333333337</v>
      </c>
      <c r="G528" s="16">
        <v>0.5625</v>
      </c>
      <c r="H528" s="16" t="s">
        <v>18</v>
      </c>
      <c r="J528" s="1">
        <f t="shared" si="104"/>
        <v>4.166666666666663E-2</v>
      </c>
      <c r="K528" s="2">
        <f t="shared" si="105"/>
        <v>0</v>
      </c>
      <c r="L528" s="2">
        <f t="shared" si="103"/>
        <v>5</v>
      </c>
      <c r="M528" s="2">
        <f t="shared" si="106"/>
        <v>64</v>
      </c>
      <c r="N528" s="2">
        <f t="shared" si="107"/>
        <v>75</v>
      </c>
      <c r="O528" s="6" t="str">
        <f t="shared" si="108"/>
        <v>Inss
 de 12h 30 à 13h 30</v>
      </c>
      <c r="P528" t="str">
        <f t="shared" si="100"/>
        <v>OK</v>
      </c>
    </row>
    <row r="529" spans="1:16" x14ac:dyDescent="0.25">
      <c r="A529">
        <f t="shared" si="101"/>
        <v>50</v>
      </c>
      <c r="B529" s="54">
        <f t="shared" si="98"/>
        <v>5</v>
      </c>
      <c r="C529" s="55" t="str">
        <f t="shared" si="102"/>
        <v>décembre</v>
      </c>
      <c r="D529">
        <f t="shared" si="99"/>
        <v>2017</v>
      </c>
      <c r="E529" s="13">
        <v>43076</v>
      </c>
      <c r="F529" s="16">
        <v>0.58333333333333337</v>
      </c>
      <c r="G529" s="16">
        <v>0.61111111111111105</v>
      </c>
      <c r="H529" s="16" t="s">
        <v>19</v>
      </c>
      <c r="J529" s="1">
        <f t="shared" si="104"/>
        <v>2.7777777777777679E-2</v>
      </c>
      <c r="K529" s="2">
        <f t="shared" si="105"/>
        <v>0</v>
      </c>
      <c r="L529" s="2">
        <f t="shared" si="103"/>
        <v>5</v>
      </c>
      <c r="M529" s="2">
        <f t="shared" si="106"/>
        <v>82</v>
      </c>
      <c r="N529" s="2">
        <f t="shared" si="107"/>
        <v>88.999999999999972</v>
      </c>
      <c r="O529" s="6" t="str">
        <f t="shared" si="108"/>
        <v>Ecole Primaire A
 de 14h 00 à 14h 40</v>
      </c>
      <c r="P529" t="str">
        <f t="shared" si="100"/>
        <v>OK</v>
      </c>
    </row>
    <row r="530" spans="1:16" x14ac:dyDescent="0.25">
      <c r="A530">
        <f t="shared" si="101"/>
        <v>50</v>
      </c>
      <c r="B530" s="54">
        <f t="shared" si="98"/>
        <v>5</v>
      </c>
      <c r="C530" s="55" t="str">
        <f t="shared" si="102"/>
        <v>décembre</v>
      </c>
      <c r="D530">
        <f t="shared" si="99"/>
        <v>2017</v>
      </c>
      <c r="E530" s="13">
        <v>43076</v>
      </c>
      <c r="F530" s="16">
        <v>0.61458333333333337</v>
      </c>
      <c r="G530" s="16">
        <v>0.64236111111111105</v>
      </c>
      <c r="H530" s="16" t="s">
        <v>19</v>
      </c>
      <c r="J530" s="1">
        <f t="shared" si="104"/>
        <v>2.7777777777777679E-2</v>
      </c>
      <c r="K530" s="2">
        <f t="shared" si="105"/>
        <v>0</v>
      </c>
      <c r="L530" s="2">
        <f t="shared" si="103"/>
        <v>5</v>
      </c>
      <c r="M530" s="2">
        <f t="shared" si="106"/>
        <v>91</v>
      </c>
      <c r="N530" s="2">
        <f t="shared" si="107"/>
        <v>97.999999999999972</v>
      </c>
      <c r="O530" s="6" t="str">
        <f t="shared" si="108"/>
        <v>Ecole Primaire A
 de 14h 45 à 15h 25</v>
      </c>
      <c r="P530" t="str">
        <f t="shared" si="100"/>
        <v>OK</v>
      </c>
    </row>
    <row r="531" spans="1:16" x14ac:dyDescent="0.25">
      <c r="A531">
        <f t="shared" si="101"/>
        <v>50</v>
      </c>
      <c r="B531" s="54">
        <f t="shared" si="98"/>
        <v>5</v>
      </c>
      <c r="C531" s="55" t="str">
        <f t="shared" si="102"/>
        <v>décembre</v>
      </c>
      <c r="D531">
        <f t="shared" si="99"/>
        <v>2017</v>
      </c>
      <c r="E531" s="13">
        <v>43076</v>
      </c>
      <c r="F531" s="16">
        <v>0.66666666666666663</v>
      </c>
      <c r="G531" s="16">
        <v>0.75</v>
      </c>
      <c r="H531" s="16" t="s">
        <v>6</v>
      </c>
      <c r="J531" s="1">
        <f t="shared" si="104"/>
        <v>8.333333333333337E-2</v>
      </c>
      <c r="K531" s="2">
        <f t="shared" si="105"/>
        <v>0</v>
      </c>
      <c r="L531" s="2">
        <f t="shared" si="103"/>
        <v>5</v>
      </c>
      <c r="M531" s="2">
        <f t="shared" si="106"/>
        <v>106</v>
      </c>
      <c r="N531" s="2">
        <f t="shared" si="107"/>
        <v>129</v>
      </c>
      <c r="O531" s="6" t="str">
        <f t="shared" si="108"/>
        <v>Lycée
 de 16h 00 à 18h 00</v>
      </c>
      <c r="P531" t="str">
        <f t="shared" si="100"/>
        <v>OK</v>
      </c>
    </row>
    <row r="532" spans="1:16" x14ac:dyDescent="0.25">
      <c r="A532">
        <f t="shared" si="101"/>
        <v>50</v>
      </c>
      <c r="B532" s="54">
        <f t="shared" si="98"/>
        <v>5</v>
      </c>
      <c r="C532" s="55" t="str">
        <f t="shared" si="102"/>
        <v>décembre</v>
      </c>
      <c r="D532">
        <f t="shared" si="99"/>
        <v>2017</v>
      </c>
      <c r="E532" s="13">
        <v>43076</v>
      </c>
      <c r="F532" s="16">
        <v>0.75</v>
      </c>
      <c r="G532" s="16">
        <v>0.83333333333333337</v>
      </c>
      <c r="H532" s="16" t="s">
        <v>14</v>
      </c>
      <c r="J532" s="1">
        <f t="shared" si="104"/>
        <v>8.333333333333337E-2</v>
      </c>
      <c r="K532" s="2">
        <f t="shared" si="105"/>
        <v>0</v>
      </c>
      <c r="L532" s="2">
        <f t="shared" si="103"/>
        <v>5</v>
      </c>
      <c r="M532" s="2">
        <f t="shared" si="106"/>
        <v>130</v>
      </c>
      <c r="N532" s="2">
        <f t="shared" si="107"/>
        <v>153</v>
      </c>
      <c r="O532" s="6" t="str">
        <f t="shared" si="108"/>
        <v>Public
 de 18h 00 à 20h 00</v>
      </c>
      <c r="P532" t="str">
        <f t="shared" si="100"/>
        <v>OK</v>
      </c>
    </row>
    <row r="533" spans="1:16" x14ac:dyDescent="0.25">
      <c r="A533">
        <f t="shared" si="101"/>
        <v>50</v>
      </c>
      <c r="B533" s="54">
        <f t="shared" si="98"/>
        <v>5</v>
      </c>
      <c r="C533" s="55" t="str">
        <f t="shared" si="102"/>
        <v>décembre</v>
      </c>
      <c r="D533">
        <f t="shared" si="99"/>
        <v>2017</v>
      </c>
      <c r="E533" s="13">
        <v>43076</v>
      </c>
      <c r="F533" s="16">
        <v>0.83333333333333337</v>
      </c>
      <c r="G533" s="16">
        <v>0.9375</v>
      </c>
      <c r="H533" s="16" t="s">
        <v>10</v>
      </c>
      <c r="J533" s="1">
        <f t="shared" si="104"/>
        <v>0.10416666666666663</v>
      </c>
      <c r="K533" s="2">
        <f t="shared" si="105"/>
        <v>0</v>
      </c>
      <c r="L533" s="2">
        <f t="shared" si="103"/>
        <v>5</v>
      </c>
      <c r="M533" s="2">
        <f t="shared" si="106"/>
        <v>154</v>
      </c>
      <c r="N533" s="2">
        <f t="shared" si="107"/>
        <v>183</v>
      </c>
      <c r="O533" s="6" t="str">
        <f t="shared" si="108"/>
        <v>CNT
 de 20h 00 à 22h 30</v>
      </c>
      <c r="P533" t="str">
        <f t="shared" si="100"/>
        <v>OK</v>
      </c>
    </row>
    <row r="534" spans="1:16" x14ac:dyDescent="0.25">
      <c r="A534">
        <f t="shared" si="101"/>
        <v>50</v>
      </c>
      <c r="B534" s="54">
        <f t="shared" si="98"/>
        <v>6</v>
      </c>
      <c r="C534" s="55" t="str">
        <f t="shared" si="102"/>
        <v>décembre</v>
      </c>
      <c r="D534">
        <f t="shared" si="99"/>
        <v>2017</v>
      </c>
      <c r="E534" s="13">
        <v>43077</v>
      </c>
      <c r="F534" s="16">
        <v>0.375</v>
      </c>
      <c r="G534" s="16">
        <v>0.47916666666666669</v>
      </c>
      <c r="H534" s="16" t="s">
        <v>21</v>
      </c>
      <c r="J534" s="1">
        <f t="shared" si="104"/>
        <v>0.10416666666666669</v>
      </c>
      <c r="K534" s="2">
        <f t="shared" si="105"/>
        <v>0</v>
      </c>
      <c r="L534" s="2">
        <f t="shared" si="103"/>
        <v>6</v>
      </c>
      <c r="M534" s="2">
        <f t="shared" si="106"/>
        <v>22</v>
      </c>
      <c r="N534" s="2">
        <f t="shared" si="107"/>
        <v>51</v>
      </c>
      <c r="O534" s="6" t="str">
        <f t="shared" si="108"/>
        <v>Ecole Primaire B
 de 9h 00 à 11h 30</v>
      </c>
      <c r="P534" t="str">
        <f t="shared" si="100"/>
        <v>OK</v>
      </c>
    </row>
    <row r="535" spans="1:16" x14ac:dyDescent="0.25">
      <c r="A535">
        <f t="shared" si="101"/>
        <v>50</v>
      </c>
      <c r="B535" s="54">
        <f t="shared" si="98"/>
        <v>6</v>
      </c>
      <c r="C535" s="55" t="str">
        <f t="shared" si="102"/>
        <v>décembre</v>
      </c>
      <c r="D535">
        <f t="shared" si="99"/>
        <v>2017</v>
      </c>
      <c r="E535" s="13">
        <v>43077</v>
      </c>
      <c r="F535" s="16">
        <v>0.52083333333333337</v>
      </c>
      <c r="G535" s="16">
        <v>0.5625</v>
      </c>
      <c r="H535" s="16" t="s">
        <v>13</v>
      </c>
      <c r="J535" s="1">
        <f t="shared" si="104"/>
        <v>4.166666666666663E-2</v>
      </c>
      <c r="K535" s="2">
        <f t="shared" si="105"/>
        <v>0</v>
      </c>
      <c r="L535" s="2">
        <f t="shared" si="103"/>
        <v>6</v>
      </c>
      <c r="M535" s="2">
        <f t="shared" si="106"/>
        <v>64</v>
      </c>
      <c r="N535" s="2">
        <f t="shared" si="107"/>
        <v>75</v>
      </c>
      <c r="O535" s="6" t="str">
        <f t="shared" si="108"/>
        <v>Maison Des Cèdres
 de 12h 30 à 13h 30</v>
      </c>
      <c r="P535" t="str">
        <f t="shared" si="100"/>
        <v>OK</v>
      </c>
    </row>
    <row r="536" spans="1:16" x14ac:dyDescent="0.25">
      <c r="A536">
        <f t="shared" si="101"/>
        <v>50</v>
      </c>
      <c r="B536" s="54">
        <f t="shared" si="98"/>
        <v>6</v>
      </c>
      <c r="C536" s="55" t="str">
        <f t="shared" si="102"/>
        <v>décembre</v>
      </c>
      <c r="D536">
        <f t="shared" si="99"/>
        <v>2017</v>
      </c>
      <c r="E536" s="13">
        <v>43077</v>
      </c>
      <c r="F536" s="16">
        <v>0.58333333333333337</v>
      </c>
      <c r="G536" s="16">
        <v>0.66666666666666663</v>
      </c>
      <c r="H536" s="16" t="s">
        <v>6</v>
      </c>
      <c r="J536" s="1">
        <f t="shared" si="104"/>
        <v>8.3333333333333259E-2</v>
      </c>
      <c r="K536" s="2">
        <f t="shared" si="105"/>
        <v>0</v>
      </c>
      <c r="L536" s="2">
        <f t="shared" si="103"/>
        <v>6</v>
      </c>
      <c r="M536" s="2">
        <f t="shared" si="106"/>
        <v>82</v>
      </c>
      <c r="N536" s="2">
        <f t="shared" si="107"/>
        <v>105</v>
      </c>
      <c r="O536" s="6" t="str">
        <f t="shared" si="108"/>
        <v>Lycée
 de 14h 00 à 16h 00</v>
      </c>
      <c r="P536" t="str">
        <f t="shared" si="100"/>
        <v>OK</v>
      </c>
    </row>
    <row r="537" spans="1:16" x14ac:dyDescent="0.25">
      <c r="A537">
        <f t="shared" si="101"/>
        <v>50</v>
      </c>
      <c r="B537" s="54">
        <f t="shared" si="98"/>
        <v>6</v>
      </c>
      <c r="C537" s="55" t="str">
        <f t="shared" si="102"/>
        <v>décembre</v>
      </c>
      <c r="D537">
        <f t="shared" si="99"/>
        <v>2017</v>
      </c>
      <c r="E537" s="13">
        <v>43077</v>
      </c>
      <c r="F537" s="16">
        <v>0.66666666666666663</v>
      </c>
      <c r="G537" s="16">
        <v>0.75</v>
      </c>
      <c r="H537" s="16" t="s">
        <v>6</v>
      </c>
      <c r="J537" s="1">
        <f t="shared" si="104"/>
        <v>8.333333333333337E-2</v>
      </c>
      <c r="K537" s="2">
        <f t="shared" si="105"/>
        <v>0</v>
      </c>
      <c r="L537" s="2">
        <f t="shared" si="103"/>
        <v>6</v>
      </c>
      <c r="M537" s="2">
        <f t="shared" si="106"/>
        <v>106</v>
      </c>
      <c r="N537" s="2">
        <f t="shared" si="107"/>
        <v>129</v>
      </c>
      <c r="O537" s="6" t="str">
        <f t="shared" si="108"/>
        <v>Lycée
 de 16h 00 à 18h 00</v>
      </c>
      <c r="P537" t="str">
        <f t="shared" si="100"/>
        <v>OK</v>
      </c>
    </row>
    <row r="538" spans="1:16" x14ac:dyDescent="0.25">
      <c r="A538">
        <f t="shared" si="101"/>
        <v>50</v>
      </c>
      <c r="B538" s="54">
        <f t="shared" si="98"/>
        <v>6</v>
      </c>
      <c r="C538" s="55" t="str">
        <f t="shared" si="102"/>
        <v>décembre</v>
      </c>
      <c r="D538">
        <f t="shared" si="99"/>
        <v>2017</v>
      </c>
      <c r="E538" s="13">
        <v>43077</v>
      </c>
      <c r="F538" s="16">
        <v>0.75</v>
      </c>
      <c r="G538" s="16">
        <v>0.83333333333333337</v>
      </c>
      <c r="H538" s="16" t="s">
        <v>14</v>
      </c>
      <c r="J538" s="1">
        <f t="shared" si="104"/>
        <v>8.333333333333337E-2</v>
      </c>
      <c r="K538" s="2">
        <f t="shared" si="105"/>
        <v>0</v>
      </c>
      <c r="L538" s="2">
        <f t="shared" si="103"/>
        <v>6</v>
      </c>
      <c r="M538" s="2">
        <f t="shared" si="106"/>
        <v>130</v>
      </c>
      <c r="N538" s="2">
        <f t="shared" si="107"/>
        <v>153</v>
      </c>
      <c r="O538" s="6" t="str">
        <f t="shared" si="108"/>
        <v>Public
 de 18h 00 à 20h 00</v>
      </c>
      <c r="P538" t="str">
        <f t="shared" si="100"/>
        <v>OK</v>
      </c>
    </row>
    <row r="539" spans="1:16" x14ac:dyDescent="0.25">
      <c r="A539">
        <f t="shared" si="101"/>
        <v>50</v>
      </c>
      <c r="B539" s="54">
        <f t="shared" si="98"/>
        <v>6</v>
      </c>
      <c r="C539" s="55" t="str">
        <f t="shared" si="102"/>
        <v>décembre</v>
      </c>
      <c r="D539">
        <f t="shared" si="99"/>
        <v>2017</v>
      </c>
      <c r="E539" s="13">
        <v>43077</v>
      </c>
      <c r="F539" s="16">
        <v>0.83333333333333337</v>
      </c>
      <c r="G539" s="16">
        <v>0.875</v>
      </c>
      <c r="H539" s="16" t="s">
        <v>10</v>
      </c>
      <c r="J539" s="1">
        <f t="shared" si="104"/>
        <v>4.166666666666663E-2</v>
      </c>
      <c r="K539" s="2">
        <f t="shared" si="105"/>
        <v>0</v>
      </c>
      <c r="L539" s="2">
        <f t="shared" si="103"/>
        <v>6</v>
      </c>
      <c r="M539" s="2">
        <f t="shared" si="106"/>
        <v>154</v>
      </c>
      <c r="N539" s="2">
        <f t="shared" si="107"/>
        <v>165</v>
      </c>
      <c r="O539" s="6" t="str">
        <f t="shared" si="108"/>
        <v>CNT
 de 20h 00 à 21h 00</v>
      </c>
      <c r="P539" t="str">
        <f t="shared" si="100"/>
        <v>OK</v>
      </c>
    </row>
    <row r="540" spans="1:16" x14ac:dyDescent="0.25">
      <c r="A540">
        <f t="shared" si="101"/>
        <v>50</v>
      </c>
      <c r="B540" s="54">
        <f t="shared" si="98"/>
        <v>6</v>
      </c>
      <c r="C540" s="55" t="str">
        <f t="shared" si="102"/>
        <v>décembre</v>
      </c>
      <c r="D540">
        <f t="shared" si="99"/>
        <v>2017</v>
      </c>
      <c r="E540" s="13">
        <v>43077</v>
      </c>
      <c r="F540" s="16">
        <v>0.875</v>
      </c>
      <c r="G540" s="16">
        <v>0.9375</v>
      </c>
      <c r="H540" s="16" t="s">
        <v>22</v>
      </c>
      <c r="J540" s="1">
        <f t="shared" si="104"/>
        <v>6.25E-2</v>
      </c>
      <c r="K540" s="2">
        <f t="shared" si="105"/>
        <v>0</v>
      </c>
      <c r="L540" s="2">
        <f t="shared" si="103"/>
        <v>6</v>
      </c>
      <c r="M540" s="2">
        <f t="shared" si="106"/>
        <v>166</v>
      </c>
      <c r="N540" s="2">
        <f t="shared" si="107"/>
        <v>183</v>
      </c>
      <c r="O540" s="6" t="str">
        <f t="shared" si="108"/>
        <v>TVSV
 de 21h 00 à 22h 30</v>
      </c>
      <c r="P540" t="str">
        <f t="shared" si="100"/>
        <v>OK</v>
      </c>
    </row>
    <row r="541" spans="1:16" x14ac:dyDescent="0.25">
      <c r="A541">
        <f t="shared" si="101"/>
        <v>50</v>
      </c>
      <c r="B541" s="54">
        <f t="shared" si="98"/>
        <v>7</v>
      </c>
      <c r="C541" s="55" t="str">
        <f t="shared" si="102"/>
        <v>décembre</v>
      </c>
      <c r="D541">
        <f t="shared" si="99"/>
        <v>2017</v>
      </c>
      <c r="E541" s="13">
        <v>43078</v>
      </c>
      <c r="F541" s="16">
        <v>0.33333333333333331</v>
      </c>
      <c r="G541" s="16">
        <v>0.375</v>
      </c>
      <c r="H541" s="16" t="s">
        <v>7</v>
      </c>
      <c r="J541" s="1">
        <f t="shared" si="104"/>
        <v>4.1666666666666685E-2</v>
      </c>
      <c r="K541" s="2">
        <f t="shared" si="105"/>
        <v>0</v>
      </c>
      <c r="L541" s="2">
        <f t="shared" si="103"/>
        <v>7</v>
      </c>
      <c r="M541" s="2">
        <f t="shared" si="106"/>
        <v>10</v>
      </c>
      <c r="N541" s="2">
        <f t="shared" si="107"/>
        <v>21</v>
      </c>
      <c r="O541" s="6" t="str">
        <f t="shared" si="108"/>
        <v>Gym Volontaire
 de 8h 00 à 9h 00</v>
      </c>
      <c r="P541" t="str">
        <f t="shared" si="100"/>
        <v>OK</v>
      </c>
    </row>
    <row r="542" spans="1:16" x14ac:dyDescent="0.25">
      <c r="A542">
        <f t="shared" si="101"/>
        <v>50</v>
      </c>
      <c r="B542" s="54">
        <f t="shared" si="98"/>
        <v>7</v>
      </c>
      <c r="C542" s="55" t="str">
        <f t="shared" si="102"/>
        <v>décembre</v>
      </c>
      <c r="D542">
        <f t="shared" si="99"/>
        <v>2017</v>
      </c>
      <c r="E542" s="13">
        <v>43078</v>
      </c>
      <c r="F542" s="16">
        <v>0.375</v>
      </c>
      <c r="G542" s="16">
        <v>0.45833333333333331</v>
      </c>
      <c r="H542" s="16" t="s">
        <v>23</v>
      </c>
      <c r="J542" s="1">
        <f t="shared" si="104"/>
        <v>8.3333333333333315E-2</v>
      </c>
      <c r="K542" s="2">
        <f t="shared" si="105"/>
        <v>0</v>
      </c>
      <c r="L542" s="2">
        <f t="shared" si="103"/>
        <v>7</v>
      </c>
      <c r="M542" s="2">
        <f t="shared" si="106"/>
        <v>22</v>
      </c>
      <c r="N542" s="2">
        <f t="shared" si="107"/>
        <v>45</v>
      </c>
      <c r="O542" s="6" t="str">
        <f t="shared" si="108"/>
        <v>Val Horizon
 de 9h 00 à 11h 00</v>
      </c>
      <c r="P542" t="str">
        <f t="shared" si="100"/>
        <v>OK</v>
      </c>
    </row>
    <row r="543" spans="1:16" x14ac:dyDescent="0.25">
      <c r="A543">
        <f t="shared" si="101"/>
        <v>50</v>
      </c>
      <c r="B543" s="54">
        <f t="shared" si="98"/>
        <v>7</v>
      </c>
      <c r="C543" s="55" t="str">
        <f t="shared" si="102"/>
        <v>décembre</v>
      </c>
      <c r="D543">
        <f t="shared" si="99"/>
        <v>2017</v>
      </c>
      <c r="E543" s="13">
        <v>43078</v>
      </c>
      <c r="F543" s="16">
        <v>0.45833333333333331</v>
      </c>
      <c r="G543" s="16">
        <v>0.60416666666666663</v>
      </c>
      <c r="H543" s="16" t="s">
        <v>10</v>
      </c>
      <c r="J543" s="1">
        <f t="shared" si="104"/>
        <v>0.14583333333333331</v>
      </c>
      <c r="K543" s="2">
        <f t="shared" si="105"/>
        <v>0</v>
      </c>
      <c r="L543" s="2">
        <f t="shared" si="103"/>
        <v>7</v>
      </c>
      <c r="M543" s="2">
        <f t="shared" si="106"/>
        <v>46</v>
      </c>
      <c r="N543" s="2">
        <f t="shared" si="107"/>
        <v>87</v>
      </c>
      <c r="O543" s="6" t="str">
        <f t="shared" si="108"/>
        <v>CNT
 de 11h 00 à 14h 30</v>
      </c>
      <c r="P543" t="str">
        <f t="shared" si="100"/>
        <v>OK</v>
      </c>
    </row>
    <row r="544" spans="1:16" x14ac:dyDescent="0.25">
      <c r="A544">
        <f t="shared" si="101"/>
        <v>50</v>
      </c>
      <c r="B544" s="54">
        <f t="shared" si="98"/>
        <v>7</v>
      </c>
      <c r="C544" s="55" t="str">
        <f t="shared" si="102"/>
        <v>décembre</v>
      </c>
      <c r="D544">
        <f t="shared" si="99"/>
        <v>2017</v>
      </c>
      <c r="E544" s="13">
        <v>43078</v>
      </c>
      <c r="F544" s="16">
        <v>0.60416666666666663</v>
      </c>
      <c r="G544" s="16">
        <v>0.79166666666666663</v>
      </c>
      <c r="H544" s="16" t="s">
        <v>24</v>
      </c>
      <c r="J544" s="1">
        <f t="shared" si="104"/>
        <v>0.1875</v>
      </c>
      <c r="K544" s="2">
        <f t="shared" si="105"/>
        <v>0</v>
      </c>
      <c r="L544" s="2">
        <f t="shared" si="103"/>
        <v>7</v>
      </c>
      <c r="M544" s="2">
        <f t="shared" si="106"/>
        <v>88</v>
      </c>
      <c r="N544" s="2">
        <f t="shared" si="107"/>
        <v>141</v>
      </c>
      <c r="O544" s="6" t="str">
        <f t="shared" si="108"/>
        <v>Public + SDIS ET/OU PSIG
 de 14h 30 à 19h 00</v>
      </c>
      <c r="P544" t="str">
        <f t="shared" si="100"/>
        <v>OK</v>
      </c>
    </row>
    <row r="545" spans="1:16" x14ac:dyDescent="0.25">
      <c r="A545">
        <f t="shared" si="101"/>
        <v>50</v>
      </c>
      <c r="B545" s="54">
        <f t="shared" si="98"/>
        <v>7</v>
      </c>
      <c r="C545" s="55" t="str">
        <f t="shared" si="102"/>
        <v>décembre</v>
      </c>
      <c r="D545">
        <f t="shared" si="99"/>
        <v>2017</v>
      </c>
      <c r="E545" s="13">
        <v>43078</v>
      </c>
      <c r="F545" s="16">
        <v>0.79166666666666663</v>
      </c>
      <c r="G545" s="16">
        <v>0.84375</v>
      </c>
      <c r="H545" s="16" t="s">
        <v>25</v>
      </c>
      <c r="J545" s="1">
        <f t="shared" si="104"/>
        <v>5.208333333333337E-2</v>
      </c>
      <c r="K545" s="2">
        <f t="shared" si="105"/>
        <v>0</v>
      </c>
      <c r="L545" s="2">
        <f t="shared" si="103"/>
        <v>7</v>
      </c>
      <c r="M545" s="2">
        <f t="shared" si="106"/>
        <v>142</v>
      </c>
      <c r="N545" s="2">
        <f t="shared" si="107"/>
        <v>156</v>
      </c>
      <c r="O545" s="6" t="str">
        <f t="shared" si="108"/>
        <v>Plongeurs masqués
 de 19h 00 à 20h 15</v>
      </c>
      <c r="P545" t="str">
        <f t="shared" si="100"/>
        <v>OK</v>
      </c>
    </row>
    <row r="546" spans="1:16" x14ac:dyDescent="0.25">
      <c r="A546">
        <f t="shared" si="101"/>
        <v>50</v>
      </c>
      <c r="B546" s="54">
        <f t="shared" si="98"/>
        <v>1</v>
      </c>
      <c r="C546" s="55" t="str">
        <f t="shared" si="102"/>
        <v>décembre</v>
      </c>
      <c r="D546">
        <f t="shared" si="99"/>
        <v>2017</v>
      </c>
      <c r="E546" s="13">
        <v>43079</v>
      </c>
      <c r="F546" s="16">
        <v>0.3125</v>
      </c>
      <c r="G546" s="16">
        <v>0.41666666666666669</v>
      </c>
      <c r="H546" s="16" t="s">
        <v>10</v>
      </c>
      <c r="J546" s="1">
        <f t="shared" si="104"/>
        <v>0.10416666666666669</v>
      </c>
      <c r="K546" s="2">
        <f t="shared" si="105"/>
        <v>0</v>
      </c>
      <c r="L546" s="2">
        <f t="shared" si="103"/>
        <v>8</v>
      </c>
      <c r="M546" s="2">
        <f t="shared" si="106"/>
        <v>4</v>
      </c>
      <c r="N546" s="2">
        <f t="shared" si="107"/>
        <v>33</v>
      </c>
      <c r="O546" s="6" t="str">
        <f t="shared" si="108"/>
        <v>CNT
 de 7h 30 à 10h 00</v>
      </c>
      <c r="P546" t="str">
        <f t="shared" si="100"/>
        <v>OK</v>
      </c>
    </row>
    <row r="547" spans="1:16" x14ac:dyDescent="0.25">
      <c r="A547">
        <f t="shared" si="101"/>
        <v>50</v>
      </c>
      <c r="B547" s="54">
        <f t="shared" si="98"/>
        <v>1</v>
      </c>
      <c r="C547" s="55" t="str">
        <f t="shared" si="102"/>
        <v>décembre</v>
      </c>
      <c r="D547">
        <f t="shared" si="99"/>
        <v>2017</v>
      </c>
      <c r="E547" s="13">
        <v>43079</v>
      </c>
      <c r="F547" s="16">
        <v>0.41666666666666669</v>
      </c>
      <c r="G547" s="16">
        <v>0.5625</v>
      </c>
      <c r="H547" s="16" t="s">
        <v>14</v>
      </c>
      <c r="J547" s="1">
        <f t="shared" si="104"/>
        <v>0.14583333333333331</v>
      </c>
      <c r="K547" s="2">
        <f t="shared" si="105"/>
        <v>0</v>
      </c>
      <c r="L547" s="2">
        <f t="shared" si="103"/>
        <v>8</v>
      </c>
      <c r="M547" s="2">
        <f t="shared" si="106"/>
        <v>34</v>
      </c>
      <c r="N547" s="2">
        <f t="shared" si="107"/>
        <v>75</v>
      </c>
      <c r="O547" s="6" t="str">
        <f t="shared" si="108"/>
        <v>Public
 de 10h 00 à 13h 30</v>
      </c>
      <c r="P547" t="str">
        <f t="shared" si="100"/>
        <v>OK</v>
      </c>
    </row>
    <row r="548" spans="1:16" x14ac:dyDescent="0.25">
      <c r="A548">
        <f t="shared" si="101"/>
        <v>51</v>
      </c>
      <c r="B548" s="54">
        <f t="shared" si="98"/>
        <v>2</v>
      </c>
      <c r="C548" s="55" t="str">
        <f t="shared" si="102"/>
        <v>décembre</v>
      </c>
      <c r="D548">
        <f t="shared" si="99"/>
        <v>2017</v>
      </c>
      <c r="E548" s="13">
        <v>43080</v>
      </c>
      <c r="F548" s="16">
        <v>0.375</v>
      </c>
      <c r="G548" s="16">
        <v>0.44791666666666669</v>
      </c>
      <c r="H548" s="16" t="s">
        <v>6</v>
      </c>
      <c r="J548" s="1">
        <f t="shared" si="104"/>
        <v>7.2916666666666685E-2</v>
      </c>
      <c r="K548" s="2">
        <f t="shared" si="105"/>
        <v>0</v>
      </c>
      <c r="L548" s="2">
        <f t="shared" si="103"/>
        <v>2</v>
      </c>
      <c r="M548" s="2">
        <f t="shared" si="106"/>
        <v>22</v>
      </c>
      <c r="N548" s="2">
        <f t="shared" si="107"/>
        <v>42</v>
      </c>
      <c r="O548" s="6" t="str">
        <f t="shared" si="108"/>
        <v>Lycée
 de 9h 00 à 10h 45</v>
      </c>
      <c r="P548" t="str">
        <f t="shared" si="100"/>
        <v>OK</v>
      </c>
    </row>
    <row r="549" spans="1:16" x14ac:dyDescent="0.25">
      <c r="A549">
        <f t="shared" si="101"/>
        <v>51</v>
      </c>
      <c r="B549" s="54">
        <f t="shared" si="98"/>
        <v>2</v>
      </c>
      <c r="C549" s="55" t="str">
        <f t="shared" si="102"/>
        <v>décembre</v>
      </c>
      <c r="D549">
        <f t="shared" si="99"/>
        <v>2017</v>
      </c>
      <c r="E549" s="13">
        <v>43080</v>
      </c>
      <c r="F549" s="16">
        <v>0.5</v>
      </c>
      <c r="G549" s="16">
        <v>0.5625</v>
      </c>
      <c r="H549" s="16" t="s">
        <v>7</v>
      </c>
      <c r="J549" s="1">
        <f t="shared" si="104"/>
        <v>6.25E-2</v>
      </c>
      <c r="K549" s="2">
        <f t="shared" si="105"/>
        <v>0</v>
      </c>
      <c r="L549" s="2">
        <f t="shared" si="103"/>
        <v>2</v>
      </c>
      <c r="M549" s="2">
        <f t="shared" si="106"/>
        <v>58</v>
      </c>
      <c r="N549" s="2">
        <f t="shared" si="107"/>
        <v>75</v>
      </c>
      <c r="O549" s="6" t="str">
        <f t="shared" si="108"/>
        <v>Gym Volontaire
 de 12h 00 à 13h 30</v>
      </c>
      <c r="P549" t="str">
        <f t="shared" si="100"/>
        <v>OK</v>
      </c>
    </row>
    <row r="550" spans="1:16" x14ac:dyDescent="0.25">
      <c r="A550">
        <f t="shared" si="101"/>
        <v>51</v>
      </c>
      <c r="B550" s="54">
        <f t="shared" si="98"/>
        <v>2</v>
      </c>
      <c r="C550" s="55" t="str">
        <f t="shared" si="102"/>
        <v>décembre</v>
      </c>
      <c r="D550">
        <f t="shared" si="99"/>
        <v>2017</v>
      </c>
      <c r="E550" s="13">
        <v>43080</v>
      </c>
      <c r="F550" s="16">
        <v>0.58333333333333337</v>
      </c>
      <c r="G550" s="16">
        <v>0.64583333333333337</v>
      </c>
      <c r="H550" s="16" t="s">
        <v>8</v>
      </c>
      <c r="J550" s="1">
        <f t="shared" si="104"/>
        <v>6.25E-2</v>
      </c>
      <c r="K550" s="2">
        <f t="shared" si="105"/>
        <v>0</v>
      </c>
      <c r="L550" s="2">
        <f t="shared" si="103"/>
        <v>2</v>
      </c>
      <c r="M550" s="2">
        <f t="shared" si="106"/>
        <v>82</v>
      </c>
      <c r="N550" s="2">
        <f t="shared" si="107"/>
        <v>99</v>
      </c>
      <c r="O550" s="6" t="str">
        <f t="shared" si="108"/>
        <v>Collège A
 de 14h 00 à 15h 30</v>
      </c>
      <c r="P550" t="str">
        <f t="shared" si="100"/>
        <v>OK</v>
      </c>
    </row>
    <row r="551" spans="1:16" x14ac:dyDescent="0.25">
      <c r="A551">
        <f t="shared" si="101"/>
        <v>51</v>
      </c>
      <c r="B551" s="54">
        <f t="shared" si="98"/>
        <v>2</v>
      </c>
      <c r="C551" s="55" t="str">
        <f t="shared" si="102"/>
        <v>décembre</v>
      </c>
      <c r="D551">
        <f t="shared" si="99"/>
        <v>2017</v>
      </c>
      <c r="E551" s="13">
        <v>43080</v>
      </c>
      <c r="F551" s="16">
        <v>0.64583333333333337</v>
      </c>
      <c r="G551" s="16">
        <v>0.70833333333333337</v>
      </c>
      <c r="H551" s="16" t="s">
        <v>9</v>
      </c>
      <c r="J551" s="1">
        <f t="shared" si="104"/>
        <v>6.25E-2</v>
      </c>
      <c r="K551" s="2">
        <f t="shared" si="105"/>
        <v>0</v>
      </c>
      <c r="L551" s="2">
        <f t="shared" si="103"/>
        <v>2</v>
      </c>
      <c r="M551" s="2">
        <f t="shared" si="106"/>
        <v>100</v>
      </c>
      <c r="N551" s="2">
        <f t="shared" si="107"/>
        <v>117</v>
      </c>
      <c r="O551" s="6" t="str">
        <f t="shared" si="108"/>
        <v>Collège B
 de 15h 30 à 17h 00</v>
      </c>
      <c r="P551" t="str">
        <f t="shared" si="100"/>
        <v>OK</v>
      </c>
    </row>
    <row r="552" spans="1:16" x14ac:dyDescent="0.25">
      <c r="A552">
        <f t="shared" si="101"/>
        <v>51</v>
      </c>
      <c r="B552" s="54">
        <f t="shared" si="98"/>
        <v>2</v>
      </c>
      <c r="C552" s="55" t="str">
        <f t="shared" si="102"/>
        <v>décembre</v>
      </c>
      <c r="D552">
        <f t="shared" si="99"/>
        <v>2017</v>
      </c>
      <c r="E552" s="13">
        <v>43080</v>
      </c>
      <c r="F552" s="16">
        <v>0.70833333333333337</v>
      </c>
      <c r="G552" s="16">
        <v>0.75</v>
      </c>
      <c r="H552" s="16" t="s">
        <v>7</v>
      </c>
      <c r="J552" s="1">
        <f t="shared" si="104"/>
        <v>4.166666666666663E-2</v>
      </c>
      <c r="K552" s="2">
        <f t="shared" si="105"/>
        <v>0</v>
      </c>
      <c r="L552" s="2">
        <f t="shared" si="103"/>
        <v>2</v>
      </c>
      <c r="M552" s="2">
        <f t="shared" si="106"/>
        <v>118</v>
      </c>
      <c r="N552" s="2">
        <f t="shared" si="107"/>
        <v>129</v>
      </c>
      <c r="O552" s="6" t="str">
        <f t="shared" si="108"/>
        <v>Gym Volontaire
 de 17h 00 à 18h 00</v>
      </c>
      <c r="P552" t="str">
        <f t="shared" si="100"/>
        <v>OK</v>
      </c>
    </row>
    <row r="553" spans="1:16" x14ac:dyDescent="0.25">
      <c r="A553">
        <f t="shared" si="101"/>
        <v>51</v>
      </c>
      <c r="B553" s="54">
        <f t="shared" si="98"/>
        <v>2</v>
      </c>
      <c r="C553" s="55" t="str">
        <f t="shared" si="102"/>
        <v>décembre</v>
      </c>
      <c r="D553">
        <f t="shared" si="99"/>
        <v>2017</v>
      </c>
      <c r="E553" s="13">
        <v>43080</v>
      </c>
      <c r="F553" s="16">
        <v>0.75</v>
      </c>
      <c r="G553" s="16">
        <v>0.9375</v>
      </c>
      <c r="H553" s="16" t="s">
        <v>10</v>
      </c>
      <c r="J553" s="1">
        <f t="shared" si="104"/>
        <v>0.1875</v>
      </c>
      <c r="K553" s="2">
        <f t="shared" si="105"/>
        <v>0</v>
      </c>
      <c r="L553" s="2">
        <f t="shared" si="103"/>
        <v>2</v>
      </c>
      <c r="M553" s="2">
        <f t="shared" si="106"/>
        <v>130</v>
      </c>
      <c r="N553" s="2">
        <f t="shared" si="107"/>
        <v>183</v>
      </c>
      <c r="O553" s="6" t="str">
        <f t="shared" si="108"/>
        <v>CNT
 de 18h 00 à 22h 30</v>
      </c>
      <c r="P553" t="str">
        <f t="shared" si="100"/>
        <v>OK</v>
      </c>
    </row>
    <row r="554" spans="1:16" x14ac:dyDescent="0.25">
      <c r="A554">
        <f t="shared" si="101"/>
        <v>51</v>
      </c>
      <c r="B554" s="54">
        <f t="shared" si="98"/>
        <v>3</v>
      </c>
      <c r="C554" s="55" t="str">
        <f t="shared" si="102"/>
        <v>décembre</v>
      </c>
      <c r="D554">
        <f t="shared" si="99"/>
        <v>2017</v>
      </c>
      <c r="E554" s="13">
        <v>43081</v>
      </c>
      <c r="F554" s="16">
        <v>0.3125</v>
      </c>
      <c r="G554" s="16">
        <v>0.34375</v>
      </c>
      <c r="H554" s="16" t="s">
        <v>11</v>
      </c>
      <c r="J554" s="1">
        <f t="shared" si="104"/>
        <v>3.125E-2</v>
      </c>
      <c r="K554" s="2">
        <f t="shared" si="105"/>
        <v>0</v>
      </c>
      <c r="L554" s="2">
        <f t="shared" si="103"/>
        <v>3</v>
      </c>
      <c r="M554" s="2">
        <f t="shared" si="106"/>
        <v>4</v>
      </c>
      <c r="N554" s="2">
        <f t="shared" si="107"/>
        <v>12</v>
      </c>
      <c r="O554" s="6" t="str">
        <f t="shared" si="108"/>
        <v>SDIS et/OU PSIG
 de 7h 30 à 8h 15</v>
      </c>
      <c r="P554" t="str">
        <f t="shared" si="100"/>
        <v>OK</v>
      </c>
    </row>
    <row r="555" spans="1:16" x14ac:dyDescent="0.25">
      <c r="A555">
        <f t="shared" si="101"/>
        <v>51</v>
      </c>
      <c r="B555" s="54">
        <f t="shared" si="98"/>
        <v>3</v>
      </c>
      <c r="C555" s="55" t="str">
        <f t="shared" si="102"/>
        <v>décembre</v>
      </c>
      <c r="D555">
        <f t="shared" si="99"/>
        <v>2017</v>
      </c>
      <c r="E555" s="13">
        <v>43081</v>
      </c>
      <c r="F555" s="16">
        <v>0.35416666666666669</v>
      </c>
      <c r="G555" s="16">
        <v>0.5</v>
      </c>
      <c r="H555" s="16" t="s">
        <v>12</v>
      </c>
      <c r="J555" s="1">
        <f t="shared" si="104"/>
        <v>0.14583333333333331</v>
      </c>
      <c r="K555" s="2">
        <f t="shared" si="105"/>
        <v>0</v>
      </c>
      <c r="L555" s="2">
        <f t="shared" si="103"/>
        <v>3</v>
      </c>
      <c r="M555" s="2">
        <f t="shared" si="106"/>
        <v>16</v>
      </c>
      <c r="N555" s="2">
        <f t="shared" si="107"/>
        <v>57</v>
      </c>
      <c r="O555" s="6" t="str">
        <f t="shared" si="108"/>
        <v>Collège C
 de 8h 30 à 12h 00</v>
      </c>
      <c r="P555" t="str">
        <f t="shared" si="100"/>
        <v>OK</v>
      </c>
    </row>
    <row r="556" spans="1:16" x14ac:dyDescent="0.25">
      <c r="A556">
        <f t="shared" si="101"/>
        <v>51</v>
      </c>
      <c r="B556" s="54">
        <f t="shared" si="98"/>
        <v>3</v>
      </c>
      <c r="C556" s="55" t="str">
        <f t="shared" si="102"/>
        <v>décembre</v>
      </c>
      <c r="D556">
        <f t="shared" si="99"/>
        <v>2017</v>
      </c>
      <c r="E556" s="13">
        <v>43081</v>
      </c>
      <c r="F556" s="16">
        <v>0.52083333333333337</v>
      </c>
      <c r="G556" s="16">
        <v>0.5625</v>
      </c>
      <c r="H556" s="16" t="s">
        <v>13</v>
      </c>
      <c r="J556" s="1">
        <f t="shared" si="104"/>
        <v>4.166666666666663E-2</v>
      </c>
      <c r="K556" s="2">
        <f t="shared" si="105"/>
        <v>0</v>
      </c>
      <c r="L556" s="2">
        <f t="shared" si="103"/>
        <v>3</v>
      </c>
      <c r="M556" s="2">
        <f t="shared" si="106"/>
        <v>64</v>
      </c>
      <c r="N556" s="2">
        <f t="shared" si="107"/>
        <v>75</v>
      </c>
      <c r="O556" s="6" t="str">
        <f t="shared" si="108"/>
        <v>Maison Des Cèdres
 de 12h 30 à 13h 30</v>
      </c>
      <c r="P556" t="str">
        <f t="shared" si="100"/>
        <v>OK</v>
      </c>
    </row>
    <row r="557" spans="1:16" x14ac:dyDescent="0.25">
      <c r="A557">
        <f t="shared" si="101"/>
        <v>51</v>
      </c>
      <c r="B557" s="54">
        <f t="shared" si="98"/>
        <v>3</v>
      </c>
      <c r="C557" s="55" t="str">
        <f t="shared" si="102"/>
        <v>décembre</v>
      </c>
      <c r="D557">
        <f t="shared" si="99"/>
        <v>2017</v>
      </c>
      <c r="E557" s="13">
        <v>43081</v>
      </c>
      <c r="F557" s="16">
        <v>0.58333333333333337</v>
      </c>
      <c r="G557" s="16">
        <v>0.75</v>
      </c>
      <c r="H557" s="16" t="s">
        <v>6</v>
      </c>
      <c r="J557" s="1">
        <f t="shared" si="104"/>
        <v>0.16666666666666663</v>
      </c>
      <c r="K557" s="2">
        <f t="shared" si="105"/>
        <v>0</v>
      </c>
      <c r="L557" s="2">
        <f t="shared" si="103"/>
        <v>3</v>
      </c>
      <c r="M557" s="2">
        <f t="shared" si="106"/>
        <v>82</v>
      </c>
      <c r="N557" s="2">
        <f t="shared" si="107"/>
        <v>129</v>
      </c>
      <c r="O557" s="6" t="str">
        <f t="shared" si="108"/>
        <v>Lycée
 de 14h 00 à 18h 00</v>
      </c>
      <c r="P557" t="str">
        <f t="shared" si="100"/>
        <v>OK</v>
      </c>
    </row>
    <row r="558" spans="1:16" x14ac:dyDescent="0.25">
      <c r="A558">
        <f t="shared" si="101"/>
        <v>51</v>
      </c>
      <c r="B558" s="54">
        <f t="shared" si="98"/>
        <v>3</v>
      </c>
      <c r="C558" s="55" t="str">
        <f t="shared" si="102"/>
        <v>décembre</v>
      </c>
      <c r="D558">
        <f t="shared" si="99"/>
        <v>2017</v>
      </c>
      <c r="E558" s="13">
        <v>43081</v>
      </c>
      <c r="F558" s="16">
        <v>0.75</v>
      </c>
      <c r="G558" s="16">
        <v>0.83333333333333337</v>
      </c>
      <c r="H558" s="16" t="s">
        <v>14</v>
      </c>
      <c r="J558" s="1">
        <f t="shared" si="104"/>
        <v>8.333333333333337E-2</v>
      </c>
      <c r="K558" s="2">
        <f t="shared" si="105"/>
        <v>0</v>
      </c>
      <c r="L558" s="2">
        <f t="shared" si="103"/>
        <v>3</v>
      </c>
      <c r="M558" s="2">
        <f t="shared" si="106"/>
        <v>130</v>
      </c>
      <c r="N558" s="2">
        <f t="shared" si="107"/>
        <v>153</v>
      </c>
      <c r="O558" s="6" t="str">
        <f t="shared" si="108"/>
        <v>Public
 de 18h 00 à 20h 00</v>
      </c>
      <c r="P558" t="str">
        <f t="shared" si="100"/>
        <v>OK</v>
      </c>
    </row>
    <row r="559" spans="1:16" x14ac:dyDescent="0.25">
      <c r="A559">
        <f t="shared" si="101"/>
        <v>51</v>
      </c>
      <c r="B559" s="54">
        <f t="shared" si="98"/>
        <v>3</v>
      </c>
      <c r="C559" s="55" t="str">
        <f t="shared" si="102"/>
        <v>décembre</v>
      </c>
      <c r="D559">
        <f t="shared" si="99"/>
        <v>2017</v>
      </c>
      <c r="E559" s="13">
        <v>43081</v>
      </c>
      <c r="F559" s="16">
        <v>0.83333333333333337</v>
      </c>
      <c r="G559" s="16">
        <v>0.9375</v>
      </c>
      <c r="H559" s="16" t="s">
        <v>10</v>
      </c>
      <c r="J559" s="1">
        <f t="shared" si="104"/>
        <v>0.10416666666666663</v>
      </c>
      <c r="K559" s="2">
        <f t="shared" si="105"/>
        <v>0</v>
      </c>
      <c r="L559" s="2">
        <f t="shared" si="103"/>
        <v>3</v>
      </c>
      <c r="M559" s="2">
        <f t="shared" si="106"/>
        <v>154</v>
      </c>
      <c r="N559" s="2">
        <f t="shared" si="107"/>
        <v>183</v>
      </c>
      <c r="O559" s="6" t="str">
        <f t="shared" si="108"/>
        <v>CNT
 de 20h 00 à 22h 30</v>
      </c>
      <c r="P559" t="str">
        <f t="shared" si="100"/>
        <v>OK</v>
      </c>
    </row>
    <row r="560" spans="1:16" ht="15.75" thickBot="1" x14ac:dyDescent="0.3">
      <c r="A560">
        <f t="shared" si="101"/>
        <v>51</v>
      </c>
      <c r="B560" s="54">
        <f t="shared" si="98"/>
        <v>4</v>
      </c>
      <c r="C560" s="55" t="str">
        <f t="shared" si="102"/>
        <v>décembre</v>
      </c>
      <c r="D560">
        <f t="shared" si="99"/>
        <v>2017</v>
      </c>
      <c r="E560" s="13">
        <v>43082</v>
      </c>
      <c r="F560" s="16">
        <v>0.33333333333333331</v>
      </c>
      <c r="G560" s="16">
        <v>0.41666666666666669</v>
      </c>
      <c r="H560" s="16" t="s">
        <v>6</v>
      </c>
      <c r="J560" s="1">
        <f t="shared" si="104"/>
        <v>8.333333333333337E-2</v>
      </c>
      <c r="K560" s="2">
        <f t="shared" si="105"/>
        <v>0</v>
      </c>
      <c r="L560" s="2">
        <f t="shared" si="103"/>
        <v>4</v>
      </c>
      <c r="M560" s="2">
        <f t="shared" si="106"/>
        <v>10</v>
      </c>
      <c r="N560" s="2">
        <f t="shared" si="107"/>
        <v>33</v>
      </c>
      <c r="O560" s="6" t="str">
        <f t="shared" si="108"/>
        <v>Lycée
 de 8h 00 à 10h 00</v>
      </c>
      <c r="P560" t="str">
        <f t="shared" si="100"/>
        <v>OK</v>
      </c>
    </row>
    <row r="561" spans="1:16" s="20" customFormat="1" ht="15.75" thickTop="1" x14ac:dyDescent="0.25">
      <c r="A561">
        <f t="shared" si="101"/>
        <v>51</v>
      </c>
      <c r="B561" s="54">
        <f t="shared" si="98"/>
        <v>4</v>
      </c>
      <c r="C561" s="55" t="str">
        <f t="shared" si="102"/>
        <v>décembre</v>
      </c>
      <c r="D561">
        <f t="shared" si="99"/>
        <v>2017</v>
      </c>
      <c r="E561" s="13">
        <v>43082</v>
      </c>
      <c r="F561" s="16">
        <v>0.41666666666666669</v>
      </c>
      <c r="G561" s="16">
        <v>0.5</v>
      </c>
      <c r="H561" s="16" t="s">
        <v>6</v>
      </c>
      <c r="I561" s="15"/>
      <c r="J561" s="24">
        <f t="shared" si="104"/>
        <v>8.3333333333333315E-2</v>
      </c>
      <c r="K561" s="25">
        <f t="shared" si="105"/>
        <v>0</v>
      </c>
      <c r="L561" s="2">
        <f t="shared" si="103"/>
        <v>4</v>
      </c>
      <c r="M561" s="25">
        <f t="shared" si="106"/>
        <v>34</v>
      </c>
      <c r="N561" s="25">
        <f t="shared" si="107"/>
        <v>57</v>
      </c>
      <c r="O561" s="26" t="str">
        <f t="shared" si="108"/>
        <v>Lycée
 de 10h 00 à 12h 00</v>
      </c>
      <c r="P561" t="str">
        <f t="shared" si="100"/>
        <v>OK</v>
      </c>
    </row>
    <row r="562" spans="1:16" x14ac:dyDescent="0.25">
      <c r="A562">
        <f t="shared" si="101"/>
        <v>51</v>
      </c>
      <c r="B562" s="54">
        <f t="shared" si="98"/>
        <v>4</v>
      </c>
      <c r="C562" s="55" t="str">
        <f t="shared" si="102"/>
        <v>décembre</v>
      </c>
      <c r="D562">
        <f t="shared" si="99"/>
        <v>2017</v>
      </c>
      <c r="E562" s="13">
        <v>43082</v>
      </c>
      <c r="F562" s="16">
        <v>0.52083333333333337</v>
      </c>
      <c r="G562" s="16">
        <v>0.60416666666666663</v>
      </c>
      <c r="H562" s="16" t="s">
        <v>10</v>
      </c>
      <c r="J562" s="1">
        <f t="shared" si="104"/>
        <v>8.3333333333333259E-2</v>
      </c>
      <c r="K562" s="2">
        <f t="shared" si="105"/>
        <v>0</v>
      </c>
      <c r="L562" s="2">
        <f t="shared" si="103"/>
        <v>4</v>
      </c>
      <c r="M562" s="2">
        <f t="shared" si="106"/>
        <v>64</v>
      </c>
      <c r="N562" s="2">
        <f t="shared" si="107"/>
        <v>87</v>
      </c>
      <c r="O562" s="6" t="str">
        <f t="shared" si="108"/>
        <v>CNT
 de 12h 30 à 14h 30</v>
      </c>
      <c r="P562" t="str">
        <f t="shared" si="100"/>
        <v>OK</v>
      </c>
    </row>
    <row r="563" spans="1:16" x14ac:dyDescent="0.25">
      <c r="A563">
        <f t="shared" si="101"/>
        <v>51</v>
      </c>
      <c r="B563" s="54">
        <f t="shared" si="98"/>
        <v>4</v>
      </c>
      <c r="C563" s="55" t="str">
        <f t="shared" si="102"/>
        <v>décembre</v>
      </c>
      <c r="D563">
        <f t="shared" si="99"/>
        <v>2017</v>
      </c>
      <c r="E563" s="13">
        <v>43082</v>
      </c>
      <c r="F563" s="16">
        <v>0.60416666666666663</v>
      </c>
      <c r="G563" s="16">
        <v>0.79166666666666663</v>
      </c>
      <c r="H563" s="16" t="s">
        <v>14</v>
      </c>
      <c r="J563" s="1">
        <f t="shared" si="104"/>
        <v>0.1875</v>
      </c>
      <c r="K563" s="2">
        <f t="shared" si="105"/>
        <v>0</v>
      </c>
      <c r="L563" s="2">
        <f t="shared" si="103"/>
        <v>4</v>
      </c>
      <c r="M563" s="2">
        <f t="shared" si="106"/>
        <v>88</v>
      </c>
      <c r="N563" s="2">
        <f t="shared" si="107"/>
        <v>141</v>
      </c>
      <c r="O563" s="6" t="str">
        <f t="shared" si="108"/>
        <v>Public
 de 14h 30 à 19h 00</v>
      </c>
      <c r="P563" t="str">
        <f t="shared" si="100"/>
        <v>OK</v>
      </c>
    </row>
    <row r="564" spans="1:16" x14ac:dyDescent="0.25">
      <c r="A564">
        <f t="shared" si="101"/>
        <v>51</v>
      </c>
      <c r="B564" s="54">
        <f t="shared" si="98"/>
        <v>4</v>
      </c>
      <c r="C564" s="55" t="str">
        <f t="shared" si="102"/>
        <v>décembre</v>
      </c>
      <c r="D564">
        <f t="shared" si="99"/>
        <v>2017</v>
      </c>
      <c r="E564" s="13">
        <v>43082</v>
      </c>
      <c r="F564" s="16">
        <v>0.79166666666666663</v>
      </c>
      <c r="G564" s="16">
        <v>0.83333333333333337</v>
      </c>
      <c r="H564" s="16" t="s">
        <v>10</v>
      </c>
      <c r="J564" s="1">
        <f t="shared" si="104"/>
        <v>4.1666666666666741E-2</v>
      </c>
      <c r="K564" s="2">
        <f t="shared" si="105"/>
        <v>0</v>
      </c>
      <c r="L564" s="2">
        <f t="shared" si="103"/>
        <v>4</v>
      </c>
      <c r="M564" s="2">
        <f t="shared" si="106"/>
        <v>142</v>
      </c>
      <c r="N564" s="2">
        <f t="shared" si="107"/>
        <v>153</v>
      </c>
      <c r="O564" s="6" t="str">
        <f t="shared" si="108"/>
        <v>CNT
 de 19h 00 à 20h 00</v>
      </c>
      <c r="P564" t="str">
        <f t="shared" si="100"/>
        <v>OK</v>
      </c>
    </row>
    <row r="565" spans="1:16" x14ac:dyDescent="0.25">
      <c r="A565">
        <f t="shared" si="101"/>
        <v>51</v>
      </c>
      <c r="B565" s="54">
        <f t="shared" si="98"/>
        <v>4</v>
      </c>
      <c r="C565" s="55" t="str">
        <f t="shared" si="102"/>
        <v>décembre</v>
      </c>
      <c r="D565">
        <f t="shared" si="99"/>
        <v>2017</v>
      </c>
      <c r="E565" s="13">
        <v>43082</v>
      </c>
      <c r="F565" s="16">
        <v>0.83333333333333337</v>
      </c>
      <c r="G565" s="16">
        <v>0.9375</v>
      </c>
      <c r="H565" s="16" t="s">
        <v>25</v>
      </c>
      <c r="J565" s="1">
        <f t="shared" si="104"/>
        <v>0.10416666666666663</v>
      </c>
      <c r="K565" s="2">
        <f t="shared" si="105"/>
        <v>0</v>
      </c>
      <c r="L565" s="2">
        <f t="shared" si="103"/>
        <v>4</v>
      </c>
      <c r="M565" s="2">
        <f t="shared" si="106"/>
        <v>154</v>
      </c>
      <c r="N565" s="2">
        <f t="shared" si="107"/>
        <v>183</v>
      </c>
      <c r="O565" s="6" t="str">
        <f t="shared" si="108"/>
        <v>Plongeurs masqués
 de 20h 00 à 22h 30</v>
      </c>
      <c r="P565" t="str">
        <f t="shared" si="100"/>
        <v>OK</v>
      </c>
    </row>
    <row r="566" spans="1:16" x14ac:dyDescent="0.25">
      <c r="A566">
        <f t="shared" si="101"/>
        <v>51</v>
      </c>
      <c r="B566" s="54">
        <f t="shared" si="98"/>
        <v>5</v>
      </c>
      <c r="C566" s="55" t="str">
        <f t="shared" si="102"/>
        <v>décembre</v>
      </c>
      <c r="D566">
        <f t="shared" si="99"/>
        <v>2017</v>
      </c>
      <c r="E566" s="13">
        <v>43083</v>
      </c>
      <c r="F566" s="16">
        <v>0.35416666666666669</v>
      </c>
      <c r="G566" s="16">
        <v>0.41666666666666669</v>
      </c>
      <c r="H566" s="16" t="s">
        <v>9</v>
      </c>
      <c r="J566" s="1">
        <f t="shared" si="104"/>
        <v>6.25E-2</v>
      </c>
      <c r="K566" s="2">
        <f t="shared" si="105"/>
        <v>0</v>
      </c>
      <c r="L566" s="2">
        <f t="shared" si="103"/>
        <v>5</v>
      </c>
      <c r="M566" s="2">
        <f t="shared" si="106"/>
        <v>16</v>
      </c>
      <c r="N566" s="2">
        <f t="shared" si="107"/>
        <v>33</v>
      </c>
      <c r="O566" s="6" t="str">
        <f t="shared" si="108"/>
        <v>Collège B
 de 8h 30 à 10h 00</v>
      </c>
      <c r="P566" t="str">
        <f t="shared" si="100"/>
        <v>OK</v>
      </c>
    </row>
    <row r="567" spans="1:16" x14ac:dyDescent="0.25">
      <c r="A567">
        <f t="shared" si="101"/>
        <v>51</v>
      </c>
      <c r="B567" s="54">
        <f t="shared" si="98"/>
        <v>5</v>
      </c>
      <c r="C567" s="55" t="str">
        <f t="shared" si="102"/>
        <v>décembre</v>
      </c>
      <c r="D567">
        <f t="shared" si="99"/>
        <v>2017</v>
      </c>
      <c r="E567" s="13">
        <v>43083</v>
      </c>
      <c r="F567" s="16">
        <v>0.52083333333333337</v>
      </c>
      <c r="G567" s="16">
        <v>0.5625</v>
      </c>
      <c r="H567" s="16" t="s">
        <v>18</v>
      </c>
      <c r="J567" s="1">
        <f t="shared" si="104"/>
        <v>4.166666666666663E-2</v>
      </c>
      <c r="K567" s="2">
        <f t="shared" si="105"/>
        <v>0</v>
      </c>
      <c r="L567" s="2">
        <f t="shared" si="103"/>
        <v>5</v>
      </c>
      <c r="M567" s="2">
        <f t="shared" si="106"/>
        <v>64</v>
      </c>
      <c r="N567" s="2">
        <f t="shared" si="107"/>
        <v>75</v>
      </c>
      <c r="O567" s="6" t="str">
        <f t="shared" si="108"/>
        <v>Inss
 de 12h 30 à 13h 30</v>
      </c>
      <c r="P567" t="str">
        <f t="shared" si="100"/>
        <v>OK</v>
      </c>
    </row>
    <row r="568" spans="1:16" x14ac:dyDescent="0.25">
      <c r="A568">
        <f t="shared" si="101"/>
        <v>51</v>
      </c>
      <c r="B568" s="54">
        <f t="shared" si="98"/>
        <v>5</v>
      </c>
      <c r="C568" s="55" t="str">
        <f t="shared" si="102"/>
        <v>décembre</v>
      </c>
      <c r="D568">
        <f t="shared" si="99"/>
        <v>2017</v>
      </c>
      <c r="E568" s="13">
        <v>43083</v>
      </c>
      <c r="F568" s="16">
        <v>0.58333333333333337</v>
      </c>
      <c r="G568" s="16">
        <v>0.61111111111111105</v>
      </c>
      <c r="H568" s="16" t="s">
        <v>19</v>
      </c>
      <c r="J568" s="1">
        <f t="shared" si="104"/>
        <v>2.7777777777777679E-2</v>
      </c>
      <c r="K568" s="2">
        <f t="shared" si="105"/>
        <v>0</v>
      </c>
      <c r="L568" s="2">
        <f t="shared" si="103"/>
        <v>5</v>
      </c>
      <c r="M568" s="2">
        <f t="shared" si="106"/>
        <v>82</v>
      </c>
      <c r="N568" s="2">
        <f t="shared" si="107"/>
        <v>88.999999999999972</v>
      </c>
      <c r="O568" s="6" t="str">
        <f t="shared" si="108"/>
        <v>Ecole Primaire A
 de 14h 00 à 14h 40</v>
      </c>
      <c r="P568" t="str">
        <f t="shared" si="100"/>
        <v>OK</v>
      </c>
    </row>
    <row r="569" spans="1:16" x14ac:dyDescent="0.25">
      <c r="A569">
        <f t="shared" si="101"/>
        <v>51</v>
      </c>
      <c r="B569" s="54">
        <f t="shared" si="98"/>
        <v>5</v>
      </c>
      <c r="C569" s="55" t="str">
        <f t="shared" si="102"/>
        <v>décembre</v>
      </c>
      <c r="D569">
        <f t="shared" si="99"/>
        <v>2017</v>
      </c>
      <c r="E569" s="13">
        <v>43083</v>
      </c>
      <c r="F569" s="16">
        <v>0.61458333333333337</v>
      </c>
      <c r="G569" s="16">
        <v>0.64236111111111105</v>
      </c>
      <c r="H569" s="16" t="s">
        <v>19</v>
      </c>
      <c r="J569" s="1">
        <f t="shared" si="104"/>
        <v>2.7777777777777679E-2</v>
      </c>
      <c r="K569" s="2">
        <f t="shared" si="105"/>
        <v>0</v>
      </c>
      <c r="L569" s="2">
        <f t="shared" si="103"/>
        <v>5</v>
      </c>
      <c r="M569" s="2">
        <f t="shared" si="106"/>
        <v>91</v>
      </c>
      <c r="N569" s="2">
        <f t="shared" si="107"/>
        <v>97.999999999999972</v>
      </c>
      <c r="O569" s="6" t="str">
        <f t="shared" si="108"/>
        <v>Ecole Primaire A
 de 14h 45 à 15h 25</v>
      </c>
      <c r="P569" t="str">
        <f t="shared" si="100"/>
        <v>OK</v>
      </c>
    </row>
    <row r="570" spans="1:16" x14ac:dyDescent="0.25">
      <c r="A570">
        <f t="shared" si="101"/>
        <v>51</v>
      </c>
      <c r="B570" s="54">
        <f t="shared" si="98"/>
        <v>5</v>
      </c>
      <c r="C570" s="55" t="str">
        <f t="shared" si="102"/>
        <v>décembre</v>
      </c>
      <c r="D570">
        <f t="shared" si="99"/>
        <v>2017</v>
      </c>
      <c r="E570" s="13">
        <v>43083</v>
      </c>
      <c r="F570" s="16">
        <v>0.66666666666666663</v>
      </c>
      <c r="G570" s="16">
        <v>0.75</v>
      </c>
      <c r="H570" s="16" t="s">
        <v>6</v>
      </c>
      <c r="J570" s="1">
        <f t="shared" si="104"/>
        <v>8.333333333333337E-2</v>
      </c>
      <c r="K570" s="2">
        <f t="shared" si="105"/>
        <v>0</v>
      </c>
      <c r="L570" s="2">
        <f t="shared" si="103"/>
        <v>5</v>
      </c>
      <c r="M570" s="2">
        <f t="shared" si="106"/>
        <v>106</v>
      </c>
      <c r="N570" s="2">
        <f t="shared" si="107"/>
        <v>129</v>
      </c>
      <c r="O570" s="6" t="str">
        <f t="shared" si="108"/>
        <v>Lycée
 de 16h 00 à 18h 00</v>
      </c>
      <c r="P570" t="str">
        <f t="shared" si="100"/>
        <v>OK</v>
      </c>
    </row>
    <row r="571" spans="1:16" x14ac:dyDescent="0.25">
      <c r="A571">
        <f t="shared" si="101"/>
        <v>51</v>
      </c>
      <c r="B571" s="54">
        <f t="shared" si="98"/>
        <v>5</v>
      </c>
      <c r="C571" s="55" t="str">
        <f t="shared" si="102"/>
        <v>décembre</v>
      </c>
      <c r="D571">
        <f t="shared" si="99"/>
        <v>2017</v>
      </c>
      <c r="E571" s="13">
        <v>43083</v>
      </c>
      <c r="F571" s="16">
        <v>0.75</v>
      </c>
      <c r="G571" s="16">
        <v>0.83333333333333337</v>
      </c>
      <c r="H571" s="16" t="s">
        <v>14</v>
      </c>
      <c r="J571" s="1">
        <f t="shared" si="104"/>
        <v>8.333333333333337E-2</v>
      </c>
      <c r="K571" s="2">
        <f t="shared" si="105"/>
        <v>0</v>
      </c>
      <c r="L571" s="2">
        <f t="shared" si="103"/>
        <v>5</v>
      </c>
      <c r="M571" s="2">
        <f t="shared" si="106"/>
        <v>130</v>
      </c>
      <c r="N571" s="2">
        <f t="shared" si="107"/>
        <v>153</v>
      </c>
      <c r="O571" s="6" t="str">
        <f t="shared" si="108"/>
        <v>Public
 de 18h 00 à 20h 00</v>
      </c>
      <c r="P571" t="str">
        <f t="shared" si="100"/>
        <v>OK</v>
      </c>
    </row>
    <row r="572" spans="1:16" x14ac:dyDescent="0.25">
      <c r="A572">
        <f t="shared" si="101"/>
        <v>51</v>
      </c>
      <c r="B572" s="54">
        <f t="shared" si="98"/>
        <v>5</v>
      </c>
      <c r="C572" s="55" t="str">
        <f t="shared" si="102"/>
        <v>décembre</v>
      </c>
      <c r="D572">
        <f t="shared" si="99"/>
        <v>2017</v>
      </c>
      <c r="E572" s="13">
        <v>43083</v>
      </c>
      <c r="F572" s="16">
        <v>0.83333333333333337</v>
      </c>
      <c r="G572" s="16">
        <v>0.9375</v>
      </c>
      <c r="H572" s="16" t="s">
        <v>10</v>
      </c>
      <c r="J572" s="1">
        <f t="shared" si="104"/>
        <v>0.10416666666666663</v>
      </c>
      <c r="K572" s="2">
        <f t="shared" si="105"/>
        <v>0</v>
      </c>
      <c r="L572" s="2">
        <f t="shared" si="103"/>
        <v>5</v>
      </c>
      <c r="M572" s="2">
        <f t="shared" si="106"/>
        <v>154</v>
      </c>
      <c r="N572" s="2">
        <f t="shared" si="107"/>
        <v>183</v>
      </c>
      <c r="O572" s="6" t="str">
        <f t="shared" si="108"/>
        <v>CNT
 de 20h 00 à 22h 30</v>
      </c>
      <c r="P572" t="str">
        <f t="shared" si="100"/>
        <v>OK</v>
      </c>
    </row>
    <row r="573" spans="1:16" x14ac:dyDescent="0.25">
      <c r="A573">
        <f t="shared" si="101"/>
        <v>51</v>
      </c>
      <c r="B573" s="54">
        <f t="shared" si="98"/>
        <v>6</v>
      </c>
      <c r="C573" s="55" t="str">
        <f t="shared" si="102"/>
        <v>décembre</v>
      </c>
      <c r="D573">
        <f t="shared" si="99"/>
        <v>2017</v>
      </c>
      <c r="E573" s="13">
        <v>43084</v>
      </c>
      <c r="F573" s="16">
        <v>0.375</v>
      </c>
      <c r="G573" s="16">
        <v>0.47916666666666669</v>
      </c>
      <c r="H573" s="16" t="s">
        <v>21</v>
      </c>
      <c r="J573" s="1">
        <f t="shared" si="104"/>
        <v>0.10416666666666669</v>
      </c>
      <c r="K573" s="2">
        <f t="shared" si="105"/>
        <v>0</v>
      </c>
      <c r="L573" s="2">
        <f t="shared" si="103"/>
        <v>6</v>
      </c>
      <c r="M573" s="2">
        <f t="shared" si="106"/>
        <v>22</v>
      </c>
      <c r="N573" s="2">
        <f t="shared" si="107"/>
        <v>51</v>
      </c>
      <c r="O573" s="6" t="str">
        <f t="shared" si="108"/>
        <v>Ecole Primaire B
 de 9h 00 à 11h 30</v>
      </c>
      <c r="P573" t="str">
        <f t="shared" si="100"/>
        <v>OK</v>
      </c>
    </row>
    <row r="574" spans="1:16" x14ac:dyDescent="0.25">
      <c r="A574">
        <f t="shared" si="101"/>
        <v>51</v>
      </c>
      <c r="B574" s="54">
        <f t="shared" si="98"/>
        <v>6</v>
      </c>
      <c r="C574" s="55" t="str">
        <f t="shared" si="102"/>
        <v>décembre</v>
      </c>
      <c r="D574">
        <f t="shared" si="99"/>
        <v>2017</v>
      </c>
      <c r="E574" s="13">
        <v>43084</v>
      </c>
      <c r="F574" s="16">
        <v>0.52083333333333337</v>
      </c>
      <c r="G574" s="16">
        <v>0.5625</v>
      </c>
      <c r="H574" s="16" t="s">
        <v>13</v>
      </c>
      <c r="J574" s="1">
        <f t="shared" si="104"/>
        <v>4.166666666666663E-2</v>
      </c>
      <c r="K574" s="2">
        <f t="shared" si="105"/>
        <v>0</v>
      </c>
      <c r="L574" s="2">
        <f t="shared" si="103"/>
        <v>6</v>
      </c>
      <c r="M574" s="2">
        <f t="shared" si="106"/>
        <v>64</v>
      </c>
      <c r="N574" s="2">
        <f t="shared" si="107"/>
        <v>75</v>
      </c>
      <c r="O574" s="6" t="str">
        <f t="shared" si="108"/>
        <v>Maison Des Cèdres
 de 12h 30 à 13h 30</v>
      </c>
      <c r="P574" t="str">
        <f t="shared" si="100"/>
        <v>OK</v>
      </c>
    </row>
    <row r="575" spans="1:16" x14ac:dyDescent="0.25">
      <c r="A575">
        <f t="shared" si="101"/>
        <v>51</v>
      </c>
      <c r="B575" s="54">
        <f t="shared" si="98"/>
        <v>6</v>
      </c>
      <c r="C575" s="55" t="str">
        <f t="shared" si="102"/>
        <v>décembre</v>
      </c>
      <c r="D575">
        <f t="shared" si="99"/>
        <v>2017</v>
      </c>
      <c r="E575" s="13">
        <v>43084</v>
      </c>
      <c r="F575" s="16">
        <v>0.58333333333333337</v>
      </c>
      <c r="G575" s="16">
        <v>0.66666666666666663</v>
      </c>
      <c r="H575" s="16" t="s">
        <v>6</v>
      </c>
      <c r="J575" s="1">
        <f t="shared" si="104"/>
        <v>8.3333333333333259E-2</v>
      </c>
      <c r="K575" s="2">
        <f t="shared" si="105"/>
        <v>0</v>
      </c>
      <c r="L575" s="2">
        <f t="shared" si="103"/>
        <v>6</v>
      </c>
      <c r="M575" s="2">
        <f t="shared" si="106"/>
        <v>82</v>
      </c>
      <c r="N575" s="2">
        <f t="shared" si="107"/>
        <v>105</v>
      </c>
      <c r="O575" s="6" t="str">
        <f t="shared" si="108"/>
        <v>Lycée
 de 14h 00 à 16h 00</v>
      </c>
      <c r="P575" t="str">
        <f t="shared" si="100"/>
        <v>OK</v>
      </c>
    </row>
    <row r="576" spans="1:16" x14ac:dyDescent="0.25">
      <c r="A576">
        <f t="shared" si="101"/>
        <v>51</v>
      </c>
      <c r="B576" s="54">
        <f t="shared" si="98"/>
        <v>6</v>
      </c>
      <c r="C576" s="55" t="str">
        <f t="shared" si="102"/>
        <v>décembre</v>
      </c>
      <c r="D576">
        <f t="shared" si="99"/>
        <v>2017</v>
      </c>
      <c r="E576" s="13">
        <v>43084</v>
      </c>
      <c r="F576" s="16">
        <v>0.66666666666666663</v>
      </c>
      <c r="G576" s="16">
        <v>0.75</v>
      </c>
      <c r="H576" s="16" t="s">
        <v>6</v>
      </c>
      <c r="J576" s="1">
        <f t="shared" si="104"/>
        <v>8.333333333333337E-2</v>
      </c>
      <c r="K576" s="2">
        <f t="shared" si="105"/>
        <v>0</v>
      </c>
      <c r="L576" s="2">
        <f t="shared" si="103"/>
        <v>6</v>
      </c>
      <c r="M576" s="2">
        <f t="shared" si="106"/>
        <v>106</v>
      </c>
      <c r="N576" s="2">
        <f t="shared" si="107"/>
        <v>129</v>
      </c>
      <c r="O576" s="6" t="str">
        <f t="shared" si="108"/>
        <v>Lycée
 de 16h 00 à 18h 00</v>
      </c>
      <c r="P576" t="str">
        <f t="shared" si="100"/>
        <v>OK</v>
      </c>
    </row>
    <row r="577" spans="1:16" x14ac:dyDescent="0.25">
      <c r="A577">
        <f t="shared" si="101"/>
        <v>51</v>
      </c>
      <c r="B577" s="54">
        <f t="shared" si="98"/>
        <v>6</v>
      </c>
      <c r="C577" s="55" t="str">
        <f t="shared" si="102"/>
        <v>décembre</v>
      </c>
      <c r="D577">
        <f t="shared" si="99"/>
        <v>2017</v>
      </c>
      <c r="E577" s="13">
        <v>43084</v>
      </c>
      <c r="F577" s="16">
        <v>0.75</v>
      </c>
      <c r="G577" s="16">
        <v>0.83333333333333337</v>
      </c>
      <c r="H577" s="16" t="s">
        <v>14</v>
      </c>
      <c r="J577" s="1">
        <f t="shared" si="104"/>
        <v>8.333333333333337E-2</v>
      </c>
      <c r="K577" s="2">
        <f t="shared" si="105"/>
        <v>0</v>
      </c>
      <c r="L577" s="2">
        <f t="shared" si="103"/>
        <v>6</v>
      </c>
      <c r="M577" s="2">
        <f t="shared" si="106"/>
        <v>130</v>
      </c>
      <c r="N577" s="2">
        <f t="shared" si="107"/>
        <v>153</v>
      </c>
      <c r="O577" s="6" t="str">
        <f t="shared" si="108"/>
        <v>Public
 de 18h 00 à 20h 00</v>
      </c>
      <c r="P577" t="str">
        <f t="shared" si="100"/>
        <v>OK</v>
      </c>
    </row>
    <row r="578" spans="1:16" x14ac:dyDescent="0.25">
      <c r="A578">
        <f t="shared" si="101"/>
        <v>51</v>
      </c>
      <c r="B578" s="54">
        <f t="shared" ref="B578:B641" si="109">WEEKDAY(E578)</f>
        <v>6</v>
      </c>
      <c r="C578" s="55" t="str">
        <f t="shared" si="102"/>
        <v>décembre</v>
      </c>
      <c r="D578">
        <f t="shared" ref="D578:D641" si="110">YEAR(E578)</f>
        <v>2017</v>
      </c>
      <c r="E578" s="13">
        <v>43084</v>
      </c>
      <c r="F578" s="16">
        <v>0.83333333333333337</v>
      </c>
      <c r="G578" s="16">
        <v>0.875</v>
      </c>
      <c r="H578" s="16" t="s">
        <v>10</v>
      </c>
      <c r="J578" s="1">
        <f t="shared" si="104"/>
        <v>4.166666666666663E-2</v>
      </c>
      <c r="K578" s="2">
        <f t="shared" si="105"/>
        <v>0</v>
      </c>
      <c r="L578" s="2">
        <f t="shared" si="103"/>
        <v>6</v>
      </c>
      <c r="M578" s="2">
        <f t="shared" si="106"/>
        <v>154</v>
      </c>
      <c r="N578" s="2">
        <f t="shared" si="107"/>
        <v>165</v>
      </c>
      <c r="O578" s="6" t="str">
        <f t="shared" si="108"/>
        <v>CNT
 de 20h 00 à 21h 00</v>
      </c>
      <c r="P578" t="str">
        <f t="shared" ref="P578:P641" si="111">IF(E577+G577&gt;E578+F578,"Erreur","OK")</f>
        <v>OK</v>
      </c>
    </row>
    <row r="579" spans="1:16" x14ac:dyDescent="0.25">
      <c r="A579">
        <f t="shared" ref="A579:A642" si="112">WEEKNUM(E579,2)</f>
        <v>51</v>
      </c>
      <c r="B579" s="54">
        <f t="shared" si="109"/>
        <v>6</v>
      </c>
      <c r="C579" s="55" t="str">
        <f t="shared" ref="C579:C642" si="113">TEXT(E579,"mmmm")</f>
        <v>décembre</v>
      </c>
      <c r="D579">
        <f t="shared" si="110"/>
        <v>2017</v>
      </c>
      <c r="E579" s="13">
        <v>43084</v>
      </c>
      <c r="F579" s="16">
        <v>0.875</v>
      </c>
      <c r="G579" s="16">
        <v>0.9375</v>
      </c>
      <c r="H579" s="16" t="s">
        <v>22</v>
      </c>
      <c r="J579" s="1">
        <f t="shared" si="104"/>
        <v>6.25E-2</v>
      </c>
      <c r="K579" s="2">
        <f t="shared" si="105"/>
        <v>0</v>
      </c>
      <c r="L579" s="2">
        <f t="shared" ref="L579:L642" si="114">IF(B579=1,8,B579)</f>
        <v>6</v>
      </c>
      <c r="M579" s="2">
        <f t="shared" si="106"/>
        <v>166</v>
      </c>
      <c r="N579" s="2">
        <f t="shared" si="107"/>
        <v>183</v>
      </c>
      <c r="O579" s="6" t="str">
        <f t="shared" si="108"/>
        <v>TVSV
 de 21h 00 à 22h 30</v>
      </c>
      <c r="P579" t="str">
        <f t="shared" si="111"/>
        <v>OK</v>
      </c>
    </row>
    <row r="580" spans="1:16" x14ac:dyDescent="0.25">
      <c r="A580">
        <f t="shared" si="112"/>
        <v>51</v>
      </c>
      <c r="B580" s="54">
        <f t="shared" si="109"/>
        <v>7</v>
      </c>
      <c r="C580" s="55" t="str">
        <f t="shared" si="113"/>
        <v>décembre</v>
      </c>
      <c r="D580">
        <f t="shared" si="110"/>
        <v>2017</v>
      </c>
      <c r="E580" s="13">
        <v>43085</v>
      </c>
      <c r="F580" s="16">
        <v>0.33333333333333331</v>
      </c>
      <c r="G580" s="16">
        <v>0.375</v>
      </c>
      <c r="H580" s="16" t="s">
        <v>7</v>
      </c>
      <c r="J580" s="1">
        <f t="shared" si="104"/>
        <v>4.1666666666666685E-2</v>
      </c>
      <c r="K580" s="2">
        <f t="shared" si="105"/>
        <v>0</v>
      </c>
      <c r="L580" s="2">
        <f t="shared" si="114"/>
        <v>7</v>
      </c>
      <c r="M580" s="2">
        <f t="shared" si="106"/>
        <v>10</v>
      </c>
      <c r="N580" s="2">
        <f t="shared" si="107"/>
        <v>21</v>
      </c>
      <c r="O580" s="6" t="str">
        <f t="shared" si="108"/>
        <v>Gym Volontaire
 de 8h 00 à 9h 00</v>
      </c>
      <c r="P580" t="str">
        <f t="shared" si="111"/>
        <v>OK</v>
      </c>
    </row>
    <row r="581" spans="1:16" x14ac:dyDescent="0.25">
      <c r="A581">
        <f t="shared" si="112"/>
        <v>51</v>
      </c>
      <c r="B581" s="54">
        <f t="shared" si="109"/>
        <v>7</v>
      </c>
      <c r="C581" s="55" t="str">
        <f t="shared" si="113"/>
        <v>décembre</v>
      </c>
      <c r="D581">
        <f t="shared" si="110"/>
        <v>2017</v>
      </c>
      <c r="E581" s="13">
        <v>43085</v>
      </c>
      <c r="F581" s="16">
        <v>0.375</v>
      </c>
      <c r="G581" s="16">
        <v>0.45833333333333331</v>
      </c>
      <c r="H581" s="16" t="s">
        <v>23</v>
      </c>
      <c r="J581" s="1">
        <f t="shared" si="104"/>
        <v>8.3333333333333315E-2</v>
      </c>
      <c r="K581" s="2">
        <f t="shared" si="105"/>
        <v>0</v>
      </c>
      <c r="L581" s="2">
        <f t="shared" si="114"/>
        <v>7</v>
      </c>
      <c r="M581" s="2">
        <f t="shared" si="106"/>
        <v>22</v>
      </c>
      <c r="N581" s="2">
        <f t="shared" si="107"/>
        <v>45</v>
      </c>
      <c r="O581" s="6" t="str">
        <f t="shared" si="108"/>
        <v>Val Horizon
 de 9h 00 à 11h 00</v>
      </c>
      <c r="P581" t="str">
        <f t="shared" si="111"/>
        <v>OK</v>
      </c>
    </row>
    <row r="582" spans="1:16" x14ac:dyDescent="0.25">
      <c r="A582">
        <f t="shared" si="112"/>
        <v>51</v>
      </c>
      <c r="B582" s="54">
        <f t="shared" si="109"/>
        <v>7</v>
      </c>
      <c r="C582" s="55" t="str">
        <f t="shared" si="113"/>
        <v>décembre</v>
      </c>
      <c r="D582">
        <f t="shared" si="110"/>
        <v>2017</v>
      </c>
      <c r="E582" s="13">
        <v>43085</v>
      </c>
      <c r="F582" s="16">
        <v>0.45833333333333331</v>
      </c>
      <c r="G582" s="16">
        <v>0.60416666666666663</v>
      </c>
      <c r="H582" s="16" t="s">
        <v>10</v>
      </c>
      <c r="J582" s="1">
        <f t="shared" si="104"/>
        <v>0.14583333333333331</v>
      </c>
      <c r="K582" s="2">
        <f t="shared" si="105"/>
        <v>0</v>
      </c>
      <c r="L582" s="2">
        <f t="shared" si="114"/>
        <v>7</v>
      </c>
      <c r="M582" s="2">
        <f t="shared" si="106"/>
        <v>46</v>
      </c>
      <c r="N582" s="2">
        <f t="shared" si="107"/>
        <v>87</v>
      </c>
      <c r="O582" s="6" t="str">
        <f t="shared" si="108"/>
        <v>CNT
 de 11h 00 à 14h 30</v>
      </c>
      <c r="P582" t="str">
        <f t="shared" si="111"/>
        <v>OK</v>
      </c>
    </row>
    <row r="583" spans="1:16" x14ac:dyDescent="0.25">
      <c r="A583">
        <f t="shared" si="112"/>
        <v>51</v>
      </c>
      <c r="B583" s="54">
        <f t="shared" si="109"/>
        <v>7</v>
      </c>
      <c r="C583" s="55" t="str">
        <f t="shared" si="113"/>
        <v>décembre</v>
      </c>
      <c r="D583">
        <f t="shared" si="110"/>
        <v>2017</v>
      </c>
      <c r="E583" s="13">
        <v>43085</v>
      </c>
      <c r="F583" s="16">
        <v>0.60416666666666663</v>
      </c>
      <c r="G583" s="16">
        <v>0.79166666666666663</v>
      </c>
      <c r="H583" s="16" t="s">
        <v>24</v>
      </c>
      <c r="J583" s="1">
        <f t="shared" si="104"/>
        <v>0.1875</v>
      </c>
      <c r="K583" s="2">
        <f t="shared" si="105"/>
        <v>0</v>
      </c>
      <c r="L583" s="2">
        <f t="shared" si="114"/>
        <v>7</v>
      </c>
      <c r="M583" s="2">
        <f t="shared" si="106"/>
        <v>88</v>
      </c>
      <c r="N583" s="2">
        <f t="shared" si="107"/>
        <v>141</v>
      </c>
      <c r="O583" s="6" t="str">
        <f t="shared" si="108"/>
        <v>Public + SDIS ET/OU PSIG
 de 14h 30 à 19h 00</v>
      </c>
      <c r="P583" t="str">
        <f t="shared" si="111"/>
        <v>OK</v>
      </c>
    </row>
    <row r="584" spans="1:16" x14ac:dyDescent="0.25">
      <c r="A584">
        <f t="shared" si="112"/>
        <v>51</v>
      </c>
      <c r="B584" s="54">
        <f t="shared" si="109"/>
        <v>7</v>
      </c>
      <c r="C584" s="55" t="str">
        <f t="shared" si="113"/>
        <v>décembre</v>
      </c>
      <c r="D584">
        <f t="shared" si="110"/>
        <v>2017</v>
      </c>
      <c r="E584" s="13">
        <v>43085</v>
      </c>
      <c r="F584" s="16">
        <v>0.79166666666666663</v>
      </c>
      <c r="G584" s="16">
        <v>0.84375</v>
      </c>
      <c r="H584" s="16" t="s">
        <v>25</v>
      </c>
      <c r="J584" s="1">
        <f t="shared" si="104"/>
        <v>5.208333333333337E-2</v>
      </c>
      <c r="K584" s="2">
        <f t="shared" si="105"/>
        <v>0</v>
      </c>
      <c r="L584" s="2">
        <f t="shared" si="114"/>
        <v>7</v>
      </c>
      <c r="M584" s="2">
        <f t="shared" si="106"/>
        <v>142</v>
      </c>
      <c r="N584" s="2">
        <f t="shared" si="107"/>
        <v>156</v>
      </c>
      <c r="O584" s="6" t="str">
        <f t="shared" si="108"/>
        <v>Plongeurs masqués
 de 19h 00 à 20h 15</v>
      </c>
      <c r="P584" t="str">
        <f t="shared" si="111"/>
        <v>OK</v>
      </c>
    </row>
    <row r="585" spans="1:16" x14ac:dyDescent="0.25">
      <c r="A585">
        <f t="shared" si="112"/>
        <v>51</v>
      </c>
      <c r="B585" s="54">
        <f t="shared" si="109"/>
        <v>1</v>
      </c>
      <c r="C585" s="55" t="str">
        <f t="shared" si="113"/>
        <v>décembre</v>
      </c>
      <c r="D585">
        <f t="shared" si="110"/>
        <v>2017</v>
      </c>
      <c r="E585" s="13">
        <v>43086</v>
      </c>
      <c r="F585" s="16">
        <v>0.3125</v>
      </c>
      <c r="G585" s="16">
        <v>0.41666666666666669</v>
      </c>
      <c r="H585" s="16" t="s">
        <v>10</v>
      </c>
      <c r="J585" s="1">
        <f t="shared" si="104"/>
        <v>0.10416666666666669</v>
      </c>
      <c r="K585" s="2">
        <f t="shared" si="105"/>
        <v>0</v>
      </c>
      <c r="L585" s="2">
        <f t="shared" si="114"/>
        <v>8</v>
      </c>
      <c r="M585" s="2">
        <f t="shared" si="106"/>
        <v>4</v>
      </c>
      <c r="N585" s="2">
        <f t="shared" si="107"/>
        <v>33</v>
      </c>
      <c r="O585" s="6" t="str">
        <f t="shared" si="108"/>
        <v>CNT
 de 7h 30 à 10h 00</v>
      </c>
      <c r="P585" t="str">
        <f t="shared" si="111"/>
        <v>OK</v>
      </c>
    </row>
    <row r="586" spans="1:16" x14ac:dyDescent="0.25">
      <c r="A586">
        <f t="shared" si="112"/>
        <v>51</v>
      </c>
      <c r="B586" s="54">
        <f t="shared" si="109"/>
        <v>1</v>
      </c>
      <c r="C586" s="55" t="str">
        <f t="shared" si="113"/>
        <v>décembre</v>
      </c>
      <c r="D586">
        <f t="shared" si="110"/>
        <v>2017</v>
      </c>
      <c r="E586" s="13">
        <v>43086</v>
      </c>
      <c r="F586" s="16">
        <v>0.41666666666666669</v>
      </c>
      <c r="G586" s="16">
        <v>0.5625</v>
      </c>
      <c r="H586" s="16" t="s">
        <v>14</v>
      </c>
      <c r="J586" s="1">
        <f t="shared" si="104"/>
        <v>0.14583333333333331</v>
      </c>
      <c r="K586" s="2">
        <f t="shared" si="105"/>
        <v>0</v>
      </c>
      <c r="L586" s="2">
        <f t="shared" si="114"/>
        <v>8</v>
      </c>
      <c r="M586" s="2">
        <f t="shared" si="106"/>
        <v>34</v>
      </c>
      <c r="N586" s="2">
        <f t="shared" si="107"/>
        <v>75</v>
      </c>
      <c r="O586" s="6" t="str">
        <f t="shared" si="108"/>
        <v>Public
 de 10h 00 à 13h 30</v>
      </c>
      <c r="P586" t="str">
        <f t="shared" si="111"/>
        <v>OK</v>
      </c>
    </row>
    <row r="587" spans="1:16" x14ac:dyDescent="0.25">
      <c r="A587">
        <f t="shared" si="112"/>
        <v>52</v>
      </c>
      <c r="B587" s="54">
        <f t="shared" si="109"/>
        <v>2</v>
      </c>
      <c r="C587" s="55" t="str">
        <f t="shared" si="113"/>
        <v>décembre</v>
      </c>
      <c r="D587">
        <f t="shared" si="110"/>
        <v>2017</v>
      </c>
      <c r="E587" s="13">
        <v>43087</v>
      </c>
      <c r="F587" s="16">
        <v>0.375</v>
      </c>
      <c r="G587" s="16">
        <v>0.44791666666666669</v>
      </c>
      <c r="H587" s="16" t="s">
        <v>6</v>
      </c>
      <c r="J587" s="1">
        <f t="shared" si="104"/>
        <v>7.2916666666666685E-2</v>
      </c>
      <c r="K587" s="2">
        <f t="shared" si="105"/>
        <v>0</v>
      </c>
      <c r="L587" s="2">
        <f t="shared" si="114"/>
        <v>2</v>
      </c>
      <c r="M587" s="2">
        <f t="shared" si="106"/>
        <v>22</v>
      </c>
      <c r="N587" s="2">
        <f t="shared" si="107"/>
        <v>42</v>
      </c>
      <c r="O587" s="6" t="str">
        <f t="shared" si="108"/>
        <v>Lycée
 de 9h 00 à 10h 45</v>
      </c>
      <c r="P587" t="str">
        <f t="shared" si="111"/>
        <v>OK</v>
      </c>
    </row>
    <row r="588" spans="1:16" x14ac:dyDescent="0.25">
      <c r="A588">
        <f t="shared" si="112"/>
        <v>52</v>
      </c>
      <c r="B588" s="54">
        <f t="shared" si="109"/>
        <v>2</v>
      </c>
      <c r="C588" s="55" t="str">
        <f t="shared" si="113"/>
        <v>décembre</v>
      </c>
      <c r="D588">
        <f t="shared" si="110"/>
        <v>2017</v>
      </c>
      <c r="E588" s="13">
        <v>43087</v>
      </c>
      <c r="F588" s="16">
        <v>0.5</v>
      </c>
      <c r="G588" s="16">
        <v>0.5625</v>
      </c>
      <c r="H588" s="16" t="s">
        <v>7</v>
      </c>
      <c r="J588" s="1">
        <f t="shared" si="104"/>
        <v>6.25E-2</v>
      </c>
      <c r="K588" s="2">
        <f t="shared" si="105"/>
        <v>0</v>
      </c>
      <c r="L588" s="2">
        <f t="shared" si="114"/>
        <v>2</v>
      </c>
      <c r="M588" s="2">
        <f t="shared" si="106"/>
        <v>58</v>
      </c>
      <c r="N588" s="2">
        <f t="shared" si="107"/>
        <v>75</v>
      </c>
      <c r="O588" s="6" t="str">
        <f t="shared" si="108"/>
        <v>Gym Volontaire
 de 12h 00 à 13h 30</v>
      </c>
      <c r="P588" t="str">
        <f t="shared" si="111"/>
        <v>OK</v>
      </c>
    </row>
    <row r="589" spans="1:16" x14ac:dyDescent="0.25">
      <c r="A589">
        <f t="shared" si="112"/>
        <v>52</v>
      </c>
      <c r="B589" s="54">
        <f t="shared" si="109"/>
        <v>2</v>
      </c>
      <c r="C589" s="55" t="str">
        <f t="shared" si="113"/>
        <v>décembre</v>
      </c>
      <c r="D589">
        <f t="shared" si="110"/>
        <v>2017</v>
      </c>
      <c r="E589" s="13">
        <v>43087</v>
      </c>
      <c r="F589" s="16">
        <v>0.58333333333333337</v>
      </c>
      <c r="G589" s="16">
        <v>0.64583333333333337</v>
      </c>
      <c r="H589" s="16" t="s">
        <v>8</v>
      </c>
      <c r="J589" s="1">
        <f t="shared" si="104"/>
        <v>6.25E-2</v>
      </c>
      <c r="K589" s="2">
        <f t="shared" si="105"/>
        <v>0</v>
      </c>
      <c r="L589" s="2">
        <f t="shared" si="114"/>
        <v>2</v>
      </c>
      <c r="M589" s="2">
        <f t="shared" si="106"/>
        <v>82</v>
      </c>
      <c r="N589" s="2">
        <f t="shared" si="107"/>
        <v>99</v>
      </c>
      <c r="O589" s="6" t="str">
        <f t="shared" si="108"/>
        <v>Collège A
 de 14h 00 à 15h 30</v>
      </c>
      <c r="P589" t="str">
        <f t="shared" si="111"/>
        <v>OK</v>
      </c>
    </row>
    <row r="590" spans="1:16" x14ac:dyDescent="0.25">
      <c r="A590">
        <f t="shared" si="112"/>
        <v>52</v>
      </c>
      <c r="B590" s="54">
        <f t="shared" si="109"/>
        <v>2</v>
      </c>
      <c r="C590" s="55" t="str">
        <f t="shared" si="113"/>
        <v>décembre</v>
      </c>
      <c r="D590">
        <f t="shared" si="110"/>
        <v>2017</v>
      </c>
      <c r="E590" s="13">
        <v>43087</v>
      </c>
      <c r="F590" s="16">
        <v>0.64583333333333337</v>
      </c>
      <c r="G590" s="16">
        <v>0.70833333333333337</v>
      </c>
      <c r="H590" s="16" t="s">
        <v>9</v>
      </c>
      <c r="J590" s="1">
        <f t="shared" ref="J590:J653" si="115">G590-F590</f>
        <v>6.25E-2</v>
      </c>
      <c r="K590" s="2">
        <f t="shared" ref="K590:K653" si="116">I590*J590*24</f>
        <v>0</v>
      </c>
      <c r="L590" s="2">
        <f t="shared" si="114"/>
        <v>2</v>
      </c>
      <c r="M590" s="2">
        <f t="shared" ref="M590:M653" si="117">288*F590-86</f>
        <v>100</v>
      </c>
      <c r="N590" s="2">
        <f t="shared" ref="N590:N653" si="118">288*G590-87</f>
        <v>117</v>
      </c>
      <c r="O590" s="6" t="str">
        <f t="shared" ref="O590:O653" si="119">H590&amp;CHAR(10)&amp;" de "&amp;HOUR(F590)&amp;"h "&amp;IF(MINUTE(F590)=0,"00",MINUTE(F590))&amp;" à "&amp;HOUR(G590)&amp;"h "&amp;IF(MINUTE(G590)=0,"00",MINUTE(G590))&amp;IF(I590&lt;1,"",CHAR(10)&amp;" "&amp;I590&amp;" participants")</f>
        <v>Collège B
 de 15h 30 à 17h 00</v>
      </c>
      <c r="P590" t="str">
        <f t="shared" si="111"/>
        <v>OK</v>
      </c>
    </row>
    <row r="591" spans="1:16" x14ac:dyDescent="0.25">
      <c r="A591">
        <f t="shared" si="112"/>
        <v>52</v>
      </c>
      <c r="B591" s="54">
        <f t="shared" si="109"/>
        <v>2</v>
      </c>
      <c r="C591" s="55" t="str">
        <f t="shared" si="113"/>
        <v>décembre</v>
      </c>
      <c r="D591">
        <f t="shared" si="110"/>
        <v>2017</v>
      </c>
      <c r="E591" s="13">
        <v>43087</v>
      </c>
      <c r="F591" s="16">
        <v>0.70833333333333337</v>
      </c>
      <c r="G591" s="16">
        <v>0.75</v>
      </c>
      <c r="H591" s="16" t="s">
        <v>7</v>
      </c>
      <c r="J591" s="1">
        <f t="shared" si="115"/>
        <v>4.166666666666663E-2</v>
      </c>
      <c r="K591" s="2">
        <f t="shared" si="116"/>
        <v>0</v>
      </c>
      <c r="L591" s="2">
        <f t="shared" si="114"/>
        <v>2</v>
      </c>
      <c r="M591" s="2">
        <f t="shared" si="117"/>
        <v>118</v>
      </c>
      <c r="N591" s="2">
        <f t="shared" si="118"/>
        <v>129</v>
      </c>
      <c r="O591" s="6" t="str">
        <f t="shared" si="119"/>
        <v>Gym Volontaire
 de 17h 00 à 18h 00</v>
      </c>
      <c r="P591" t="str">
        <f t="shared" si="111"/>
        <v>OK</v>
      </c>
    </row>
    <row r="592" spans="1:16" x14ac:dyDescent="0.25">
      <c r="A592">
        <f t="shared" si="112"/>
        <v>52</v>
      </c>
      <c r="B592" s="54">
        <f t="shared" si="109"/>
        <v>2</v>
      </c>
      <c r="C592" s="55" t="str">
        <f t="shared" si="113"/>
        <v>décembre</v>
      </c>
      <c r="D592">
        <f t="shared" si="110"/>
        <v>2017</v>
      </c>
      <c r="E592" s="13">
        <v>43087</v>
      </c>
      <c r="F592" s="16">
        <v>0.75</v>
      </c>
      <c r="G592" s="16">
        <v>0.9375</v>
      </c>
      <c r="H592" s="16" t="s">
        <v>10</v>
      </c>
      <c r="J592" s="1">
        <f t="shared" si="115"/>
        <v>0.1875</v>
      </c>
      <c r="K592" s="2">
        <f t="shared" si="116"/>
        <v>0</v>
      </c>
      <c r="L592" s="2">
        <f t="shared" si="114"/>
        <v>2</v>
      </c>
      <c r="M592" s="2">
        <f t="shared" si="117"/>
        <v>130</v>
      </c>
      <c r="N592" s="2">
        <f t="shared" si="118"/>
        <v>183</v>
      </c>
      <c r="O592" s="6" t="str">
        <f t="shared" si="119"/>
        <v>CNT
 de 18h 00 à 22h 30</v>
      </c>
      <c r="P592" t="str">
        <f t="shared" si="111"/>
        <v>OK</v>
      </c>
    </row>
    <row r="593" spans="1:16" x14ac:dyDescent="0.25">
      <c r="A593">
        <f t="shared" si="112"/>
        <v>52</v>
      </c>
      <c r="B593" s="54">
        <f t="shared" si="109"/>
        <v>3</v>
      </c>
      <c r="C593" s="55" t="str">
        <f t="shared" si="113"/>
        <v>décembre</v>
      </c>
      <c r="D593">
        <f t="shared" si="110"/>
        <v>2017</v>
      </c>
      <c r="E593" s="13">
        <v>43088</v>
      </c>
      <c r="F593" s="16">
        <v>0.3125</v>
      </c>
      <c r="G593" s="16">
        <v>0.34375</v>
      </c>
      <c r="H593" s="16" t="s">
        <v>11</v>
      </c>
      <c r="J593" s="1">
        <f t="shared" si="115"/>
        <v>3.125E-2</v>
      </c>
      <c r="K593" s="2">
        <f t="shared" si="116"/>
        <v>0</v>
      </c>
      <c r="L593" s="2">
        <f t="shared" si="114"/>
        <v>3</v>
      </c>
      <c r="M593" s="2">
        <f t="shared" si="117"/>
        <v>4</v>
      </c>
      <c r="N593" s="2">
        <f t="shared" si="118"/>
        <v>12</v>
      </c>
      <c r="O593" s="6" t="str">
        <f t="shared" si="119"/>
        <v>SDIS et/OU PSIG
 de 7h 30 à 8h 15</v>
      </c>
      <c r="P593" t="str">
        <f t="shared" si="111"/>
        <v>OK</v>
      </c>
    </row>
    <row r="594" spans="1:16" x14ac:dyDescent="0.25">
      <c r="A594">
        <f t="shared" si="112"/>
        <v>52</v>
      </c>
      <c r="B594" s="54">
        <f t="shared" si="109"/>
        <v>3</v>
      </c>
      <c r="C594" s="55" t="str">
        <f t="shared" si="113"/>
        <v>décembre</v>
      </c>
      <c r="D594">
        <f t="shared" si="110"/>
        <v>2017</v>
      </c>
      <c r="E594" s="13">
        <v>43088</v>
      </c>
      <c r="F594" s="16">
        <v>0.35416666666666669</v>
      </c>
      <c r="G594" s="16">
        <v>0.5</v>
      </c>
      <c r="H594" s="16" t="s">
        <v>12</v>
      </c>
      <c r="J594" s="1">
        <f t="shared" si="115"/>
        <v>0.14583333333333331</v>
      </c>
      <c r="K594" s="2">
        <f t="shared" si="116"/>
        <v>0</v>
      </c>
      <c r="L594" s="2">
        <f t="shared" si="114"/>
        <v>3</v>
      </c>
      <c r="M594" s="2">
        <f t="shared" si="117"/>
        <v>16</v>
      </c>
      <c r="N594" s="2">
        <f t="shared" si="118"/>
        <v>57</v>
      </c>
      <c r="O594" s="6" t="str">
        <f t="shared" si="119"/>
        <v>Collège C
 de 8h 30 à 12h 00</v>
      </c>
      <c r="P594" t="str">
        <f t="shared" si="111"/>
        <v>OK</v>
      </c>
    </row>
    <row r="595" spans="1:16" x14ac:dyDescent="0.25">
      <c r="A595">
        <f t="shared" si="112"/>
        <v>52</v>
      </c>
      <c r="B595" s="54">
        <f t="shared" si="109"/>
        <v>3</v>
      </c>
      <c r="C595" s="55" t="str">
        <f t="shared" si="113"/>
        <v>décembre</v>
      </c>
      <c r="D595">
        <f t="shared" si="110"/>
        <v>2017</v>
      </c>
      <c r="E595" s="13">
        <v>43088</v>
      </c>
      <c r="F595" s="16">
        <v>0.52083333333333337</v>
      </c>
      <c r="G595" s="16">
        <v>0.5625</v>
      </c>
      <c r="H595" s="16" t="s">
        <v>13</v>
      </c>
      <c r="J595" s="1">
        <f t="shared" si="115"/>
        <v>4.166666666666663E-2</v>
      </c>
      <c r="K595" s="2">
        <f t="shared" si="116"/>
        <v>0</v>
      </c>
      <c r="L595" s="2">
        <f t="shared" si="114"/>
        <v>3</v>
      </c>
      <c r="M595" s="2">
        <f t="shared" si="117"/>
        <v>64</v>
      </c>
      <c r="N595" s="2">
        <f t="shared" si="118"/>
        <v>75</v>
      </c>
      <c r="O595" s="6" t="str">
        <f t="shared" si="119"/>
        <v>Maison Des Cèdres
 de 12h 30 à 13h 30</v>
      </c>
      <c r="P595" t="str">
        <f t="shared" si="111"/>
        <v>OK</v>
      </c>
    </row>
    <row r="596" spans="1:16" x14ac:dyDescent="0.25">
      <c r="A596">
        <f t="shared" si="112"/>
        <v>52</v>
      </c>
      <c r="B596" s="54">
        <f t="shared" si="109"/>
        <v>3</v>
      </c>
      <c r="C596" s="55" t="str">
        <f t="shared" si="113"/>
        <v>décembre</v>
      </c>
      <c r="D596">
        <f t="shared" si="110"/>
        <v>2017</v>
      </c>
      <c r="E596" s="13">
        <v>43088</v>
      </c>
      <c r="F596" s="16">
        <v>0.58333333333333337</v>
      </c>
      <c r="G596" s="16">
        <v>0.75</v>
      </c>
      <c r="H596" s="16" t="s">
        <v>6</v>
      </c>
      <c r="J596" s="1">
        <f t="shared" si="115"/>
        <v>0.16666666666666663</v>
      </c>
      <c r="K596" s="2">
        <f t="shared" si="116"/>
        <v>0</v>
      </c>
      <c r="L596" s="2">
        <f t="shared" si="114"/>
        <v>3</v>
      </c>
      <c r="M596" s="2">
        <f t="shared" si="117"/>
        <v>82</v>
      </c>
      <c r="N596" s="2">
        <f t="shared" si="118"/>
        <v>129</v>
      </c>
      <c r="O596" s="6" t="str">
        <f t="shared" si="119"/>
        <v>Lycée
 de 14h 00 à 18h 00</v>
      </c>
      <c r="P596" t="str">
        <f t="shared" si="111"/>
        <v>OK</v>
      </c>
    </row>
    <row r="597" spans="1:16" x14ac:dyDescent="0.25">
      <c r="A597">
        <f t="shared" si="112"/>
        <v>52</v>
      </c>
      <c r="B597" s="54">
        <f t="shared" si="109"/>
        <v>3</v>
      </c>
      <c r="C597" s="55" t="str">
        <f t="shared" si="113"/>
        <v>décembre</v>
      </c>
      <c r="D597">
        <f t="shared" si="110"/>
        <v>2017</v>
      </c>
      <c r="E597" s="13">
        <v>43088</v>
      </c>
      <c r="F597" s="16">
        <v>0.75</v>
      </c>
      <c r="G597" s="16">
        <v>0.83333333333333337</v>
      </c>
      <c r="H597" s="16" t="s">
        <v>14</v>
      </c>
      <c r="J597" s="1">
        <f t="shared" si="115"/>
        <v>8.333333333333337E-2</v>
      </c>
      <c r="K597" s="2">
        <f t="shared" si="116"/>
        <v>0</v>
      </c>
      <c r="L597" s="2">
        <f t="shared" si="114"/>
        <v>3</v>
      </c>
      <c r="M597" s="2">
        <f t="shared" si="117"/>
        <v>130</v>
      </c>
      <c r="N597" s="2">
        <f t="shared" si="118"/>
        <v>153</v>
      </c>
      <c r="O597" s="6" t="str">
        <f t="shared" si="119"/>
        <v>Public
 de 18h 00 à 20h 00</v>
      </c>
      <c r="P597" t="str">
        <f t="shared" si="111"/>
        <v>OK</v>
      </c>
    </row>
    <row r="598" spans="1:16" x14ac:dyDescent="0.25">
      <c r="A598">
        <f t="shared" si="112"/>
        <v>52</v>
      </c>
      <c r="B598" s="54">
        <f t="shared" si="109"/>
        <v>3</v>
      </c>
      <c r="C598" s="55" t="str">
        <f t="shared" si="113"/>
        <v>décembre</v>
      </c>
      <c r="D598">
        <f t="shared" si="110"/>
        <v>2017</v>
      </c>
      <c r="E598" s="13">
        <v>43088</v>
      </c>
      <c r="F598" s="16">
        <v>0.83333333333333337</v>
      </c>
      <c r="G598" s="16">
        <v>0.9375</v>
      </c>
      <c r="H598" s="16" t="s">
        <v>10</v>
      </c>
      <c r="J598" s="1">
        <f t="shared" si="115"/>
        <v>0.10416666666666663</v>
      </c>
      <c r="K598" s="2">
        <f t="shared" si="116"/>
        <v>0</v>
      </c>
      <c r="L598" s="2">
        <f t="shared" si="114"/>
        <v>3</v>
      </c>
      <c r="M598" s="2">
        <f t="shared" si="117"/>
        <v>154</v>
      </c>
      <c r="N598" s="2">
        <f t="shared" si="118"/>
        <v>183</v>
      </c>
      <c r="O598" s="6" t="str">
        <f t="shared" si="119"/>
        <v>CNT
 de 20h 00 à 22h 30</v>
      </c>
      <c r="P598" t="str">
        <f t="shared" si="111"/>
        <v>OK</v>
      </c>
    </row>
    <row r="599" spans="1:16" ht="15.75" thickBot="1" x14ac:dyDescent="0.3">
      <c r="A599">
        <f t="shared" si="112"/>
        <v>52</v>
      </c>
      <c r="B599" s="54">
        <f t="shared" si="109"/>
        <v>4</v>
      </c>
      <c r="C599" s="55" t="str">
        <f t="shared" si="113"/>
        <v>décembre</v>
      </c>
      <c r="D599">
        <f t="shared" si="110"/>
        <v>2017</v>
      </c>
      <c r="E599" s="13">
        <v>43089</v>
      </c>
      <c r="F599" s="16">
        <v>0.33333333333333331</v>
      </c>
      <c r="G599" s="16">
        <v>0.41666666666666669</v>
      </c>
      <c r="H599" s="16" t="s">
        <v>6</v>
      </c>
      <c r="J599" s="1">
        <f t="shared" si="115"/>
        <v>8.333333333333337E-2</v>
      </c>
      <c r="K599" s="2">
        <f t="shared" si="116"/>
        <v>0</v>
      </c>
      <c r="L599" s="2">
        <f t="shared" si="114"/>
        <v>4</v>
      </c>
      <c r="M599" s="2">
        <f t="shared" si="117"/>
        <v>10</v>
      </c>
      <c r="N599" s="2">
        <f t="shared" si="118"/>
        <v>33</v>
      </c>
      <c r="O599" s="6" t="str">
        <f t="shared" si="119"/>
        <v>Lycée
 de 8h 00 à 10h 00</v>
      </c>
      <c r="P599" t="str">
        <f t="shared" si="111"/>
        <v>OK</v>
      </c>
    </row>
    <row r="600" spans="1:16" s="20" customFormat="1" ht="15.75" thickTop="1" x14ac:dyDescent="0.25">
      <c r="A600">
        <f t="shared" si="112"/>
        <v>52</v>
      </c>
      <c r="B600" s="54">
        <f t="shared" si="109"/>
        <v>4</v>
      </c>
      <c r="C600" s="55" t="str">
        <f t="shared" si="113"/>
        <v>décembre</v>
      </c>
      <c r="D600">
        <f t="shared" si="110"/>
        <v>2017</v>
      </c>
      <c r="E600" s="13">
        <v>43089</v>
      </c>
      <c r="F600" s="16">
        <v>0.41666666666666669</v>
      </c>
      <c r="G600" s="16">
        <v>0.5</v>
      </c>
      <c r="H600" s="16" t="s">
        <v>6</v>
      </c>
      <c r="I600" s="15"/>
      <c r="J600" s="24">
        <f t="shared" si="115"/>
        <v>8.3333333333333315E-2</v>
      </c>
      <c r="K600" s="25">
        <f t="shared" si="116"/>
        <v>0</v>
      </c>
      <c r="L600" s="2">
        <f t="shared" si="114"/>
        <v>4</v>
      </c>
      <c r="M600" s="25">
        <f t="shared" si="117"/>
        <v>34</v>
      </c>
      <c r="N600" s="25">
        <f t="shared" si="118"/>
        <v>57</v>
      </c>
      <c r="O600" s="26" t="str">
        <f t="shared" si="119"/>
        <v>Lycée
 de 10h 00 à 12h 00</v>
      </c>
      <c r="P600" t="str">
        <f t="shared" si="111"/>
        <v>OK</v>
      </c>
    </row>
    <row r="601" spans="1:16" x14ac:dyDescent="0.25">
      <c r="A601">
        <f t="shared" si="112"/>
        <v>52</v>
      </c>
      <c r="B601" s="54">
        <f t="shared" si="109"/>
        <v>4</v>
      </c>
      <c r="C601" s="55" t="str">
        <f t="shared" si="113"/>
        <v>décembre</v>
      </c>
      <c r="D601">
        <f t="shared" si="110"/>
        <v>2017</v>
      </c>
      <c r="E601" s="13">
        <v>43089</v>
      </c>
      <c r="F601" s="16">
        <v>0.52083333333333337</v>
      </c>
      <c r="G601" s="16">
        <v>0.60416666666666663</v>
      </c>
      <c r="H601" s="16" t="s">
        <v>10</v>
      </c>
      <c r="J601" s="1">
        <f t="shared" si="115"/>
        <v>8.3333333333333259E-2</v>
      </c>
      <c r="K601" s="2">
        <f t="shared" si="116"/>
        <v>0</v>
      </c>
      <c r="L601" s="2">
        <f t="shared" si="114"/>
        <v>4</v>
      </c>
      <c r="M601" s="2">
        <f t="shared" si="117"/>
        <v>64</v>
      </c>
      <c r="N601" s="2">
        <f t="shared" si="118"/>
        <v>87</v>
      </c>
      <c r="O601" s="6" t="str">
        <f t="shared" si="119"/>
        <v>CNT
 de 12h 30 à 14h 30</v>
      </c>
      <c r="P601" t="str">
        <f t="shared" si="111"/>
        <v>OK</v>
      </c>
    </row>
    <row r="602" spans="1:16" x14ac:dyDescent="0.25">
      <c r="A602">
        <f t="shared" si="112"/>
        <v>52</v>
      </c>
      <c r="B602" s="54">
        <f t="shared" si="109"/>
        <v>4</v>
      </c>
      <c r="C602" s="55" t="str">
        <f t="shared" si="113"/>
        <v>décembre</v>
      </c>
      <c r="D602">
        <f t="shared" si="110"/>
        <v>2017</v>
      </c>
      <c r="E602" s="13">
        <v>43089</v>
      </c>
      <c r="F602" s="16">
        <v>0.60416666666666663</v>
      </c>
      <c r="G602" s="16">
        <v>0.79166666666666663</v>
      </c>
      <c r="H602" s="16" t="s">
        <v>14</v>
      </c>
      <c r="J602" s="1">
        <f t="shared" si="115"/>
        <v>0.1875</v>
      </c>
      <c r="K602" s="2">
        <f t="shared" si="116"/>
        <v>0</v>
      </c>
      <c r="L602" s="2">
        <f t="shared" si="114"/>
        <v>4</v>
      </c>
      <c r="M602" s="2">
        <f t="shared" si="117"/>
        <v>88</v>
      </c>
      <c r="N602" s="2">
        <f t="shared" si="118"/>
        <v>141</v>
      </c>
      <c r="O602" s="6" t="str">
        <f t="shared" si="119"/>
        <v>Public
 de 14h 30 à 19h 00</v>
      </c>
      <c r="P602" t="str">
        <f t="shared" si="111"/>
        <v>OK</v>
      </c>
    </row>
    <row r="603" spans="1:16" x14ac:dyDescent="0.25">
      <c r="A603">
        <f t="shared" si="112"/>
        <v>52</v>
      </c>
      <c r="B603" s="54">
        <f t="shared" si="109"/>
        <v>4</v>
      </c>
      <c r="C603" s="55" t="str">
        <f t="shared" si="113"/>
        <v>décembre</v>
      </c>
      <c r="D603">
        <f t="shared" si="110"/>
        <v>2017</v>
      </c>
      <c r="E603" s="13">
        <v>43089</v>
      </c>
      <c r="F603" s="16">
        <v>0.79166666666666663</v>
      </c>
      <c r="G603" s="16">
        <v>0.83333333333333337</v>
      </c>
      <c r="H603" s="16" t="s">
        <v>10</v>
      </c>
      <c r="J603" s="1">
        <f t="shared" si="115"/>
        <v>4.1666666666666741E-2</v>
      </c>
      <c r="K603" s="2">
        <f t="shared" si="116"/>
        <v>0</v>
      </c>
      <c r="L603" s="2">
        <f t="shared" si="114"/>
        <v>4</v>
      </c>
      <c r="M603" s="2">
        <f t="shared" si="117"/>
        <v>142</v>
      </c>
      <c r="N603" s="2">
        <f t="shared" si="118"/>
        <v>153</v>
      </c>
      <c r="O603" s="6" t="str">
        <f t="shared" si="119"/>
        <v>CNT
 de 19h 00 à 20h 00</v>
      </c>
      <c r="P603" t="str">
        <f t="shared" si="111"/>
        <v>OK</v>
      </c>
    </row>
    <row r="604" spans="1:16" x14ac:dyDescent="0.25">
      <c r="A604">
        <f t="shared" si="112"/>
        <v>52</v>
      </c>
      <c r="B604" s="54">
        <f t="shared" si="109"/>
        <v>4</v>
      </c>
      <c r="C604" s="55" t="str">
        <f t="shared" si="113"/>
        <v>décembre</v>
      </c>
      <c r="D604">
        <f t="shared" si="110"/>
        <v>2017</v>
      </c>
      <c r="E604" s="13">
        <v>43089</v>
      </c>
      <c r="F604" s="16">
        <v>0.83333333333333337</v>
      </c>
      <c r="G604" s="16">
        <v>0.9375</v>
      </c>
      <c r="H604" s="16" t="s">
        <v>25</v>
      </c>
      <c r="J604" s="1">
        <f t="shared" si="115"/>
        <v>0.10416666666666663</v>
      </c>
      <c r="K604" s="2">
        <f t="shared" si="116"/>
        <v>0</v>
      </c>
      <c r="L604" s="2">
        <f t="shared" si="114"/>
        <v>4</v>
      </c>
      <c r="M604" s="2">
        <f t="shared" si="117"/>
        <v>154</v>
      </c>
      <c r="N604" s="2">
        <f t="shared" si="118"/>
        <v>183</v>
      </c>
      <c r="O604" s="6" t="str">
        <f t="shared" si="119"/>
        <v>Plongeurs masqués
 de 20h 00 à 22h 30</v>
      </c>
      <c r="P604" t="str">
        <f t="shared" si="111"/>
        <v>OK</v>
      </c>
    </row>
    <row r="605" spans="1:16" x14ac:dyDescent="0.25">
      <c r="A605">
        <f t="shared" si="112"/>
        <v>52</v>
      </c>
      <c r="B605" s="54">
        <f t="shared" si="109"/>
        <v>5</v>
      </c>
      <c r="C605" s="55" t="str">
        <f t="shared" si="113"/>
        <v>décembre</v>
      </c>
      <c r="D605">
        <f t="shared" si="110"/>
        <v>2017</v>
      </c>
      <c r="E605" s="13">
        <v>43090</v>
      </c>
      <c r="F605" s="16">
        <v>0.35416666666666669</v>
      </c>
      <c r="G605" s="16">
        <v>0.41666666666666669</v>
      </c>
      <c r="H605" s="16" t="s">
        <v>9</v>
      </c>
      <c r="J605" s="1">
        <f t="shared" si="115"/>
        <v>6.25E-2</v>
      </c>
      <c r="K605" s="2">
        <f t="shared" si="116"/>
        <v>0</v>
      </c>
      <c r="L605" s="2">
        <f t="shared" si="114"/>
        <v>5</v>
      </c>
      <c r="M605" s="2">
        <f t="shared" si="117"/>
        <v>16</v>
      </c>
      <c r="N605" s="2">
        <f t="shared" si="118"/>
        <v>33</v>
      </c>
      <c r="O605" s="6" t="str">
        <f t="shared" si="119"/>
        <v>Collège B
 de 8h 30 à 10h 00</v>
      </c>
      <c r="P605" t="str">
        <f t="shared" si="111"/>
        <v>OK</v>
      </c>
    </row>
    <row r="606" spans="1:16" x14ac:dyDescent="0.25">
      <c r="A606">
        <f t="shared" si="112"/>
        <v>52</v>
      </c>
      <c r="B606" s="54">
        <f t="shared" si="109"/>
        <v>5</v>
      </c>
      <c r="C606" s="55" t="str">
        <f t="shared" si="113"/>
        <v>décembre</v>
      </c>
      <c r="D606">
        <f t="shared" si="110"/>
        <v>2017</v>
      </c>
      <c r="E606" s="13">
        <v>43090</v>
      </c>
      <c r="F606" s="16">
        <v>0.52083333333333337</v>
      </c>
      <c r="G606" s="16">
        <v>0.5625</v>
      </c>
      <c r="H606" s="16" t="s">
        <v>18</v>
      </c>
      <c r="J606" s="1">
        <f t="shared" si="115"/>
        <v>4.166666666666663E-2</v>
      </c>
      <c r="K606" s="2">
        <f t="shared" si="116"/>
        <v>0</v>
      </c>
      <c r="L606" s="2">
        <f t="shared" si="114"/>
        <v>5</v>
      </c>
      <c r="M606" s="2">
        <f t="shared" si="117"/>
        <v>64</v>
      </c>
      <c r="N606" s="2">
        <f t="shared" si="118"/>
        <v>75</v>
      </c>
      <c r="O606" s="6" t="str">
        <f t="shared" si="119"/>
        <v>Inss
 de 12h 30 à 13h 30</v>
      </c>
      <c r="P606" t="str">
        <f t="shared" si="111"/>
        <v>OK</v>
      </c>
    </row>
    <row r="607" spans="1:16" x14ac:dyDescent="0.25">
      <c r="A607">
        <f t="shared" si="112"/>
        <v>52</v>
      </c>
      <c r="B607" s="54">
        <f t="shared" si="109"/>
        <v>5</v>
      </c>
      <c r="C607" s="55" t="str">
        <f t="shared" si="113"/>
        <v>décembre</v>
      </c>
      <c r="D607">
        <f t="shared" si="110"/>
        <v>2017</v>
      </c>
      <c r="E607" s="13">
        <v>43090</v>
      </c>
      <c r="F607" s="16">
        <v>0.58333333333333337</v>
      </c>
      <c r="G607" s="16">
        <v>0.61111111111111105</v>
      </c>
      <c r="H607" s="16" t="s">
        <v>19</v>
      </c>
      <c r="J607" s="1">
        <f t="shared" si="115"/>
        <v>2.7777777777777679E-2</v>
      </c>
      <c r="K607" s="2">
        <f t="shared" si="116"/>
        <v>0</v>
      </c>
      <c r="L607" s="2">
        <f t="shared" si="114"/>
        <v>5</v>
      </c>
      <c r="M607" s="2">
        <f t="shared" si="117"/>
        <v>82</v>
      </c>
      <c r="N607" s="2">
        <f t="shared" si="118"/>
        <v>88.999999999999972</v>
      </c>
      <c r="O607" s="6" t="str">
        <f t="shared" si="119"/>
        <v>Ecole Primaire A
 de 14h 00 à 14h 40</v>
      </c>
      <c r="P607" t="str">
        <f t="shared" si="111"/>
        <v>OK</v>
      </c>
    </row>
    <row r="608" spans="1:16" x14ac:dyDescent="0.25">
      <c r="A608">
        <f t="shared" si="112"/>
        <v>52</v>
      </c>
      <c r="B608" s="54">
        <f t="shared" si="109"/>
        <v>5</v>
      </c>
      <c r="C608" s="55" t="str">
        <f t="shared" si="113"/>
        <v>décembre</v>
      </c>
      <c r="D608">
        <f t="shared" si="110"/>
        <v>2017</v>
      </c>
      <c r="E608" s="13">
        <v>43090</v>
      </c>
      <c r="F608" s="16">
        <v>0.61458333333333337</v>
      </c>
      <c r="G608" s="16">
        <v>0.64236111111111105</v>
      </c>
      <c r="H608" s="16" t="s">
        <v>19</v>
      </c>
      <c r="J608" s="1">
        <f t="shared" si="115"/>
        <v>2.7777777777777679E-2</v>
      </c>
      <c r="K608" s="2">
        <f t="shared" si="116"/>
        <v>0</v>
      </c>
      <c r="L608" s="2">
        <f t="shared" si="114"/>
        <v>5</v>
      </c>
      <c r="M608" s="2">
        <f t="shared" si="117"/>
        <v>91</v>
      </c>
      <c r="N608" s="2">
        <f t="shared" si="118"/>
        <v>97.999999999999972</v>
      </c>
      <c r="O608" s="6" t="str">
        <f t="shared" si="119"/>
        <v>Ecole Primaire A
 de 14h 45 à 15h 25</v>
      </c>
      <c r="P608" t="str">
        <f t="shared" si="111"/>
        <v>OK</v>
      </c>
    </row>
    <row r="609" spans="1:16" x14ac:dyDescent="0.25">
      <c r="A609">
        <f t="shared" si="112"/>
        <v>52</v>
      </c>
      <c r="B609" s="54">
        <f t="shared" si="109"/>
        <v>5</v>
      </c>
      <c r="C609" s="55" t="str">
        <f t="shared" si="113"/>
        <v>décembre</v>
      </c>
      <c r="D609">
        <f t="shared" si="110"/>
        <v>2017</v>
      </c>
      <c r="E609" s="13">
        <v>43090</v>
      </c>
      <c r="F609" s="16">
        <v>0.66666666666666663</v>
      </c>
      <c r="G609" s="16">
        <v>0.75</v>
      </c>
      <c r="H609" s="16" t="s">
        <v>6</v>
      </c>
      <c r="J609" s="1">
        <f t="shared" si="115"/>
        <v>8.333333333333337E-2</v>
      </c>
      <c r="K609" s="2">
        <f t="shared" si="116"/>
        <v>0</v>
      </c>
      <c r="L609" s="2">
        <f t="shared" si="114"/>
        <v>5</v>
      </c>
      <c r="M609" s="2">
        <f t="shared" si="117"/>
        <v>106</v>
      </c>
      <c r="N609" s="2">
        <f t="shared" si="118"/>
        <v>129</v>
      </c>
      <c r="O609" s="6" t="str">
        <f t="shared" si="119"/>
        <v>Lycée
 de 16h 00 à 18h 00</v>
      </c>
      <c r="P609" t="str">
        <f t="shared" si="111"/>
        <v>OK</v>
      </c>
    </row>
    <row r="610" spans="1:16" x14ac:dyDescent="0.25">
      <c r="A610">
        <f t="shared" si="112"/>
        <v>52</v>
      </c>
      <c r="B610" s="54">
        <f t="shared" si="109"/>
        <v>5</v>
      </c>
      <c r="C610" s="55" t="str">
        <f t="shared" si="113"/>
        <v>décembre</v>
      </c>
      <c r="D610">
        <f t="shared" si="110"/>
        <v>2017</v>
      </c>
      <c r="E610" s="13">
        <v>43090</v>
      </c>
      <c r="F610" s="16">
        <v>0.75</v>
      </c>
      <c r="G610" s="16">
        <v>0.83333333333333337</v>
      </c>
      <c r="H610" s="16" t="s">
        <v>14</v>
      </c>
      <c r="J610" s="1">
        <f t="shared" si="115"/>
        <v>8.333333333333337E-2</v>
      </c>
      <c r="K610" s="2">
        <f t="shared" si="116"/>
        <v>0</v>
      </c>
      <c r="L610" s="2">
        <f t="shared" si="114"/>
        <v>5</v>
      </c>
      <c r="M610" s="2">
        <f t="shared" si="117"/>
        <v>130</v>
      </c>
      <c r="N610" s="2">
        <f t="shared" si="118"/>
        <v>153</v>
      </c>
      <c r="O610" s="6" t="str">
        <f t="shared" si="119"/>
        <v>Public
 de 18h 00 à 20h 00</v>
      </c>
      <c r="P610" t="str">
        <f t="shared" si="111"/>
        <v>OK</v>
      </c>
    </row>
    <row r="611" spans="1:16" x14ac:dyDescent="0.25">
      <c r="A611">
        <f t="shared" si="112"/>
        <v>52</v>
      </c>
      <c r="B611" s="54">
        <f t="shared" si="109"/>
        <v>5</v>
      </c>
      <c r="C611" s="55" t="str">
        <f t="shared" si="113"/>
        <v>décembre</v>
      </c>
      <c r="D611">
        <f t="shared" si="110"/>
        <v>2017</v>
      </c>
      <c r="E611" s="13">
        <v>43090</v>
      </c>
      <c r="F611" s="16">
        <v>0.83333333333333337</v>
      </c>
      <c r="G611" s="16">
        <v>0.9375</v>
      </c>
      <c r="H611" s="16" t="s">
        <v>10</v>
      </c>
      <c r="J611" s="1">
        <f t="shared" si="115"/>
        <v>0.10416666666666663</v>
      </c>
      <c r="K611" s="2">
        <f t="shared" si="116"/>
        <v>0</v>
      </c>
      <c r="L611" s="2">
        <f t="shared" si="114"/>
        <v>5</v>
      </c>
      <c r="M611" s="2">
        <f t="shared" si="117"/>
        <v>154</v>
      </c>
      <c r="N611" s="2">
        <f t="shared" si="118"/>
        <v>183</v>
      </c>
      <c r="O611" s="6" t="str">
        <f t="shared" si="119"/>
        <v>CNT
 de 20h 00 à 22h 30</v>
      </c>
      <c r="P611" t="str">
        <f t="shared" si="111"/>
        <v>OK</v>
      </c>
    </row>
    <row r="612" spans="1:16" x14ac:dyDescent="0.25">
      <c r="A612">
        <f t="shared" si="112"/>
        <v>52</v>
      </c>
      <c r="B612" s="54">
        <f t="shared" si="109"/>
        <v>6</v>
      </c>
      <c r="C612" s="55" t="str">
        <f t="shared" si="113"/>
        <v>décembre</v>
      </c>
      <c r="D612">
        <f t="shared" si="110"/>
        <v>2017</v>
      </c>
      <c r="E612" s="13">
        <v>43091</v>
      </c>
      <c r="F612" s="16">
        <v>0.375</v>
      </c>
      <c r="G612" s="16">
        <v>0.47916666666666669</v>
      </c>
      <c r="H612" s="16" t="s">
        <v>21</v>
      </c>
      <c r="J612" s="1">
        <f t="shared" si="115"/>
        <v>0.10416666666666669</v>
      </c>
      <c r="K612" s="2">
        <f t="shared" si="116"/>
        <v>0</v>
      </c>
      <c r="L612" s="2">
        <f t="shared" si="114"/>
        <v>6</v>
      </c>
      <c r="M612" s="2">
        <f t="shared" si="117"/>
        <v>22</v>
      </c>
      <c r="N612" s="2">
        <f t="shared" si="118"/>
        <v>51</v>
      </c>
      <c r="O612" s="6" t="str">
        <f t="shared" si="119"/>
        <v>Ecole Primaire B
 de 9h 00 à 11h 30</v>
      </c>
      <c r="P612" t="str">
        <f t="shared" si="111"/>
        <v>OK</v>
      </c>
    </row>
    <row r="613" spans="1:16" x14ac:dyDescent="0.25">
      <c r="A613">
        <f t="shared" si="112"/>
        <v>52</v>
      </c>
      <c r="B613" s="54">
        <f t="shared" si="109"/>
        <v>6</v>
      </c>
      <c r="C613" s="55" t="str">
        <f t="shared" si="113"/>
        <v>décembre</v>
      </c>
      <c r="D613">
        <f t="shared" si="110"/>
        <v>2017</v>
      </c>
      <c r="E613" s="13">
        <v>43091</v>
      </c>
      <c r="F613" s="16">
        <v>0.52083333333333337</v>
      </c>
      <c r="G613" s="16">
        <v>0.5625</v>
      </c>
      <c r="H613" s="16" t="s">
        <v>13</v>
      </c>
      <c r="J613" s="1">
        <f t="shared" si="115"/>
        <v>4.166666666666663E-2</v>
      </c>
      <c r="K613" s="2">
        <f t="shared" si="116"/>
        <v>0</v>
      </c>
      <c r="L613" s="2">
        <f t="shared" si="114"/>
        <v>6</v>
      </c>
      <c r="M613" s="2">
        <f t="shared" si="117"/>
        <v>64</v>
      </c>
      <c r="N613" s="2">
        <f t="shared" si="118"/>
        <v>75</v>
      </c>
      <c r="O613" s="6" t="str">
        <f t="shared" si="119"/>
        <v>Maison Des Cèdres
 de 12h 30 à 13h 30</v>
      </c>
      <c r="P613" t="str">
        <f t="shared" si="111"/>
        <v>OK</v>
      </c>
    </row>
    <row r="614" spans="1:16" x14ac:dyDescent="0.25">
      <c r="A614">
        <f t="shared" si="112"/>
        <v>52</v>
      </c>
      <c r="B614" s="54">
        <f t="shared" si="109"/>
        <v>6</v>
      </c>
      <c r="C614" s="55" t="str">
        <f t="shared" si="113"/>
        <v>décembre</v>
      </c>
      <c r="D614">
        <f t="shared" si="110"/>
        <v>2017</v>
      </c>
      <c r="E614" s="13">
        <v>43091</v>
      </c>
      <c r="F614" s="16">
        <v>0.58333333333333337</v>
      </c>
      <c r="G614" s="16">
        <v>0.66666666666666663</v>
      </c>
      <c r="H614" s="16" t="s">
        <v>6</v>
      </c>
      <c r="J614" s="1">
        <f t="shared" si="115"/>
        <v>8.3333333333333259E-2</v>
      </c>
      <c r="K614" s="2">
        <f t="shared" si="116"/>
        <v>0</v>
      </c>
      <c r="L614" s="2">
        <f t="shared" si="114"/>
        <v>6</v>
      </c>
      <c r="M614" s="2">
        <f t="shared" si="117"/>
        <v>82</v>
      </c>
      <c r="N614" s="2">
        <f t="shared" si="118"/>
        <v>105</v>
      </c>
      <c r="O614" s="6" t="str">
        <f t="shared" si="119"/>
        <v>Lycée
 de 14h 00 à 16h 00</v>
      </c>
      <c r="P614" t="str">
        <f t="shared" si="111"/>
        <v>OK</v>
      </c>
    </row>
    <row r="615" spans="1:16" x14ac:dyDescent="0.25">
      <c r="A615">
        <f t="shared" si="112"/>
        <v>52</v>
      </c>
      <c r="B615" s="54">
        <f t="shared" si="109"/>
        <v>6</v>
      </c>
      <c r="C615" s="55" t="str">
        <f t="shared" si="113"/>
        <v>décembre</v>
      </c>
      <c r="D615">
        <f t="shared" si="110"/>
        <v>2017</v>
      </c>
      <c r="E615" s="13">
        <v>43091</v>
      </c>
      <c r="F615" s="16">
        <v>0.66666666666666663</v>
      </c>
      <c r="G615" s="16">
        <v>0.75</v>
      </c>
      <c r="H615" s="16" t="s">
        <v>6</v>
      </c>
      <c r="J615" s="1">
        <f t="shared" si="115"/>
        <v>8.333333333333337E-2</v>
      </c>
      <c r="K615" s="2">
        <f t="shared" si="116"/>
        <v>0</v>
      </c>
      <c r="L615" s="2">
        <f t="shared" si="114"/>
        <v>6</v>
      </c>
      <c r="M615" s="2">
        <f t="shared" si="117"/>
        <v>106</v>
      </c>
      <c r="N615" s="2">
        <f t="shared" si="118"/>
        <v>129</v>
      </c>
      <c r="O615" s="6" t="str">
        <f t="shared" si="119"/>
        <v>Lycée
 de 16h 00 à 18h 00</v>
      </c>
      <c r="P615" t="str">
        <f t="shared" si="111"/>
        <v>OK</v>
      </c>
    </row>
    <row r="616" spans="1:16" x14ac:dyDescent="0.25">
      <c r="A616">
        <f t="shared" si="112"/>
        <v>52</v>
      </c>
      <c r="B616" s="54">
        <f t="shared" si="109"/>
        <v>6</v>
      </c>
      <c r="C616" s="55" t="str">
        <f t="shared" si="113"/>
        <v>décembre</v>
      </c>
      <c r="D616">
        <f t="shared" si="110"/>
        <v>2017</v>
      </c>
      <c r="E616" s="13">
        <v>43091</v>
      </c>
      <c r="F616" s="16">
        <v>0.75</v>
      </c>
      <c r="G616" s="16">
        <v>0.83333333333333337</v>
      </c>
      <c r="H616" s="16" t="s">
        <v>14</v>
      </c>
      <c r="J616" s="1">
        <f t="shared" si="115"/>
        <v>8.333333333333337E-2</v>
      </c>
      <c r="K616" s="2">
        <f t="shared" si="116"/>
        <v>0</v>
      </c>
      <c r="L616" s="2">
        <f t="shared" si="114"/>
        <v>6</v>
      </c>
      <c r="M616" s="2">
        <f t="shared" si="117"/>
        <v>130</v>
      </c>
      <c r="N616" s="2">
        <f t="shared" si="118"/>
        <v>153</v>
      </c>
      <c r="O616" s="6" t="str">
        <f t="shared" si="119"/>
        <v>Public
 de 18h 00 à 20h 00</v>
      </c>
      <c r="P616" t="str">
        <f t="shared" si="111"/>
        <v>OK</v>
      </c>
    </row>
    <row r="617" spans="1:16" x14ac:dyDescent="0.25">
      <c r="A617">
        <f t="shared" si="112"/>
        <v>52</v>
      </c>
      <c r="B617" s="54">
        <f t="shared" si="109"/>
        <v>6</v>
      </c>
      <c r="C617" s="55" t="str">
        <f t="shared" si="113"/>
        <v>décembre</v>
      </c>
      <c r="D617">
        <f t="shared" si="110"/>
        <v>2017</v>
      </c>
      <c r="E617" s="13">
        <v>43091</v>
      </c>
      <c r="F617" s="16">
        <v>0.83333333333333337</v>
      </c>
      <c r="G617" s="16">
        <v>0.875</v>
      </c>
      <c r="H617" s="16" t="s">
        <v>10</v>
      </c>
      <c r="J617" s="1">
        <f t="shared" si="115"/>
        <v>4.166666666666663E-2</v>
      </c>
      <c r="K617" s="2">
        <f t="shared" si="116"/>
        <v>0</v>
      </c>
      <c r="L617" s="2">
        <f t="shared" si="114"/>
        <v>6</v>
      </c>
      <c r="M617" s="2">
        <f t="shared" si="117"/>
        <v>154</v>
      </c>
      <c r="N617" s="2">
        <f t="shared" si="118"/>
        <v>165</v>
      </c>
      <c r="O617" s="6" t="str">
        <f t="shared" si="119"/>
        <v>CNT
 de 20h 00 à 21h 00</v>
      </c>
      <c r="P617" t="str">
        <f t="shared" si="111"/>
        <v>OK</v>
      </c>
    </row>
    <row r="618" spans="1:16" x14ac:dyDescent="0.25">
      <c r="A618">
        <f t="shared" si="112"/>
        <v>52</v>
      </c>
      <c r="B618" s="54">
        <f t="shared" si="109"/>
        <v>6</v>
      </c>
      <c r="C618" s="55" t="str">
        <f t="shared" si="113"/>
        <v>décembre</v>
      </c>
      <c r="D618">
        <f t="shared" si="110"/>
        <v>2017</v>
      </c>
      <c r="E618" s="13">
        <v>43091</v>
      </c>
      <c r="F618" s="16">
        <v>0.875</v>
      </c>
      <c r="G618" s="16">
        <v>0.9375</v>
      </c>
      <c r="H618" s="16" t="s">
        <v>22</v>
      </c>
      <c r="J618" s="1">
        <f t="shared" si="115"/>
        <v>6.25E-2</v>
      </c>
      <c r="K618" s="2">
        <f t="shared" si="116"/>
        <v>0</v>
      </c>
      <c r="L618" s="2">
        <f t="shared" si="114"/>
        <v>6</v>
      </c>
      <c r="M618" s="2">
        <f t="shared" si="117"/>
        <v>166</v>
      </c>
      <c r="N618" s="2">
        <f t="shared" si="118"/>
        <v>183</v>
      </c>
      <c r="O618" s="6" t="str">
        <f t="shared" si="119"/>
        <v>TVSV
 de 21h 00 à 22h 30</v>
      </c>
      <c r="P618" t="str">
        <f t="shared" si="111"/>
        <v>OK</v>
      </c>
    </row>
    <row r="619" spans="1:16" x14ac:dyDescent="0.25">
      <c r="A619">
        <f t="shared" si="112"/>
        <v>52</v>
      </c>
      <c r="B619" s="54">
        <f t="shared" si="109"/>
        <v>7</v>
      </c>
      <c r="C619" s="55" t="str">
        <f t="shared" si="113"/>
        <v>décembre</v>
      </c>
      <c r="D619">
        <f t="shared" si="110"/>
        <v>2017</v>
      </c>
      <c r="E619" s="13">
        <v>43092</v>
      </c>
      <c r="F619" s="16">
        <v>0.33333333333333331</v>
      </c>
      <c r="G619" s="16">
        <v>0.375</v>
      </c>
      <c r="H619" s="16" t="s">
        <v>7</v>
      </c>
      <c r="J619" s="1">
        <f t="shared" si="115"/>
        <v>4.1666666666666685E-2</v>
      </c>
      <c r="K619" s="2">
        <f t="shared" si="116"/>
        <v>0</v>
      </c>
      <c r="L619" s="2">
        <f t="shared" si="114"/>
        <v>7</v>
      </c>
      <c r="M619" s="2">
        <f t="shared" si="117"/>
        <v>10</v>
      </c>
      <c r="N619" s="2">
        <f t="shared" si="118"/>
        <v>21</v>
      </c>
      <c r="O619" s="6" t="str">
        <f t="shared" si="119"/>
        <v>Gym Volontaire
 de 8h 00 à 9h 00</v>
      </c>
      <c r="P619" t="str">
        <f t="shared" si="111"/>
        <v>OK</v>
      </c>
    </row>
    <row r="620" spans="1:16" x14ac:dyDescent="0.25">
      <c r="A620">
        <f t="shared" si="112"/>
        <v>52</v>
      </c>
      <c r="B620" s="54">
        <f t="shared" si="109"/>
        <v>7</v>
      </c>
      <c r="C620" s="55" t="str">
        <f t="shared" si="113"/>
        <v>décembre</v>
      </c>
      <c r="D620">
        <f t="shared" si="110"/>
        <v>2017</v>
      </c>
      <c r="E620" s="13">
        <v>43092</v>
      </c>
      <c r="F620" s="16">
        <v>0.375</v>
      </c>
      <c r="G620" s="16">
        <v>0.45833333333333331</v>
      </c>
      <c r="H620" s="16" t="s">
        <v>23</v>
      </c>
      <c r="J620" s="1">
        <f t="shared" si="115"/>
        <v>8.3333333333333315E-2</v>
      </c>
      <c r="K620" s="2">
        <f t="shared" si="116"/>
        <v>0</v>
      </c>
      <c r="L620" s="2">
        <f t="shared" si="114"/>
        <v>7</v>
      </c>
      <c r="M620" s="2">
        <f t="shared" si="117"/>
        <v>22</v>
      </c>
      <c r="N620" s="2">
        <f t="shared" si="118"/>
        <v>45</v>
      </c>
      <c r="O620" s="6" t="str">
        <f t="shared" si="119"/>
        <v>Val Horizon
 de 9h 00 à 11h 00</v>
      </c>
      <c r="P620" t="str">
        <f t="shared" si="111"/>
        <v>OK</v>
      </c>
    </row>
    <row r="621" spans="1:16" x14ac:dyDescent="0.25">
      <c r="A621">
        <f t="shared" si="112"/>
        <v>52</v>
      </c>
      <c r="B621" s="54">
        <f t="shared" si="109"/>
        <v>7</v>
      </c>
      <c r="C621" s="55" t="str">
        <f t="shared" si="113"/>
        <v>décembre</v>
      </c>
      <c r="D621">
        <f t="shared" si="110"/>
        <v>2017</v>
      </c>
      <c r="E621" s="13">
        <v>43092</v>
      </c>
      <c r="F621" s="16">
        <v>0.45833333333333331</v>
      </c>
      <c r="G621" s="16">
        <v>0.60416666666666663</v>
      </c>
      <c r="H621" s="16" t="s">
        <v>10</v>
      </c>
      <c r="J621" s="1">
        <f t="shared" si="115"/>
        <v>0.14583333333333331</v>
      </c>
      <c r="K621" s="2">
        <f t="shared" si="116"/>
        <v>0</v>
      </c>
      <c r="L621" s="2">
        <f t="shared" si="114"/>
        <v>7</v>
      </c>
      <c r="M621" s="2">
        <f t="shared" si="117"/>
        <v>46</v>
      </c>
      <c r="N621" s="2">
        <f t="shared" si="118"/>
        <v>87</v>
      </c>
      <c r="O621" s="6" t="str">
        <f t="shared" si="119"/>
        <v>CNT
 de 11h 00 à 14h 30</v>
      </c>
      <c r="P621" t="str">
        <f t="shared" si="111"/>
        <v>OK</v>
      </c>
    </row>
    <row r="622" spans="1:16" x14ac:dyDescent="0.25">
      <c r="A622">
        <f t="shared" si="112"/>
        <v>52</v>
      </c>
      <c r="B622" s="54">
        <f t="shared" si="109"/>
        <v>7</v>
      </c>
      <c r="C622" s="55" t="str">
        <f t="shared" si="113"/>
        <v>décembre</v>
      </c>
      <c r="D622">
        <f t="shared" si="110"/>
        <v>2017</v>
      </c>
      <c r="E622" s="13">
        <v>43092</v>
      </c>
      <c r="F622" s="16">
        <v>0.60416666666666663</v>
      </c>
      <c r="G622" s="16">
        <v>0.79166666666666663</v>
      </c>
      <c r="H622" s="16" t="s">
        <v>24</v>
      </c>
      <c r="J622" s="1">
        <f t="shared" si="115"/>
        <v>0.1875</v>
      </c>
      <c r="K622" s="2">
        <f t="shared" si="116"/>
        <v>0</v>
      </c>
      <c r="L622" s="2">
        <f t="shared" si="114"/>
        <v>7</v>
      </c>
      <c r="M622" s="2">
        <f t="shared" si="117"/>
        <v>88</v>
      </c>
      <c r="N622" s="2">
        <f t="shared" si="118"/>
        <v>141</v>
      </c>
      <c r="O622" s="6" t="str">
        <f t="shared" si="119"/>
        <v>Public + SDIS ET/OU PSIG
 de 14h 30 à 19h 00</v>
      </c>
      <c r="P622" t="str">
        <f t="shared" si="111"/>
        <v>OK</v>
      </c>
    </row>
    <row r="623" spans="1:16" x14ac:dyDescent="0.25">
      <c r="A623">
        <f t="shared" si="112"/>
        <v>52</v>
      </c>
      <c r="B623" s="54">
        <f t="shared" si="109"/>
        <v>7</v>
      </c>
      <c r="C623" s="55" t="str">
        <f t="shared" si="113"/>
        <v>décembre</v>
      </c>
      <c r="D623">
        <f t="shared" si="110"/>
        <v>2017</v>
      </c>
      <c r="E623" s="13">
        <v>43092</v>
      </c>
      <c r="F623" s="16">
        <v>0.79166666666666663</v>
      </c>
      <c r="G623" s="16">
        <v>0.84375</v>
      </c>
      <c r="H623" s="16" t="s">
        <v>25</v>
      </c>
      <c r="J623" s="1">
        <f t="shared" si="115"/>
        <v>5.208333333333337E-2</v>
      </c>
      <c r="K623" s="2">
        <f t="shared" si="116"/>
        <v>0</v>
      </c>
      <c r="L623" s="2">
        <f t="shared" si="114"/>
        <v>7</v>
      </c>
      <c r="M623" s="2">
        <f t="shared" si="117"/>
        <v>142</v>
      </c>
      <c r="N623" s="2">
        <f t="shared" si="118"/>
        <v>156</v>
      </c>
      <c r="O623" s="6" t="str">
        <f t="shared" si="119"/>
        <v>Plongeurs masqués
 de 19h 00 à 20h 15</v>
      </c>
      <c r="P623" t="str">
        <f t="shared" si="111"/>
        <v>OK</v>
      </c>
    </row>
    <row r="624" spans="1:16" x14ac:dyDescent="0.25">
      <c r="A624">
        <f t="shared" si="112"/>
        <v>52</v>
      </c>
      <c r="B624" s="54">
        <f t="shared" si="109"/>
        <v>1</v>
      </c>
      <c r="C624" s="55" t="str">
        <f t="shared" si="113"/>
        <v>décembre</v>
      </c>
      <c r="D624">
        <f t="shared" si="110"/>
        <v>2017</v>
      </c>
      <c r="E624" s="13">
        <v>43093</v>
      </c>
      <c r="F624" s="16">
        <v>0.3125</v>
      </c>
      <c r="G624" s="16">
        <v>0.41666666666666669</v>
      </c>
      <c r="H624" s="16" t="s">
        <v>10</v>
      </c>
      <c r="J624" s="1">
        <f t="shared" si="115"/>
        <v>0.10416666666666669</v>
      </c>
      <c r="K624" s="2">
        <f t="shared" si="116"/>
        <v>0</v>
      </c>
      <c r="L624" s="2">
        <f t="shared" si="114"/>
        <v>8</v>
      </c>
      <c r="M624" s="2">
        <f t="shared" si="117"/>
        <v>4</v>
      </c>
      <c r="N624" s="2">
        <f t="shared" si="118"/>
        <v>33</v>
      </c>
      <c r="O624" s="6" t="str">
        <f t="shared" si="119"/>
        <v>CNT
 de 7h 30 à 10h 00</v>
      </c>
      <c r="P624" t="str">
        <f t="shared" si="111"/>
        <v>OK</v>
      </c>
    </row>
    <row r="625" spans="1:16" x14ac:dyDescent="0.25">
      <c r="A625">
        <f t="shared" si="112"/>
        <v>52</v>
      </c>
      <c r="B625" s="54">
        <f t="shared" si="109"/>
        <v>1</v>
      </c>
      <c r="C625" s="55" t="str">
        <f t="shared" si="113"/>
        <v>décembre</v>
      </c>
      <c r="D625">
        <f t="shared" si="110"/>
        <v>2017</v>
      </c>
      <c r="E625" s="13">
        <v>43093</v>
      </c>
      <c r="F625" s="16">
        <v>0.41666666666666669</v>
      </c>
      <c r="G625" s="16">
        <v>0.5625</v>
      </c>
      <c r="H625" s="16" t="s">
        <v>14</v>
      </c>
      <c r="J625" s="1">
        <f t="shared" si="115"/>
        <v>0.14583333333333331</v>
      </c>
      <c r="K625" s="2">
        <f t="shared" si="116"/>
        <v>0</v>
      </c>
      <c r="L625" s="2">
        <f t="shared" si="114"/>
        <v>8</v>
      </c>
      <c r="M625" s="2">
        <f t="shared" si="117"/>
        <v>34</v>
      </c>
      <c r="N625" s="2">
        <f t="shared" si="118"/>
        <v>75</v>
      </c>
      <c r="O625" s="6" t="str">
        <f t="shared" si="119"/>
        <v>Public
 de 10h 00 à 13h 30</v>
      </c>
      <c r="P625" t="str">
        <f t="shared" si="111"/>
        <v>OK</v>
      </c>
    </row>
    <row r="626" spans="1:16" x14ac:dyDescent="0.25">
      <c r="A626">
        <f t="shared" si="112"/>
        <v>53</v>
      </c>
      <c r="B626" s="54">
        <f t="shared" si="109"/>
        <v>2</v>
      </c>
      <c r="C626" s="55" t="str">
        <f t="shared" si="113"/>
        <v>décembre</v>
      </c>
      <c r="D626">
        <f t="shared" si="110"/>
        <v>2017</v>
      </c>
      <c r="E626" s="13">
        <v>43094</v>
      </c>
      <c r="F626" s="16">
        <v>0.375</v>
      </c>
      <c r="G626" s="16">
        <v>0.44791666666666669</v>
      </c>
      <c r="H626" s="16" t="s">
        <v>6</v>
      </c>
      <c r="J626" s="1">
        <f t="shared" si="115"/>
        <v>7.2916666666666685E-2</v>
      </c>
      <c r="K626" s="2">
        <f t="shared" si="116"/>
        <v>0</v>
      </c>
      <c r="L626" s="2">
        <f t="shared" si="114"/>
        <v>2</v>
      </c>
      <c r="M626" s="2">
        <f t="shared" si="117"/>
        <v>22</v>
      </c>
      <c r="N626" s="2">
        <f t="shared" si="118"/>
        <v>42</v>
      </c>
      <c r="O626" s="6" t="str">
        <f t="shared" si="119"/>
        <v>Lycée
 de 9h 00 à 10h 45</v>
      </c>
      <c r="P626" t="str">
        <f t="shared" si="111"/>
        <v>OK</v>
      </c>
    </row>
    <row r="627" spans="1:16" x14ac:dyDescent="0.25">
      <c r="A627">
        <f t="shared" si="112"/>
        <v>53</v>
      </c>
      <c r="B627" s="54">
        <f t="shared" si="109"/>
        <v>2</v>
      </c>
      <c r="C627" s="55" t="str">
        <f t="shared" si="113"/>
        <v>décembre</v>
      </c>
      <c r="D627">
        <f t="shared" si="110"/>
        <v>2017</v>
      </c>
      <c r="E627" s="13">
        <v>43094</v>
      </c>
      <c r="F627" s="16">
        <v>0.5</v>
      </c>
      <c r="G627" s="16">
        <v>0.5625</v>
      </c>
      <c r="H627" s="16" t="s">
        <v>7</v>
      </c>
      <c r="J627" s="1">
        <f t="shared" si="115"/>
        <v>6.25E-2</v>
      </c>
      <c r="K627" s="2">
        <f t="shared" si="116"/>
        <v>0</v>
      </c>
      <c r="L627" s="2">
        <f t="shared" si="114"/>
        <v>2</v>
      </c>
      <c r="M627" s="2">
        <f t="shared" si="117"/>
        <v>58</v>
      </c>
      <c r="N627" s="2">
        <f t="shared" si="118"/>
        <v>75</v>
      </c>
      <c r="O627" s="6" t="str">
        <f t="shared" si="119"/>
        <v>Gym Volontaire
 de 12h 00 à 13h 30</v>
      </c>
      <c r="P627" t="str">
        <f t="shared" si="111"/>
        <v>OK</v>
      </c>
    </row>
    <row r="628" spans="1:16" x14ac:dyDescent="0.25">
      <c r="A628">
        <f t="shared" si="112"/>
        <v>53</v>
      </c>
      <c r="B628" s="54">
        <f t="shared" si="109"/>
        <v>2</v>
      </c>
      <c r="C628" s="55" t="str">
        <f t="shared" si="113"/>
        <v>décembre</v>
      </c>
      <c r="D628">
        <f t="shared" si="110"/>
        <v>2017</v>
      </c>
      <c r="E628" s="13">
        <v>43094</v>
      </c>
      <c r="F628" s="16">
        <v>0.58333333333333337</v>
      </c>
      <c r="G628" s="16">
        <v>0.64583333333333337</v>
      </c>
      <c r="H628" s="16" t="s">
        <v>8</v>
      </c>
      <c r="J628" s="1">
        <f t="shared" si="115"/>
        <v>6.25E-2</v>
      </c>
      <c r="K628" s="2">
        <f t="shared" si="116"/>
        <v>0</v>
      </c>
      <c r="L628" s="2">
        <f t="shared" si="114"/>
        <v>2</v>
      </c>
      <c r="M628" s="2">
        <f t="shared" si="117"/>
        <v>82</v>
      </c>
      <c r="N628" s="2">
        <f t="shared" si="118"/>
        <v>99</v>
      </c>
      <c r="O628" s="6" t="str">
        <f t="shared" si="119"/>
        <v>Collège A
 de 14h 00 à 15h 30</v>
      </c>
      <c r="P628" t="str">
        <f t="shared" si="111"/>
        <v>OK</v>
      </c>
    </row>
    <row r="629" spans="1:16" x14ac:dyDescent="0.25">
      <c r="A629">
        <f t="shared" si="112"/>
        <v>53</v>
      </c>
      <c r="B629" s="54">
        <f t="shared" si="109"/>
        <v>2</v>
      </c>
      <c r="C629" s="55" t="str">
        <f t="shared" si="113"/>
        <v>décembre</v>
      </c>
      <c r="D629">
        <f t="shared" si="110"/>
        <v>2017</v>
      </c>
      <c r="E629" s="13">
        <v>43094</v>
      </c>
      <c r="F629" s="16">
        <v>0.64583333333333337</v>
      </c>
      <c r="G629" s="16">
        <v>0.70833333333333337</v>
      </c>
      <c r="H629" s="16" t="s">
        <v>9</v>
      </c>
      <c r="J629" s="1">
        <f t="shared" si="115"/>
        <v>6.25E-2</v>
      </c>
      <c r="K629" s="2">
        <f t="shared" si="116"/>
        <v>0</v>
      </c>
      <c r="L629" s="2">
        <f t="shared" si="114"/>
        <v>2</v>
      </c>
      <c r="M629" s="2">
        <f t="shared" si="117"/>
        <v>100</v>
      </c>
      <c r="N629" s="2">
        <f t="shared" si="118"/>
        <v>117</v>
      </c>
      <c r="O629" s="6" t="str">
        <f t="shared" si="119"/>
        <v>Collège B
 de 15h 30 à 17h 00</v>
      </c>
      <c r="P629" t="str">
        <f t="shared" si="111"/>
        <v>OK</v>
      </c>
    </row>
    <row r="630" spans="1:16" x14ac:dyDescent="0.25">
      <c r="A630">
        <f t="shared" si="112"/>
        <v>53</v>
      </c>
      <c r="B630" s="54">
        <f t="shared" si="109"/>
        <v>2</v>
      </c>
      <c r="C630" s="55" t="str">
        <f t="shared" si="113"/>
        <v>décembre</v>
      </c>
      <c r="D630">
        <f t="shared" si="110"/>
        <v>2017</v>
      </c>
      <c r="E630" s="13">
        <v>43094</v>
      </c>
      <c r="F630" s="16">
        <v>0.70833333333333337</v>
      </c>
      <c r="G630" s="16">
        <v>0.75</v>
      </c>
      <c r="H630" s="16" t="s">
        <v>7</v>
      </c>
      <c r="J630" s="1">
        <f t="shared" si="115"/>
        <v>4.166666666666663E-2</v>
      </c>
      <c r="K630" s="2">
        <f t="shared" si="116"/>
        <v>0</v>
      </c>
      <c r="L630" s="2">
        <f t="shared" si="114"/>
        <v>2</v>
      </c>
      <c r="M630" s="2">
        <f t="shared" si="117"/>
        <v>118</v>
      </c>
      <c r="N630" s="2">
        <f t="shared" si="118"/>
        <v>129</v>
      </c>
      <c r="O630" s="6" t="str">
        <f t="shared" si="119"/>
        <v>Gym Volontaire
 de 17h 00 à 18h 00</v>
      </c>
      <c r="P630" t="str">
        <f t="shared" si="111"/>
        <v>OK</v>
      </c>
    </row>
    <row r="631" spans="1:16" x14ac:dyDescent="0.25">
      <c r="A631">
        <f t="shared" si="112"/>
        <v>53</v>
      </c>
      <c r="B631" s="54">
        <f t="shared" si="109"/>
        <v>2</v>
      </c>
      <c r="C631" s="55" t="str">
        <f t="shared" si="113"/>
        <v>décembre</v>
      </c>
      <c r="D631">
        <f t="shared" si="110"/>
        <v>2017</v>
      </c>
      <c r="E631" s="13">
        <v>43094</v>
      </c>
      <c r="F631" s="16">
        <v>0.75</v>
      </c>
      <c r="G631" s="16">
        <v>0.9375</v>
      </c>
      <c r="H631" s="16" t="s">
        <v>10</v>
      </c>
      <c r="J631" s="1">
        <f t="shared" si="115"/>
        <v>0.1875</v>
      </c>
      <c r="K631" s="2">
        <f t="shared" si="116"/>
        <v>0</v>
      </c>
      <c r="L631" s="2">
        <f t="shared" si="114"/>
        <v>2</v>
      </c>
      <c r="M631" s="2">
        <f t="shared" si="117"/>
        <v>130</v>
      </c>
      <c r="N631" s="2">
        <f t="shared" si="118"/>
        <v>183</v>
      </c>
      <c r="O631" s="6" t="str">
        <f t="shared" si="119"/>
        <v>CNT
 de 18h 00 à 22h 30</v>
      </c>
      <c r="P631" t="str">
        <f t="shared" si="111"/>
        <v>OK</v>
      </c>
    </row>
    <row r="632" spans="1:16" x14ac:dyDescent="0.25">
      <c r="A632">
        <f t="shared" si="112"/>
        <v>53</v>
      </c>
      <c r="B632" s="54">
        <f t="shared" si="109"/>
        <v>3</v>
      </c>
      <c r="C632" s="55" t="str">
        <f t="shared" si="113"/>
        <v>décembre</v>
      </c>
      <c r="D632">
        <f t="shared" si="110"/>
        <v>2017</v>
      </c>
      <c r="E632" s="13">
        <v>43095</v>
      </c>
      <c r="F632" s="16">
        <v>0.3125</v>
      </c>
      <c r="G632" s="16">
        <v>0.34375</v>
      </c>
      <c r="H632" s="16" t="s">
        <v>11</v>
      </c>
      <c r="J632" s="1">
        <f t="shared" si="115"/>
        <v>3.125E-2</v>
      </c>
      <c r="K632" s="2">
        <f t="shared" si="116"/>
        <v>0</v>
      </c>
      <c r="L632" s="2">
        <f t="shared" si="114"/>
        <v>3</v>
      </c>
      <c r="M632" s="2">
        <f t="shared" si="117"/>
        <v>4</v>
      </c>
      <c r="N632" s="2">
        <f t="shared" si="118"/>
        <v>12</v>
      </c>
      <c r="O632" s="6" t="str">
        <f t="shared" si="119"/>
        <v>SDIS et/OU PSIG
 de 7h 30 à 8h 15</v>
      </c>
      <c r="P632" t="str">
        <f t="shared" si="111"/>
        <v>OK</v>
      </c>
    </row>
    <row r="633" spans="1:16" x14ac:dyDescent="0.25">
      <c r="A633">
        <f t="shared" si="112"/>
        <v>53</v>
      </c>
      <c r="B633" s="54">
        <f t="shared" si="109"/>
        <v>3</v>
      </c>
      <c r="C633" s="55" t="str">
        <f t="shared" si="113"/>
        <v>décembre</v>
      </c>
      <c r="D633">
        <f t="shared" si="110"/>
        <v>2017</v>
      </c>
      <c r="E633" s="13">
        <v>43095</v>
      </c>
      <c r="F633" s="16">
        <v>0.35416666666666669</v>
      </c>
      <c r="G633" s="16">
        <v>0.5</v>
      </c>
      <c r="H633" s="16" t="s">
        <v>12</v>
      </c>
      <c r="J633" s="1">
        <f t="shared" si="115"/>
        <v>0.14583333333333331</v>
      </c>
      <c r="K633" s="2">
        <f t="shared" si="116"/>
        <v>0</v>
      </c>
      <c r="L633" s="2">
        <f t="shared" si="114"/>
        <v>3</v>
      </c>
      <c r="M633" s="2">
        <f t="shared" si="117"/>
        <v>16</v>
      </c>
      <c r="N633" s="2">
        <f t="shared" si="118"/>
        <v>57</v>
      </c>
      <c r="O633" s="6" t="str">
        <f t="shared" si="119"/>
        <v>Collège C
 de 8h 30 à 12h 00</v>
      </c>
      <c r="P633" t="str">
        <f t="shared" si="111"/>
        <v>OK</v>
      </c>
    </row>
    <row r="634" spans="1:16" x14ac:dyDescent="0.25">
      <c r="A634">
        <f t="shared" si="112"/>
        <v>53</v>
      </c>
      <c r="B634" s="54">
        <f t="shared" si="109"/>
        <v>3</v>
      </c>
      <c r="C634" s="55" t="str">
        <f t="shared" si="113"/>
        <v>décembre</v>
      </c>
      <c r="D634">
        <f t="shared" si="110"/>
        <v>2017</v>
      </c>
      <c r="E634" s="13">
        <v>43095</v>
      </c>
      <c r="F634" s="16">
        <v>0.52083333333333337</v>
      </c>
      <c r="G634" s="16">
        <v>0.5625</v>
      </c>
      <c r="H634" s="16" t="s">
        <v>13</v>
      </c>
      <c r="J634" s="1">
        <f t="shared" si="115"/>
        <v>4.166666666666663E-2</v>
      </c>
      <c r="K634" s="2">
        <f t="shared" si="116"/>
        <v>0</v>
      </c>
      <c r="L634" s="2">
        <f t="shared" si="114"/>
        <v>3</v>
      </c>
      <c r="M634" s="2">
        <f t="shared" si="117"/>
        <v>64</v>
      </c>
      <c r="N634" s="2">
        <f t="shared" si="118"/>
        <v>75</v>
      </c>
      <c r="O634" s="6" t="str">
        <f t="shared" si="119"/>
        <v>Maison Des Cèdres
 de 12h 30 à 13h 30</v>
      </c>
      <c r="P634" t="str">
        <f t="shared" si="111"/>
        <v>OK</v>
      </c>
    </row>
    <row r="635" spans="1:16" x14ac:dyDescent="0.25">
      <c r="A635">
        <f t="shared" si="112"/>
        <v>53</v>
      </c>
      <c r="B635" s="54">
        <f t="shared" si="109"/>
        <v>3</v>
      </c>
      <c r="C635" s="55" t="str">
        <f t="shared" si="113"/>
        <v>décembre</v>
      </c>
      <c r="D635">
        <f t="shared" si="110"/>
        <v>2017</v>
      </c>
      <c r="E635" s="13">
        <v>43095</v>
      </c>
      <c r="F635" s="16">
        <v>0.58333333333333337</v>
      </c>
      <c r="G635" s="16">
        <v>0.75</v>
      </c>
      <c r="H635" s="16" t="s">
        <v>6</v>
      </c>
      <c r="J635" s="1">
        <f t="shared" si="115"/>
        <v>0.16666666666666663</v>
      </c>
      <c r="K635" s="2">
        <f t="shared" si="116"/>
        <v>0</v>
      </c>
      <c r="L635" s="2">
        <f t="shared" si="114"/>
        <v>3</v>
      </c>
      <c r="M635" s="2">
        <f t="shared" si="117"/>
        <v>82</v>
      </c>
      <c r="N635" s="2">
        <f t="shared" si="118"/>
        <v>129</v>
      </c>
      <c r="O635" s="6" t="str">
        <f t="shared" si="119"/>
        <v>Lycée
 de 14h 00 à 18h 00</v>
      </c>
      <c r="P635" t="str">
        <f t="shared" si="111"/>
        <v>OK</v>
      </c>
    </row>
    <row r="636" spans="1:16" x14ac:dyDescent="0.25">
      <c r="A636">
        <f t="shared" si="112"/>
        <v>53</v>
      </c>
      <c r="B636" s="54">
        <f t="shared" si="109"/>
        <v>3</v>
      </c>
      <c r="C636" s="55" t="str">
        <f t="shared" si="113"/>
        <v>décembre</v>
      </c>
      <c r="D636">
        <f t="shared" si="110"/>
        <v>2017</v>
      </c>
      <c r="E636" s="13">
        <v>43095</v>
      </c>
      <c r="F636" s="16">
        <v>0.75</v>
      </c>
      <c r="G636" s="16">
        <v>0.83333333333333337</v>
      </c>
      <c r="H636" s="16" t="s">
        <v>14</v>
      </c>
      <c r="J636" s="1">
        <f t="shared" si="115"/>
        <v>8.333333333333337E-2</v>
      </c>
      <c r="K636" s="2">
        <f t="shared" si="116"/>
        <v>0</v>
      </c>
      <c r="L636" s="2">
        <f t="shared" si="114"/>
        <v>3</v>
      </c>
      <c r="M636" s="2">
        <f t="shared" si="117"/>
        <v>130</v>
      </c>
      <c r="N636" s="2">
        <f t="shared" si="118"/>
        <v>153</v>
      </c>
      <c r="O636" s="6" t="str">
        <f t="shared" si="119"/>
        <v>Public
 de 18h 00 à 20h 00</v>
      </c>
      <c r="P636" t="str">
        <f t="shared" si="111"/>
        <v>OK</v>
      </c>
    </row>
    <row r="637" spans="1:16" x14ac:dyDescent="0.25">
      <c r="A637">
        <f t="shared" si="112"/>
        <v>53</v>
      </c>
      <c r="B637" s="54">
        <f t="shared" si="109"/>
        <v>3</v>
      </c>
      <c r="C637" s="55" t="str">
        <f t="shared" si="113"/>
        <v>décembre</v>
      </c>
      <c r="D637">
        <f t="shared" si="110"/>
        <v>2017</v>
      </c>
      <c r="E637" s="13">
        <v>43095</v>
      </c>
      <c r="F637" s="16">
        <v>0.83333333333333337</v>
      </c>
      <c r="G637" s="16">
        <v>0.9375</v>
      </c>
      <c r="H637" s="16" t="s">
        <v>10</v>
      </c>
      <c r="J637" s="1">
        <f t="shared" si="115"/>
        <v>0.10416666666666663</v>
      </c>
      <c r="K637" s="2">
        <f t="shared" si="116"/>
        <v>0</v>
      </c>
      <c r="L637" s="2">
        <f t="shared" si="114"/>
        <v>3</v>
      </c>
      <c r="M637" s="2">
        <f t="shared" si="117"/>
        <v>154</v>
      </c>
      <c r="N637" s="2">
        <f t="shared" si="118"/>
        <v>183</v>
      </c>
      <c r="O637" s="6" t="str">
        <f t="shared" si="119"/>
        <v>CNT
 de 20h 00 à 22h 30</v>
      </c>
      <c r="P637" t="str">
        <f t="shared" si="111"/>
        <v>OK</v>
      </c>
    </row>
    <row r="638" spans="1:16" x14ac:dyDescent="0.25">
      <c r="A638">
        <f t="shared" si="112"/>
        <v>53</v>
      </c>
      <c r="B638" s="54">
        <f t="shared" si="109"/>
        <v>4</v>
      </c>
      <c r="C638" s="55" t="str">
        <f t="shared" si="113"/>
        <v>décembre</v>
      </c>
      <c r="D638">
        <f t="shared" si="110"/>
        <v>2017</v>
      </c>
      <c r="E638" s="13">
        <v>43096</v>
      </c>
      <c r="F638" s="16">
        <v>0.33333333333333331</v>
      </c>
      <c r="G638" s="16">
        <v>0.41666666666666669</v>
      </c>
      <c r="H638" s="16" t="s">
        <v>6</v>
      </c>
      <c r="J638" s="1">
        <f t="shared" si="115"/>
        <v>8.333333333333337E-2</v>
      </c>
      <c r="K638" s="2">
        <f t="shared" si="116"/>
        <v>0</v>
      </c>
      <c r="L638" s="2">
        <f t="shared" si="114"/>
        <v>4</v>
      </c>
      <c r="M638" s="2">
        <f t="shared" si="117"/>
        <v>10</v>
      </c>
      <c r="N638" s="2">
        <f t="shared" si="118"/>
        <v>33</v>
      </c>
      <c r="O638" s="6" t="str">
        <f t="shared" si="119"/>
        <v>Lycée
 de 8h 00 à 10h 00</v>
      </c>
      <c r="P638" t="str">
        <f t="shared" si="111"/>
        <v>OK</v>
      </c>
    </row>
    <row r="639" spans="1:16" x14ac:dyDescent="0.25">
      <c r="A639">
        <f t="shared" si="112"/>
        <v>53</v>
      </c>
      <c r="B639" s="54">
        <f t="shared" si="109"/>
        <v>4</v>
      </c>
      <c r="C639" s="55" t="str">
        <f t="shared" si="113"/>
        <v>décembre</v>
      </c>
      <c r="D639">
        <f t="shared" si="110"/>
        <v>2017</v>
      </c>
      <c r="E639" s="13">
        <v>43096</v>
      </c>
      <c r="F639" s="16">
        <v>0.41666666666666669</v>
      </c>
      <c r="G639" s="16">
        <v>0.5</v>
      </c>
      <c r="H639" s="16" t="s">
        <v>6</v>
      </c>
      <c r="J639" s="1">
        <f t="shared" si="115"/>
        <v>8.3333333333333315E-2</v>
      </c>
      <c r="K639" s="2">
        <f t="shared" si="116"/>
        <v>0</v>
      </c>
      <c r="L639" s="2">
        <f t="shared" si="114"/>
        <v>4</v>
      </c>
      <c r="M639" s="2">
        <f t="shared" si="117"/>
        <v>34</v>
      </c>
      <c r="N639" s="2">
        <f t="shared" si="118"/>
        <v>57</v>
      </c>
      <c r="O639" s="6" t="str">
        <f t="shared" si="119"/>
        <v>Lycée
 de 10h 00 à 12h 00</v>
      </c>
      <c r="P639" t="str">
        <f t="shared" si="111"/>
        <v>OK</v>
      </c>
    </row>
    <row r="640" spans="1:16" x14ac:dyDescent="0.25">
      <c r="A640">
        <f t="shared" si="112"/>
        <v>53</v>
      </c>
      <c r="B640" s="54">
        <f t="shared" si="109"/>
        <v>4</v>
      </c>
      <c r="C640" s="55" t="str">
        <f t="shared" si="113"/>
        <v>décembre</v>
      </c>
      <c r="D640">
        <f t="shared" si="110"/>
        <v>2017</v>
      </c>
      <c r="E640" s="13">
        <v>43096</v>
      </c>
      <c r="F640" s="16">
        <v>0.52083333333333337</v>
      </c>
      <c r="G640" s="16">
        <v>0.60416666666666663</v>
      </c>
      <c r="H640" s="16" t="s">
        <v>10</v>
      </c>
      <c r="J640" s="1">
        <f t="shared" si="115"/>
        <v>8.3333333333333259E-2</v>
      </c>
      <c r="K640" s="2">
        <f t="shared" si="116"/>
        <v>0</v>
      </c>
      <c r="L640" s="2">
        <f t="shared" si="114"/>
        <v>4</v>
      </c>
      <c r="M640" s="2">
        <f t="shared" si="117"/>
        <v>64</v>
      </c>
      <c r="N640" s="2">
        <f t="shared" si="118"/>
        <v>87</v>
      </c>
      <c r="O640" s="6" t="str">
        <f t="shared" si="119"/>
        <v>CNT
 de 12h 30 à 14h 30</v>
      </c>
      <c r="P640" t="str">
        <f t="shared" si="111"/>
        <v>OK</v>
      </c>
    </row>
    <row r="641" spans="1:16" x14ac:dyDescent="0.25">
      <c r="A641">
        <f t="shared" si="112"/>
        <v>53</v>
      </c>
      <c r="B641" s="54">
        <f t="shared" si="109"/>
        <v>4</v>
      </c>
      <c r="C641" s="55" t="str">
        <f t="shared" si="113"/>
        <v>décembre</v>
      </c>
      <c r="D641">
        <f t="shared" si="110"/>
        <v>2017</v>
      </c>
      <c r="E641" s="13">
        <v>43096</v>
      </c>
      <c r="F641" s="16">
        <v>0.60416666666666663</v>
      </c>
      <c r="G641" s="16">
        <v>0.79166666666666663</v>
      </c>
      <c r="H641" s="16" t="s">
        <v>14</v>
      </c>
      <c r="J641" s="1">
        <f t="shared" si="115"/>
        <v>0.1875</v>
      </c>
      <c r="K641" s="2">
        <f t="shared" si="116"/>
        <v>0</v>
      </c>
      <c r="L641" s="2">
        <f t="shared" si="114"/>
        <v>4</v>
      </c>
      <c r="M641" s="2">
        <f t="shared" si="117"/>
        <v>88</v>
      </c>
      <c r="N641" s="2">
        <f t="shared" si="118"/>
        <v>141</v>
      </c>
      <c r="O641" s="6" t="str">
        <f t="shared" si="119"/>
        <v>Public
 de 14h 30 à 19h 00</v>
      </c>
      <c r="P641" t="str">
        <f t="shared" si="111"/>
        <v>OK</v>
      </c>
    </row>
    <row r="642" spans="1:16" x14ac:dyDescent="0.25">
      <c r="A642">
        <f t="shared" si="112"/>
        <v>53</v>
      </c>
      <c r="B642" s="54">
        <f t="shared" ref="B642:B655" si="120">WEEKDAY(E642)</f>
        <v>4</v>
      </c>
      <c r="C642" s="55" t="str">
        <f t="shared" si="113"/>
        <v>décembre</v>
      </c>
      <c r="D642">
        <f t="shared" ref="D642:D655" si="121">YEAR(E642)</f>
        <v>2017</v>
      </c>
      <c r="E642" s="13">
        <v>43096</v>
      </c>
      <c r="F642" s="16">
        <v>0.79166666666666663</v>
      </c>
      <c r="G642" s="16">
        <v>0.83333333333333337</v>
      </c>
      <c r="H642" s="16" t="s">
        <v>10</v>
      </c>
      <c r="J642" s="1">
        <f t="shared" si="115"/>
        <v>4.1666666666666741E-2</v>
      </c>
      <c r="K642" s="2">
        <f t="shared" si="116"/>
        <v>0</v>
      </c>
      <c r="L642" s="2">
        <f t="shared" si="114"/>
        <v>4</v>
      </c>
      <c r="M642" s="2">
        <f t="shared" si="117"/>
        <v>142</v>
      </c>
      <c r="N642" s="2">
        <f t="shared" si="118"/>
        <v>153</v>
      </c>
      <c r="O642" s="6" t="str">
        <f t="shared" si="119"/>
        <v>CNT
 de 19h 00 à 20h 00</v>
      </c>
      <c r="P642" t="str">
        <f t="shared" ref="P642:P705" si="122">IF(E641+G641&gt;E642+F642,"Erreur","OK")</f>
        <v>OK</v>
      </c>
    </row>
    <row r="643" spans="1:16" x14ac:dyDescent="0.25">
      <c r="A643">
        <f t="shared" ref="A643:A706" si="123">WEEKNUM(E643,2)</f>
        <v>53</v>
      </c>
      <c r="B643" s="54">
        <f t="shared" si="120"/>
        <v>4</v>
      </c>
      <c r="C643" s="55" t="str">
        <f t="shared" ref="C643:C706" si="124">TEXT(E643,"mmmm")</f>
        <v>décembre</v>
      </c>
      <c r="D643">
        <f t="shared" si="121"/>
        <v>2017</v>
      </c>
      <c r="E643" s="13">
        <v>43096</v>
      </c>
      <c r="F643" s="16">
        <v>0.83333333333333337</v>
      </c>
      <c r="G643" s="16">
        <v>0.9375</v>
      </c>
      <c r="H643" s="16" t="s">
        <v>25</v>
      </c>
      <c r="J643" s="1">
        <f t="shared" si="115"/>
        <v>0.10416666666666663</v>
      </c>
      <c r="K643" s="2">
        <f t="shared" si="116"/>
        <v>0</v>
      </c>
      <c r="L643" s="2">
        <f t="shared" ref="L643:L706" si="125">IF(B643=1,8,B643)</f>
        <v>4</v>
      </c>
      <c r="M643" s="2">
        <f t="shared" si="117"/>
        <v>154</v>
      </c>
      <c r="N643" s="2">
        <f t="shared" si="118"/>
        <v>183</v>
      </c>
      <c r="O643" s="6" t="str">
        <f t="shared" si="119"/>
        <v>Plongeurs masqués
 de 20h 00 à 22h 30</v>
      </c>
      <c r="P643" t="str">
        <f t="shared" si="122"/>
        <v>OK</v>
      </c>
    </row>
    <row r="644" spans="1:16" x14ac:dyDescent="0.25">
      <c r="A644">
        <f t="shared" si="123"/>
        <v>53</v>
      </c>
      <c r="B644" s="54">
        <f t="shared" si="120"/>
        <v>5</v>
      </c>
      <c r="C644" s="55" t="str">
        <f t="shared" si="124"/>
        <v>décembre</v>
      </c>
      <c r="D644">
        <f t="shared" si="121"/>
        <v>2017</v>
      </c>
      <c r="E644" s="13">
        <v>43097</v>
      </c>
      <c r="F644" s="16">
        <v>0.35416666666666669</v>
      </c>
      <c r="G644" s="16">
        <v>0.41666666666666669</v>
      </c>
      <c r="H644" s="16" t="s">
        <v>9</v>
      </c>
      <c r="J644" s="1">
        <f t="shared" si="115"/>
        <v>6.25E-2</v>
      </c>
      <c r="K644" s="2">
        <f t="shared" si="116"/>
        <v>0</v>
      </c>
      <c r="L644" s="2">
        <f t="shared" si="125"/>
        <v>5</v>
      </c>
      <c r="M644" s="2">
        <f t="shared" si="117"/>
        <v>16</v>
      </c>
      <c r="N644" s="2">
        <f t="shared" si="118"/>
        <v>33</v>
      </c>
      <c r="O644" s="6" t="str">
        <f t="shared" si="119"/>
        <v>Collège B
 de 8h 30 à 10h 00</v>
      </c>
      <c r="P644" t="str">
        <f t="shared" si="122"/>
        <v>OK</v>
      </c>
    </row>
    <row r="645" spans="1:16" x14ac:dyDescent="0.25">
      <c r="A645">
        <f t="shared" si="123"/>
        <v>53</v>
      </c>
      <c r="B645" s="54">
        <f t="shared" si="120"/>
        <v>5</v>
      </c>
      <c r="C645" s="55" t="str">
        <f t="shared" si="124"/>
        <v>décembre</v>
      </c>
      <c r="D645">
        <f t="shared" si="121"/>
        <v>2017</v>
      </c>
      <c r="E645" s="13">
        <v>43097</v>
      </c>
      <c r="F645" s="16">
        <v>0.52083333333333337</v>
      </c>
      <c r="G645" s="16">
        <v>0.5625</v>
      </c>
      <c r="H645" s="16" t="s">
        <v>18</v>
      </c>
      <c r="J645" s="1">
        <f t="shared" si="115"/>
        <v>4.166666666666663E-2</v>
      </c>
      <c r="K645" s="2">
        <f t="shared" si="116"/>
        <v>0</v>
      </c>
      <c r="L645" s="2">
        <f t="shared" si="125"/>
        <v>5</v>
      </c>
      <c r="M645" s="2">
        <f t="shared" si="117"/>
        <v>64</v>
      </c>
      <c r="N645" s="2">
        <f t="shared" si="118"/>
        <v>75</v>
      </c>
      <c r="O645" s="6" t="str">
        <f t="shared" si="119"/>
        <v>Inss
 de 12h 30 à 13h 30</v>
      </c>
      <c r="P645" t="str">
        <f t="shared" si="122"/>
        <v>OK</v>
      </c>
    </row>
    <row r="646" spans="1:16" x14ac:dyDescent="0.25">
      <c r="A646">
        <f t="shared" si="123"/>
        <v>53</v>
      </c>
      <c r="B646" s="54">
        <f t="shared" si="120"/>
        <v>5</v>
      </c>
      <c r="C646" s="55" t="str">
        <f t="shared" si="124"/>
        <v>décembre</v>
      </c>
      <c r="D646">
        <f t="shared" si="121"/>
        <v>2017</v>
      </c>
      <c r="E646" s="13">
        <v>43097</v>
      </c>
      <c r="F646" s="16">
        <v>0.58333333333333337</v>
      </c>
      <c r="G646" s="16">
        <v>0.61111111111111105</v>
      </c>
      <c r="H646" s="16" t="s">
        <v>19</v>
      </c>
      <c r="J646" s="1">
        <f t="shared" si="115"/>
        <v>2.7777777777777679E-2</v>
      </c>
      <c r="K646" s="2">
        <f t="shared" si="116"/>
        <v>0</v>
      </c>
      <c r="L646" s="2">
        <f t="shared" si="125"/>
        <v>5</v>
      </c>
      <c r="M646" s="2">
        <f t="shared" si="117"/>
        <v>82</v>
      </c>
      <c r="N646" s="2">
        <f t="shared" si="118"/>
        <v>88.999999999999972</v>
      </c>
      <c r="O646" s="6" t="str">
        <f t="shared" si="119"/>
        <v>Ecole Primaire A
 de 14h 00 à 14h 40</v>
      </c>
      <c r="P646" t="str">
        <f t="shared" si="122"/>
        <v>OK</v>
      </c>
    </row>
    <row r="647" spans="1:16" x14ac:dyDescent="0.25">
      <c r="A647">
        <f t="shared" si="123"/>
        <v>53</v>
      </c>
      <c r="B647" s="54">
        <f t="shared" si="120"/>
        <v>5</v>
      </c>
      <c r="C647" s="55" t="str">
        <f t="shared" si="124"/>
        <v>décembre</v>
      </c>
      <c r="D647">
        <f t="shared" si="121"/>
        <v>2017</v>
      </c>
      <c r="E647" s="13">
        <v>43097</v>
      </c>
      <c r="F647" s="16">
        <v>0.61458333333333337</v>
      </c>
      <c r="G647" s="16">
        <v>0.64236111111111105</v>
      </c>
      <c r="H647" s="16" t="s">
        <v>19</v>
      </c>
      <c r="J647" s="1">
        <f t="shared" si="115"/>
        <v>2.7777777777777679E-2</v>
      </c>
      <c r="K647" s="2">
        <f t="shared" si="116"/>
        <v>0</v>
      </c>
      <c r="L647" s="2">
        <f t="shared" si="125"/>
        <v>5</v>
      </c>
      <c r="M647" s="2">
        <f t="shared" si="117"/>
        <v>91</v>
      </c>
      <c r="N647" s="2">
        <f t="shared" si="118"/>
        <v>97.999999999999972</v>
      </c>
      <c r="O647" s="6" t="str">
        <f t="shared" si="119"/>
        <v>Ecole Primaire A
 de 14h 45 à 15h 25</v>
      </c>
      <c r="P647" t="str">
        <f t="shared" si="122"/>
        <v>OK</v>
      </c>
    </row>
    <row r="648" spans="1:16" x14ac:dyDescent="0.25">
      <c r="A648">
        <f t="shared" si="123"/>
        <v>53</v>
      </c>
      <c r="B648" s="54">
        <f t="shared" si="120"/>
        <v>5</v>
      </c>
      <c r="C648" s="55" t="str">
        <f t="shared" si="124"/>
        <v>décembre</v>
      </c>
      <c r="D648">
        <f t="shared" si="121"/>
        <v>2017</v>
      </c>
      <c r="E648" s="13">
        <v>43097</v>
      </c>
      <c r="F648" s="16">
        <v>0.66666666666666663</v>
      </c>
      <c r="G648" s="16">
        <v>0.75</v>
      </c>
      <c r="H648" s="16" t="s">
        <v>6</v>
      </c>
      <c r="J648" s="1">
        <f t="shared" si="115"/>
        <v>8.333333333333337E-2</v>
      </c>
      <c r="K648" s="2">
        <f t="shared" si="116"/>
        <v>0</v>
      </c>
      <c r="L648" s="2">
        <f t="shared" si="125"/>
        <v>5</v>
      </c>
      <c r="M648" s="2">
        <f t="shared" si="117"/>
        <v>106</v>
      </c>
      <c r="N648" s="2">
        <f t="shared" si="118"/>
        <v>129</v>
      </c>
      <c r="O648" s="6" t="str">
        <f t="shared" si="119"/>
        <v>Lycée
 de 16h 00 à 18h 00</v>
      </c>
      <c r="P648" t="str">
        <f t="shared" si="122"/>
        <v>OK</v>
      </c>
    </row>
    <row r="649" spans="1:16" x14ac:dyDescent="0.25">
      <c r="A649">
        <f t="shared" si="123"/>
        <v>53</v>
      </c>
      <c r="B649" s="54">
        <f t="shared" si="120"/>
        <v>5</v>
      </c>
      <c r="C649" s="55" t="str">
        <f t="shared" si="124"/>
        <v>décembre</v>
      </c>
      <c r="D649">
        <f t="shared" si="121"/>
        <v>2017</v>
      </c>
      <c r="E649" s="13">
        <v>43097</v>
      </c>
      <c r="F649" s="16">
        <v>0.75</v>
      </c>
      <c r="G649" s="16">
        <v>0.83333333333333337</v>
      </c>
      <c r="H649" s="16" t="s">
        <v>14</v>
      </c>
      <c r="J649" s="1">
        <f t="shared" si="115"/>
        <v>8.333333333333337E-2</v>
      </c>
      <c r="K649" s="2">
        <f t="shared" si="116"/>
        <v>0</v>
      </c>
      <c r="L649" s="2">
        <f t="shared" si="125"/>
        <v>5</v>
      </c>
      <c r="M649" s="2">
        <f t="shared" si="117"/>
        <v>130</v>
      </c>
      <c r="N649" s="2">
        <f t="shared" si="118"/>
        <v>153</v>
      </c>
      <c r="O649" s="6" t="str">
        <f t="shared" si="119"/>
        <v>Public
 de 18h 00 à 20h 00</v>
      </c>
      <c r="P649" t="str">
        <f t="shared" si="122"/>
        <v>OK</v>
      </c>
    </row>
    <row r="650" spans="1:16" x14ac:dyDescent="0.25">
      <c r="A650">
        <f t="shared" si="123"/>
        <v>53</v>
      </c>
      <c r="B650" s="54">
        <f t="shared" si="120"/>
        <v>5</v>
      </c>
      <c r="C650" s="55" t="str">
        <f t="shared" si="124"/>
        <v>décembre</v>
      </c>
      <c r="D650">
        <f t="shared" si="121"/>
        <v>2017</v>
      </c>
      <c r="E650" s="13">
        <v>43097</v>
      </c>
      <c r="F650" s="16">
        <v>0.83333333333333337</v>
      </c>
      <c r="G650" s="16">
        <v>0.9375</v>
      </c>
      <c r="H650" s="16" t="s">
        <v>10</v>
      </c>
      <c r="J650" s="1">
        <f t="shared" si="115"/>
        <v>0.10416666666666663</v>
      </c>
      <c r="K650" s="2">
        <f t="shared" si="116"/>
        <v>0</v>
      </c>
      <c r="L650" s="2">
        <f t="shared" si="125"/>
        <v>5</v>
      </c>
      <c r="M650" s="2">
        <f t="shared" si="117"/>
        <v>154</v>
      </c>
      <c r="N650" s="2">
        <f t="shared" si="118"/>
        <v>183</v>
      </c>
      <c r="O650" s="6" t="str">
        <f t="shared" si="119"/>
        <v>CNT
 de 20h 00 à 22h 30</v>
      </c>
      <c r="P650" t="str">
        <f t="shared" si="122"/>
        <v>OK</v>
      </c>
    </row>
    <row r="651" spans="1:16" x14ac:dyDescent="0.25">
      <c r="A651">
        <f t="shared" si="123"/>
        <v>53</v>
      </c>
      <c r="B651" s="54">
        <f t="shared" si="120"/>
        <v>6</v>
      </c>
      <c r="C651" s="55" t="str">
        <f t="shared" si="124"/>
        <v>décembre</v>
      </c>
      <c r="D651">
        <f t="shared" si="121"/>
        <v>2017</v>
      </c>
      <c r="E651" s="13">
        <v>43098</v>
      </c>
      <c r="F651" s="16">
        <v>0.375</v>
      </c>
      <c r="G651" s="16">
        <v>0.47916666666666669</v>
      </c>
      <c r="H651" s="16" t="s">
        <v>21</v>
      </c>
      <c r="J651" s="1">
        <f t="shared" si="115"/>
        <v>0.10416666666666669</v>
      </c>
      <c r="K651" s="2">
        <f t="shared" si="116"/>
        <v>0</v>
      </c>
      <c r="L651" s="2">
        <f t="shared" si="125"/>
        <v>6</v>
      </c>
      <c r="M651" s="2">
        <f t="shared" si="117"/>
        <v>22</v>
      </c>
      <c r="N651" s="2">
        <f t="shared" si="118"/>
        <v>51</v>
      </c>
      <c r="O651" s="6" t="str">
        <f t="shared" si="119"/>
        <v>Ecole Primaire B
 de 9h 00 à 11h 30</v>
      </c>
      <c r="P651" t="str">
        <f t="shared" si="122"/>
        <v>OK</v>
      </c>
    </row>
    <row r="652" spans="1:16" x14ac:dyDescent="0.25">
      <c r="A652">
        <f t="shared" si="123"/>
        <v>53</v>
      </c>
      <c r="B652" s="54">
        <f t="shared" si="120"/>
        <v>6</v>
      </c>
      <c r="C652" s="55" t="str">
        <f t="shared" si="124"/>
        <v>décembre</v>
      </c>
      <c r="D652">
        <f t="shared" si="121"/>
        <v>2017</v>
      </c>
      <c r="E652" s="13">
        <v>43098</v>
      </c>
      <c r="F652" s="16">
        <v>0.52083333333333337</v>
      </c>
      <c r="G652" s="16">
        <v>0.5625</v>
      </c>
      <c r="H652" s="16" t="s">
        <v>13</v>
      </c>
      <c r="J652" s="1">
        <f t="shared" si="115"/>
        <v>4.166666666666663E-2</v>
      </c>
      <c r="K652" s="2">
        <f t="shared" si="116"/>
        <v>0</v>
      </c>
      <c r="L652" s="2">
        <f t="shared" si="125"/>
        <v>6</v>
      </c>
      <c r="M652" s="2">
        <f t="shared" si="117"/>
        <v>64</v>
      </c>
      <c r="N652" s="2">
        <f t="shared" si="118"/>
        <v>75</v>
      </c>
      <c r="O652" s="6" t="str">
        <f t="shared" si="119"/>
        <v>Maison Des Cèdres
 de 12h 30 à 13h 30</v>
      </c>
      <c r="P652" t="str">
        <f t="shared" si="122"/>
        <v>OK</v>
      </c>
    </row>
    <row r="653" spans="1:16" x14ac:dyDescent="0.25">
      <c r="A653">
        <f t="shared" si="123"/>
        <v>53</v>
      </c>
      <c r="B653" s="54">
        <f t="shared" si="120"/>
        <v>6</v>
      </c>
      <c r="C653" s="55" t="str">
        <f t="shared" si="124"/>
        <v>décembre</v>
      </c>
      <c r="D653">
        <f t="shared" si="121"/>
        <v>2017</v>
      </c>
      <c r="E653" s="13">
        <v>43098</v>
      </c>
      <c r="F653" s="16">
        <v>0.58333333333333337</v>
      </c>
      <c r="G653" s="16">
        <v>0.66666666666666663</v>
      </c>
      <c r="H653" s="16" t="s">
        <v>6</v>
      </c>
      <c r="J653" s="1">
        <f t="shared" si="115"/>
        <v>8.3333333333333259E-2</v>
      </c>
      <c r="K653" s="2">
        <f t="shared" si="116"/>
        <v>0</v>
      </c>
      <c r="L653" s="2">
        <f t="shared" si="125"/>
        <v>6</v>
      </c>
      <c r="M653" s="2">
        <f t="shared" si="117"/>
        <v>82</v>
      </c>
      <c r="N653" s="2">
        <f t="shared" si="118"/>
        <v>105</v>
      </c>
      <c r="O653" s="6" t="str">
        <f t="shared" si="119"/>
        <v>Lycée
 de 14h 00 à 16h 00</v>
      </c>
      <c r="P653" t="str">
        <f t="shared" si="122"/>
        <v>OK</v>
      </c>
    </row>
    <row r="654" spans="1:16" x14ac:dyDescent="0.25">
      <c r="A654">
        <f t="shared" si="123"/>
        <v>53</v>
      </c>
      <c r="B654" s="54">
        <f t="shared" si="120"/>
        <v>6</v>
      </c>
      <c r="C654" s="55" t="str">
        <f t="shared" si="124"/>
        <v>décembre</v>
      </c>
      <c r="D654">
        <f t="shared" si="121"/>
        <v>2017</v>
      </c>
      <c r="E654" s="13">
        <v>43098</v>
      </c>
      <c r="F654" s="16">
        <v>0.66666666666666663</v>
      </c>
      <c r="G654" s="16">
        <v>0.75</v>
      </c>
      <c r="H654" s="16" t="s">
        <v>6</v>
      </c>
      <c r="J654" s="1">
        <f t="shared" ref="J654:J717" si="126">G654-F654</f>
        <v>8.333333333333337E-2</v>
      </c>
      <c r="K654" s="2">
        <f t="shared" ref="K654:K717" si="127">I654*J654*24</f>
        <v>0</v>
      </c>
      <c r="L654" s="2">
        <f t="shared" si="125"/>
        <v>6</v>
      </c>
      <c r="M654" s="2">
        <f t="shared" ref="M654:M717" si="128">288*F654-86</f>
        <v>106</v>
      </c>
      <c r="N654" s="2">
        <f t="shared" ref="N654:N717" si="129">288*G654-87</f>
        <v>129</v>
      </c>
      <c r="O654" s="6" t="str">
        <f t="shared" ref="O654:O717" si="130">H654&amp;CHAR(10)&amp;" de "&amp;HOUR(F654)&amp;"h "&amp;IF(MINUTE(F654)=0,"00",MINUTE(F654))&amp;" à "&amp;HOUR(G654)&amp;"h "&amp;IF(MINUTE(G654)=0,"00",MINUTE(G654))&amp;IF(I654&lt;1,"",CHAR(10)&amp;" "&amp;I654&amp;" participants")</f>
        <v>Lycée
 de 16h 00 à 18h 00</v>
      </c>
      <c r="P654" t="str">
        <f t="shared" si="122"/>
        <v>OK</v>
      </c>
    </row>
    <row r="655" spans="1:16" x14ac:dyDescent="0.25">
      <c r="A655">
        <f t="shared" si="123"/>
        <v>53</v>
      </c>
      <c r="B655" s="54">
        <f t="shared" si="120"/>
        <v>6</v>
      </c>
      <c r="C655" s="55" t="str">
        <f t="shared" si="124"/>
        <v>décembre</v>
      </c>
      <c r="D655">
        <f t="shared" si="121"/>
        <v>2017</v>
      </c>
      <c r="E655" s="13">
        <v>43098</v>
      </c>
      <c r="F655" s="16">
        <v>0.75</v>
      </c>
      <c r="G655" s="16">
        <v>0.83333333333333337</v>
      </c>
      <c r="H655" s="16" t="s">
        <v>14</v>
      </c>
      <c r="J655" s="1">
        <f t="shared" si="126"/>
        <v>8.333333333333337E-2</v>
      </c>
      <c r="K655" s="2">
        <f t="shared" si="127"/>
        <v>0</v>
      </c>
      <c r="L655" s="2">
        <f t="shared" si="125"/>
        <v>6</v>
      </c>
      <c r="M655" s="2">
        <f t="shared" si="128"/>
        <v>130</v>
      </c>
      <c r="N655" s="2">
        <f t="shared" si="129"/>
        <v>153</v>
      </c>
      <c r="O655" s="6" t="str">
        <f t="shared" si="130"/>
        <v>Public
 de 18h 00 à 20h 00</v>
      </c>
      <c r="P655" t="str">
        <f t="shared" si="122"/>
        <v>OK</v>
      </c>
    </row>
    <row r="656" spans="1:16" x14ac:dyDescent="0.25">
      <c r="A656">
        <f t="shared" si="123"/>
        <v>53</v>
      </c>
      <c r="B656" s="54">
        <f t="shared" ref="B656:B718" si="131">WEEKDAY(E656)</f>
        <v>6</v>
      </c>
      <c r="C656" s="55" t="str">
        <f t="shared" si="124"/>
        <v>décembre</v>
      </c>
      <c r="D656">
        <f t="shared" ref="D656" si="132">YEAR(E656)</f>
        <v>2017</v>
      </c>
      <c r="E656" s="13">
        <v>43098</v>
      </c>
      <c r="F656" s="16">
        <v>0.83333333333333337</v>
      </c>
      <c r="G656" s="16">
        <v>0.875</v>
      </c>
      <c r="H656" s="16" t="s">
        <v>10</v>
      </c>
      <c r="J656" s="1">
        <f t="shared" si="126"/>
        <v>4.166666666666663E-2</v>
      </c>
      <c r="K656" s="2">
        <f t="shared" si="127"/>
        <v>0</v>
      </c>
      <c r="L656" s="2">
        <f t="shared" si="125"/>
        <v>6</v>
      </c>
      <c r="M656" s="2">
        <f t="shared" si="128"/>
        <v>154</v>
      </c>
      <c r="N656" s="2">
        <f t="shared" si="129"/>
        <v>165</v>
      </c>
      <c r="O656" s="6" t="str">
        <f t="shared" si="130"/>
        <v>CNT
 de 20h 00 à 21h 00</v>
      </c>
      <c r="P656" t="str">
        <f t="shared" si="122"/>
        <v>OK</v>
      </c>
    </row>
    <row r="657" spans="1:16" x14ac:dyDescent="0.25">
      <c r="A657">
        <f t="shared" si="123"/>
        <v>53</v>
      </c>
      <c r="B657" s="54">
        <f t="shared" si="131"/>
        <v>6</v>
      </c>
      <c r="C657" s="55" t="str">
        <f t="shared" si="124"/>
        <v>décembre</v>
      </c>
      <c r="D657">
        <f t="shared" ref="D657:D720" si="133">YEAR(E657)</f>
        <v>2017</v>
      </c>
      <c r="E657" s="13">
        <v>43098</v>
      </c>
      <c r="F657" s="16">
        <v>0.875</v>
      </c>
      <c r="G657" s="16">
        <v>0.9375</v>
      </c>
      <c r="H657" s="16" t="s">
        <v>22</v>
      </c>
      <c r="J657" s="1">
        <f t="shared" si="126"/>
        <v>6.25E-2</v>
      </c>
      <c r="K657" s="2">
        <f t="shared" si="127"/>
        <v>0</v>
      </c>
      <c r="L657" s="2">
        <f t="shared" si="125"/>
        <v>6</v>
      </c>
      <c r="M657" s="2">
        <f t="shared" si="128"/>
        <v>166</v>
      </c>
      <c r="N657" s="2">
        <f t="shared" si="129"/>
        <v>183</v>
      </c>
      <c r="O657" s="6" t="str">
        <f t="shared" si="130"/>
        <v>TVSV
 de 21h 00 à 22h 30</v>
      </c>
      <c r="P657" t="str">
        <f t="shared" si="122"/>
        <v>OK</v>
      </c>
    </row>
    <row r="658" spans="1:16" x14ac:dyDescent="0.25">
      <c r="A658">
        <f t="shared" si="123"/>
        <v>53</v>
      </c>
      <c r="B658" s="54">
        <f t="shared" si="131"/>
        <v>7</v>
      </c>
      <c r="C658" s="55" t="str">
        <f t="shared" si="124"/>
        <v>décembre</v>
      </c>
      <c r="D658">
        <f t="shared" si="133"/>
        <v>2017</v>
      </c>
      <c r="E658" s="13">
        <v>43099</v>
      </c>
      <c r="F658" s="16">
        <v>0.33333333333333331</v>
      </c>
      <c r="G658" s="16">
        <v>0.375</v>
      </c>
      <c r="H658" s="16" t="s">
        <v>7</v>
      </c>
      <c r="J658" s="1">
        <f t="shared" si="126"/>
        <v>4.1666666666666685E-2</v>
      </c>
      <c r="K658" s="2">
        <f t="shared" si="127"/>
        <v>0</v>
      </c>
      <c r="L658" s="2">
        <f t="shared" si="125"/>
        <v>7</v>
      </c>
      <c r="M658" s="2">
        <f t="shared" si="128"/>
        <v>10</v>
      </c>
      <c r="N658" s="2">
        <f t="shared" si="129"/>
        <v>21</v>
      </c>
      <c r="O658" s="6" t="str">
        <f t="shared" si="130"/>
        <v>Gym Volontaire
 de 8h 00 à 9h 00</v>
      </c>
      <c r="P658" t="str">
        <f t="shared" si="122"/>
        <v>OK</v>
      </c>
    </row>
    <row r="659" spans="1:16" x14ac:dyDescent="0.25">
      <c r="A659">
        <f t="shared" si="123"/>
        <v>53</v>
      </c>
      <c r="B659" s="54">
        <f t="shared" si="131"/>
        <v>7</v>
      </c>
      <c r="C659" s="55" t="str">
        <f t="shared" si="124"/>
        <v>décembre</v>
      </c>
      <c r="D659">
        <f t="shared" si="133"/>
        <v>2017</v>
      </c>
      <c r="E659" s="13">
        <v>43099</v>
      </c>
      <c r="F659" s="16">
        <v>0.375</v>
      </c>
      <c r="G659" s="16">
        <v>0.45833333333333331</v>
      </c>
      <c r="H659" s="16" t="s">
        <v>23</v>
      </c>
      <c r="J659" s="1">
        <f t="shared" si="126"/>
        <v>8.3333333333333315E-2</v>
      </c>
      <c r="K659" s="2">
        <f t="shared" si="127"/>
        <v>0</v>
      </c>
      <c r="L659" s="2">
        <f t="shared" si="125"/>
        <v>7</v>
      </c>
      <c r="M659" s="2">
        <f t="shared" si="128"/>
        <v>22</v>
      </c>
      <c r="N659" s="2">
        <f t="shared" si="129"/>
        <v>45</v>
      </c>
      <c r="O659" s="6" t="str">
        <f t="shared" si="130"/>
        <v>Val Horizon
 de 9h 00 à 11h 00</v>
      </c>
      <c r="P659" t="str">
        <f t="shared" si="122"/>
        <v>OK</v>
      </c>
    </row>
    <row r="660" spans="1:16" x14ac:dyDescent="0.25">
      <c r="A660">
        <f t="shared" si="123"/>
        <v>53</v>
      </c>
      <c r="B660" s="54">
        <f t="shared" si="131"/>
        <v>7</v>
      </c>
      <c r="C660" s="55" t="str">
        <f t="shared" si="124"/>
        <v>décembre</v>
      </c>
      <c r="D660">
        <f t="shared" si="133"/>
        <v>2017</v>
      </c>
      <c r="E660" s="13">
        <v>43099</v>
      </c>
      <c r="F660" s="16">
        <v>0.45833333333333331</v>
      </c>
      <c r="G660" s="16">
        <v>0.60416666666666663</v>
      </c>
      <c r="H660" s="16" t="s">
        <v>10</v>
      </c>
      <c r="J660" s="1">
        <f t="shared" si="126"/>
        <v>0.14583333333333331</v>
      </c>
      <c r="K660" s="2">
        <f t="shared" si="127"/>
        <v>0</v>
      </c>
      <c r="L660" s="2">
        <f t="shared" si="125"/>
        <v>7</v>
      </c>
      <c r="M660" s="2">
        <f t="shared" si="128"/>
        <v>46</v>
      </c>
      <c r="N660" s="2">
        <f t="shared" si="129"/>
        <v>87</v>
      </c>
      <c r="O660" s="6" t="str">
        <f t="shared" si="130"/>
        <v>CNT
 de 11h 00 à 14h 30</v>
      </c>
      <c r="P660" t="str">
        <f t="shared" si="122"/>
        <v>OK</v>
      </c>
    </row>
    <row r="661" spans="1:16" x14ac:dyDescent="0.25">
      <c r="A661">
        <f t="shared" si="123"/>
        <v>53</v>
      </c>
      <c r="B661" s="54">
        <f t="shared" si="131"/>
        <v>7</v>
      </c>
      <c r="C661" s="55" t="str">
        <f t="shared" si="124"/>
        <v>décembre</v>
      </c>
      <c r="D661">
        <f t="shared" si="133"/>
        <v>2017</v>
      </c>
      <c r="E661" s="13">
        <v>43099</v>
      </c>
      <c r="F661" s="16">
        <v>0.60416666666666663</v>
      </c>
      <c r="G661" s="16">
        <v>0.79166666666666663</v>
      </c>
      <c r="H661" s="16" t="s">
        <v>24</v>
      </c>
      <c r="J661" s="1">
        <f t="shared" si="126"/>
        <v>0.1875</v>
      </c>
      <c r="K661" s="2">
        <f t="shared" si="127"/>
        <v>0</v>
      </c>
      <c r="L661" s="2">
        <f t="shared" si="125"/>
        <v>7</v>
      </c>
      <c r="M661" s="2">
        <f t="shared" si="128"/>
        <v>88</v>
      </c>
      <c r="N661" s="2">
        <f t="shared" si="129"/>
        <v>141</v>
      </c>
      <c r="O661" s="6" t="str">
        <f t="shared" si="130"/>
        <v>Public + SDIS ET/OU PSIG
 de 14h 30 à 19h 00</v>
      </c>
      <c r="P661" t="str">
        <f t="shared" si="122"/>
        <v>OK</v>
      </c>
    </row>
    <row r="662" spans="1:16" x14ac:dyDescent="0.25">
      <c r="A662">
        <f t="shared" si="123"/>
        <v>53</v>
      </c>
      <c r="B662" s="54">
        <f t="shared" si="131"/>
        <v>7</v>
      </c>
      <c r="C662" s="55" t="str">
        <f t="shared" si="124"/>
        <v>décembre</v>
      </c>
      <c r="D662">
        <f t="shared" si="133"/>
        <v>2017</v>
      </c>
      <c r="E662" s="13">
        <v>43099</v>
      </c>
      <c r="F662" s="16">
        <v>0.79166666666666663</v>
      </c>
      <c r="G662" s="16">
        <v>0.84375</v>
      </c>
      <c r="H662" s="16" t="s">
        <v>25</v>
      </c>
      <c r="J662" s="1">
        <f t="shared" si="126"/>
        <v>5.208333333333337E-2</v>
      </c>
      <c r="K662" s="2">
        <f t="shared" si="127"/>
        <v>0</v>
      </c>
      <c r="L662" s="2">
        <f t="shared" si="125"/>
        <v>7</v>
      </c>
      <c r="M662" s="2">
        <f t="shared" si="128"/>
        <v>142</v>
      </c>
      <c r="N662" s="2">
        <f t="shared" si="129"/>
        <v>156</v>
      </c>
      <c r="O662" s="6" t="str">
        <f t="shared" si="130"/>
        <v>Plongeurs masqués
 de 19h 00 à 20h 15</v>
      </c>
      <c r="P662" t="str">
        <f t="shared" si="122"/>
        <v>OK</v>
      </c>
    </row>
    <row r="663" spans="1:16" x14ac:dyDescent="0.25">
      <c r="A663">
        <f t="shared" si="123"/>
        <v>53</v>
      </c>
      <c r="B663" s="54">
        <f t="shared" si="131"/>
        <v>1</v>
      </c>
      <c r="C663" s="55" t="str">
        <f t="shared" si="124"/>
        <v>décembre</v>
      </c>
      <c r="D663">
        <f t="shared" si="133"/>
        <v>2017</v>
      </c>
      <c r="E663" s="13">
        <v>43100</v>
      </c>
      <c r="F663" s="16">
        <v>0.3125</v>
      </c>
      <c r="G663" s="16">
        <v>0.41666666666666669</v>
      </c>
      <c r="H663" s="16" t="s">
        <v>10</v>
      </c>
      <c r="J663" s="1">
        <f t="shared" si="126"/>
        <v>0.10416666666666669</v>
      </c>
      <c r="K663" s="2">
        <f t="shared" si="127"/>
        <v>0</v>
      </c>
      <c r="L663" s="2">
        <f t="shared" si="125"/>
        <v>8</v>
      </c>
      <c r="M663" s="2">
        <f t="shared" si="128"/>
        <v>4</v>
      </c>
      <c r="N663" s="2">
        <f t="shared" si="129"/>
        <v>33</v>
      </c>
      <c r="O663" s="6" t="str">
        <f t="shared" si="130"/>
        <v>CNT
 de 7h 30 à 10h 00</v>
      </c>
      <c r="P663" t="str">
        <f t="shared" si="122"/>
        <v>OK</v>
      </c>
    </row>
    <row r="664" spans="1:16" x14ac:dyDescent="0.25">
      <c r="A664">
        <f t="shared" si="123"/>
        <v>53</v>
      </c>
      <c r="B664" s="54">
        <f t="shared" si="131"/>
        <v>1</v>
      </c>
      <c r="C664" s="55" t="str">
        <f t="shared" si="124"/>
        <v>décembre</v>
      </c>
      <c r="D664">
        <f t="shared" si="133"/>
        <v>2017</v>
      </c>
      <c r="E664" s="13">
        <v>43100</v>
      </c>
      <c r="F664" s="16">
        <v>0.41666666666666669</v>
      </c>
      <c r="G664" s="16">
        <v>0.5625</v>
      </c>
      <c r="H664" s="16" t="s">
        <v>14</v>
      </c>
      <c r="J664" s="1">
        <f t="shared" si="126"/>
        <v>0.14583333333333331</v>
      </c>
      <c r="K664" s="2">
        <f t="shared" si="127"/>
        <v>0</v>
      </c>
      <c r="L664" s="2">
        <f t="shared" si="125"/>
        <v>8</v>
      </c>
      <c r="M664" s="2">
        <f t="shared" si="128"/>
        <v>34</v>
      </c>
      <c r="N664" s="2">
        <f t="shared" si="129"/>
        <v>75</v>
      </c>
      <c r="O664" s="6" t="str">
        <f t="shared" si="130"/>
        <v>Public
 de 10h 00 à 13h 30</v>
      </c>
      <c r="P664" t="str">
        <f t="shared" si="122"/>
        <v>OK</v>
      </c>
    </row>
    <row r="665" spans="1:16" x14ac:dyDescent="0.25">
      <c r="A665">
        <f t="shared" si="123"/>
        <v>1</v>
      </c>
      <c r="B665" s="54">
        <f t="shared" si="131"/>
        <v>2</v>
      </c>
      <c r="C665" s="55" t="str">
        <f t="shared" si="124"/>
        <v>janvier</v>
      </c>
      <c r="D665">
        <f t="shared" si="133"/>
        <v>2018</v>
      </c>
      <c r="E665" s="13">
        <v>43101</v>
      </c>
      <c r="F665" s="16">
        <v>0.375</v>
      </c>
      <c r="G665" s="16">
        <v>0.44791666666666669</v>
      </c>
      <c r="H665" s="16" t="s">
        <v>6</v>
      </c>
      <c r="J665" s="1">
        <f t="shared" si="126"/>
        <v>7.2916666666666685E-2</v>
      </c>
      <c r="K665" s="2">
        <f t="shared" si="127"/>
        <v>0</v>
      </c>
      <c r="L665" s="2">
        <f t="shared" si="125"/>
        <v>2</v>
      </c>
      <c r="M665" s="2">
        <f t="shared" si="128"/>
        <v>22</v>
      </c>
      <c r="N665" s="2">
        <f t="shared" si="129"/>
        <v>42</v>
      </c>
      <c r="O665" s="6" t="str">
        <f t="shared" si="130"/>
        <v>Lycée
 de 9h 00 à 10h 45</v>
      </c>
      <c r="P665" t="str">
        <f t="shared" si="122"/>
        <v>OK</v>
      </c>
    </row>
    <row r="666" spans="1:16" x14ac:dyDescent="0.25">
      <c r="A666">
        <f t="shared" si="123"/>
        <v>1</v>
      </c>
      <c r="B666" s="54">
        <f t="shared" si="131"/>
        <v>2</v>
      </c>
      <c r="C666" s="55" t="str">
        <f t="shared" si="124"/>
        <v>janvier</v>
      </c>
      <c r="D666">
        <f t="shared" si="133"/>
        <v>2018</v>
      </c>
      <c r="E666" s="13">
        <v>43101</v>
      </c>
      <c r="F666" s="16">
        <v>0.5</v>
      </c>
      <c r="G666" s="16">
        <v>0.5625</v>
      </c>
      <c r="H666" s="16" t="s">
        <v>7</v>
      </c>
      <c r="J666" s="1">
        <f t="shared" si="126"/>
        <v>6.25E-2</v>
      </c>
      <c r="K666" s="2">
        <f t="shared" si="127"/>
        <v>0</v>
      </c>
      <c r="L666" s="2">
        <f t="shared" si="125"/>
        <v>2</v>
      </c>
      <c r="M666" s="2">
        <f t="shared" si="128"/>
        <v>58</v>
      </c>
      <c r="N666" s="2">
        <f t="shared" si="129"/>
        <v>75</v>
      </c>
      <c r="O666" s="6" t="str">
        <f t="shared" si="130"/>
        <v>Gym Volontaire
 de 12h 00 à 13h 30</v>
      </c>
      <c r="P666" t="str">
        <f t="shared" si="122"/>
        <v>OK</v>
      </c>
    </row>
    <row r="667" spans="1:16" x14ac:dyDescent="0.25">
      <c r="A667">
        <f t="shared" si="123"/>
        <v>1</v>
      </c>
      <c r="B667" s="54">
        <f t="shared" si="131"/>
        <v>2</v>
      </c>
      <c r="C667" s="55" t="str">
        <f t="shared" si="124"/>
        <v>janvier</v>
      </c>
      <c r="D667">
        <f t="shared" si="133"/>
        <v>2018</v>
      </c>
      <c r="E667" s="13">
        <v>43101</v>
      </c>
      <c r="F667" s="16">
        <v>0.58333333333333337</v>
      </c>
      <c r="G667" s="16">
        <v>0.64583333333333337</v>
      </c>
      <c r="H667" s="16" t="s">
        <v>8</v>
      </c>
      <c r="J667" s="1">
        <f t="shared" si="126"/>
        <v>6.25E-2</v>
      </c>
      <c r="K667" s="2">
        <f t="shared" si="127"/>
        <v>0</v>
      </c>
      <c r="L667" s="2">
        <f t="shared" si="125"/>
        <v>2</v>
      </c>
      <c r="M667" s="2">
        <f t="shared" si="128"/>
        <v>82</v>
      </c>
      <c r="N667" s="2">
        <f t="shared" si="129"/>
        <v>99</v>
      </c>
      <c r="O667" s="6" t="str">
        <f t="shared" si="130"/>
        <v>Collège A
 de 14h 00 à 15h 30</v>
      </c>
      <c r="P667" t="str">
        <f t="shared" si="122"/>
        <v>OK</v>
      </c>
    </row>
    <row r="668" spans="1:16" x14ac:dyDescent="0.25">
      <c r="A668">
        <f t="shared" si="123"/>
        <v>1</v>
      </c>
      <c r="B668" s="54">
        <f t="shared" si="131"/>
        <v>2</v>
      </c>
      <c r="C668" s="55" t="str">
        <f t="shared" si="124"/>
        <v>janvier</v>
      </c>
      <c r="D668">
        <f t="shared" si="133"/>
        <v>2018</v>
      </c>
      <c r="E668" s="13">
        <v>43101</v>
      </c>
      <c r="F668" s="16">
        <v>0.64583333333333337</v>
      </c>
      <c r="G668" s="16">
        <v>0.70833333333333337</v>
      </c>
      <c r="H668" s="16" t="s">
        <v>9</v>
      </c>
      <c r="J668" s="1">
        <f t="shared" si="126"/>
        <v>6.25E-2</v>
      </c>
      <c r="K668" s="2">
        <f t="shared" si="127"/>
        <v>0</v>
      </c>
      <c r="L668" s="2">
        <f t="shared" si="125"/>
        <v>2</v>
      </c>
      <c r="M668" s="2">
        <f t="shared" si="128"/>
        <v>100</v>
      </c>
      <c r="N668" s="2">
        <f t="shared" si="129"/>
        <v>117</v>
      </c>
      <c r="O668" s="6" t="str">
        <f t="shared" si="130"/>
        <v>Collège B
 de 15h 30 à 17h 00</v>
      </c>
      <c r="P668" t="str">
        <f t="shared" si="122"/>
        <v>OK</v>
      </c>
    </row>
    <row r="669" spans="1:16" x14ac:dyDescent="0.25">
      <c r="A669">
        <f t="shared" si="123"/>
        <v>1</v>
      </c>
      <c r="B669" s="54">
        <f t="shared" si="131"/>
        <v>2</v>
      </c>
      <c r="C669" s="55" t="str">
        <f t="shared" si="124"/>
        <v>janvier</v>
      </c>
      <c r="D669">
        <f t="shared" si="133"/>
        <v>2018</v>
      </c>
      <c r="E669" s="13">
        <v>43101</v>
      </c>
      <c r="F669" s="16">
        <v>0.70833333333333337</v>
      </c>
      <c r="G669" s="16">
        <v>0.75</v>
      </c>
      <c r="H669" s="16" t="s">
        <v>7</v>
      </c>
      <c r="J669" s="1">
        <f t="shared" si="126"/>
        <v>4.166666666666663E-2</v>
      </c>
      <c r="K669" s="2">
        <f t="shared" si="127"/>
        <v>0</v>
      </c>
      <c r="L669" s="2">
        <f t="shared" si="125"/>
        <v>2</v>
      </c>
      <c r="M669" s="2">
        <f t="shared" si="128"/>
        <v>118</v>
      </c>
      <c r="N669" s="2">
        <f t="shared" si="129"/>
        <v>129</v>
      </c>
      <c r="O669" s="6" t="str">
        <f t="shared" si="130"/>
        <v>Gym Volontaire
 de 17h 00 à 18h 00</v>
      </c>
      <c r="P669" t="str">
        <f t="shared" si="122"/>
        <v>OK</v>
      </c>
    </row>
    <row r="670" spans="1:16" x14ac:dyDescent="0.25">
      <c r="A670">
        <f t="shared" si="123"/>
        <v>1</v>
      </c>
      <c r="B670" s="54">
        <f t="shared" si="131"/>
        <v>2</v>
      </c>
      <c r="C670" s="55" t="str">
        <f t="shared" si="124"/>
        <v>janvier</v>
      </c>
      <c r="D670">
        <f t="shared" si="133"/>
        <v>2018</v>
      </c>
      <c r="E670" s="13">
        <v>43101</v>
      </c>
      <c r="F670" s="16">
        <v>0.75</v>
      </c>
      <c r="G670" s="16">
        <v>0.9375</v>
      </c>
      <c r="H670" s="16" t="s">
        <v>10</v>
      </c>
      <c r="J670" s="1">
        <f t="shared" si="126"/>
        <v>0.1875</v>
      </c>
      <c r="K670" s="2">
        <f t="shared" si="127"/>
        <v>0</v>
      </c>
      <c r="L670" s="2">
        <f t="shared" si="125"/>
        <v>2</v>
      </c>
      <c r="M670" s="2">
        <f t="shared" si="128"/>
        <v>130</v>
      </c>
      <c r="N670" s="2">
        <f t="shared" si="129"/>
        <v>183</v>
      </c>
      <c r="O670" s="6" t="str">
        <f t="shared" si="130"/>
        <v>CNT
 de 18h 00 à 22h 30</v>
      </c>
      <c r="P670" t="str">
        <f t="shared" si="122"/>
        <v>OK</v>
      </c>
    </row>
    <row r="671" spans="1:16" x14ac:dyDescent="0.25">
      <c r="A671">
        <f t="shared" si="123"/>
        <v>1</v>
      </c>
      <c r="B671" s="54">
        <f t="shared" si="131"/>
        <v>3</v>
      </c>
      <c r="C671" s="55" t="str">
        <f t="shared" si="124"/>
        <v>janvier</v>
      </c>
      <c r="D671">
        <f t="shared" si="133"/>
        <v>2018</v>
      </c>
      <c r="E671" s="13">
        <v>43102</v>
      </c>
      <c r="F671" s="16">
        <v>0.3125</v>
      </c>
      <c r="G671" s="16">
        <v>0.34375</v>
      </c>
      <c r="H671" s="16" t="s">
        <v>11</v>
      </c>
      <c r="J671" s="1">
        <f t="shared" si="126"/>
        <v>3.125E-2</v>
      </c>
      <c r="K671" s="2">
        <f t="shared" si="127"/>
        <v>0</v>
      </c>
      <c r="L671" s="2">
        <f t="shared" si="125"/>
        <v>3</v>
      </c>
      <c r="M671" s="2">
        <f t="shared" si="128"/>
        <v>4</v>
      </c>
      <c r="N671" s="2">
        <f t="shared" si="129"/>
        <v>12</v>
      </c>
      <c r="O671" s="6" t="str">
        <f t="shared" si="130"/>
        <v>SDIS et/OU PSIG
 de 7h 30 à 8h 15</v>
      </c>
      <c r="P671" t="str">
        <f t="shared" si="122"/>
        <v>OK</v>
      </c>
    </row>
    <row r="672" spans="1:16" x14ac:dyDescent="0.25">
      <c r="A672">
        <f t="shared" si="123"/>
        <v>1</v>
      </c>
      <c r="B672" s="54">
        <f t="shared" si="131"/>
        <v>3</v>
      </c>
      <c r="C672" s="55" t="str">
        <f t="shared" si="124"/>
        <v>janvier</v>
      </c>
      <c r="D672">
        <f t="shared" si="133"/>
        <v>2018</v>
      </c>
      <c r="E672" s="13">
        <v>43102</v>
      </c>
      <c r="F672" s="16">
        <v>0.35416666666666669</v>
      </c>
      <c r="G672" s="16">
        <v>0.5</v>
      </c>
      <c r="H672" s="16" t="s">
        <v>12</v>
      </c>
      <c r="J672" s="1">
        <f t="shared" si="126"/>
        <v>0.14583333333333331</v>
      </c>
      <c r="K672" s="2">
        <f t="shared" si="127"/>
        <v>0</v>
      </c>
      <c r="L672" s="2">
        <f t="shared" si="125"/>
        <v>3</v>
      </c>
      <c r="M672" s="2">
        <f t="shared" si="128"/>
        <v>16</v>
      </c>
      <c r="N672" s="2">
        <f t="shared" si="129"/>
        <v>57</v>
      </c>
      <c r="O672" s="6" t="str">
        <f t="shared" si="130"/>
        <v>Collège C
 de 8h 30 à 12h 00</v>
      </c>
      <c r="P672" t="str">
        <f t="shared" si="122"/>
        <v>OK</v>
      </c>
    </row>
    <row r="673" spans="1:16" x14ac:dyDescent="0.25">
      <c r="A673">
        <f t="shared" si="123"/>
        <v>1</v>
      </c>
      <c r="B673" s="54">
        <f t="shared" si="131"/>
        <v>3</v>
      </c>
      <c r="C673" s="55" t="str">
        <f t="shared" si="124"/>
        <v>janvier</v>
      </c>
      <c r="D673">
        <f t="shared" si="133"/>
        <v>2018</v>
      </c>
      <c r="E673" s="13">
        <v>43102</v>
      </c>
      <c r="F673" s="16">
        <v>0.52083333333333337</v>
      </c>
      <c r="G673" s="16">
        <v>0.5625</v>
      </c>
      <c r="H673" s="16" t="s">
        <v>13</v>
      </c>
      <c r="J673" s="1">
        <f t="shared" si="126"/>
        <v>4.166666666666663E-2</v>
      </c>
      <c r="K673" s="2">
        <f t="shared" si="127"/>
        <v>0</v>
      </c>
      <c r="L673" s="2">
        <f t="shared" si="125"/>
        <v>3</v>
      </c>
      <c r="M673" s="2">
        <f t="shared" si="128"/>
        <v>64</v>
      </c>
      <c r="N673" s="2">
        <f t="shared" si="129"/>
        <v>75</v>
      </c>
      <c r="O673" s="6" t="str">
        <f t="shared" si="130"/>
        <v>Maison Des Cèdres
 de 12h 30 à 13h 30</v>
      </c>
      <c r="P673" t="str">
        <f t="shared" si="122"/>
        <v>OK</v>
      </c>
    </row>
    <row r="674" spans="1:16" x14ac:dyDescent="0.25">
      <c r="A674">
        <f t="shared" si="123"/>
        <v>1</v>
      </c>
      <c r="B674" s="54">
        <f t="shared" si="131"/>
        <v>3</v>
      </c>
      <c r="C674" s="55" t="str">
        <f t="shared" si="124"/>
        <v>janvier</v>
      </c>
      <c r="D674">
        <f t="shared" si="133"/>
        <v>2018</v>
      </c>
      <c r="E674" s="13">
        <v>43102</v>
      </c>
      <c r="F674" s="16">
        <v>0.58333333333333337</v>
      </c>
      <c r="G674" s="16">
        <v>0.75</v>
      </c>
      <c r="H674" s="16" t="s">
        <v>6</v>
      </c>
      <c r="J674" s="1">
        <f t="shared" si="126"/>
        <v>0.16666666666666663</v>
      </c>
      <c r="K674" s="2">
        <f t="shared" si="127"/>
        <v>0</v>
      </c>
      <c r="L674" s="2">
        <f t="shared" si="125"/>
        <v>3</v>
      </c>
      <c r="M674" s="2">
        <f t="shared" si="128"/>
        <v>82</v>
      </c>
      <c r="N674" s="2">
        <f t="shared" si="129"/>
        <v>129</v>
      </c>
      <c r="O674" s="6" t="str">
        <f t="shared" si="130"/>
        <v>Lycée
 de 14h 00 à 18h 00</v>
      </c>
      <c r="P674" t="str">
        <f t="shared" si="122"/>
        <v>OK</v>
      </c>
    </row>
    <row r="675" spans="1:16" x14ac:dyDescent="0.25">
      <c r="A675">
        <f t="shared" si="123"/>
        <v>1</v>
      </c>
      <c r="B675" s="54">
        <f t="shared" si="131"/>
        <v>3</v>
      </c>
      <c r="C675" s="55" t="str">
        <f t="shared" si="124"/>
        <v>janvier</v>
      </c>
      <c r="D675">
        <f t="shared" si="133"/>
        <v>2018</v>
      </c>
      <c r="E675" s="13">
        <v>43102</v>
      </c>
      <c r="F675" s="16">
        <v>0.75</v>
      </c>
      <c r="G675" s="16">
        <v>0.83333333333333337</v>
      </c>
      <c r="H675" s="16" t="s">
        <v>14</v>
      </c>
      <c r="J675" s="1">
        <f t="shared" si="126"/>
        <v>8.333333333333337E-2</v>
      </c>
      <c r="K675" s="2">
        <f t="shared" si="127"/>
        <v>0</v>
      </c>
      <c r="L675" s="2">
        <f t="shared" si="125"/>
        <v>3</v>
      </c>
      <c r="M675" s="2">
        <f t="shared" si="128"/>
        <v>130</v>
      </c>
      <c r="N675" s="2">
        <f t="shared" si="129"/>
        <v>153</v>
      </c>
      <c r="O675" s="6" t="str">
        <f t="shared" si="130"/>
        <v>Public
 de 18h 00 à 20h 00</v>
      </c>
      <c r="P675" t="str">
        <f t="shared" si="122"/>
        <v>OK</v>
      </c>
    </row>
    <row r="676" spans="1:16" x14ac:dyDescent="0.25">
      <c r="A676">
        <f t="shared" si="123"/>
        <v>1</v>
      </c>
      <c r="B676" s="54">
        <f t="shared" si="131"/>
        <v>3</v>
      </c>
      <c r="C676" s="55" t="str">
        <f t="shared" si="124"/>
        <v>janvier</v>
      </c>
      <c r="D676">
        <f t="shared" si="133"/>
        <v>2018</v>
      </c>
      <c r="E676" s="13">
        <v>43102</v>
      </c>
      <c r="F676" s="16">
        <v>0.82986111111111116</v>
      </c>
      <c r="G676" s="16">
        <v>0.9375</v>
      </c>
      <c r="H676" s="16" t="s">
        <v>10</v>
      </c>
      <c r="J676" s="1">
        <f t="shared" si="126"/>
        <v>0.10763888888888884</v>
      </c>
      <c r="K676" s="2">
        <f t="shared" si="127"/>
        <v>0</v>
      </c>
      <c r="L676" s="2">
        <f t="shared" si="125"/>
        <v>3</v>
      </c>
      <c r="M676" s="2">
        <f t="shared" si="128"/>
        <v>153</v>
      </c>
      <c r="N676" s="2">
        <f t="shared" si="129"/>
        <v>183</v>
      </c>
      <c r="O676" s="6" t="str">
        <f t="shared" si="130"/>
        <v>CNT
 de 19h 55 à 22h 30</v>
      </c>
      <c r="P676" t="str">
        <f t="shared" si="122"/>
        <v>Erreur</v>
      </c>
    </row>
    <row r="677" spans="1:16" x14ac:dyDescent="0.25">
      <c r="A677">
        <f t="shared" si="123"/>
        <v>1</v>
      </c>
      <c r="B677" s="54">
        <f t="shared" si="131"/>
        <v>4</v>
      </c>
      <c r="C677" s="55" t="str">
        <f t="shared" si="124"/>
        <v>janvier</v>
      </c>
      <c r="D677">
        <f t="shared" si="133"/>
        <v>2018</v>
      </c>
      <c r="E677" s="13">
        <v>43103</v>
      </c>
      <c r="F677" s="16">
        <v>0.33333333333333331</v>
      </c>
      <c r="G677" s="16">
        <v>0.41666666666666669</v>
      </c>
      <c r="H677" s="16" t="s">
        <v>6</v>
      </c>
      <c r="J677" s="1">
        <f t="shared" si="126"/>
        <v>8.333333333333337E-2</v>
      </c>
      <c r="K677" s="2">
        <f t="shared" si="127"/>
        <v>0</v>
      </c>
      <c r="L677" s="2">
        <f t="shared" si="125"/>
        <v>4</v>
      </c>
      <c r="M677" s="2">
        <f t="shared" si="128"/>
        <v>10</v>
      </c>
      <c r="N677" s="2">
        <f t="shared" si="129"/>
        <v>33</v>
      </c>
      <c r="O677" s="6" t="str">
        <f t="shared" si="130"/>
        <v>Lycée
 de 8h 00 à 10h 00</v>
      </c>
      <c r="P677" t="str">
        <f t="shared" si="122"/>
        <v>OK</v>
      </c>
    </row>
    <row r="678" spans="1:16" x14ac:dyDescent="0.25">
      <c r="A678">
        <f t="shared" si="123"/>
        <v>1</v>
      </c>
      <c r="B678" s="54">
        <f t="shared" si="131"/>
        <v>4</v>
      </c>
      <c r="C678" s="55" t="str">
        <f t="shared" si="124"/>
        <v>janvier</v>
      </c>
      <c r="D678">
        <f t="shared" si="133"/>
        <v>2018</v>
      </c>
      <c r="E678" s="13">
        <v>43103</v>
      </c>
      <c r="F678" s="16">
        <v>0.41666666666666669</v>
      </c>
      <c r="G678" s="16">
        <v>0.5</v>
      </c>
      <c r="H678" s="16" t="s">
        <v>6</v>
      </c>
      <c r="J678" s="1">
        <f t="shared" si="126"/>
        <v>8.3333333333333315E-2</v>
      </c>
      <c r="K678" s="2">
        <f t="shared" si="127"/>
        <v>0</v>
      </c>
      <c r="L678" s="2">
        <f t="shared" si="125"/>
        <v>4</v>
      </c>
      <c r="M678" s="2">
        <f t="shared" si="128"/>
        <v>34</v>
      </c>
      <c r="N678" s="2">
        <f t="shared" si="129"/>
        <v>57</v>
      </c>
      <c r="O678" s="6" t="str">
        <f t="shared" si="130"/>
        <v>Lycée
 de 10h 00 à 12h 00</v>
      </c>
      <c r="P678" t="str">
        <f t="shared" si="122"/>
        <v>OK</v>
      </c>
    </row>
    <row r="679" spans="1:16" x14ac:dyDescent="0.25">
      <c r="A679">
        <f t="shared" si="123"/>
        <v>1</v>
      </c>
      <c r="B679" s="54">
        <f t="shared" si="131"/>
        <v>4</v>
      </c>
      <c r="C679" s="55" t="str">
        <f t="shared" si="124"/>
        <v>janvier</v>
      </c>
      <c r="D679">
        <f t="shared" si="133"/>
        <v>2018</v>
      </c>
      <c r="E679" s="13">
        <v>43103</v>
      </c>
      <c r="F679" s="16">
        <v>0.52083333333333337</v>
      </c>
      <c r="G679" s="16">
        <v>0.60416666666666663</v>
      </c>
      <c r="H679" s="16" t="s">
        <v>10</v>
      </c>
      <c r="J679" s="1">
        <f t="shared" si="126"/>
        <v>8.3333333333333259E-2</v>
      </c>
      <c r="K679" s="2">
        <f t="shared" si="127"/>
        <v>0</v>
      </c>
      <c r="L679" s="2">
        <f t="shared" si="125"/>
        <v>4</v>
      </c>
      <c r="M679" s="2">
        <f t="shared" si="128"/>
        <v>64</v>
      </c>
      <c r="N679" s="2">
        <f t="shared" si="129"/>
        <v>87</v>
      </c>
      <c r="O679" s="6" t="str">
        <f t="shared" si="130"/>
        <v>CNT
 de 12h 30 à 14h 30</v>
      </c>
      <c r="P679" t="str">
        <f t="shared" si="122"/>
        <v>OK</v>
      </c>
    </row>
    <row r="680" spans="1:16" x14ac:dyDescent="0.25">
      <c r="A680">
        <f t="shared" si="123"/>
        <v>1</v>
      </c>
      <c r="B680" s="54">
        <f t="shared" si="131"/>
        <v>4</v>
      </c>
      <c r="C680" s="55" t="str">
        <f t="shared" si="124"/>
        <v>janvier</v>
      </c>
      <c r="D680">
        <f t="shared" si="133"/>
        <v>2018</v>
      </c>
      <c r="E680" s="13">
        <v>43103</v>
      </c>
      <c r="F680" s="16">
        <v>0.60416666666666663</v>
      </c>
      <c r="G680" s="16">
        <v>0.79166666666666663</v>
      </c>
      <c r="H680" s="16" t="s">
        <v>14</v>
      </c>
      <c r="J680" s="1">
        <f t="shared" si="126"/>
        <v>0.1875</v>
      </c>
      <c r="K680" s="2">
        <f t="shared" si="127"/>
        <v>0</v>
      </c>
      <c r="L680" s="2">
        <f t="shared" si="125"/>
        <v>4</v>
      </c>
      <c r="M680" s="2">
        <f t="shared" si="128"/>
        <v>88</v>
      </c>
      <c r="N680" s="2">
        <f t="shared" si="129"/>
        <v>141</v>
      </c>
      <c r="O680" s="6" t="str">
        <f t="shared" si="130"/>
        <v>Public
 de 14h 30 à 19h 00</v>
      </c>
      <c r="P680" t="str">
        <f t="shared" si="122"/>
        <v>OK</v>
      </c>
    </row>
    <row r="681" spans="1:16" x14ac:dyDescent="0.25">
      <c r="A681">
        <f t="shared" si="123"/>
        <v>1</v>
      </c>
      <c r="B681" s="54">
        <f t="shared" si="131"/>
        <v>4</v>
      </c>
      <c r="C681" s="55" t="str">
        <f t="shared" si="124"/>
        <v>janvier</v>
      </c>
      <c r="D681">
        <f t="shared" si="133"/>
        <v>2018</v>
      </c>
      <c r="E681" s="13">
        <v>43103</v>
      </c>
      <c r="F681" s="16">
        <v>0.79166666666666663</v>
      </c>
      <c r="G681" s="16">
        <v>0.83333333333333337</v>
      </c>
      <c r="H681" s="16" t="s">
        <v>10</v>
      </c>
      <c r="J681" s="1">
        <f t="shared" si="126"/>
        <v>4.1666666666666741E-2</v>
      </c>
      <c r="K681" s="2">
        <f t="shared" si="127"/>
        <v>0</v>
      </c>
      <c r="L681" s="2">
        <f t="shared" si="125"/>
        <v>4</v>
      </c>
      <c r="M681" s="2">
        <f t="shared" si="128"/>
        <v>142</v>
      </c>
      <c r="N681" s="2">
        <f t="shared" si="129"/>
        <v>153</v>
      </c>
      <c r="O681" s="6" t="str">
        <f t="shared" si="130"/>
        <v>CNT
 de 19h 00 à 20h 00</v>
      </c>
      <c r="P681" t="str">
        <f t="shared" si="122"/>
        <v>OK</v>
      </c>
    </row>
    <row r="682" spans="1:16" x14ac:dyDescent="0.25">
      <c r="A682">
        <f t="shared" si="123"/>
        <v>1</v>
      </c>
      <c r="B682" s="54">
        <f t="shared" si="131"/>
        <v>4</v>
      </c>
      <c r="C682" s="55" t="str">
        <f t="shared" si="124"/>
        <v>janvier</v>
      </c>
      <c r="D682">
        <f t="shared" si="133"/>
        <v>2018</v>
      </c>
      <c r="E682" s="13">
        <v>43103</v>
      </c>
      <c r="F682" s="16">
        <v>0.83333333333333337</v>
      </c>
      <c r="G682" s="16">
        <v>0.9375</v>
      </c>
      <c r="H682" s="16" t="s">
        <v>25</v>
      </c>
      <c r="J682" s="1">
        <f t="shared" si="126"/>
        <v>0.10416666666666663</v>
      </c>
      <c r="K682" s="2">
        <f t="shared" si="127"/>
        <v>0</v>
      </c>
      <c r="L682" s="2">
        <f t="shared" si="125"/>
        <v>4</v>
      </c>
      <c r="M682" s="2">
        <f t="shared" si="128"/>
        <v>154</v>
      </c>
      <c r="N682" s="2">
        <f t="shared" si="129"/>
        <v>183</v>
      </c>
      <c r="O682" s="6" t="str">
        <f t="shared" si="130"/>
        <v>Plongeurs masqués
 de 20h 00 à 22h 30</v>
      </c>
      <c r="P682" t="str">
        <f t="shared" si="122"/>
        <v>OK</v>
      </c>
    </row>
    <row r="683" spans="1:16" x14ac:dyDescent="0.25">
      <c r="A683">
        <f t="shared" si="123"/>
        <v>1</v>
      </c>
      <c r="B683" s="54">
        <f t="shared" si="131"/>
        <v>5</v>
      </c>
      <c r="C683" s="55" t="str">
        <f t="shared" si="124"/>
        <v>janvier</v>
      </c>
      <c r="D683">
        <f t="shared" si="133"/>
        <v>2018</v>
      </c>
      <c r="E683" s="13">
        <v>43104</v>
      </c>
      <c r="F683" s="16">
        <v>0.35416666666666669</v>
      </c>
      <c r="G683" s="16">
        <v>0.41666666666666669</v>
      </c>
      <c r="H683" s="16" t="s">
        <v>9</v>
      </c>
      <c r="J683" s="1">
        <f t="shared" si="126"/>
        <v>6.25E-2</v>
      </c>
      <c r="K683" s="2">
        <f t="shared" si="127"/>
        <v>0</v>
      </c>
      <c r="L683" s="2">
        <f t="shared" si="125"/>
        <v>5</v>
      </c>
      <c r="M683" s="2">
        <f t="shared" si="128"/>
        <v>16</v>
      </c>
      <c r="N683" s="2">
        <f t="shared" si="129"/>
        <v>33</v>
      </c>
      <c r="O683" s="6" t="str">
        <f t="shared" si="130"/>
        <v>Collège B
 de 8h 30 à 10h 00</v>
      </c>
      <c r="P683" t="str">
        <f t="shared" si="122"/>
        <v>OK</v>
      </c>
    </row>
    <row r="684" spans="1:16" x14ac:dyDescent="0.25">
      <c r="A684">
        <f t="shared" si="123"/>
        <v>1</v>
      </c>
      <c r="B684" s="54">
        <f t="shared" si="131"/>
        <v>5</v>
      </c>
      <c r="C684" s="55" t="str">
        <f t="shared" si="124"/>
        <v>janvier</v>
      </c>
      <c r="D684">
        <f t="shared" si="133"/>
        <v>2018</v>
      </c>
      <c r="E684" s="13">
        <v>43104</v>
      </c>
      <c r="F684" s="16">
        <v>0.52083333333333337</v>
      </c>
      <c r="G684" s="16">
        <v>0.5625</v>
      </c>
      <c r="H684" s="16" t="s">
        <v>18</v>
      </c>
      <c r="J684" s="1">
        <f t="shared" si="126"/>
        <v>4.166666666666663E-2</v>
      </c>
      <c r="K684" s="2">
        <f t="shared" si="127"/>
        <v>0</v>
      </c>
      <c r="L684" s="2">
        <f t="shared" si="125"/>
        <v>5</v>
      </c>
      <c r="M684" s="2">
        <f t="shared" si="128"/>
        <v>64</v>
      </c>
      <c r="N684" s="2">
        <f t="shared" si="129"/>
        <v>75</v>
      </c>
      <c r="O684" s="6" t="str">
        <f t="shared" si="130"/>
        <v>Inss
 de 12h 30 à 13h 30</v>
      </c>
      <c r="P684" t="str">
        <f t="shared" si="122"/>
        <v>OK</v>
      </c>
    </row>
    <row r="685" spans="1:16" x14ac:dyDescent="0.25">
      <c r="A685">
        <f t="shared" si="123"/>
        <v>1</v>
      </c>
      <c r="B685" s="54">
        <f t="shared" si="131"/>
        <v>5</v>
      </c>
      <c r="C685" s="55" t="str">
        <f t="shared" si="124"/>
        <v>janvier</v>
      </c>
      <c r="D685">
        <f t="shared" si="133"/>
        <v>2018</v>
      </c>
      <c r="E685" s="13">
        <v>43104</v>
      </c>
      <c r="F685" s="16">
        <v>0.58333333333333337</v>
      </c>
      <c r="G685" s="16">
        <v>0.61111111111111105</v>
      </c>
      <c r="H685" s="16" t="s">
        <v>19</v>
      </c>
      <c r="J685" s="1">
        <f t="shared" si="126"/>
        <v>2.7777777777777679E-2</v>
      </c>
      <c r="K685" s="2">
        <f t="shared" si="127"/>
        <v>0</v>
      </c>
      <c r="L685" s="2">
        <f t="shared" si="125"/>
        <v>5</v>
      </c>
      <c r="M685" s="2">
        <f t="shared" si="128"/>
        <v>82</v>
      </c>
      <c r="N685" s="2">
        <f t="shared" si="129"/>
        <v>88.999999999999972</v>
      </c>
      <c r="O685" s="6" t="str">
        <f t="shared" si="130"/>
        <v>Ecole Primaire A
 de 14h 00 à 14h 40</v>
      </c>
      <c r="P685" t="str">
        <f t="shared" si="122"/>
        <v>OK</v>
      </c>
    </row>
    <row r="686" spans="1:16" x14ac:dyDescent="0.25">
      <c r="A686">
        <f t="shared" si="123"/>
        <v>1</v>
      </c>
      <c r="B686" s="54">
        <f t="shared" si="131"/>
        <v>5</v>
      </c>
      <c r="C686" s="55" t="str">
        <f t="shared" si="124"/>
        <v>janvier</v>
      </c>
      <c r="D686">
        <f t="shared" si="133"/>
        <v>2018</v>
      </c>
      <c r="E686" s="13">
        <v>43104</v>
      </c>
      <c r="F686" s="16">
        <v>0.61458333333333337</v>
      </c>
      <c r="G686" s="16">
        <v>0.64236111111111105</v>
      </c>
      <c r="H686" s="16" t="s">
        <v>19</v>
      </c>
      <c r="J686" s="1">
        <f t="shared" si="126"/>
        <v>2.7777777777777679E-2</v>
      </c>
      <c r="K686" s="2">
        <f t="shared" si="127"/>
        <v>0</v>
      </c>
      <c r="L686" s="2">
        <f t="shared" si="125"/>
        <v>5</v>
      </c>
      <c r="M686" s="2">
        <f t="shared" si="128"/>
        <v>91</v>
      </c>
      <c r="N686" s="2">
        <f t="shared" si="129"/>
        <v>97.999999999999972</v>
      </c>
      <c r="O686" s="6" t="str">
        <f t="shared" si="130"/>
        <v>Ecole Primaire A
 de 14h 45 à 15h 25</v>
      </c>
      <c r="P686" t="str">
        <f t="shared" si="122"/>
        <v>OK</v>
      </c>
    </row>
    <row r="687" spans="1:16" x14ac:dyDescent="0.25">
      <c r="A687">
        <f t="shared" si="123"/>
        <v>1</v>
      </c>
      <c r="B687" s="54">
        <f t="shared" si="131"/>
        <v>5</v>
      </c>
      <c r="C687" s="55" t="str">
        <f t="shared" si="124"/>
        <v>janvier</v>
      </c>
      <c r="D687">
        <f t="shared" si="133"/>
        <v>2018</v>
      </c>
      <c r="E687" s="13">
        <v>43104</v>
      </c>
      <c r="F687" s="16">
        <v>0.66666666666666663</v>
      </c>
      <c r="G687" s="16">
        <v>0.75</v>
      </c>
      <c r="H687" s="16" t="s">
        <v>6</v>
      </c>
      <c r="J687" s="1">
        <f t="shared" si="126"/>
        <v>8.333333333333337E-2</v>
      </c>
      <c r="K687" s="2">
        <f t="shared" si="127"/>
        <v>0</v>
      </c>
      <c r="L687" s="2">
        <f t="shared" si="125"/>
        <v>5</v>
      </c>
      <c r="M687" s="2">
        <f t="shared" si="128"/>
        <v>106</v>
      </c>
      <c r="N687" s="2">
        <f t="shared" si="129"/>
        <v>129</v>
      </c>
      <c r="O687" s="6" t="str">
        <f t="shared" si="130"/>
        <v>Lycée
 de 16h 00 à 18h 00</v>
      </c>
      <c r="P687" t="str">
        <f t="shared" si="122"/>
        <v>OK</v>
      </c>
    </row>
    <row r="688" spans="1:16" x14ac:dyDescent="0.25">
      <c r="A688">
        <f t="shared" si="123"/>
        <v>1</v>
      </c>
      <c r="B688" s="54">
        <f t="shared" si="131"/>
        <v>5</v>
      </c>
      <c r="C688" s="55" t="str">
        <f t="shared" si="124"/>
        <v>janvier</v>
      </c>
      <c r="D688">
        <f t="shared" si="133"/>
        <v>2018</v>
      </c>
      <c r="E688" s="13">
        <v>43104</v>
      </c>
      <c r="F688" s="16">
        <v>0.75</v>
      </c>
      <c r="G688" s="16">
        <v>0.83333333333333337</v>
      </c>
      <c r="H688" s="16" t="s">
        <v>14</v>
      </c>
      <c r="J688" s="1">
        <f t="shared" si="126"/>
        <v>8.333333333333337E-2</v>
      </c>
      <c r="K688" s="2">
        <f t="shared" si="127"/>
        <v>0</v>
      </c>
      <c r="L688" s="2">
        <f t="shared" si="125"/>
        <v>5</v>
      </c>
      <c r="M688" s="2">
        <f t="shared" si="128"/>
        <v>130</v>
      </c>
      <c r="N688" s="2">
        <f t="shared" si="129"/>
        <v>153</v>
      </c>
      <c r="O688" s="6" t="str">
        <f t="shared" si="130"/>
        <v>Public
 de 18h 00 à 20h 00</v>
      </c>
      <c r="P688" t="str">
        <f t="shared" si="122"/>
        <v>OK</v>
      </c>
    </row>
    <row r="689" spans="1:16" x14ac:dyDescent="0.25">
      <c r="A689">
        <f t="shared" si="123"/>
        <v>1</v>
      </c>
      <c r="B689" s="54">
        <f t="shared" si="131"/>
        <v>5</v>
      </c>
      <c r="C689" s="55" t="str">
        <f t="shared" si="124"/>
        <v>janvier</v>
      </c>
      <c r="D689">
        <f t="shared" si="133"/>
        <v>2018</v>
      </c>
      <c r="E689" s="13">
        <v>43104</v>
      </c>
      <c r="F689" s="16">
        <v>0.83333333333333337</v>
      </c>
      <c r="G689" s="16">
        <v>0.9375</v>
      </c>
      <c r="H689" s="16" t="s">
        <v>10</v>
      </c>
      <c r="J689" s="1">
        <f t="shared" si="126"/>
        <v>0.10416666666666663</v>
      </c>
      <c r="K689" s="2">
        <f t="shared" si="127"/>
        <v>0</v>
      </c>
      <c r="L689" s="2">
        <f t="shared" si="125"/>
        <v>5</v>
      </c>
      <c r="M689" s="2">
        <f t="shared" si="128"/>
        <v>154</v>
      </c>
      <c r="N689" s="2">
        <f t="shared" si="129"/>
        <v>183</v>
      </c>
      <c r="O689" s="6" t="str">
        <f t="shared" si="130"/>
        <v>CNT
 de 20h 00 à 22h 30</v>
      </c>
      <c r="P689" t="str">
        <f t="shared" si="122"/>
        <v>OK</v>
      </c>
    </row>
    <row r="690" spans="1:16" x14ac:dyDescent="0.25">
      <c r="A690">
        <f t="shared" si="123"/>
        <v>1</v>
      </c>
      <c r="B690" s="54">
        <f t="shared" si="131"/>
        <v>6</v>
      </c>
      <c r="C690" s="55" t="str">
        <f t="shared" si="124"/>
        <v>janvier</v>
      </c>
      <c r="D690">
        <f t="shared" si="133"/>
        <v>2018</v>
      </c>
      <c r="E690" s="13">
        <v>43105</v>
      </c>
      <c r="F690" s="16">
        <v>0.375</v>
      </c>
      <c r="G690" s="16">
        <v>0.47916666666666669</v>
      </c>
      <c r="H690" s="16" t="s">
        <v>21</v>
      </c>
      <c r="J690" s="1">
        <f t="shared" si="126"/>
        <v>0.10416666666666669</v>
      </c>
      <c r="K690" s="2">
        <f t="shared" si="127"/>
        <v>0</v>
      </c>
      <c r="L690" s="2">
        <f t="shared" si="125"/>
        <v>6</v>
      </c>
      <c r="M690" s="2">
        <f t="shared" si="128"/>
        <v>22</v>
      </c>
      <c r="N690" s="2">
        <f t="shared" si="129"/>
        <v>51</v>
      </c>
      <c r="O690" s="6" t="str">
        <f t="shared" si="130"/>
        <v>Ecole Primaire B
 de 9h 00 à 11h 30</v>
      </c>
      <c r="P690" t="str">
        <f t="shared" si="122"/>
        <v>OK</v>
      </c>
    </row>
    <row r="691" spans="1:16" x14ac:dyDescent="0.25">
      <c r="A691">
        <f t="shared" si="123"/>
        <v>1</v>
      </c>
      <c r="B691" s="54">
        <f t="shared" si="131"/>
        <v>6</v>
      </c>
      <c r="C691" s="55" t="str">
        <f t="shared" si="124"/>
        <v>janvier</v>
      </c>
      <c r="D691">
        <f t="shared" si="133"/>
        <v>2018</v>
      </c>
      <c r="E691" s="13">
        <v>43105</v>
      </c>
      <c r="F691" s="16">
        <v>0.52083333333333337</v>
      </c>
      <c r="G691" s="16">
        <v>0.5625</v>
      </c>
      <c r="H691" s="16" t="s">
        <v>13</v>
      </c>
      <c r="J691" s="1">
        <f t="shared" si="126"/>
        <v>4.166666666666663E-2</v>
      </c>
      <c r="K691" s="2">
        <f t="shared" si="127"/>
        <v>0</v>
      </c>
      <c r="L691" s="2">
        <f t="shared" si="125"/>
        <v>6</v>
      </c>
      <c r="M691" s="2">
        <f t="shared" si="128"/>
        <v>64</v>
      </c>
      <c r="N691" s="2">
        <f t="shared" si="129"/>
        <v>75</v>
      </c>
      <c r="O691" s="6" t="str">
        <f t="shared" si="130"/>
        <v>Maison Des Cèdres
 de 12h 30 à 13h 30</v>
      </c>
      <c r="P691" t="str">
        <f t="shared" si="122"/>
        <v>OK</v>
      </c>
    </row>
    <row r="692" spans="1:16" x14ac:dyDescent="0.25">
      <c r="A692">
        <f t="shared" si="123"/>
        <v>1</v>
      </c>
      <c r="B692" s="54">
        <f t="shared" si="131"/>
        <v>6</v>
      </c>
      <c r="C692" s="55" t="str">
        <f t="shared" si="124"/>
        <v>janvier</v>
      </c>
      <c r="D692">
        <f t="shared" si="133"/>
        <v>2018</v>
      </c>
      <c r="E692" s="13">
        <v>43105</v>
      </c>
      <c r="F692" s="16">
        <v>0.58333333333333337</v>
      </c>
      <c r="G692" s="16">
        <v>0.66666666666666663</v>
      </c>
      <c r="H692" s="16" t="s">
        <v>6</v>
      </c>
      <c r="J692" s="1">
        <f t="shared" si="126"/>
        <v>8.3333333333333259E-2</v>
      </c>
      <c r="K692" s="2">
        <f t="shared" si="127"/>
        <v>0</v>
      </c>
      <c r="L692" s="2">
        <f t="shared" si="125"/>
        <v>6</v>
      </c>
      <c r="M692" s="2">
        <f t="shared" si="128"/>
        <v>82</v>
      </c>
      <c r="N692" s="2">
        <f t="shared" si="129"/>
        <v>105</v>
      </c>
      <c r="O692" s="6" t="str">
        <f t="shared" si="130"/>
        <v>Lycée
 de 14h 00 à 16h 00</v>
      </c>
      <c r="P692" t="str">
        <f t="shared" si="122"/>
        <v>OK</v>
      </c>
    </row>
    <row r="693" spans="1:16" x14ac:dyDescent="0.25">
      <c r="A693">
        <f t="shared" si="123"/>
        <v>1</v>
      </c>
      <c r="B693" s="54">
        <f t="shared" si="131"/>
        <v>6</v>
      </c>
      <c r="C693" s="55" t="str">
        <f t="shared" si="124"/>
        <v>janvier</v>
      </c>
      <c r="D693">
        <f t="shared" si="133"/>
        <v>2018</v>
      </c>
      <c r="E693" s="13">
        <v>43105</v>
      </c>
      <c r="F693" s="16">
        <v>0.66666666666666663</v>
      </c>
      <c r="G693" s="16">
        <v>0.75</v>
      </c>
      <c r="H693" s="16" t="s">
        <v>6</v>
      </c>
      <c r="J693" s="1">
        <f t="shared" si="126"/>
        <v>8.333333333333337E-2</v>
      </c>
      <c r="K693" s="2">
        <f t="shared" si="127"/>
        <v>0</v>
      </c>
      <c r="L693" s="2">
        <f t="shared" si="125"/>
        <v>6</v>
      </c>
      <c r="M693" s="2">
        <f t="shared" si="128"/>
        <v>106</v>
      </c>
      <c r="N693" s="2">
        <f t="shared" si="129"/>
        <v>129</v>
      </c>
      <c r="O693" s="6" t="str">
        <f t="shared" si="130"/>
        <v>Lycée
 de 16h 00 à 18h 00</v>
      </c>
      <c r="P693" t="str">
        <f t="shared" si="122"/>
        <v>OK</v>
      </c>
    </row>
    <row r="694" spans="1:16" x14ac:dyDescent="0.25">
      <c r="A694">
        <f t="shared" si="123"/>
        <v>1</v>
      </c>
      <c r="B694" s="54">
        <f t="shared" si="131"/>
        <v>6</v>
      </c>
      <c r="C694" s="55" t="str">
        <f t="shared" si="124"/>
        <v>janvier</v>
      </c>
      <c r="D694">
        <f t="shared" si="133"/>
        <v>2018</v>
      </c>
      <c r="E694" s="13">
        <v>43105</v>
      </c>
      <c r="F694" s="16">
        <v>0.75</v>
      </c>
      <c r="G694" s="16">
        <v>0.83333333333333337</v>
      </c>
      <c r="H694" s="16" t="s">
        <v>14</v>
      </c>
      <c r="J694" s="1">
        <f t="shared" si="126"/>
        <v>8.333333333333337E-2</v>
      </c>
      <c r="K694" s="2">
        <f t="shared" si="127"/>
        <v>0</v>
      </c>
      <c r="L694" s="2">
        <f t="shared" si="125"/>
        <v>6</v>
      </c>
      <c r="M694" s="2">
        <f t="shared" si="128"/>
        <v>130</v>
      </c>
      <c r="N694" s="2">
        <f t="shared" si="129"/>
        <v>153</v>
      </c>
      <c r="O694" s="6" t="str">
        <f t="shared" si="130"/>
        <v>Public
 de 18h 00 à 20h 00</v>
      </c>
      <c r="P694" t="str">
        <f t="shared" si="122"/>
        <v>OK</v>
      </c>
    </row>
    <row r="695" spans="1:16" x14ac:dyDescent="0.25">
      <c r="A695">
        <f t="shared" si="123"/>
        <v>1</v>
      </c>
      <c r="B695" s="54">
        <f t="shared" si="131"/>
        <v>6</v>
      </c>
      <c r="C695" s="55" t="str">
        <f t="shared" si="124"/>
        <v>janvier</v>
      </c>
      <c r="D695">
        <f t="shared" si="133"/>
        <v>2018</v>
      </c>
      <c r="E695" s="13">
        <v>43105</v>
      </c>
      <c r="F695" s="16">
        <v>0.83333333333333337</v>
      </c>
      <c r="G695" s="16">
        <v>0.875</v>
      </c>
      <c r="H695" s="16" t="s">
        <v>10</v>
      </c>
      <c r="J695" s="1">
        <f t="shared" si="126"/>
        <v>4.166666666666663E-2</v>
      </c>
      <c r="K695" s="2">
        <f t="shared" si="127"/>
        <v>0</v>
      </c>
      <c r="L695" s="2">
        <f t="shared" si="125"/>
        <v>6</v>
      </c>
      <c r="M695" s="2">
        <f t="shared" si="128"/>
        <v>154</v>
      </c>
      <c r="N695" s="2">
        <f t="shared" si="129"/>
        <v>165</v>
      </c>
      <c r="O695" s="6" t="str">
        <f t="shared" si="130"/>
        <v>CNT
 de 20h 00 à 21h 00</v>
      </c>
      <c r="P695" t="str">
        <f t="shared" si="122"/>
        <v>OK</v>
      </c>
    </row>
    <row r="696" spans="1:16" x14ac:dyDescent="0.25">
      <c r="A696">
        <f t="shared" si="123"/>
        <v>1</v>
      </c>
      <c r="B696" s="54">
        <f t="shared" si="131"/>
        <v>6</v>
      </c>
      <c r="C696" s="55" t="str">
        <f t="shared" si="124"/>
        <v>janvier</v>
      </c>
      <c r="D696">
        <f t="shared" si="133"/>
        <v>2018</v>
      </c>
      <c r="E696" s="13">
        <v>43105</v>
      </c>
      <c r="F696" s="16">
        <v>0.875</v>
      </c>
      <c r="G696" s="16">
        <v>0.9375</v>
      </c>
      <c r="H696" s="16" t="s">
        <v>22</v>
      </c>
      <c r="J696" s="1">
        <f t="shared" si="126"/>
        <v>6.25E-2</v>
      </c>
      <c r="K696" s="2">
        <f t="shared" si="127"/>
        <v>0</v>
      </c>
      <c r="L696" s="2">
        <f t="shared" si="125"/>
        <v>6</v>
      </c>
      <c r="M696" s="2">
        <f t="shared" si="128"/>
        <v>166</v>
      </c>
      <c r="N696" s="2">
        <f t="shared" si="129"/>
        <v>183</v>
      </c>
      <c r="O696" s="6" t="str">
        <f t="shared" si="130"/>
        <v>TVSV
 de 21h 00 à 22h 30</v>
      </c>
      <c r="P696" t="str">
        <f t="shared" si="122"/>
        <v>OK</v>
      </c>
    </row>
    <row r="697" spans="1:16" x14ac:dyDescent="0.25">
      <c r="A697">
        <f t="shared" si="123"/>
        <v>1</v>
      </c>
      <c r="B697" s="54">
        <f t="shared" si="131"/>
        <v>7</v>
      </c>
      <c r="C697" s="55" t="str">
        <f t="shared" si="124"/>
        <v>janvier</v>
      </c>
      <c r="D697">
        <f t="shared" si="133"/>
        <v>2018</v>
      </c>
      <c r="E697" s="13">
        <v>43106</v>
      </c>
      <c r="F697" s="16">
        <v>0.33333333333333331</v>
      </c>
      <c r="G697" s="16">
        <v>0.375</v>
      </c>
      <c r="H697" s="16" t="s">
        <v>7</v>
      </c>
      <c r="J697" s="1">
        <f t="shared" si="126"/>
        <v>4.1666666666666685E-2</v>
      </c>
      <c r="K697" s="2">
        <f t="shared" si="127"/>
        <v>0</v>
      </c>
      <c r="L697" s="2">
        <f t="shared" si="125"/>
        <v>7</v>
      </c>
      <c r="M697" s="2">
        <f t="shared" si="128"/>
        <v>10</v>
      </c>
      <c r="N697" s="2">
        <f t="shared" si="129"/>
        <v>21</v>
      </c>
      <c r="O697" s="6" t="str">
        <f t="shared" si="130"/>
        <v>Gym Volontaire
 de 8h 00 à 9h 00</v>
      </c>
      <c r="P697" t="str">
        <f t="shared" si="122"/>
        <v>OK</v>
      </c>
    </row>
    <row r="698" spans="1:16" x14ac:dyDescent="0.25">
      <c r="A698">
        <f t="shared" si="123"/>
        <v>1</v>
      </c>
      <c r="B698" s="54">
        <f t="shared" si="131"/>
        <v>7</v>
      </c>
      <c r="C698" s="55" t="str">
        <f t="shared" si="124"/>
        <v>janvier</v>
      </c>
      <c r="D698">
        <f t="shared" si="133"/>
        <v>2018</v>
      </c>
      <c r="E698" s="13">
        <v>43106</v>
      </c>
      <c r="F698" s="16">
        <v>0.375</v>
      </c>
      <c r="G698" s="16">
        <v>0.45833333333333331</v>
      </c>
      <c r="H698" s="16" t="s">
        <v>23</v>
      </c>
      <c r="J698" s="1">
        <f t="shared" si="126"/>
        <v>8.3333333333333315E-2</v>
      </c>
      <c r="K698" s="2">
        <f t="shared" si="127"/>
        <v>0</v>
      </c>
      <c r="L698" s="2">
        <f t="shared" si="125"/>
        <v>7</v>
      </c>
      <c r="M698" s="2">
        <f t="shared" si="128"/>
        <v>22</v>
      </c>
      <c r="N698" s="2">
        <f t="shared" si="129"/>
        <v>45</v>
      </c>
      <c r="O698" s="6" t="str">
        <f t="shared" si="130"/>
        <v>Val Horizon
 de 9h 00 à 11h 00</v>
      </c>
      <c r="P698" t="str">
        <f t="shared" si="122"/>
        <v>OK</v>
      </c>
    </row>
    <row r="699" spans="1:16" x14ac:dyDescent="0.25">
      <c r="A699">
        <f t="shared" si="123"/>
        <v>1</v>
      </c>
      <c r="B699" s="54">
        <f t="shared" si="131"/>
        <v>7</v>
      </c>
      <c r="C699" s="55" t="str">
        <f t="shared" si="124"/>
        <v>janvier</v>
      </c>
      <c r="D699">
        <f t="shared" si="133"/>
        <v>2018</v>
      </c>
      <c r="E699" s="13">
        <v>43106</v>
      </c>
      <c r="F699" s="16">
        <v>0.45833333333333331</v>
      </c>
      <c r="G699" s="16">
        <v>0.60416666666666663</v>
      </c>
      <c r="H699" s="16" t="s">
        <v>10</v>
      </c>
      <c r="J699" s="1">
        <f t="shared" si="126"/>
        <v>0.14583333333333331</v>
      </c>
      <c r="K699" s="2">
        <f t="shared" si="127"/>
        <v>0</v>
      </c>
      <c r="L699" s="2">
        <f t="shared" si="125"/>
        <v>7</v>
      </c>
      <c r="M699" s="2">
        <f t="shared" si="128"/>
        <v>46</v>
      </c>
      <c r="N699" s="2">
        <f t="shared" si="129"/>
        <v>87</v>
      </c>
      <c r="O699" s="6" t="str">
        <f t="shared" si="130"/>
        <v>CNT
 de 11h 00 à 14h 30</v>
      </c>
      <c r="P699" t="str">
        <f t="shared" si="122"/>
        <v>OK</v>
      </c>
    </row>
    <row r="700" spans="1:16" x14ac:dyDescent="0.25">
      <c r="A700">
        <f t="shared" si="123"/>
        <v>1</v>
      </c>
      <c r="B700" s="54">
        <f t="shared" si="131"/>
        <v>7</v>
      </c>
      <c r="C700" s="55" t="str">
        <f t="shared" si="124"/>
        <v>janvier</v>
      </c>
      <c r="D700">
        <f t="shared" si="133"/>
        <v>2018</v>
      </c>
      <c r="E700" s="13">
        <v>43106</v>
      </c>
      <c r="F700" s="16">
        <v>0.60416666666666663</v>
      </c>
      <c r="G700" s="16">
        <v>0.79166666666666663</v>
      </c>
      <c r="H700" s="16" t="s">
        <v>24</v>
      </c>
      <c r="J700" s="1">
        <f t="shared" si="126"/>
        <v>0.1875</v>
      </c>
      <c r="K700" s="2">
        <f t="shared" si="127"/>
        <v>0</v>
      </c>
      <c r="L700" s="2">
        <f t="shared" si="125"/>
        <v>7</v>
      </c>
      <c r="M700" s="2">
        <f t="shared" si="128"/>
        <v>88</v>
      </c>
      <c r="N700" s="2">
        <f t="shared" si="129"/>
        <v>141</v>
      </c>
      <c r="O700" s="6" t="str">
        <f t="shared" si="130"/>
        <v>Public + SDIS ET/OU PSIG
 de 14h 30 à 19h 00</v>
      </c>
      <c r="P700" t="str">
        <f t="shared" si="122"/>
        <v>OK</v>
      </c>
    </row>
    <row r="701" spans="1:16" x14ac:dyDescent="0.25">
      <c r="A701">
        <f t="shared" si="123"/>
        <v>1</v>
      </c>
      <c r="B701" s="54">
        <f t="shared" si="131"/>
        <v>7</v>
      </c>
      <c r="C701" s="55" t="str">
        <f t="shared" si="124"/>
        <v>janvier</v>
      </c>
      <c r="D701">
        <f t="shared" si="133"/>
        <v>2018</v>
      </c>
      <c r="E701" s="13">
        <v>43106</v>
      </c>
      <c r="F701" s="16">
        <v>0.79166666666666663</v>
      </c>
      <c r="G701" s="16">
        <v>0.84375</v>
      </c>
      <c r="H701" s="16" t="s">
        <v>25</v>
      </c>
      <c r="J701" s="1">
        <f t="shared" si="126"/>
        <v>5.208333333333337E-2</v>
      </c>
      <c r="K701" s="2">
        <f t="shared" si="127"/>
        <v>0</v>
      </c>
      <c r="L701" s="2">
        <f t="shared" si="125"/>
        <v>7</v>
      </c>
      <c r="M701" s="2">
        <f t="shared" si="128"/>
        <v>142</v>
      </c>
      <c r="N701" s="2">
        <f t="shared" si="129"/>
        <v>156</v>
      </c>
      <c r="O701" s="6" t="str">
        <f t="shared" si="130"/>
        <v>Plongeurs masqués
 de 19h 00 à 20h 15</v>
      </c>
      <c r="P701" t="str">
        <f t="shared" si="122"/>
        <v>OK</v>
      </c>
    </row>
    <row r="702" spans="1:16" x14ac:dyDescent="0.25">
      <c r="A702">
        <f t="shared" si="123"/>
        <v>1</v>
      </c>
      <c r="B702" s="54">
        <f t="shared" si="131"/>
        <v>1</v>
      </c>
      <c r="C702" s="55" t="str">
        <f t="shared" si="124"/>
        <v>janvier</v>
      </c>
      <c r="D702">
        <f t="shared" si="133"/>
        <v>2018</v>
      </c>
      <c r="E702" s="13">
        <v>43107</v>
      </c>
      <c r="F702" s="16">
        <v>0.3125</v>
      </c>
      <c r="G702" s="16">
        <v>0.41666666666666669</v>
      </c>
      <c r="H702" s="16" t="s">
        <v>10</v>
      </c>
      <c r="J702" s="1">
        <f t="shared" si="126"/>
        <v>0.10416666666666669</v>
      </c>
      <c r="K702" s="2">
        <f t="shared" si="127"/>
        <v>0</v>
      </c>
      <c r="L702" s="2">
        <f t="shared" si="125"/>
        <v>8</v>
      </c>
      <c r="M702" s="2">
        <f t="shared" si="128"/>
        <v>4</v>
      </c>
      <c r="N702" s="2">
        <f t="shared" si="129"/>
        <v>33</v>
      </c>
      <c r="O702" s="6" t="str">
        <f t="shared" si="130"/>
        <v>CNT
 de 7h 30 à 10h 00</v>
      </c>
      <c r="P702" t="str">
        <f t="shared" si="122"/>
        <v>OK</v>
      </c>
    </row>
    <row r="703" spans="1:16" x14ac:dyDescent="0.25">
      <c r="A703">
        <f t="shared" si="123"/>
        <v>1</v>
      </c>
      <c r="B703" s="54">
        <f t="shared" si="131"/>
        <v>1</v>
      </c>
      <c r="C703" s="55" t="str">
        <f t="shared" si="124"/>
        <v>janvier</v>
      </c>
      <c r="D703">
        <f t="shared" si="133"/>
        <v>2018</v>
      </c>
      <c r="E703" s="13">
        <v>43107</v>
      </c>
      <c r="F703" s="16">
        <v>0.41666666666666669</v>
      </c>
      <c r="G703" s="16">
        <v>0.5625</v>
      </c>
      <c r="H703" s="16" t="s">
        <v>14</v>
      </c>
      <c r="J703" s="1">
        <f t="shared" si="126"/>
        <v>0.14583333333333331</v>
      </c>
      <c r="K703" s="2">
        <f t="shared" si="127"/>
        <v>0</v>
      </c>
      <c r="L703" s="2">
        <f t="shared" si="125"/>
        <v>8</v>
      </c>
      <c r="M703" s="2">
        <f t="shared" si="128"/>
        <v>34</v>
      </c>
      <c r="N703" s="2">
        <f t="shared" si="129"/>
        <v>75</v>
      </c>
      <c r="O703" s="6" t="str">
        <f t="shared" si="130"/>
        <v>Public
 de 10h 00 à 13h 30</v>
      </c>
      <c r="P703" t="str">
        <f t="shared" si="122"/>
        <v>OK</v>
      </c>
    </row>
    <row r="704" spans="1:16" x14ac:dyDescent="0.25">
      <c r="A704">
        <f t="shared" si="123"/>
        <v>2</v>
      </c>
      <c r="B704" s="54">
        <f t="shared" si="131"/>
        <v>2</v>
      </c>
      <c r="C704" s="55" t="str">
        <f t="shared" si="124"/>
        <v>janvier</v>
      </c>
      <c r="D704">
        <f t="shared" si="133"/>
        <v>2018</v>
      </c>
      <c r="E704" s="13">
        <v>43108</v>
      </c>
      <c r="F704" s="16">
        <v>0.375</v>
      </c>
      <c r="G704" s="16">
        <v>0.44791666666666669</v>
      </c>
      <c r="H704" s="16" t="s">
        <v>6</v>
      </c>
      <c r="J704" s="1">
        <f t="shared" si="126"/>
        <v>7.2916666666666685E-2</v>
      </c>
      <c r="K704" s="2">
        <f t="shared" si="127"/>
        <v>0</v>
      </c>
      <c r="L704" s="2">
        <f t="shared" si="125"/>
        <v>2</v>
      </c>
      <c r="M704" s="2">
        <f t="shared" si="128"/>
        <v>22</v>
      </c>
      <c r="N704" s="2">
        <f t="shared" si="129"/>
        <v>42</v>
      </c>
      <c r="O704" s="6" t="str">
        <f t="shared" si="130"/>
        <v>Lycée
 de 9h 00 à 10h 45</v>
      </c>
      <c r="P704" t="str">
        <f t="shared" si="122"/>
        <v>OK</v>
      </c>
    </row>
    <row r="705" spans="1:16" x14ac:dyDescent="0.25">
      <c r="A705">
        <f t="shared" si="123"/>
        <v>2</v>
      </c>
      <c r="B705" s="54">
        <f t="shared" si="131"/>
        <v>2</v>
      </c>
      <c r="C705" s="55" t="str">
        <f t="shared" si="124"/>
        <v>janvier</v>
      </c>
      <c r="D705">
        <f t="shared" si="133"/>
        <v>2018</v>
      </c>
      <c r="E705" s="13">
        <v>43108</v>
      </c>
      <c r="F705" s="16">
        <v>0.5</v>
      </c>
      <c r="G705" s="16">
        <v>0.5625</v>
      </c>
      <c r="H705" s="16" t="s">
        <v>7</v>
      </c>
      <c r="J705" s="1">
        <f t="shared" si="126"/>
        <v>6.25E-2</v>
      </c>
      <c r="K705" s="2">
        <f t="shared" si="127"/>
        <v>0</v>
      </c>
      <c r="L705" s="2">
        <f t="shared" si="125"/>
        <v>2</v>
      </c>
      <c r="M705" s="2">
        <f t="shared" si="128"/>
        <v>58</v>
      </c>
      <c r="N705" s="2">
        <f t="shared" si="129"/>
        <v>75</v>
      </c>
      <c r="O705" s="6" t="str">
        <f t="shared" si="130"/>
        <v>Gym Volontaire
 de 12h 00 à 13h 30</v>
      </c>
      <c r="P705" t="str">
        <f t="shared" si="122"/>
        <v>OK</v>
      </c>
    </row>
    <row r="706" spans="1:16" x14ac:dyDescent="0.25">
      <c r="A706">
        <f t="shared" si="123"/>
        <v>2</v>
      </c>
      <c r="B706" s="54">
        <f t="shared" si="131"/>
        <v>2</v>
      </c>
      <c r="C706" s="55" t="str">
        <f t="shared" si="124"/>
        <v>janvier</v>
      </c>
      <c r="D706">
        <f t="shared" si="133"/>
        <v>2018</v>
      </c>
      <c r="E706" s="13">
        <v>43108</v>
      </c>
      <c r="F706" s="16">
        <v>0.58333333333333337</v>
      </c>
      <c r="G706" s="16">
        <v>0.64583333333333337</v>
      </c>
      <c r="H706" s="16" t="s">
        <v>8</v>
      </c>
      <c r="J706" s="1">
        <f t="shared" si="126"/>
        <v>6.25E-2</v>
      </c>
      <c r="K706" s="2">
        <f t="shared" si="127"/>
        <v>0</v>
      </c>
      <c r="L706" s="2">
        <f t="shared" si="125"/>
        <v>2</v>
      </c>
      <c r="M706" s="2">
        <f t="shared" si="128"/>
        <v>82</v>
      </c>
      <c r="N706" s="2">
        <f t="shared" si="129"/>
        <v>99</v>
      </c>
      <c r="O706" s="6" t="str">
        <f t="shared" si="130"/>
        <v>Collège A
 de 14h 00 à 15h 30</v>
      </c>
      <c r="P706" t="str">
        <f t="shared" ref="P706:P769" si="134">IF(E705+G705&gt;E706+F706,"Erreur","OK")</f>
        <v>OK</v>
      </c>
    </row>
    <row r="707" spans="1:16" x14ac:dyDescent="0.25">
      <c r="A707">
        <f t="shared" ref="A707:A770" si="135">WEEKNUM(E707,2)</f>
        <v>2</v>
      </c>
      <c r="B707" s="54">
        <f t="shared" si="131"/>
        <v>2</v>
      </c>
      <c r="C707" s="55" t="str">
        <f t="shared" ref="C707:C770" si="136">TEXT(E707,"mmmm")</f>
        <v>janvier</v>
      </c>
      <c r="D707">
        <f t="shared" si="133"/>
        <v>2018</v>
      </c>
      <c r="E707" s="13">
        <v>43108</v>
      </c>
      <c r="F707" s="16">
        <v>0.64583333333333337</v>
      </c>
      <c r="G707" s="16">
        <v>0.70833333333333337</v>
      </c>
      <c r="H707" s="16" t="s">
        <v>9</v>
      </c>
      <c r="J707" s="1">
        <f t="shared" si="126"/>
        <v>6.25E-2</v>
      </c>
      <c r="K707" s="2">
        <f t="shared" si="127"/>
        <v>0</v>
      </c>
      <c r="L707" s="2">
        <f t="shared" ref="L707:L770" si="137">IF(B707=1,8,B707)</f>
        <v>2</v>
      </c>
      <c r="M707" s="2">
        <f t="shared" si="128"/>
        <v>100</v>
      </c>
      <c r="N707" s="2">
        <f t="shared" si="129"/>
        <v>117</v>
      </c>
      <c r="O707" s="6" t="str">
        <f t="shared" si="130"/>
        <v>Collège B
 de 15h 30 à 17h 00</v>
      </c>
      <c r="P707" t="str">
        <f t="shared" si="134"/>
        <v>OK</v>
      </c>
    </row>
    <row r="708" spans="1:16" x14ac:dyDescent="0.25">
      <c r="A708">
        <f t="shared" si="135"/>
        <v>2</v>
      </c>
      <c r="B708" s="54">
        <f t="shared" si="131"/>
        <v>2</v>
      </c>
      <c r="C708" s="55" t="str">
        <f t="shared" si="136"/>
        <v>janvier</v>
      </c>
      <c r="D708">
        <f t="shared" si="133"/>
        <v>2018</v>
      </c>
      <c r="E708" s="13">
        <v>43108</v>
      </c>
      <c r="F708" s="16">
        <v>0.70833333333333337</v>
      </c>
      <c r="G708" s="16">
        <v>0.75</v>
      </c>
      <c r="H708" s="16" t="s">
        <v>7</v>
      </c>
      <c r="J708" s="1">
        <f t="shared" si="126"/>
        <v>4.166666666666663E-2</v>
      </c>
      <c r="K708" s="2">
        <f t="shared" si="127"/>
        <v>0</v>
      </c>
      <c r="L708" s="2">
        <f t="shared" si="137"/>
        <v>2</v>
      </c>
      <c r="M708" s="2">
        <f t="shared" si="128"/>
        <v>118</v>
      </c>
      <c r="N708" s="2">
        <f t="shared" si="129"/>
        <v>129</v>
      </c>
      <c r="O708" s="6" t="str">
        <f t="shared" si="130"/>
        <v>Gym Volontaire
 de 17h 00 à 18h 00</v>
      </c>
      <c r="P708" t="str">
        <f t="shared" si="134"/>
        <v>OK</v>
      </c>
    </row>
    <row r="709" spans="1:16" x14ac:dyDescent="0.25">
      <c r="A709">
        <f t="shared" si="135"/>
        <v>2</v>
      </c>
      <c r="B709" s="54">
        <f t="shared" si="131"/>
        <v>2</v>
      </c>
      <c r="C709" s="55" t="str">
        <f t="shared" si="136"/>
        <v>janvier</v>
      </c>
      <c r="D709">
        <f t="shared" si="133"/>
        <v>2018</v>
      </c>
      <c r="E709" s="13">
        <v>43108</v>
      </c>
      <c r="F709" s="16">
        <v>0.75</v>
      </c>
      <c r="G709" s="16">
        <v>0.9375</v>
      </c>
      <c r="H709" s="16" t="s">
        <v>10</v>
      </c>
      <c r="J709" s="1">
        <f t="shared" si="126"/>
        <v>0.1875</v>
      </c>
      <c r="K709" s="2">
        <f t="shared" si="127"/>
        <v>0</v>
      </c>
      <c r="L709" s="2">
        <f t="shared" si="137"/>
        <v>2</v>
      </c>
      <c r="M709" s="2">
        <f t="shared" si="128"/>
        <v>130</v>
      </c>
      <c r="N709" s="2">
        <f t="shared" si="129"/>
        <v>183</v>
      </c>
      <c r="O709" s="6" t="str">
        <f t="shared" si="130"/>
        <v>CNT
 de 18h 00 à 22h 30</v>
      </c>
      <c r="P709" t="str">
        <f t="shared" si="134"/>
        <v>OK</v>
      </c>
    </row>
    <row r="710" spans="1:16" x14ac:dyDescent="0.25">
      <c r="A710">
        <f t="shared" si="135"/>
        <v>2</v>
      </c>
      <c r="B710" s="54">
        <f t="shared" si="131"/>
        <v>3</v>
      </c>
      <c r="C710" s="55" t="str">
        <f t="shared" si="136"/>
        <v>janvier</v>
      </c>
      <c r="D710">
        <f t="shared" si="133"/>
        <v>2018</v>
      </c>
      <c r="E710" s="13">
        <v>43109</v>
      </c>
      <c r="F710" s="16">
        <v>0.3125</v>
      </c>
      <c r="G710" s="16">
        <v>0.34375</v>
      </c>
      <c r="H710" s="16" t="s">
        <v>11</v>
      </c>
      <c r="J710" s="1">
        <f t="shared" si="126"/>
        <v>3.125E-2</v>
      </c>
      <c r="K710" s="2">
        <f t="shared" si="127"/>
        <v>0</v>
      </c>
      <c r="L710" s="2">
        <f t="shared" si="137"/>
        <v>3</v>
      </c>
      <c r="M710" s="2">
        <f t="shared" si="128"/>
        <v>4</v>
      </c>
      <c r="N710" s="2">
        <f t="shared" si="129"/>
        <v>12</v>
      </c>
      <c r="O710" s="6" t="str">
        <f t="shared" si="130"/>
        <v>SDIS et/OU PSIG
 de 7h 30 à 8h 15</v>
      </c>
      <c r="P710" t="str">
        <f t="shared" si="134"/>
        <v>OK</v>
      </c>
    </row>
    <row r="711" spans="1:16" x14ac:dyDescent="0.25">
      <c r="A711">
        <f t="shared" si="135"/>
        <v>2</v>
      </c>
      <c r="B711" s="54">
        <f t="shared" si="131"/>
        <v>3</v>
      </c>
      <c r="C711" s="55" t="str">
        <f t="shared" si="136"/>
        <v>janvier</v>
      </c>
      <c r="D711">
        <f t="shared" si="133"/>
        <v>2018</v>
      </c>
      <c r="E711" s="13">
        <v>43109</v>
      </c>
      <c r="F711" s="16">
        <v>0.35416666666666669</v>
      </c>
      <c r="G711" s="16">
        <v>0.5</v>
      </c>
      <c r="H711" s="16" t="s">
        <v>12</v>
      </c>
      <c r="J711" s="1">
        <f t="shared" si="126"/>
        <v>0.14583333333333331</v>
      </c>
      <c r="K711" s="2">
        <f t="shared" si="127"/>
        <v>0</v>
      </c>
      <c r="L711" s="2">
        <f t="shared" si="137"/>
        <v>3</v>
      </c>
      <c r="M711" s="2">
        <f t="shared" si="128"/>
        <v>16</v>
      </c>
      <c r="N711" s="2">
        <f t="shared" si="129"/>
        <v>57</v>
      </c>
      <c r="O711" s="6" t="str">
        <f t="shared" si="130"/>
        <v>Collège C
 de 8h 30 à 12h 00</v>
      </c>
      <c r="P711" t="str">
        <f t="shared" si="134"/>
        <v>OK</v>
      </c>
    </row>
    <row r="712" spans="1:16" x14ac:dyDescent="0.25">
      <c r="A712">
        <f t="shared" si="135"/>
        <v>2</v>
      </c>
      <c r="B712" s="54">
        <f t="shared" si="131"/>
        <v>3</v>
      </c>
      <c r="C712" s="55" t="str">
        <f t="shared" si="136"/>
        <v>janvier</v>
      </c>
      <c r="D712">
        <f t="shared" si="133"/>
        <v>2018</v>
      </c>
      <c r="E712" s="13">
        <v>43109</v>
      </c>
      <c r="F712" s="16">
        <v>0.52083333333333337</v>
      </c>
      <c r="G712" s="16">
        <v>0.5625</v>
      </c>
      <c r="H712" s="16" t="s">
        <v>13</v>
      </c>
      <c r="J712" s="1">
        <f t="shared" si="126"/>
        <v>4.166666666666663E-2</v>
      </c>
      <c r="K712" s="2">
        <f t="shared" si="127"/>
        <v>0</v>
      </c>
      <c r="L712" s="2">
        <f t="shared" si="137"/>
        <v>3</v>
      </c>
      <c r="M712" s="2">
        <f t="shared" si="128"/>
        <v>64</v>
      </c>
      <c r="N712" s="2">
        <f t="shared" si="129"/>
        <v>75</v>
      </c>
      <c r="O712" s="6" t="str">
        <f t="shared" si="130"/>
        <v>Maison Des Cèdres
 de 12h 30 à 13h 30</v>
      </c>
      <c r="P712" t="str">
        <f t="shared" si="134"/>
        <v>OK</v>
      </c>
    </row>
    <row r="713" spans="1:16" x14ac:dyDescent="0.25">
      <c r="A713">
        <f t="shared" si="135"/>
        <v>2</v>
      </c>
      <c r="B713" s="54">
        <f t="shared" si="131"/>
        <v>3</v>
      </c>
      <c r="C713" s="55" t="str">
        <f t="shared" si="136"/>
        <v>janvier</v>
      </c>
      <c r="D713">
        <f t="shared" si="133"/>
        <v>2018</v>
      </c>
      <c r="E713" s="13">
        <v>43109</v>
      </c>
      <c r="F713" s="16">
        <v>0.58333333333333337</v>
      </c>
      <c r="G713" s="16">
        <v>0.75</v>
      </c>
      <c r="H713" s="16" t="s">
        <v>6</v>
      </c>
      <c r="J713" s="1">
        <f t="shared" si="126"/>
        <v>0.16666666666666663</v>
      </c>
      <c r="K713" s="2">
        <f t="shared" si="127"/>
        <v>0</v>
      </c>
      <c r="L713" s="2">
        <f t="shared" si="137"/>
        <v>3</v>
      </c>
      <c r="M713" s="2">
        <f t="shared" si="128"/>
        <v>82</v>
      </c>
      <c r="N713" s="2">
        <f t="shared" si="129"/>
        <v>129</v>
      </c>
      <c r="O713" s="6" t="str">
        <f t="shared" si="130"/>
        <v>Lycée
 de 14h 00 à 18h 00</v>
      </c>
      <c r="P713" t="str">
        <f t="shared" si="134"/>
        <v>OK</v>
      </c>
    </row>
    <row r="714" spans="1:16" x14ac:dyDescent="0.25">
      <c r="A714">
        <f t="shared" si="135"/>
        <v>2</v>
      </c>
      <c r="B714" s="54">
        <f t="shared" si="131"/>
        <v>3</v>
      </c>
      <c r="C714" s="55" t="str">
        <f t="shared" si="136"/>
        <v>janvier</v>
      </c>
      <c r="D714">
        <f t="shared" si="133"/>
        <v>2018</v>
      </c>
      <c r="E714" s="13">
        <v>43109</v>
      </c>
      <c r="F714" s="16">
        <v>0.75</v>
      </c>
      <c r="G714" s="16">
        <v>0.83333333333333337</v>
      </c>
      <c r="H714" s="16" t="s">
        <v>14</v>
      </c>
      <c r="J714" s="1">
        <f t="shared" si="126"/>
        <v>8.333333333333337E-2</v>
      </c>
      <c r="K714" s="2">
        <f t="shared" si="127"/>
        <v>0</v>
      </c>
      <c r="L714" s="2">
        <f t="shared" si="137"/>
        <v>3</v>
      </c>
      <c r="M714" s="2">
        <f t="shared" si="128"/>
        <v>130</v>
      </c>
      <c r="N714" s="2">
        <f t="shared" si="129"/>
        <v>153</v>
      </c>
      <c r="O714" s="6" t="str">
        <f t="shared" si="130"/>
        <v>Public
 de 18h 00 à 20h 00</v>
      </c>
      <c r="P714" t="str">
        <f t="shared" si="134"/>
        <v>OK</v>
      </c>
    </row>
    <row r="715" spans="1:16" x14ac:dyDescent="0.25">
      <c r="A715">
        <f t="shared" si="135"/>
        <v>2</v>
      </c>
      <c r="B715" s="54">
        <f t="shared" si="131"/>
        <v>3</v>
      </c>
      <c r="C715" s="55" t="str">
        <f t="shared" si="136"/>
        <v>janvier</v>
      </c>
      <c r="D715">
        <f t="shared" si="133"/>
        <v>2018</v>
      </c>
      <c r="E715" s="13">
        <v>43109</v>
      </c>
      <c r="F715" s="16">
        <v>0.83333333333333337</v>
      </c>
      <c r="G715" s="16">
        <v>0.9375</v>
      </c>
      <c r="H715" s="16" t="s">
        <v>10</v>
      </c>
      <c r="J715" s="1">
        <f t="shared" si="126"/>
        <v>0.10416666666666663</v>
      </c>
      <c r="K715" s="2">
        <f t="shared" si="127"/>
        <v>0</v>
      </c>
      <c r="L715" s="2">
        <f t="shared" si="137"/>
        <v>3</v>
      </c>
      <c r="M715" s="2">
        <f t="shared" si="128"/>
        <v>154</v>
      </c>
      <c r="N715" s="2">
        <f t="shared" si="129"/>
        <v>183</v>
      </c>
      <c r="O715" s="6" t="str">
        <f t="shared" si="130"/>
        <v>CNT
 de 20h 00 à 22h 30</v>
      </c>
      <c r="P715" t="str">
        <f t="shared" si="134"/>
        <v>OK</v>
      </c>
    </row>
    <row r="716" spans="1:16" x14ac:dyDescent="0.25">
      <c r="A716">
        <f t="shared" si="135"/>
        <v>2</v>
      </c>
      <c r="B716" s="54">
        <f t="shared" si="131"/>
        <v>4</v>
      </c>
      <c r="C716" s="55" t="str">
        <f t="shared" si="136"/>
        <v>janvier</v>
      </c>
      <c r="D716">
        <f t="shared" si="133"/>
        <v>2018</v>
      </c>
      <c r="E716" s="13">
        <v>43110</v>
      </c>
      <c r="F716" s="16">
        <v>0.33333333333333331</v>
      </c>
      <c r="G716" s="16">
        <v>0.41666666666666669</v>
      </c>
      <c r="H716" s="16" t="s">
        <v>6</v>
      </c>
      <c r="J716" s="1">
        <f t="shared" si="126"/>
        <v>8.333333333333337E-2</v>
      </c>
      <c r="K716" s="2">
        <f t="shared" si="127"/>
        <v>0</v>
      </c>
      <c r="L716" s="2">
        <f t="shared" si="137"/>
        <v>4</v>
      </c>
      <c r="M716" s="2">
        <f t="shared" si="128"/>
        <v>10</v>
      </c>
      <c r="N716" s="2">
        <f t="shared" si="129"/>
        <v>33</v>
      </c>
      <c r="O716" s="6" t="str">
        <f t="shared" si="130"/>
        <v>Lycée
 de 8h 00 à 10h 00</v>
      </c>
      <c r="P716" t="str">
        <f t="shared" si="134"/>
        <v>OK</v>
      </c>
    </row>
    <row r="717" spans="1:16" x14ac:dyDescent="0.25">
      <c r="A717">
        <f t="shared" si="135"/>
        <v>2</v>
      </c>
      <c r="B717" s="54">
        <f t="shared" si="131"/>
        <v>4</v>
      </c>
      <c r="C717" s="55" t="str">
        <f t="shared" si="136"/>
        <v>janvier</v>
      </c>
      <c r="D717">
        <f t="shared" si="133"/>
        <v>2018</v>
      </c>
      <c r="E717" s="13">
        <v>43110</v>
      </c>
      <c r="F717" s="16">
        <v>0.41666666666666669</v>
      </c>
      <c r="G717" s="16">
        <v>0.5</v>
      </c>
      <c r="H717" s="16" t="s">
        <v>6</v>
      </c>
      <c r="J717" s="1">
        <f t="shared" si="126"/>
        <v>8.3333333333333315E-2</v>
      </c>
      <c r="K717" s="2">
        <f t="shared" si="127"/>
        <v>0</v>
      </c>
      <c r="L717" s="2">
        <f t="shared" si="137"/>
        <v>4</v>
      </c>
      <c r="M717" s="2">
        <f t="shared" si="128"/>
        <v>34</v>
      </c>
      <c r="N717" s="2">
        <f t="shared" si="129"/>
        <v>57</v>
      </c>
      <c r="O717" s="6" t="str">
        <f t="shared" si="130"/>
        <v>Lycée
 de 10h 00 à 12h 00</v>
      </c>
      <c r="P717" t="str">
        <f t="shared" si="134"/>
        <v>OK</v>
      </c>
    </row>
    <row r="718" spans="1:16" x14ac:dyDescent="0.25">
      <c r="A718">
        <f t="shared" si="135"/>
        <v>2</v>
      </c>
      <c r="B718" s="54">
        <f t="shared" si="131"/>
        <v>4</v>
      </c>
      <c r="C718" s="55" t="str">
        <f t="shared" si="136"/>
        <v>janvier</v>
      </c>
      <c r="D718">
        <f t="shared" si="133"/>
        <v>2018</v>
      </c>
      <c r="E718" s="13">
        <v>43110</v>
      </c>
      <c r="F718" s="16">
        <v>0.52083333333333337</v>
      </c>
      <c r="G718" s="16">
        <v>0.60416666666666663</v>
      </c>
      <c r="H718" s="16" t="s">
        <v>10</v>
      </c>
      <c r="J718" s="1">
        <f t="shared" ref="J718:J781" si="138">G718-F718</f>
        <v>8.3333333333333259E-2</v>
      </c>
      <c r="K718" s="2">
        <f t="shared" ref="K718:K781" si="139">I718*J718*24</f>
        <v>0</v>
      </c>
      <c r="L718" s="2">
        <f t="shared" si="137"/>
        <v>4</v>
      </c>
      <c r="M718" s="2">
        <f t="shared" ref="M718:M781" si="140">288*F718-86</f>
        <v>64</v>
      </c>
      <c r="N718" s="2">
        <f t="shared" ref="N718:N781" si="141">288*G718-87</f>
        <v>87</v>
      </c>
      <c r="O718" s="6" t="str">
        <f t="shared" ref="O718:O781" si="142">H718&amp;CHAR(10)&amp;" de "&amp;HOUR(F718)&amp;"h "&amp;IF(MINUTE(F718)=0,"00",MINUTE(F718))&amp;" à "&amp;HOUR(G718)&amp;"h "&amp;IF(MINUTE(G718)=0,"00",MINUTE(G718))&amp;IF(I718&lt;1,"",CHAR(10)&amp;" "&amp;I718&amp;" participants")</f>
        <v>CNT
 de 12h 30 à 14h 30</v>
      </c>
      <c r="P718" t="str">
        <f t="shared" si="134"/>
        <v>OK</v>
      </c>
    </row>
    <row r="719" spans="1:16" x14ac:dyDescent="0.25">
      <c r="A719">
        <f t="shared" si="135"/>
        <v>2</v>
      </c>
      <c r="B719" s="54">
        <f t="shared" ref="B719:B782" si="143">WEEKDAY(E719)</f>
        <v>4</v>
      </c>
      <c r="C719" s="55" t="str">
        <f t="shared" si="136"/>
        <v>janvier</v>
      </c>
      <c r="D719">
        <f t="shared" si="133"/>
        <v>2018</v>
      </c>
      <c r="E719" s="13">
        <v>43110</v>
      </c>
      <c r="F719" s="16">
        <v>0.60416666666666663</v>
      </c>
      <c r="G719" s="16">
        <v>0.79166666666666663</v>
      </c>
      <c r="H719" s="16" t="s">
        <v>14</v>
      </c>
      <c r="J719" s="1">
        <f t="shared" si="138"/>
        <v>0.1875</v>
      </c>
      <c r="K719" s="2">
        <f t="shared" si="139"/>
        <v>0</v>
      </c>
      <c r="L719" s="2">
        <f t="shared" si="137"/>
        <v>4</v>
      </c>
      <c r="M719" s="2">
        <f t="shared" si="140"/>
        <v>88</v>
      </c>
      <c r="N719" s="2">
        <f t="shared" si="141"/>
        <v>141</v>
      </c>
      <c r="O719" s="6" t="str">
        <f t="shared" si="142"/>
        <v>Public
 de 14h 30 à 19h 00</v>
      </c>
      <c r="P719" t="str">
        <f t="shared" si="134"/>
        <v>OK</v>
      </c>
    </row>
    <row r="720" spans="1:16" x14ac:dyDescent="0.25">
      <c r="A720">
        <f t="shared" si="135"/>
        <v>2</v>
      </c>
      <c r="B720" s="54">
        <f t="shared" si="143"/>
        <v>4</v>
      </c>
      <c r="C720" s="55" t="str">
        <f t="shared" si="136"/>
        <v>janvier</v>
      </c>
      <c r="D720">
        <f t="shared" si="133"/>
        <v>2018</v>
      </c>
      <c r="E720" s="13">
        <v>43110</v>
      </c>
      <c r="F720" s="16">
        <v>0.79166666666666663</v>
      </c>
      <c r="G720" s="16">
        <v>0.83333333333333337</v>
      </c>
      <c r="H720" s="16" t="s">
        <v>10</v>
      </c>
      <c r="J720" s="1">
        <f t="shared" si="138"/>
        <v>4.1666666666666741E-2</v>
      </c>
      <c r="K720" s="2">
        <f t="shared" si="139"/>
        <v>0</v>
      </c>
      <c r="L720" s="2">
        <f t="shared" si="137"/>
        <v>4</v>
      </c>
      <c r="M720" s="2">
        <f t="shared" si="140"/>
        <v>142</v>
      </c>
      <c r="N720" s="2">
        <f t="shared" si="141"/>
        <v>153</v>
      </c>
      <c r="O720" s="6" t="str">
        <f t="shared" si="142"/>
        <v>CNT
 de 19h 00 à 20h 00</v>
      </c>
      <c r="P720" t="str">
        <f t="shared" si="134"/>
        <v>OK</v>
      </c>
    </row>
    <row r="721" spans="1:16" x14ac:dyDescent="0.25">
      <c r="A721">
        <f t="shared" si="135"/>
        <v>2</v>
      </c>
      <c r="B721" s="54">
        <f t="shared" si="143"/>
        <v>4</v>
      </c>
      <c r="C721" s="55" t="str">
        <f t="shared" si="136"/>
        <v>janvier</v>
      </c>
      <c r="D721">
        <f t="shared" ref="D721:D784" si="144">YEAR(E721)</f>
        <v>2018</v>
      </c>
      <c r="E721" s="13">
        <v>43110</v>
      </c>
      <c r="F721" s="16">
        <v>0.83333333333333337</v>
      </c>
      <c r="G721" s="16">
        <v>0.9375</v>
      </c>
      <c r="H721" s="16" t="s">
        <v>25</v>
      </c>
      <c r="J721" s="1">
        <f t="shared" si="138"/>
        <v>0.10416666666666663</v>
      </c>
      <c r="K721" s="2">
        <f t="shared" si="139"/>
        <v>0</v>
      </c>
      <c r="L721" s="2">
        <f t="shared" si="137"/>
        <v>4</v>
      </c>
      <c r="M721" s="2">
        <f t="shared" si="140"/>
        <v>154</v>
      </c>
      <c r="N721" s="2">
        <f t="shared" si="141"/>
        <v>183</v>
      </c>
      <c r="O721" s="6" t="str">
        <f t="shared" si="142"/>
        <v>Plongeurs masqués
 de 20h 00 à 22h 30</v>
      </c>
      <c r="P721" t="str">
        <f t="shared" si="134"/>
        <v>OK</v>
      </c>
    </row>
    <row r="722" spans="1:16" x14ac:dyDescent="0.25">
      <c r="A722">
        <f t="shared" si="135"/>
        <v>2</v>
      </c>
      <c r="B722" s="54">
        <f t="shared" si="143"/>
        <v>5</v>
      </c>
      <c r="C722" s="55" t="str">
        <f t="shared" si="136"/>
        <v>janvier</v>
      </c>
      <c r="D722">
        <f t="shared" si="144"/>
        <v>2018</v>
      </c>
      <c r="E722" s="13">
        <v>43111</v>
      </c>
      <c r="F722" s="16">
        <v>0.35416666666666669</v>
      </c>
      <c r="G722" s="16">
        <v>0.41666666666666669</v>
      </c>
      <c r="H722" s="16" t="s">
        <v>9</v>
      </c>
      <c r="J722" s="1">
        <f t="shared" si="138"/>
        <v>6.25E-2</v>
      </c>
      <c r="K722" s="2">
        <f t="shared" si="139"/>
        <v>0</v>
      </c>
      <c r="L722" s="2">
        <f t="shared" si="137"/>
        <v>5</v>
      </c>
      <c r="M722" s="2">
        <f t="shared" si="140"/>
        <v>16</v>
      </c>
      <c r="N722" s="2">
        <f t="shared" si="141"/>
        <v>33</v>
      </c>
      <c r="O722" s="6" t="str">
        <f t="shared" si="142"/>
        <v>Collège B
 de 8h 30 à 10h 00</v>
      </c>
      <c r="P722" t="str">
        <f t="shared" si="134"/>
        <v>OK</v>
      </c>
    </row>
    <row r="723" spans="1:16" x14ac:dyDescent="0.25">
      <c r="A723">
        <f t="shared" si="135"/>
        <v>2</v>
      </c>
      <c r="B723" s="54">
        <f t="shared" si="143"/>
        <v>5</v>
      </c>
      <c r="C723" s="55" t="str">
        <f t="shared" si="136"/>
        <v>janvier</v>
      </c>
      <c r="D723">
        <f t="shared" si="144"/>
        <v>2018</v>
      </c>
      <c r="E723" s="13">
        <v>43111</v>
      </c>
      <c r="F723" s="16">
        <v>0.52083333333333337</v>
      </c>
      <c r="G723" s="16">
        <v>0.5625</v>
      </c>
      <c r="H723" s="16" t="s">
        <v>18</v>
      </c>
      <c r="J723" s="1">
        <f t="shared" si="138"/>
        <v>4.166666666666663E-2</v>
      </c>
      <c r="K723" s="2">
        <f t="shared" si="139"/>
        <v>0</v>
      </c>
      <c r="L723" s="2">
        <f t="shared" si="137"/>
        <v>5</v>
      </c>
      <c r="M723" s="2">
        <f t="shared" si="140"/>
        <v>64</v>
      </c>
      <c r="N723" s="2">
        <f t="shared" si="141"/>
        <v>75</v>
      </c>
      <c r="O723" s="6" t="str">
        <f t="shared" si="142"/>
        <v>Inss
 de 12h 30 à 13h 30</v>
      </c>
      <c r="P723" t="str">
        <f t="shared" si="134"/>
        <v>OK</v>
      </c>
    </row>
    <row r="724" spans="1:16" x14ac:dyDescent="0.25">
      <c r="A724">
        <f t="shared" si="135"/>
        <v>2</v>
      </c>
      <c r="B724" s="54">
        <f t="shared" si="143"/>
        <v>5</v>
      </c>
      <c r="C724" s="55" t="str">
        <f t="shared" si="136"/>
        <v>janvier</v>
      </c>
      <c r="D724">
        <f t="shared" si="144"/>
        <v>2018</v>
      </c>
      <c r="E724" s="13">
        <v>43111</v>
      </c>
      <c r="F724" s="16">
        <v>0.58333333333333337</v>
      </c>
      <c r="G724" s="16">
        <v>0.61111111111111105</v>
      </c>
      <c r="H724" s="16" t="s">
        <v>19</v>
      </c>
      <c r="J724" s="1">
        <f t="shared" si="138"/>
        <v>2.7777777777777679E-2</v>
      </c>
      <c r="K724" s="2">
        <f t="shared" si="139"/>
        <v>0</v>
      </c>
      <c r="L724" s="2">
        <f t="shared" si="137"/>
        <v>5</v>
      </c>
      <c r="M724" s="2">
        <f t="shared" si="140"/>
        <v>82</v>
      </c>
      <c r="N724" s="2">
        <f t="shared" si="141"/>
        <v>88.999999999999972</v>
      </c>
      <c r="O724" s="6" t="str">
        <f t="shared" si="142"/>
        <v>Ecole Primaire A
 de 14h 00 à 14h 40</v>
      </c>
      <c r="P724" t="str">
        <f t="shared" si="134"/>
        <v>OK</v>
      </c>
    </row>
    <row r="725" spans="1:16" x14ac:dyDescent="0.25">
      <c r="A725">
        <f t="shared" si="135"/>
        <v>2</v>
      </c>
      <c r="B725" s="54">
        <f t="shared" si="143"/>
        <v>5</v>
      </c>
      <c r="C725" s="55" t="str">
        <f t="shared" si="136"/>
        <v>janvier</v>
      </c>
      <c r="D725">
        <f t="shared" si="144"/>
        <v>2018</v>
      </c>
      <c r="E725" s="13">
        <v>43111</v>
      </c>
      <c r="F725" s="16">
        <v>0.61458333333333337</v>
      </c>
      <c r="G725" s="16">
        <v>0.64236111111111105</v>
      </c>
      <c r="H725" s="16" t="s">
        <v>19</v>
      </c>
      <c r="J725" s="1">
        <f t="shared" si="138"/>
        <v>2.7777777777777679E-2</v>
      </c>
      <c r="K725" s="2">
        <f t="shared" si="139"/>
        <v>0</v>
      </c>
      <c r="L725" s="2">
        <f t="shared" si="137"/>
        <v>5</v>
      </c>
      <c r="M725" s="2">
        <f t="shared" si="140"/>
        <v>91</v>
      </c>
      <c r="N725" s="2">
        <f t="shared" si="141"/>
        <v>97.999999999999972</v>
      </c>
      <c r="O725" s="6" t="str">
        <f t="shared" si="142"/>
        <v>Ecole Primaire A
 de 14h 45 à 15h 25</v>
      </c>
      <c r="P725" t="str">
        <f t="shared" si="134"/>
        <v>OK</v>
      </c>
    </row>
    <row r="726" spans="1:16" x14ac:dyDescent="0.25">
      <c r="A726">
        <f t="shared" si="135"/>
        <v>2</v>
      </c>
      <c r="B726" s="54">
        <f t="shared" si="143"/>
        <v>5</v>
      </c>
      <c r="C726" s="55" t="str">
        <f t="shared" si="136"/>
        <v>janvier</v>
      </c>
      <c r="D726">
        <f t="shared" si="144"/>
        <v>2018</v>
      </c>
      <c r="E726" s="13">
        <v>43111</v>
      </c>
      <c r="F726" s="16">
        <v>0.66666666666666663</v>
      </c>
      <c r="G726" s="16">
        <v>0.75</v>
      </c>
      <c r="H726" s="16" t="s">
        <v>6</v>
      </c>
      <c r="J726" s="1">
        <f t="shared" si="138"/>
        <v>8.333333333333337E-2</v>
      </c>
      <c r="K726" s="2">
        <f t="shared" si="139"/>
        <v>0</v>
      </c>
      <c r="L726" s="2">
        <f t="shared" si="137"/>
        <v>5</v>
      </c>
      <c r="M726" s="2">
        <f t="shared" si="140"/>
        <v>106</v>
      </c>
      <c r="N726" s="2">
        <f t="shared" si="141"/>
        <v>129</v>
      </c>
      <c r="O726" s="6" t="str">
        <f t="shared" si="142"/>
        <v>Lycée
 de 16h 00 à 18h 00</v>
      </c>
      <c r="P726" t="str">
        <f t="shared" si="134"/>
        <v>OK</v>
      </c>
    </row>
    <row r="727" spans="1:16" x14ac:dyDescent="0.25">
      <c r="A727">
        <f t="shared" si="135"/>
        <v>2</v>
      </c>
      <c r="B727" s="54">
        <f t="shared" si="143"/>
        <v>5</v>
      </c>
      <c r="C727" s="55" t="str">
        <f t="shared" si="136"/>
        <v>janvier</v>
      </c>
      <c r="D727">
        <f t="shared" si="144"/>
        <v>2018</v>
      </c>
      <c r="E727" s="13">
        <v>43111</v>
      </c>
      <c r="F727" s="16">
        <v>0.75</v>
      </c>
      <c r="G727" s="16">
        <v>0.83333333333333337</v>
      </c>
      <c r="H727" s="16" t="s">
        <v>14</v>
      </c>
      <c r="J727" s="1">
        <f t="shared" si="138"/>
        <v>8.333333333333337E-2</v>
      </c>
      <c r="K727" s="2">
        <f t="shared" si="139"/>
        <v>0</v>
      </c>
      <c r="L727" s="2">
        <f t="shared" si="137"/>
        <v>5</v>
      </c>
      <c r="M727" s="2">
        <f t="shared" si="140"/>
        <v>130</v>
      </c>
      <c r="N727" s="2">
        <f t="shared" si="141"/>
        <v>153</v>
      </c>
      <c r="O727" s="6" t="str">
        <f t="shared" si="142"/>
        <v>Public
 de 18h 00 à 20h 00</v>
      </c>
      <c r="P727" t="str">
        <f t="shared" si="134"/>
        <v>OK</v>
      </c>
    </row>
    <row r="728" spans="1:16" x14ac:dyDescent="0.25">
      <c r="A728">
        <f t="shared" si="135"/>
        <v>2</v>
      </c>
      <c r="B728" s="54">
        <f t="shared" si="143"/>
        <v>5</v>
      </c>
      <c r="C728" s="55" t="str">
        <f t="shared" si="136"/>
        <v>janvier</v>
      </c>
      <c r="D728">
        <f t="shared" si="144"/>
        <v>2018</v>
      </c>
      <c r="E728" s="13">
        <v>43111</v>
      </c>
      <c r="F728" s="16">
        <v>0.83333333333333337</v>
      </c>
      <c r="G728" s="16">
        <v>0.9375</v>
      </c>
      <c r="H728" s="16" t="s">
        <v>10</v>
      </c>
      <c r="J728" s="1">
        <f t="shared" si="138"/>
        <v>0.10416666666666663</v>
      </c>
      <c r="K728" s="2">
        <f t="shared" si="139"/>
        <v>0</v>
      </c>
      <c r="L728" s="2">
        <f t="shared" si="137"/>
        <v>5</v>
      </c>
      <c r="M728" s="2">
        <f t="shared" si="140"/>
        <v>154</v>
      </c>
      <c r="N728" s="2">
        <f t="shared" si="141"/>
        <v>183</v>
      </c>
      <c r="O728" s="6" t="str">
        <f t="shared" si="142"/>
        <v>CNT
 de 20h 00 à 22h 30</v>
      </c>
      <c r="P728" t="str">
        <f t="shared" si="134"/>
        <v>OK</v>
      </c>
    </row>
    <row r="729" spans="1:16" x14ac:dyDescent="0.25">
      <c r="A729">
        <f t="shared" si="135"/>
        <v>2</v>
      </c>
      <c r="B729" s="54">
        <f t="shared" si="143"/>
        <v>6</v>
      </c>
      <c r="C729" s="55" t="str">
        <f t="shared" si="136"/>
        <v>janvier</v>
      </c>
      <c r="D729">
        <f t="shared" si="144"/>
        <v>2018</v>
      </c>
      <c r="E729" s="13">
        <v>43112</v>
      </c>
      <c r="F729" s="16">
        <v>0.375</v>
      </c>
      <c r="G729" s="16">
        <v>0.47916666666666669</v>
      </c>
      <c r="H729" s="16" t="s">
        <v>21</v>
      </c>
      <c r="J729" s="1">
        <f t="shared" si="138"/>
        <v>0.10416666666666669</v>
      </c>
      <c r="K729" s="2">
        <f t="shared" si="139"/>
        <v>0</v>
      </c>
      <c r="L729" s="2">
        <f t="shared" si="137"/>
        <v>6</v>
      </c>
      <c r="M729" s="2">
        <f t="shared" si="140"/>
        <v>22</v>
      </c>
      <c r="N729" s="2">
        <f t="shared" si="141"/>
        <v>51</v>
      </c>
      <c r="O729" s="6" t="str">
        <f t="shared" si="142"/>
        <v>Ecole Primaire B
 de 9h 00 à 11h 30</v>
      </c>
      <c r="P729" t="str">
        <f t="shared" si="134"/>
        <v>OK</v>
      </c>
    </row>
    <row r="730" spans="1:16" x14ac:dyDescent="0.25">
      <c r="A730">
        <f t="shared" si="135"/>
        <v>2</v>
      </c>
      <c r="B730" s="54">
        <f t="shared" si="143"/>
        <v>6</v>
      </c>
      <c r="C730" s="55" t="str">
        <f t="shared" si="136"/>
        <v>janvier</v>
      </c>
      <c r="D730">
        <f t="shared" si="144"/>
        <v>2018</v>
      </c>
      <c r="E730" s="13">
        <v>43112</v>
      </c>
      <c r="F730" s="16">
        <v>0.52083333333333337</v>
      </c>
      <c r="G730" s="16">
        <v>0.5625</v>
      </c>
      <c r="H730" s="16" t="s">
        <v>13</v>
      </c>
      <c r="J730" s="1">
        <f t="shared" si="138"/>
        <v>4.166666666666663E-2</v>
      </c>
      <c r="K730" s="2">
        <f t="shared" si="139"/>
        <v>0</v>
      </c>
      <c r="L730" s="2">
        <f t="shared" si="137"/>
        <v>6</v>
      </c>
      <c r="M730" s="2">
        <f t="shared" si="140"/>
        <v>64</v>
      </c>
      <c r="N730" s="2">
        <f t="shared" si="141"/>
        <v>75</v>
      </c>
      <c r="O730" s="6" t="str">
        <f t="shared" si="142"/>
        <v>Maison Des Cèdres
 de 12h 30 à 13h 30</v>
      </c>
      <c r="P730" t="str">
        <f t="shared" si="134"/>
        <v>OK</v>
      </c>
    </row>
    <row r="731" spans="1:16" x14ac:dyDescent="0.25">
      <c r="A731">
        <f t="shared" si="135"/>
        <v>2</v>
      </c>
      <c r="B731" s="54">
        <f t="shared" si="143"/>
        <v>6</v>
      </c>
      <c r="C731" s="55" t="str">
        <f t="shared" si="136"/>
        <v>janvier</v>
      </c>
      <c r="D731">
        <f t="shared" si="144"/>
        <v>2018</v>
      </c>
      <c r="E731" s="13">
        <v>43112</v>
      </c>
      <c r="F731" s="16">
        <v>0.58333333333333337</v>
      </c>
      <c r="G731" s="16">
        <v>0.66666666666666663</v>
      </c>
      <c r="H731" s="16" t="s">
        <v>6</v>
      </c>
      <c r="J731" s="1">
        <f t="shared" si="138"/>
        <v>8.3333333333333259E-2</v>
      </c>
      <c r="K731" s="2">
        <f t="shared" si="139"/>
        <v>0</v>
      </c>
      <c r="L731" s="2">
        <f t="shared" si="137"/>
        <v>6</v>
      </c>
      <c r="M731" s="2">
        <f t="shared" si="140"/>
        <v>82</v>
      </c>
      <c r="N731" s="2">
        <f t="shared" si="141"/>
        <v>105</v>
      </c>
      <c r="O731" s="6" t="str">
        <f t="shared" si="142"/>
        <v>Lycée
 de 14h 00 à 16h 00</v>
      </c>
      <c r="P731" t="str">
        <f t="shared" si="134"/>
        <v>OK</v>
      </c>
    </row>
    <row r="732" spans="1:16" x14ac:dyDescent="0.25">
      <c r="A732">
        <f t="shared" si="135"/>
        <v>2</v>
      </c>
      <c r="B732" s="54">
        <f t="shared" si="143"/>
        <v>6</v>
      </c>
      <c r="C732" s="55" t="str">
        <f t="shared" si="136"/>
        <v>janvier</v>
      </c>
      <c r="D732">
        <f t="shared" si="144"/>
        <v>2018</v>
      </c>
      <c r="E732" s="13">
        <v>43112</v>
      </c>
      <c r="F732" s="16">
        <v>0.66666666666666663</v>
      </c>
      <c r="G732" s="16">
        <v>0.75</v>
      </c>
      <c r="H732" s="16" t="s">
        <v>6</v>
      </c>
      <c r="J732" s="1">
        <f t="shared" si="138"/>
        <v>8.333333333333337E-2</v>
      </c>
      <c r="K732" s="2">
        <f t="shared" si="139"/>
        <v>0</v>
      </c>
      <c r="L732" s="2">
        <f t="shared" si="137"/>
        <v>6</v>
      </c>
      <c r="M732" s="2">
        <f t="shared" si="140"/>
        <v>106</v>
      </c>
      <c r="N732" s="2">
        <f t="shared" si="141"/>
        <v>129</v>
      </c>
      <c r="O732" s="6" t="str">
        <f t="shared" si="142"/>
        <v>Lycée
 de 16h 00 à 18h 00</v>
      </c>
      <c r="P732" t="str">
        <f t="shared" si="134"/>
        <v>OK</v>
      </c>
    </row>
    <row r="733" spans="1:16" x14ac:dyDescent="0.25">
      <c r="A733">
        <f t="shared" si="135"/>
        <v>2</v>
      </c>
      <c r="B733" s="54">
        <f t="shared" si="143"/>
        <v>6</v>
      </c>
      <c r="C733" s="55" t="str">
        <f t="shared" si="136"/>
        <v>janvier</v>
      </c>
      <c r="D733">
        <f t="shared" si="144"/>
        <v>2018</v>
      </c>
      <c r="E733" s="13">
        <v>43112</v>
      </c>
      <c r="F733" s="16">
        <v>0.75</v>
      </c>
      <c r="G733" s="16">
        <v>0.83333333333333337</v>
      </c>
      <c r="H733" s="16" t="s">
        <v>14</v>
      </c>
      <c r="J733" s="1">
        <f t="shared" si="138"/>
        <v>8.333333333333337E-2</v>
      </c>
      <c r="K733" s="2">
        <f t="shared" si="139"/>
        <v>0</v>
      </c>
      <c r="L733" s="2">
        <f t="shared" si="137"/>
        <v>6</v>
      </c>
      <c r="M733" s="2">
        <f t="shared" si="140"/>
        <v>130</v>
      </c>
      <c r="N733" s="2">
        <f t="shared" si="141"/>
        <v>153</v>
      </c>
      <c r="O733" s="6" t="str">
        <f t="shared" si="142"/>
        <v>Public
 de 18h 00 à 20h 00</v>
      </c>
      <c r="P733" t="str">
        <f t="shared" si="134"/>
        <v>OK</v>
      </c>
    </row>
    <row r="734" spans="1:16" x14ac:dyDescent="0.25">
      <c r="A734">
        <f t="shared" si="135"/>
        <v>2</v>
      </c>
      <c r="B734" s="54">
        <f t="shared" si="143"/>
        <v>6</v>
      </c>
      <c r="C734" s="55" t="str">
        <f t="shared" si="136"/>
        <v>janvier</v>
      </c>
      <c r="D734">
        <f t="shared" si="144"/>
        <v>2018</v>
      </c>
      <c r="E734" s="13">
        <v>43112</v>
      </c>
      <c r="F734" s="16">
        <v>0.83333333333333337</v>
      </c>
      <c r="G734" s="16">
        <v>0.875</v>
      </c>
      <c r="H734" s="16" t="s">
        <v>10</v>
      </c>
      <c r="J734" s="1">
        <f t="shared" si="138"/>
        <v>4.166666666666663E-2</v>
      </c>
      <c r="K734" s="2">
        <f t="shared" si="139"/>
        <v>0</v>
      </c>
      <c r="L734" s="2">
        <f t="shared" si="137"/>
        <v>6</v>
      </c>
      <c r="M734" s="2">
        <f t="shared" si="140"/>
        <v>154</v>
      </c>
      <c r="N734" s="2">
        <f t="shared" si="141"/>
        <v>165</v>
      </c>
      <c r="O734" s="6" t="str">
        <f t="shared" si="142"/>
        <v>CNT
 de 20h 00 à 21h 00</v>
      </c>
      <c r="P734" t="str">
        <f t="shared" si="134"/>
        <v>OK</v>
      </c>
    </row>
    <row r="735" spans="1:16" x14ac:dyDescent="0.25">
      <c r="A735">
        <f t="shared" si="135"/>
        <v>2</v>
      </c>
      <c r="B735" s="54">
        <f t="shared" si="143"/>
        <v>6</v>
      </c>
      <c r="C735" s="55" t="str">
        <f t="shared" si="136"/>
        <v>janvier</v>
      </c>
      <c r="D735">
        <f t="shared" si="144"/>
        <v>2018</v>
      </c>
      <c r="E735" s="13">
        <v>43112</v>
      </c>
      <c r="F735" s="16">
        <v>0.875</v>
      </c>
      <c r="G735" s="16">
        <v>0.9375</v>
      </c>
      <c r="H735" s="16" t="s">
        <v>22</v>
      </c>
      <c r="J735" s="1">
        <f t="shared" si="138"/>
        <v>6.25E-2</v>
      </c>
      <c r="K735" s="2">
        <f t="shared" si="139"/>
        <v>0</v>
      </c>
      <c r="L735" s="2">
        <f t="shared" si="137"/>
        <v>6</v>
      </c>
      <c r="M735" s="2">
        <f t="shared" si="140"/>
        <v>166</v>
      </c>
      <c r="N735" s="2">
        <f t="shared" si="141"/>
        <v>183</v>
      </c>
      <c r="O735" s="6" t="str">
        <f t="shared" si="142"/>
        <v>TVSV
 de 21h 00 à 22h 30</v>
      </c>
      <c r="P735" t="str">
        <f t="shared" si="134"/>
        <v>OK</v>
      </c>
    </row>
    <row r="736" spans="1:16" x14ac:dyDescent="0.25">
      <c r="A736">
        <f t="shared" si="135"/>
        <v>2</v>
      </c>
      <c r="B736" s="54">
        <f t="shared" si="143"/>
        <v>7</v>
      </c>
      <c r="C736" s="55" t="str">
        <f t="shared" si="136"/>
        <v>janvier</v>
      </c>
      <c r="D736">
        <f t="shared" si="144"/>
        <v>2018</v>
      </c>
      <c r="E736" s="13">
        <v>43113</v>
      </c>
      <c r="F736" s="16">
        <v>0.33333333333333331</v>
      </c>
      <c r="G736" s="16">
        <v>0.375</v>
      </c>
      <c r="H736" s="16" t="s">
        <v>7</v>
      </c>
      <c r="J736" s="1">
        <f t="shared" si="138"/>
        <v>4.1666666666666685E-2</v>
      </c>
      <c r="K736" s="2">
        <f t="shared" si="139"/>
        <v>0</v>
      </c>
      <c r="L736" s="2">
        <f t="shared" si="137"/>
        <v>7</v>
      </c>
      <c r="M736" s="2">
        <f t="shared" si="140"/>
        <v>10</v>
      </c>
      <c r="N736" s="2">
        <f t="shared" si="141"/>
        <v>21</v>
      </c>
      <c r="O736" s="6" t="str">
        <f t="shared" si="142"/>
        <v>Gym Volontaire
 de 8h 00 à 9h 00</v>
      </c>
      <c r="P736" t="str">
        <f t="shared" si="134"/>
        <v>OK</v>
      </c>
    </row>
    <row r="737" spans="1:16" x14ac:dyDescent="0.25">
      <c r="A737">
        <f t="shared" si="135"/>
        <v>2</v>
      </c>
      <c r="B737" s="54">
        <f t="shared" si="143"/>
        <v>7</v>
      </c>
      <c r="C737" s="55" t="str">
        <f t="shared" si="136"/>
        <v>janvier</v>
      </c>
      <c r="D737">
        <f t="shared" si="144"/>
        <v>2018</v>
      </c>
      <c r="E737" s="13">
        <v>43113</v>
      </c>
      <c r="F737" s="16">
        <v>0.375</v>
      </c>
      <c r="G737" s="16">
        <v>0.45833333333333331</v>
      </c>
      <c r="H737" s="16" t="s">
        <v>23</v>
      </c>
      <c r="J737" s="1">
        <f t="shared" si="138"/>
        <v>8.3333333333333315E-2</v>
      </c>
      <c r="K737" s="2">
        <f t="shared" si="139"/>
        <v>0</v>
      </c>
      <c r="L737" s="2">
        <f t="shared" si="137"/>
        <v>7</v>
      </c>
      <c r="M737" s="2">
        <f t="shared" si="140"/>
        <v>22</v>
      </c>
      <c r="N737" s="2">
        <f t="shared" si="141"/>
        <v>45</v>
      </c>
      <c r="O737" s="6" t="str">
        <f t="shared" si="142"/>
        <v>Val Horizon
 de 9h 00 à 11h 00</v>
      </c>
      <c r="P737" t="str">
        <f t="shared" si="134"/>
        <v>OK</v>
      </c>
    </row>
    <row r="738" spans="1:16" x14ac:dyDescent="0.25">
      <c r="A738">
        <f t="shared" si="135"/>
        <v>2</v>
      </c>
      <c r="B738" s="54">
        <f t="shared" si="143"/>
        <v>7</v>
      </c>
      <c r="C738" s="55" t="str">
        <f t="shared" si="136"/>
        <v>janvier</v>
      </c>
      <c r="D738">
        <f t="shared" si="144"/>
        <v>2018</v>
      </c>
      <c r="E738" s="13">
        <v>43113</v>
      </c>
      <c r="F738" s="16">
        <v>0.45833333333333331</v>
      </c>
      <c r="G738" s="16">
        <v>0.60416666666666663</v>
      </c>
      <c r="H738" s="16" t="s">
        <v>10</v>
      </c>
      <c r="J738" s="1">
        <f t="shared" si="138"/>
        <v>0.14583333333333331</v>
      </c>
      <c r="K738" s="2">
        <f t="shared" si="139"/>
        <v>0</v>
      </c>
      <c r="L738" s="2">
        <f t="shared" si="137"/>
        <v>7</v>
      </c>
      <c r="M738" s="2">
        <f t="shared" si="140"/>
        <v>46</v>
      </c>
      <c r="N738" s="2">
        <f t="shared" si="141"/>
        <v>87</v>
      </c>
      <c r="O738" s="6" t="str">
        <f t="shared" si="142"/>
        <v>CNT
 de 11h 00 à 14h 30</v>
      </c>
      <c r="P738" t="str">
        <f t="shared" si="134"/>
        <v>OK</v>
      </c>
    </row>
    <row r="739" spans="1:16" x14ac:dyDescent="0.25">
      <c r="A739">
        <f t="shared" si="135"/>
        <v>2</v>
      </c>
      <c r="B739" s="54">
        <f t="shared" si="143"/>
        <v>7</v>
      </c>
      <c r="C739" s="55" t="str">
        <f t="shared" si="136"/>
        <v>janvier</v>
      </c>
      <c r="D739">
        <f t="shared" si="144"/>
        <v>2018</v>
      </c>
      <c r="E739" s="13">
        <v>43113</v>
      </c>
      <c r="F739" s="16">
        <v>0.60416666666666663</v>
      </c>
      <c r="G739" s="16">
        <v>0.79166666666666663</v>
      </c>
      <c r="H739" s="16" t="s">
        <v>24</v>
      </c>
      <c r="J739" s="1">
        <f t="shared" si="138"/>
        <v>0.1875</v>
      </c>
      <c r="K739" s="2">
        <f t="shared" si="139"/>
        <v>0</v>
      </c>
      <c r="L739" s="2">
        <f t="shared" si="137"/>
        <v>7</v>
      </c>
      <c r="M739" s="2">
        <f t="shared" si="140"/>
        <v>88</v>
      </c>
      <c r="N739" s="2">
        <f t="shared" si="141"/>
        <v>141</v>
      </c>
      <c r="O739" s="6" t="str">
        <f t="shared" si="142"/>
        <v>Public + SDIS ET/OU PSIG
 de 14h 30 à 19h 00</v>
      </c>
      <c r="P739" t="str">
        <f t="shared" si="134"/>
        <v>OK</v>
      </c>
    </row>
    <row r="740" spans="1:16" x14ac:dyDescent="0.25">
      <c r="A740">
        <f t="shared" si="135"/>
        <v>2</v>
      </c>
      <c r="B740" s="54">
        <f t="shared" si="143"/>
        <v>7</v>
      </c>
      <c r="C740" s="55" t="str">
        <f t="shared" si="136"/>
        <v>janvier</v>
      </c>
      <c r="D740">
        <f t="shared" si="144"/>
        <v>2018</v>
      </c>
      <c r="E740" s="13">
        <v>43113</v>
      </c>
      <c r="F740" s="16">
        <v>0.79166666666666663</v>
      </c>
      <c r="G740" s="16">
        <v>0.84375</v>
      </c>
      <c r="H740" s="16" t="s">
        <v>25</v>
      </c>
      <c r="J740" s="1">
        <f t="shared" si="138"/>
        <v>5.208333333333337E-2</v>
      </c>
      <c r="K740" s="2">
        <f t="shared" si="139"/>
        <v>0</v>
      </c>
      <c r="L740" s="2">
        <f t="shared" si="137"/>
        <v>7</v>
      </c>
      <c r="M740" s="2">
        <f t="shared" si="140"/>
        <v>142</v>
      </c>
      <c r="N740" s="2">
        <f t="shared" si="141"/>
        <v>156</v>
      </c>
      <c r="O740" s="6" t="str">
        <f t="shared" si="142"/>
        <v>Plongeurs masqués
 de 19h 00 à 20h 15</v>
      </c>
      <c r="P740" t="str">
        <f t="shared" si="134"/>
        <v>OK</v>
      </c>
    </row>
    <row r="741" spans="1:16" x14ac:dyDescent="0.25">
      <c r="A741">
        <f t="shared" si="135"/>
        <v>2</v>
      </c>
      <c r="B741" s="54">
        <f t="shared" si="143"/>
        <v>1</v>
      </c>
      <c r="C741" s="55" t="str">
        <f t="shared" si="136"/>
        <v>janvier</v>
      </c>
      <c r="D741">
        <f t="shared" si="144"/>
        <v>2018</v>
      </c>
      <c r="E741" s="13">
        <v>43114</v>
      </c>
      <c r="F741" s="16">
        <v>0.3125</v>
      </c>
      <c r="G741" s="16">
        <v>0.41666666666666669</v>
      </c>
      <c r="H741" s="16" t="s">
        <v>10</v>
      </c>
      <c r="J741" s="1">
        <f t="shared" si="138"/>
        <v>0.10416666666666669</v>
      </c>
      <c r="K741" s="2">
        <f t="shared" si="139"/>
        <v>0</v>
      </c>
      <c r="L741" s="2">
        <f t="shared" si="137"/>
        <v>8</v>
      </c>
      <c r="M741" s="2">
        <f t="shared" si="140"/>
        <v>4</v>
      </c>
      <c r="N741" s="2">
        <f t="shared" si="141"/>
        <v>33</v>
      </c>
      <c r="O741" s="6" t="str">
        <f t="shared" si="142"/>
        <v>CNT
 de 7h 30 à 10h 00</v>
      </c>
      <c r="P741" t="str">
        <f t="shared" si="134"/>
        <v>OK</v>
      </c>
    </row>
    <row r="742" spans="1:16" x14ac:dyDescent="0.25">
      <c r="A742">
        <f t="shared" si="135"/>
        <v>2</v>
      </c>
      <c r="B742" s="54">
        <f t="shared" si="143"/>
        <v>1</v>
      </c>
      <c r="C742" s="55" t="str">
        <f t="shared" si="136"/>
        <v>janvier</v>
      </c>
      <c r="D742">
        <f t="shared" si="144"/>
        <v>2018</v>
      </c>
      <c r="E742" s="13">
        <v>43114</v>
      </c>
      <c r="F742" s="16">
        <v>0.41666666666666669</v>
      </c>
      <c r="G742" s="16">
        <v>0.5625</v>
      </c>
      <c r="H742" s="16" t="s">
        <v>14</v>
      </c>
      <c r="J742" s="1">
        <f t="shared" si="138"/>
        <v>0.14583333333333331</v>
      </c>
      <c r="K742" s="2">
        <f t="shared" si="139"/>
        <v>0</v>
      </c>
      <c r="L742" s="2">
        <f t="shared" si="137"/>
        <v>8</v>
      </c>
      <c r="M742" s="2">
        <f t="shared" si="140"/>
        <v>34</v>
      </c>
      <c r="N742" s="2">
        <f t="shared" si="141"/>
        <v>75</v>
      </c>
      <c r="O742" s="6" t="str">
        <f t="shared" si="142"/>
        <v>Public
 de 10h 00 à 13h 30</v>
      </c>
      <c r="P742" t="str">
        <f t="shared" si="134"/>
        <v>OK</v>
      </c>
    </row>
    <row r="743" spans="1:16" x14ac:dyDescent="0.25">
      <c r="A743">
        <f t="shared" si="135"/>
        <v>3</v>
      </c>
      <c r="B743" s="54">
        <f t="shared" si="143"/>
        <v>2</v>
      </c>
      <c r="C743" s="55" t="str">
        <f t="shared" si="136"/>
        <v>janvier</v>
      </c>
      <c r="D743">
        <f t="shared" si="144"/>
        <v>2018</v>
      </c>
      <c r="E743" s="13">
        <v>43115</v>
      </c>
      <c r="F743" s="16">
        <v>0.375</v>
      </c>
      <c r="G743" s="16">
        <v>0.44791666666666669</v>
      </c>
      <c r="H743" s="16" t="s">
        <v>6</v>
      </c>
      <c r="J743" s="1">
        <f t="shared" si="138"/>
        <v>7.2916666666666685E-2</v>
      </c>
      <c r="K743" s="2">
        <f t="shared" si="139"/>
        <v>0</v>
      </c>
      <c r="L743" s="2">
        <f t="shared" si="137"/>
        <v>2</v>
      </c>
      <c r="M743" s="2">
        <f t="shared" si="140"/>
        <v>22</v>
      </c>
      <c r="N743" s="2">
        <f t="shared" si="141"/>
        <v>42</v>
      </c>
      <c r="O743" s="6" t="str">
        <f t="shared" si="142"/>
        <v>Lycée
 de 9h 00 à 10h 45</v>
      </c>
      <c r="P743" t="str">
        <f t="shared" si="134"/>
        <v>OK</v>
      </c>
    </row>
    <row r="744" spans="1:16" x14ac:dyDescent="0.25">
      <c r="A744">
        <f t="shared" si="135"/>
        <v>3</v>
      </c>
      <c r="B744" s="54">
        <f t="shared" si="143"/>
        <v>2</v>
      </c>
      <c r="C744" s="55" t="str">
        <f t="shared" si="136"/>
        <v>janvier</v>
      </c>
      <c r="D744">
        <f t="shared" si="144"/>
        <v>2018</v>
      </c>
      <c r="E744" s="13">
        <v>43115</v>
      </c>
      <c r="F744" s="16">
        <v>0.5</v>
      </c>
      <c r="G744" s="16">
        <v>0.5625</v>
      </c>
      <c r="H744" s="16" t="s">
        <v>7</v>
      </c>
      <c r="J744" s="1">
        <f t="shared" si="138"/>
        <v>6.25E-2</v>
      </c>
      <c r="K744" s="2">
        <f t="shared" si="139"/>
        <v>0</v>
      </c>
      <c r="L744" s="2">
        <f t="shared" si="137"/>
        <v>2</v>
      </c>
      <c r="M744" s="2">
        <f t="shared" si="140"/>
        <v>58</v>
      </c>
      <c r="N744" s="2">
        <f t="shared" si="141"/>
        <v>75</v>
      </c>
      <c r="O744" s="6" t="str">
        <f t="shared" si="142"/>
        <v>Gym Volontaire
 de 12h 00 à 13h 30</v>
      </c>
      <c r="P744" t="str">
        <f t="shared" si="134"/>
        <v>OK</v>
      </c>
    </row>
    <row r="745" spans="1:16" x14ac:dyDescent="0.25">
      <c r="A745">
        <f t="shared" si="135"/>
        <v>3</v>
      </c>
      <c r="B745" s="54">
        <f t="shared" si="143"/>
        <v>2</v>
      </c>
      <c r="C745" s="55" t="str">
        <f t="shared" si="136"/>
        <v>janvier</v>
      </c>
      <c r="D745">
        <f t="shared" si="144"/>
        <v>2018</v>
      </c>
      <c r="E745" s="13">
        <v>43115</v>
      </c>
      <c r="F745" s="16">
        <v>0.58333333333333337</v>
      </c>
      <c r="G745" s="16">
        <v>0.64583333333333337</v>
      </c>
      <c r="H745" s="16" t="s">
        <v>8</v>
      </c>
      <c r="J745" s="1">
        <f t="shared" si="138"/>
        <v>6.25E-2</v>
      </c>
      <c r="K745" s="2">
        <f t="shared" si="139"/>
        <v>0</v>
      </c>
      <c r="L745" s="2">
        <f t="shared" si="137"/>
        <v>2</v>
      </c>
      <c r="M745" s="2">
        <f t="shared" si="140"/>
        <v>82</v>
      </c>
      <c r="N745" s="2">
        <f t="shared" si="141"/>
        <v>99</v>
      </c>
      <c r="O745" s="6" t="str">
        <f t="shared" si="142"/>
        <v>Collège A
 de 14h 00 à 15h 30</v>
      </c>
      <c r="P745" t="str">
        <f t="shared" si="134"/>
        <v>OK</v>
      </c>
    </row>
    <row r="746" spans="1:16" x14ac:dyDescent="0.25">
      <c r="A746">
        <f t="shared" si="135"/>
        <v>3</v>
      </c>
      <c r="B746" s="54">
        <f t="shared" si="143"/>
        <v>2</v>
      </c>
      <c r="C746" s="55" t="str">
        <f t="shared" si="136"/>
        <v>janvier</v>
      </c>
      <c r="D746">
        <f t="shared" si="144"/>
        <v>2018</v>
      </c>
      <c r="E746" s="13">
        <v>43115</v>
      </c>
      <c r="F746" s="16">
        <v>0.64583333333333337</v>
      </c>
      <c r="G746" s="16">
        <v>0.70833333333333337</v>
      </c>
      <c r="H746" s="16" t="s">
        <v>9</v>
      </c>
      <c r="J746" s="1">
        <f t="shared" si="138"/>
        <v>6.25E-2</v>
      </c>
      <c r="K746" s="2">
        <f t="shared" si="139"/>
        <v>0</v>
      </c>
      <c r="L746" s="2">
        <f t="shared" si="137"/>
        <v>2</v>
      </c>
      <c r="M746" s="2">
        <f t="shared" si="140"/>
        <v>100</v>
      </c>
      <c r="N746" s="2">
        <f t="shared" si="141"/>
        <v>117</v>
      </c>
      <c r="O746" s="6" t="str">
        <f t="shared" si="142"/>
        <v>Collège B
 de 15h 30 à 17h 00</v>
      </c>
      <c r="P746" t="str">
        <f t="shared" si="134"/>
        <v>OK</v>
      </c>
    </row>
    <row r="747" spans="1:16" x14ac:dyDescent="0.25">
      <c r="A747">
        <f t="shared" si="135"/>
        <v>3</v>
      </c>
      <c r="B747" s="54">
        <f t="shared" si="143"/>
        <v>2</v>
      </c>
      <c r="C747" s="55" t="str">
        <f t="shared" si="136"/>
        <v>janvier</v>
      </c>
      <c r="D747">
        <f t="shared" si="144"/>
        <v>2018</v>
      </c>
      <c r="E747" s="13">
        <v>43115</v>
      </c>
      <c r="F747" s="16">
        <v>0.70833333333333337</v>
      </c>
      <c r="G747" s="16">
        <v>0.75</v>
      </c>
      <c r="H747" s="16" t="s">
        <v>7</v>
      </c>
      <c r="J747" s="1">
        <f t="shared" si="138"/>
        <v>4.166666666666663E-2</v>
      </c>
      <c r="K747" s="2">
        <f t="shared" si="139"/>
        <v>0</v>
      </c>
      <c r="L747" s="2">
        <f t="shared" si="137"/>
        <v>2</v>
      </c>
      <c r="M747" s="2">
        <f t="shared" si="140"/>
        <v>118</v>
      </c>
      <c r="N747" s="2">
        <f t="shared" si="141"/>
        <v>129</v>
      </c>
      <c r="O747" s="6" t="str">
        <f t="shared" si="142"/>
        <v>Gym Volontaire
 de 17h 00 à 18h 00</v>
      </c>
      <c r="P747" t="str">
        <f t="shared" si="134"/>
        <v>OK</v>
      </c>
    </row>
    <row r="748" spans="1:16" x14ac:dyDescent="0.25">
      <c r="A748">
        <f t="shared" si="135"/>
        <v>3</v>
      </c>
      <c r="B748" s="54">
        <f t="shared" si="143"/>
        <v>2</v>
      </c>
      <c r="C748" s="55" t="str">
        <f t="shared" si="136"/>
        <v>janvier</v>
      </c>
      <c r="D748">
        <f t="shared" si="144"/>
        <v>2018</v>
      </c>
      <c r="E748" s="13">
        <v>43115</v>
      </c>
      <c r="F748" s="16">
        <v>0.75</v>
      </c>
      <c r="G748" s="16">
        <v>0.9375</v>
      </c>
      <c r="H748" s="16" t="s">
        <v>10</v>
      </c>
      <c r="J748" s="1">
        <f t="shared" si="138"/>
        <v>0.1875</v>
      </c>
      <c r="K748" s="2">
        <f t="shared" si="139"/>
        <v>0</v>
      </c>
      <c r="L748" s="2">
        <f t="shared" si="137"/>
        <v>2</v>
      </c>
      <c r="M748" s="2">
        <f t="shared" si="140"/>
        <v>130</v>
      </c>
      <c r="N748" s="2">
        <f t="shared" si="141"/>
        <v>183</v>
      </c>
      <c r="O748" s="6" t="str">
        <f t="shared" si="142"/>
        <v>CNT
 de 18h 00 à 22h 30</v>
      </c>
      <c r="P748" t="str">
        <f t="shared" si="134"/>
        <v>OK</v>
      </c>
    </row>
    <row r="749" spans="1:16" x14ac:dyDescent="0.25">
      <c r="A749">
        <f t="shared" si="135"/>
        <v>3</v>
      </c>
      <c r="B749" s="54">
        <f t="shared" si="143"/>
        <v>3</v>
      </c>
      <c r="C749" s="55" t="str">
        <f t="shared" si="136"/>
        <v>janvier</v>
      </c>
      <c r="D749">
        <f t="shared" si="144"/>
        <v>2018</v>
      </c>
      <c r="E749" s="13">
        <v>43116</v>
      </c>
      <c r="F749" s="16">
        <v>0.3125</v>
      </c>
      <c r="G749" s="16">
        <v>0.34375</v>
      </c>
      <c r="H749" s="16" t="s">
        <v>11</v>
      </c>
      <c r="J749" s="1">
        <f t="shared" si="138"/>
        <v>3.125E-2</v>
      </c>
      <c r="K749" s="2">
        <f t="shared" si="139"/>
        <v>0</v>
      </c>
      <c r="L749" s="2">
        <f t="shared" si="137"/>
        <v>3</v>
      </c>
      <c r="M749" s="2">
        <f t="shared" si="140"/>
        <v>4</v>
      </c>
      <c r="N749" s="2">
        <f t="shared" si="141"/>
        <v>12</v>
      </c>
      <c r="O749" s="6" t="str">
        <f t="shared" si="142"/>
        <v>SDIS et/OU PSIG
 de 7h 30 à 8h 15</v>
      </c>
      <c r="P749" t="str">
        <f t="shared" si="134"/>
        <v>OK</v>
      </c>
    </row>
    <row r="750" spans="1:16" x14ac:dyDescent="0.25">
      <c r="A750">
        <f t="shared" si="135"/>
        <v>3</v>
      </c>
      <c r="B750" s="54">
        <f t="shared" si="143"/>
        <v>3</v>
      </c>
      <c r="C750" s="55" t="str">
        <f t="shared" si="136"/>
        <v>janvier</v>
      </c>
      <c r="D750">
        <f t="shared" si="144"/>
        <v>2018</v>
      </c>
      <c r="E750" s="13">
        <v>43116</v>
      </c>
      <c r="F750" s="16">
        <v>0.35416666666666669</v>
      </c>
      <c r="G750" s="16">
        <v>0.5</v>
      </c>
      <c r="H750" s="16" t="s">
        <v>12</v>
      </c>
      <c r="J750" s="1">
        <f t="shared" si="138"/>
        <v>0.14583333333333331</v>
      </c>
      <c r="K750" s="2">
        <f t="shared" si="139"/>
        <v>0</v>
      </c>
      <c r="L750" s="2">
        <f t="shared" si="137"/>
        <v>3</v>
      </c>
      <c r="M750" s="2">
        <f t="shared" si="140"/>
        <v>16</v>
      </c>
      <c r="N750" s="2">
        <f t="shared" si="141"/>
        <v>57</v>
      </c>
      <c r="O750" s="6" t="str">
        <f t="shared" si="142"/>
        <v>Collège C
 de 8h 30 à 12h 00</v>
      </c>
      <c r="P750" t="str">
        <f t="shared" si="134"/>
        <v>OK</v>
      </c>
    </row>
    <row r="751" spans="1:16" x14ac:dyDescent="0.25">
      <c r="A751">
        <f t="shared" si="135"/>
        <v>3</v>
      </c>
      <c r="B751" s="54">
        <f t="shared" si="143"/>
        <v>3</v>
      </c>
      <c r="C751" s="55" t="str">
        <f t="shared" si="136"/>
        <v>janvier</v>
      </c>
      <c r="D751">
        <f t="shared" si="144"/>
        <v>2018</v>
      </c>
      <c r="E751" s="13">
        <v>43116</v>
      </c>
      <c r="F751" s="16">
        <v>0.52083333333333337</v>
      </c>
      <c r="G751" s="16">
        <v>0.5625</v>
      </c>
      <c r="H751" s="16" t="s">
        <v>13</v>
      </c>
      <c r="J751" s="1">
        <f t="shared" si="138"/>
        <v>4.166666666666663E-2</v>
      </c>
      <c r="K751" s="2">
        <f t="shared" si="139"/>
        <v>0</v>
      </c>
      <c r="L751" s="2">
        <f t="shared" si="137"/>
        <v>3</v>
      </c>
      <c r="M751" s="2">
        <f t="shared" si="140"/>
        <v>64</v>
      </c>
      <c r="N751" s="2">
        <f t="shared" si="141"/>
        <v>75</v>
      </c>
      <c r="O751" s="6" t="str">
        <f t="shared" si="142"/>
        <v>Maison Des Cèdres
 de 12h 30 à 13h 30</v>
      </c>
      <c r="P751" t="str">
        <f t="shared" si="134"/>
        <v>OK</v>
      </c>
    </row>
    <row r="752" spans="1:16" x14ac:dyDescent="0.25">
      <c r="A752">
        <f t="shared" si="135"/>
        <v>3</v>
      </c>
      <c r="B752" s="54">
        <f t="shared" si="143"/>
        <v>3</v>
      </c>
      <c r="C752" s="55" t="str">
        <f t="shared" si="136"/>
        <v>janvier</v>
      </c>
      <c r="D752">
        <f t="shared" si="144"/>
        <v>2018</v>
      </c>
      <c r="E752" s="13">
        <v>43116</v>
      </c>
      <c r="F752" s="16">
        <v>0.58333333333333337</v>
      </c>
      <c r="G752" s="16">
        <v>0.75</v>
      </c>
      <c r="H752" s="16" t="s">
        <v>6</v>
      </c>
      <c r="J752" s="1">
        <f t="shared" si="138"/>
        <v>0.16666666666666663</v>
      </c>
      <c r="K752" s="2">
        <f t="shared" si="139"/>
        <v>0</v>
      </c>
      <c r="L752" s="2">
        <f t="shared" si="137"/>
        <v>3</v>
      </c>
      <c r="M752" s="2">
        <f t="shared" si="140"/>
        <v>82</v>
      </c>
      <c r="N752" s="2">
        <f t="shared" si="141"/>
        <v>129</v>
      </c>
      <c r="O752" s="6" t="str">
        <f t="shared" si="142"/>
        <v>Lycée
 de 14h 00 à 18h 00</v>
      </c>
      <c r="P752" t="str">
        <f t="shared" si="134"/>
        <v>OK</v>
      </c>
    </row>
    <row r="753" spans="1:16" x14ac:dyDescent="0.25">
      <c r="A753">
        <f t="shared" si="135"/>
        <v>3</v>
      </c>
      <c r="B753" s="54">
        <f t="shared" si="143"/>
        <v>3</v>
      </c>
      <c r="C753" s="55" t="str">
        <f t="shared" si="136"/>
        <v>janvier</v>
      </c>
      <c r="D753">
        <f t="shared" si="144"/>
        <v>2018</v>
      </c>
      <c r="E753" s="13">
        <v>43116</v>
      </c>
      <c r="F753" s="16">
        <v>0.75</v>
      </c>
      <c r="G753" s="16">
        <v>0.83333333333333337</v>
      </c>
      <c r="H753" s="16" t="s">
        <v>14</v>
      </c>
      <c r="J753" s="1">
        <f t="shared" si="138"/>
        <v>8.333333333333337E-2</v>
      </c>
      <c r="K753" s="2">
        <f t="shared" si="139"/>
        <v>0</v>
      </c>
      <c r="L753" s="2">
        <f t="shared" si="137"/>
        <v>3</v>
      </c>
      <c r="M753" s="2">
        <f t="shared" si="140"/>
        <v>130</v>
      </c>
      <c r="N753" s="2">
        <f t="shared" si="141"/>
        <v>153</v>
      </c>
      <c r="O753" s="6" t="str">
        <f t="shared" si="142"/>
        <v>Public
 de 18h 00 à 20h 00</v>
      </c>
      <c r="P753" t="str">
        <f t="shared" si="134"/>
        <v>OK</v>
      </c>
    </row>
    <row r="754" spans="1:16" x14ac:dyDescent="0.25">
      <c r="A754">
        <f t="shared" si="135"/>
        <v>3</v>
      </c>
      <c r="B754" s="54">
        <f t="shared" si="143"/>
        <v>3</v>
      </c>
      <c r="C754" s="55" t="str">
        <f t="shared" si="136"/>
        <v>janvier</v>
      </c>
      <c r="D754">
        <f t="shared" si="144"/>
        <v>2018</v>
      </c>
      <c r="E754" s="13">
        <v>43116</v>
      </c>
      <c r="F754" s="16">
        <v>0.83333333333333337</v>
      </c>
      <c r="G754" s="16">
        <v>0.9375</v>
      </c>
      <c r="H754" s="16" t="s">
        <v>10</v>
      </c>
      <c r="J754" s="1">
        <f t="shared" si="138"/>
        <v>0.10416666666666663</v>
      </c>
      <c r="K754" s="2">
        <f t="shared" si="139"/>
        <v>0</v>
      </c>
      <c r="L754" s="2">
        <f t="shared" si="137"/>
        <v>3</v>
      </c>
      <c r="M754" s="2">
        <f t="shared" si="140"/>
        <v>154</v>
      </c>
      <c r="N754" s="2">
        <f t="shared" si="141"/>
        <v>183</v>
      </c>
      <c r="O754" s="6" t="str">
        <f t="shared" si="142"/>
        <v>CNT
 de 20h 00 à 22h 30</v>
      </c>
      <c r="P754" t="str">
        <f t="shared" si="134"/>
        <v>OK</v>
      </c>
    </row>
    <row r="755" spans="1:16" x14ac:dyDescent="0.25">
      <c r="A755">
        <f t="shared" si="135"/>
        <v>3</v>
      </c>
      <c r="B755" s="54">
        <f t="shared" si="143"/>
        <v>4</v>
      </c>
      <c r="C755" s="55" t="str">
        <f t="shared" si="136"/>
        <v>janvier</v>
      </c>
      <c r="D755">
        <f t="shared" si="144"/>
        <v>2018</v>
      </c>
      <c r="E755" s="13">
        <v>43117</v>
      </c>
      <c r="F755" s="16">
        <v>0.33333333333333331</v>
      </c>
      <c r="G755" s="16">
        <v>0.41666666666666669</v>
      </c>
      <c r="H755" s="16" t="s">
        <v>6</v>
      </c>
      <c r="J755" s="1">
        <f t="shared" si="138"/>
        <v>8.333333333333337E-2</v>
      </c>
      <c r="K755" s="2">
        <f t="shared" si="139"/>
        <v>0</v>
      </c>
      <c r="L755" s="2">
        <f t="shared" si="137"/>
        <v>4</v>
      </c>
      <c r="M755" s="2">
        <f t="shared" si="140"/>
        <v>10</v>
      </c>
      <c r="N755" s="2">
        <f t="shared" si="141"/>
        <v>33</v>
      </c>
      <c r="O755" s="6" t="str">
        <f t="shared" si="142"/>
        <v>Lycée
 de 8h 00 à 10h 00</v>
      </c>
      <c r="P755" t="str">
        <f t="shared" si="134"/>
        <v>OK</v>
      </c>
    </row>
    <row r="756" spans="1:16" x14ac:dyDescent="0.25">
      <c r="A756">
        <f t="shared" si="135"/>
        <v>3</v>
      </c>
      <c r="B756" s="54">
        <f t="shared" si="143"/>
        <v>4</v>
      </c>
      <c r="C756" s="55" t="str">
        <f t="shared" si="136"/>
        <v>janvier</v>
      </c>
      <c r="D756">
        <f t="shared" si="144"/>
        <v>2018</v>
      </c>
      <c r="E756" s="13">
        <v>43117</v>
      </c>
      <c r="F756" s="16">
        <v>0.41666666666666669</v>
      </c>
      <c r="G756" s="16">
        <v>0.5</v>
      </c>
      <c r="H756" s="16" t="s">
        <v>6</v>
      </c>
      <c r="J756" s="1">
        <f t="shared" si="138"/>
        <v>8.3333333333333315E-2</v>
      </c>
      <c r="K756" s="2">
        <f t="shared" si="139"/>
        <v>0</v>
      </c>
      <c r="L756" s="2">
        <f t="shared" si="137"/>
        <v>4</v>
      </c>
      <c r="M756" s="2">
        <f t="shared" si="140"/>
        <v>34</v>
      </c>
      <c r="N756" s="2">
        <f t="shared" si="141"/>
        <v>57</v>
      </c>
      <c r="O756" s="6" t="str">
        <f t="shared" si="142"/>
        <v>Lycée
 de 10h 00 à 12h 00</v>
      </c>
      <c r="P756" t="str">
        <f t="shared" si="134"/>
        <v>OK</v>
      </c>
    </row>
    <row r="757" spans="1:16" x14ac:dyDescent="0.25">
      <c r="A757">
        <f t="shared" si="135"/>
        <v>3</v>
      </c>
      <c r="B757" s="54">
        <f t="shared" si="143"/>
        <v>4</v>
      </c>
      <c r="C757" s="55" t="str">
        <f t="shared" si="136"/>
        <v>janvier</v>
      </c>
      <c r="D757">
        <f t="shared" si="144"/>
        <v>2018</v>
      </c>
      <c r="E757" s="13">
        <v>43117</v>
      </c>
      <c r="F757" s="16">
        <v>0.52083333333333337</v>
      </c>
      <c r="G757" s="16">
        <v>0.60416666666666663</v>
      </c>
      <c r="H757" s="16" t="s">
        <v>10</v>
      </c>
      <c r="J757" s="1">
        <f t="shared" si="138"/>
        <v>8.3333333333333259E-2</v>
      </c>
      <c r="K757" s="2">
        <f t="shared" si="139"/>
        <v>0</v>
      </c>
      <c r="L757" s="2">
        <f t="shared" si="137"/>
        <v>4</v>
      </c>
      <c r="M757" s="2">
        <f t="shared" si="140"/>
        <v>64</v>
      </c>
      <c r="N757" s="2">
        <f t="shared" si="141"/>
        <v>87</v>
      </c>
      <c r="O757" s="6" t="str">
        <f t="shared" si="142"/>
        <v>CNT
 de 12h 30 à 14h 30</v>
      </c>
      <c r="P757" t="str">
        <f t="shared" si="134"/>
        <v>OK</v>
      </c>
    </row>
    <row r="758" spans="1:16" x14ac:dyDescent="0.25">
      <c r="A758">
        <f t="shared" si="135"/>
        <v>3</v>
      </c>
      <c r="B758" s="54">
        <f t="shared" si="143"/>
        <v>4</v>
      </c>
      <c r="C758" s="55" t="str">
        <f t="shared" si="136"/>
        <v>janvier</v>
      </c>
      <c r="D758">
        <f t="shared" si="144"/>
        <v>2018</v>
      </c>
      <c r="E758" s="13">
        <v>43117</v>
      </c>
      <c r="F758" s="16">
        <v>0.60416666666666663</v>
      </c>
      <c r="G758" s="16">
        <v>0.79166666666666663</v>
      </c>
      <c r="H758" s="16" t="s">
        <v>14</v>
      </c>
      <c r="J758" s="1">
        <f t="shared" si="138"/>
        <v>0.1875</v>
      </c>
      <c r="K758" s="2">
        <f t="shared" si="139"/>
        <v>0</v>
      </c>
      <c r="L758" s="2">
        <f t="shared" si="137"/>
        <v>4</v>
      </c>
      <c r="M758" s="2">
        <f t="shared" si="140"/>
        <v>88</v>
      </c>
      <c r="N758" s="2">
        <f t="shared" si="141"/>
        <v>141</v>
      </c>
      <c r="O758" s="6" t="str">
        <f t="shared" si="142"/>
        <v>Public
 de 14h 30 à 19h 00</v>
      </c>
      <c r="P758" t="str">
        <f t="shared" si="134"/>
        <v>OK</v>
      </c>
    </row>
    <row r="759" spans="1:16" x14ac:dyDescent="0.25">
      <c r="A759">
        <f t="shared" si="135"/>
        <v>3</v>
      </c>
      <c r="B759" s="54">
        <f t="shared" si="143"/>
        <v>4</v>
      </c>
      <c r="C759" s="55" t="str">
        <f t="shared" si="136"/>
        <v>janvier</v>
      </c>
      <c r="D759">
        <f t="shared" si="144"/>
        <v>2018</v>
      </c>
      <c r="E759" s="13">
        <v>43117</v>
      </c>
      <c r="F759" s="16">
        <v>0.79166666666666663</v>
      </c>
      <c r="G759" s="16">
        <v>0.83333333333333337</v>
      </c>
      <c r="H759" s="16" t="s">
        <v>10</v>
      </c>
      <c r="J759" s="1">
        <f t="shared" si="138"/>
        <v>4.1666666666666741E-2</v>
      </c>
      <c r="K759" s="2">
        <f t="shared" si="139"/>
        <v>0</v>
      </c>
      <c r="L759" s="2">
        <f t="shared" si="137"/>
        <v>4</v>
      </c>
      <c r="M759" s="2">
        <f t="shared" si="140"/>
        <v>142</v>
      </c>
      <c r="N759" s="2">
        <f t="shared" si="141"/>
        <v>153</v>
      </c>
      <c r="O759" s="6" t="str">
        <f t="shared" si="142"/>
        <v>CNT
 de 19h 00 à 20h 00</v>
      </c>
      <c r="P759" t="str">
        <f t="shared" si="134"/>
        <v>OK</v>
      </c>
    </row>
    <row r="760" spans="1:16" x14ac:dyDescent="0.25">
      <c r="A760">
        <f t="shared" si="135"/>
        <v>3</v>
      </c>
      <c r="B760" s="54">
        <f t="shared" si="143"/>
        <v>4</v>
      </c>
      <c r="C760" s="55" t="str">
        <f t="shared" si="136"/>
        <v>janvier</v>
      </c>
      <c r="D760">
        <f t="shared" si="144"/>
        <v>2018</v>
      </c>
      <c r="E760" s="13">
        <v>43117</v>
      </c>
      <c r="F760" s="16">
        <v>0.83333333333333337</v>
      </c>
      <c r="G760" s="16">
        <v>0.9375</v>
      </c>
      <c r="H760" s="16" t="s">
        <v>25</v>
      </c>
      <c r="J760" s="1">
        <f t="shared" si="138"/>
        <v>0.10416666666666663</v>
      </c>
      <c r="K760" s="2">
        <f t="shared" si="139"/>
        <v>0</v>
      </c>
      <c r="L760" s="2">
        <f t="shared" si="137"/>
        <v>4</v>
      </c>
      <c r="M760" s="2">
        <f t="shared" si="140"/>
        <v>154</v>
      </c>
      <c r="N760" s="2">
        <f t="shared" si="141"/>
        <v>183</v>
      </c>
      <c r="O760" s="6" t="str">
        <f t="shared" si="142"/>
        <v>Plongeurs masqués
 de 20h 00 à 22h 30</v>
      </c>
      <c r="P760" t="str">
        <f t="shared" si="134"/>
        <v>OK</v>
      </c>
    </row>
    <row r="761" spans="1:16" x14ac:dyDescent="0.25">
      <c r="A761">
        <f t="shared" si="135"/>
        <v>3</v>
      </c>
      <c r="B761" s="54">
        <f t="shared" si="143"/>
        <v>5</v>
      </c>
      <c r="C761" s="55" t="str">
        <f t="shared" si="136"/>
        <v>janvier</v>
      </c>
      <c r="D761">
        <f t="shared" si="144"/>
        <v>2018</v>
      </c>
      <c r="E761" s="13">
        <v>43118</v>
      </c>
      <c r="F761" s="16">
        <v>0.35416666666666669</v>
      </c>
      <c r="G761" s="16">
        <v>0.41666666666666669</v>
      </c>
      <c r="H761" s="16" t="s">
        <v>9</v>
      </c>
      <c r="J761" s="1">
        <f t="shared" si="138"/>
        <v>6.25E-2</v>
      </c>
      <c r="K761" s="2">
        <f t="shared" si="139"/>
        <v>0</v>
      </c>
      <c r="L761" s="2">
        <f t="shared" si="137"/>
        <v>5</v>
      </c>
      <c r="M761" s="2">
        <f t="shared" si="140"/>
        <v>16</v>
      </c>
      <c r="N761" s="2">
        <f t="shared" si="141"/>
        <v>33</v>
      </c>
      <c r="O761" s="6" t="str">
        <f t="shared" si="142"/>
        <v>Collège B
 de 8h 30 à 10h 00</v>
      </c>
      <c r="P761" t="str">
        <f t="shared" si="134"/>
        <v>OK</v>
      </c>
    </row>
    <row r="762" spans="1:16" x14ac:dyDescent="0.25">
      <c r="A762">
        <f t="shared" si="135"/>
        <v>3</v>
      </c>
      <c r="B762" s="54">
        <f t="shared" si="143"/>
        <v>5</v>
      </c>
      <c r="C762" s="55" t="str">
        <f t="shared" si="136"/>
        <v>janvier</v>
      </c>
      <c r="D762">
        <f t="shared" si="144"/>
        <v>2018</v>
      </c>
      <c r="E762" s="13">
        <v>43118</v>
      </c>
      <c r="F762" s="16">
        <v>0.52083333333333337</v>
      </c>
      <c r="G762" s="16">
        <v>0.5625</v>
      </c>
      <c r="H762" s="16" t="s">
        <v>18</v>
      </c>
      <c r="J762" s="1">
        <f t="shared" si="138"/>
        <v>4.166666666666663E-2</v>
      </c>
      <c r="K762" s="2">
        <f t="shared" si="139"/>
        <v>0</v>
      </c>
      <c r="L762" s="2">
        <f t="shared" si="137"/>
        <v>5</v>
      </c>
      <c r="M762" s="2">
        <f t="shared" si="140"/>
        <v>64</v>
      </c>
      <c r="N762" s="2">
        <f t="shared" si="141"/>
        <v>75</v>
      </c>
      <c r="O762" s="6" t="str">
        <f t="shared" si="142"/>
        <v>Inss
 de 12h 30 à 13h 30</v>
      </c>
      <c r="P762" t="str">
        <f t="shared" si="134"/>
        <v>OK</v>
      </c>
    </row>
    <row r="763" spans="1:16" x14ac:dyDescent="0.25">
      <c r="A763">
        <f t="shared" si="135"/>
        <v>3</v>
      </c>
      <c r="B763" s="54">
        <f t="shared" si="143"/>
        <v>5</v>
      </c>
      <c r="C763" s="55" t="str">
        <f t="shared" si="136"/>
        <v>janvier</v>
      </c>
      <c r="D763">
        <f t="shared" si="144"/>
        <v>2018</v>
      </c>
      <c r="E763" s="13">
        <v>43118</v>
      </c>
      <c r="F763" s="16">
        <v>0.58333333333333337</v>
      </c>
      <c r="G763" s="16">
        <v>0.61111111111111105</v>
      </c>
      <c r="H763" s="16" t="s">
        <v>19</v>
      </c>
      <c r="J763" s="1">
        <f t="shared" si="138"/>
        <v>2.7777777777777679E-2</v>
      </c>
      <c r="K763" s="2">
        <f t="shared" si="139"/>
        <v>0</v>
      </c>
      <c r="L763" s="2">
        <f t="shared" si="137"/>
        <v>5</v>
      </c>
      <c r="M763" s="2">
        <f t="shared" si="140"/>
        <v>82</v>
      </c>
      <c r="N763" s="2">
        <f t="shared" si="141"/>
        <v>88.999999999999972</v>
      </c>
      <c r="O763" s="6" t="str">
        <f t="shared" si="142"/>
        <v>Ecole Primaire A
 de 14h 00 à 14h 40</v>
      </c>
      <c r="P763" t="str">
        <f t="shared" si="134"/>
        <v>OK</v>
      </c>
    </row>
    <row r="764" spans="1:16" x14ac:dyDescent="0.25">
      <c r="A764">
        <f t="shared" si="135"/>
        <v>3</v>
      </c>
      <c r="B764" s="54">
        <f t="shared" si="143"/>
        <v>5</v>
      </c>
      <c r="C764" s="55" t="str">
        <f t="shared" si="136"/>
        <v>janvier</v>
      </c>
      <c r="D764">
        <f t="shared" si="144"/>
        <v>2018</v>
      </c>
      <c r="E764" s="13">
        <v>43118</v>
      </c>
      <c r="F764" s="16">
        <v>0.61458333333333337</v>
      </c>
      <c r="G764" s="16">
        <v>0.64236111111111105</v>
      </c>
      <c r="H764" s="16" t="s">
        <v>19</v>
      </c>
      <c r="J764" s="1">
        <f t="shared" si="138"/>
        <v>2.7777777777777679E-2</v>
      </c>
      <c r="K764" s="2">
        <f t="shared" si="139"/>
        <v>0</v>
      </c>
      <c r="L764" s="2">
        <f t="shared" si="137"/>
        <v>5</v>
      </c>
      <c r="M764" s="2">
        <f t="shared" si="140"/>
        <v>91</v>
      </c>
      <c r="N764" s="2">
        <f t="shared" si="141"/>
        <v>97.999999999999972</v>
      </c>
      <c r="O764" s="6" t="str">
        <f t="shared" si="142"/>
        <v>Ecole Primaire A
 de 14h 45 à 15h 25</v>
      </c>
      <c r="P764" t="str">
        <f t="shared" si="134"/>
        <v>OK</v>
      </c>
    </row>
    <row r="765" spans="1:16" x14ac:dyDescent="0.25">
      <c r="A765">
        <f t="shared" si="135"/>
        <v>3</v>
      </c>
      <c r="B765" s="54">
        <f t="shared" si="143"/>
        <v>5</v>
      </c>
      <c r="C765" s="55" t="str">
        <f t="shared" si="136"/>
        <v>janvier</v>
      </c>
      <c r="D765">
        <f t="shared" si="144"/>
        <v>2018</v>
      </c>
      <c r="E765" s="13">
        <v>43118</v>
      </c>
      <c r="F765" s="16">
        <v>0.66666666666666663</v>
      </c>
      <c r="G765" s="16">
        <v>0.75</v>
      </c>
      <c r="H765" s="16" t="s">
        <v>6</v>
      </c>
      <c r="J765" s="1">
        <f t="shared" si="138"/>
        <v>8.333333333333337E-2</v>
      </c>
      <c r="K765" s="2">
        <f t="shared" si="139"/>
        <v>0</v>
      </c>
      <c r="L765" s="2">
        <f t="shared" si="137"/>
        <v>5</v>
      </c>
      <c r="M765" s="2">
        <f t="shared" si="140"/>
        <v>106</v>
      </c>
      <c r="N765" s="2">
        <f t="shared" si="141"/>
        <v>129</v>
      </c>
      <c r="O765" s="6" t="str">
        <f t="shared" si="142"/>
        <v>Lycée
 de 16h 00 à 18h 00</v>
      </c>
      <c r="P765" t="str">
        <f t="shared" si="134"/>
        <v>OK</v>
      </c>
    </row>
    <row r="766" spans="1:16" x14ac:dyDescent="0.25">
      <c r="A766">
        <f t="shared" si="135"/>
        <v>3</v>
      </c>
      <c r="B766" s="54">
        <f t="shared" si="143"/>
        <v>5</v>
      </c>
      <c r="C766" s="55" t="str">
        <f t="shared" si="136"/>
        <v>janvier</v>
      </c>
      <c r="D766">
        <f t="shared" si="144"/>
        <v>2018</v>
      </c>
      <c r="E766" s="13">
        <v>43118</v>
      </c>
      <c r="F766" s="16">
        <v>0.75</v>
      </c>
      <c r="G766" s="16">
        <v>0.83333333333333337</v>
      </c>
      <c r="H766" s="16" t="s">
        <v>14</v>
      </c>
      <c r="J766" s="1">
        <f t="shared" si="138"/>
        <v>8.333333333333337E-2</v>
      </c>
      <c r="K766" s="2">
        <f t="shared" si="139"/>
        <v>0</v>
      </c>
      <c r="L766" s="2">
        <f t="shared" si="137"/>
        <v>5</v>
      </c>
      <c r="M766" s="2">
        <f t="shared" si="140"/>
        <v>130</v>
      </c>
      <c r="N766" s="2">
        <f t="shared" si="141"/>
        <v>153</v>
      </c>
      <c r="O766" s="6" t="str">
        <f t="shared" si="142"/>
        <v>Public
 de 18h 00 à 20h 00</v>
      </c>
      <c r="P766" t="str">
        <f t="shared" si="134"/>
        <v>OK</v>
      </c>
    </row>
    <row r="767" spans="1:16" x14ac:dyDescent="0.25">
      <c r="A767">
        <f t="shared" si="135"/>
        <v>3</v>
      </c>
      <c r="B767" s="54">
        <f t="shared" si="143"/>
        <v>5</v>
      </c>
      <c r="C767" s="55" t="str">
        <f t="shared" si="136"/>
        <v>janvier</v>
      </c>
      <c r="D767">
        <f t="shared" si="144"/>
        <v>2018</v>
      </c>
      <c r="E767" s="13">
        <v>43118</v>
      </c>
      <c r="F767" s="16">
        <v>0.83333333333333337</v>
      </c>
      <c r="G767" s="16">
        <v>0.9375</v>
      </c>
      <c r="H767" s="16" t="s">
        <v>10</v>
      </c>
      <c r="J767" s="1">
        <f t="shared" si="138"/>
        <v>0.10416666666666663</v>
      </c>
      <c r="K767" s="2">
        <f t="shared" si="139"/>
        <v>0</v>
      </c>
      <c r="L767" s="2">
        <f t="shared" si="137"/>
        <v>5</v>
      </c>
      <c r="M767" s="2">
        <f t="shared" si="140"/>
        <v>154</v>
      </c>
      <c r="N767" s="2">
        <f t="shared" si="141"/>
        <v>183</v>
      </c>
      <c r="O767" s="6" t="str">
        <f t="shared" si="142"/>
        <v>CNT
 de 20h 00 à 22h 30</v>
      </c>
      <c r="P767" t="str">
        <f t="shared" si="134"/>
        <v>OK</v>
      </c>
    </row>
    <row r="768" spans="1:16" x14ac:dyDescent="0.25">
      <c r="A768">
        <f t="shared" si="135"/>
        <v>3</v>
      </c>
      <c r="B768" s="54">
        <f t="shared" si="143"/>
        <v>6</v>
      </c>
      <c r="C768" s="55" t="str">
        <f t="shared" si="136"/>
        <v>janvier</v>
      </c>
      <c r="D768">
        <f t="shared" si="144"/>
        <v>2018</v>
      </c>
      <c r="E768" s="13">
        <v>43119</v>
      </c>
      <c r="F768" s="16">
        <v>0.375</v>
      </c>
      <c r="G768" s="16">
        <v>0.47916666666666669</v>
      </c>
      <c r="H768" s="16" t="s">
        <v>21</v>
      </c>
      <c r="J768" s="1">
        <f t="shared" si="138"/>
        <v>0.10416666666666669</v>
      </c>
      <c r="K768" s="2">
        <f t="shared" si="139"/>
        <v>0</v>
      </c>
      <c r="L768" s="2">
        <f t="shared" si="137"/>
        <v>6</v>
      </c>
      <c r="M768" s="2">
        <f t="shared" si="140"/>
        <v>22</v>
      </c>
      <c r="N768" s="2">
        <f t="shared" si="141"/>
        <v>51</v>
      </c>
      <c r="O768" s="6" t="str">
        <f t="shared" si="142"/>
        <v>Ecole Primaire B
 de 9h 00 à 11h 30</v>
      </c>
      <c r="P768" t="str">
        <f t="shared" si="134"/>
        <v>OK</v>
      </c>
    </row>
    <row r="769" spans="1:16" x14ac:dyDescent="0.25">
      <c r="A769">
        <f t="shared" si="135"/>
        <v>3</v>
      </c>
      <c r="B769" s="54">
        <f t="shared" si="143"/>
        <v>6</v>
      </c>
      <c r="C769" s="55" t="str">
        <f t="shared" si="136"/>
        <v>janvier</v>
      </c>
      <c r="D769">
        <f t="shared" si="144"/>
        <v>2018</v>
      </c>
      <c r="E769" s="13">
        <v>43119</v>
      </c>
      <c r="F769" s="16">
        <v>0.52083333333333337</v>
      </c>
      <c r="G769" s="16">
        <v>0.5625</v>
      </c>
      <c r="H769" s="16" t="s">
        <v>13</v>
      </c>
      <c r="J769" s="1">
        <f t="shared" si="138"/>
        <v>4.166666666666663E-2</v>
      </c>
      <c r="K769" s="2">
        <f t="shared" si="139"/>
        <v>0</v>
      </c>
      <c r="L769" s="2">
        <f t="shared" si="137"/>
        <v>6</v>
      </c>
      <c r="M769" s="2">
        <f t="shared" si="140"/>
        <v>64</v>
      </c>
      <c r="N769" s="2">
        <f t="shared" si="141"/>
        <v>75</v>
      </c>
      <c r="O769" s="6" t="str">
        <f t="shared" si="142"/>
        <v>Maison Des Cèdres
 de 12h 30 à 13h 30</v>
      </c>
      <c r="P769" t="str">
        <f t="shared" si="134"/>
        <v>OK</v>
      </c>
    </row>
    <row r="770" spans="1:16" x14ac:dyDescent="0.25">
      <c r="A770">
        <f t="shared" si="135"/>
        <v>3</v>
      </c>
      <c r="B770" s="54">
        <f t="shared" si="143"/>
        <v>6</v>
      </c>
      <c r="C770" s="55" t="str">
        <f t="shared" si="136"/>
        <v>janvier</v>
      </c>
      <c r="D770">
        <f t="shared" si="144"/>
        <v>2018</v>
      </c>
      <c r="E770" s="13">
        <v>43119</v>
      </c>
      <c r="F770" s="16">
        <v>0.58333333333333337</v>
      </c>
      <c r="G770" s="16">
        <v>0.66666666666666663</v>
      </c>
      <c r="H770" s="16" t="s">
        <v>6</v>
      </c>
      <c r="J770" s="1">
        <f t="shared" si="138"/>
        <v>8.3333333333333259E-2</v>
      </c>
      <c r="K770" s="2">
        <f t="shared" si="139"/>
        <v>0</v>
      </c>
      <c r="L770" s="2">
        <f t="shared" si="137"/>
        <v>6</v>
      </c>
      <c r="M770" s="2">
        <f t="shared" si="140"/>
        <v>82</v>
      </c>
      <c r="N770" s="2">
        <f t="shared" si="141"/>
        <v>105</v>
      </c>
      <c r="O770" s="6" t="str">
        <f t="shared" si="142"/>
        <v>Lycée
 de 14h 00 à 16h 00</v>
      </c>
      <c r="P770" t="str">
        <f t="shared" ref="P770:P833" si="145">IF(E769+G769&gt;E770+F770,"Erreur","OK")</f>
        <v>OK</v>
      </c>
    </row>
    <row r="771" spans="1:16" x14ac:dyDescent="0.25">
      <c r="A771">
        <f t="shared" ref="A771:A834" si="146">WEEKNUM(E771,2)</f>
        <v>3</v>
      </c>
      <c r="B771" s="54">
        <f t="shared" si="143"/>
        <v>6</v>
      </c>
      <c r="C771" s="55" t="str">
        <f t="shared" ref="C771:C834" si="147">TEXT(E771,"mmmm")</f>
        <v>janvier</v>
      </c>
      <c r="D771">
        <f t="shared" si="144"/>
        <v>2018</v>
      </c>
      <c r="E771" s="13">
        <v>43119</v>
      </c>
      <c r="F771" s="16">
        <v>0.66666666666666663</v>
      </c>
      <c r="G771" s="16">
        <v>0.75</v>
      </c>
      <c r="H771" s="16" t="s">
        <v>6</v>
      </c>
      <c r="J771" s="1">
        <f t="shared" si="138"/>
        <v>8.333333333333337E-2</v>
      </c>
      <c r="K771" s="2">
        <f t="shared" si="139"/>
        <v>0</v>
      </c>
      <c r="L771" s="2">
        <f t="shared" ref="L771:L834" si="148">IF(B771=1,8,B771)</f>
        <v>6</v>
      </c>
      <c r="M771" s="2">
        <f t="shared" si="140"/>
        <v>106</v>
      </c>
      <c r="N771" s="2">
        <f t="shared" si="141"/>
        <v>129</v>
      </c>
      <c r="O771" s="6" t="str">
        <f t="shared" si="142"/>
        <v>Lycée
 de 16h 00 à 18h 00</v>
      </c>
      <c r="P771" t="str">
        <f t="shared" si="145"/>
        <v>OK</v>
      </c>
    </row>
    <row r="772" spans="1:16" x14ac:dyDescent="0.25">
      <c r="A772">
        <f t="shared" si="146"/>
        <v>3</v>
      </c>
      <c r="B772" s="54">
        <f t="shared" si="143"/>
        <v>6</v>
      </c>
      <c r="C772" s="55" t="str">
        <f t="shared" si="147"/>
        <v>janvier</v>
      </c>
      <c r="D772">
        <f t="shared" si="144"/>
        <v>2018</v>
      </c>
      <c r="E772" s="13">
        <v>43119</v>
      </c>
      <c r="F772" s="16">
        <v>0.75</v>
      </c>
      <c r="G772" s="16">
        <v>0.83333333333333337</v>
      </c>
      <c r="H772" s="16" t="s">
        <v>14</v>
      </c>
      <c r="J772" s="1">
        <f t="shared" si="138"/>
        <v>8.333333333333337E-2</v>
      </c>
      <c r="K772" s="2">
        <f t="shared" si="139"/>
        <v>0</v>
      </c>
      <c r="L772" s="2">
        <f t="shared" si="148"/>
        <v>6</v>
      </c>
      <c r="M772" s="2">
        <f t="shared" si="140"/>
        <v>130</v>
      </c>
      <c r="N772" s="2">
        <f t="shared" si="141"/>
        <v>153</v>
      </c>
      <c r="O772" s="6" t="str">
        <f t="shared" si="142"/>
        <v>Public
 de 18h 00 à 20h 00</v>
      </c>
      <c r="P772" t="str">
        <f t="shared" si="145"/>
        <v>OK</v>
      </c>
    </row>
    <row r="773" spans="1:16" x14ac:dyDescent="0.25">
      <c r="A773">
        <f t="shared" si="146"/>
        <v>3</v>
      </c>
      <c r="B773" s="54">
        <f t="shared" si="143"/>
        <v>6</v>
      </c>
      <c r="C773" s="55" t="str">
        <f t="shared" si="147"/>
        <v>janvier</v>
      </c>
      <c r="D773">
        <f t="shared" si="144"/>
        <v>2018</v>
      </c>
      <c r="E773" s="13">
        <v>43119</v>
      </c>
      <c r="F773" s="16">
        <v>0.83333333333333337</v>
      </c>
      <c r="G773" s="16">
        <v>0.875</v>
      </c>
      <c r="H773" s="16" t="s">
        <v>10</v>
      </c>
      <c r="J773" s="1">
        <f t="shared" si="138"/>
        <v>4.166666666666663E-2</v>
      </c>
      <c r="K773" s="2">
        <f t="shared" si="139"/>
        <v>0</v>
      </c>
      <c r="L773" s="2">
        <f t="shared" si="148"/>
        <v>6</v>
      </c>
      <c r="M773" s="2">
        <f t="shared" si="140"/>
        <v>154</v>
      </c>
      <c r="N773" s="2">
        <f t="shared" si="141"/>
        <v>165</v>
      </c>
      <c r="O773" s="6" t="str">
        <f t="shared" si="142"/>
        <v>CNT
 de 20h 00 à 21h 00</v>
      </c>
      <c r="P773" t="str">
        <f t="shared" si="145"/>
        <v>OK</v>
      </c>
    </row>
    <row r="774" spans="1:16" x14ac:dyDescent="0.25">
      <c r="A774">
        <f t="shared" si="146"/>
        <v>3</v>
      </c>
      <c r="B774" s="54">
        <f t="shared" si="143"/>
        <v>6</v>
      </c>
      <c r="C774" s="55" t="str">
        <f t="shared" si="147"/>
        <v>janvier</v>
      </c>
      <c r="D774">
        <f t="shared" si="144"/>
        <v>2018</v>
      </c>
      <c r="E774" s="13">
        <v>43119</v>
      </c>
      <c r="F774" s="16">
        <v>0.875</v>
      </c>
      <c r="G774" s="16">
        <v>0.9375</v>
      </c>
      <c r="H774" s="16" t="s">
        <v>22</v>
      </c>
      <c r="J774" s="1">
        <f t="shared" si="138"/>
        <v>6.25E-2</v>
      </c>
      <c r="K774" s="2">
        <f t="shared" si="139"/>
        <v>0</v>
      </c>
      <c r="L774" s="2">
        <f t="shared" si="148"/>
        <v>6</v>
      </c>
      <c r="M774" s="2">
        <f t="shared" si="140"/>
        <v>166</v>
      </c>
      <c r="N774" s="2">
        <f t="shared" si="141"/>
        <v>183</v>
      </c>
      <c r="O774" s="6" t="str">
        <f t="shared" si="142"/>
        <v>TVSV
 de 21h 00 à 22h 30</v>
      </c>
      <c r="P774" t="str">
        <f t="shared" si="145"/>
        <v>OK</v>
      </c>
    </row>
    <row r="775" spans="1:16" x14ac:dyDescent="0.25">
      <c r="A775">
        <f t="shared" si="146"/>
        <v>3</v>
      </c>
      <c r="B775" s="54">
        <f t="shared" si="143"/>
        <v>7</v>
      </c>
      <c r="C775" s="55" t="str">
        <f t="shared" si="147"/>
        <v>janvier</v>
      </c>
      <c r="D775">
        <f t="shared" si="144"/>
        <v>2018</v>
      </c>
      <c r="E775" s="13">
        <v>43120</v>
      </c>
      <c r="F775" s="16">
        <v>0.33333333333333331</v>
      </c>
      <c r="G775" s="16">
        <v>0.375</v>
      </c>
      <c r="H775" s="16" t="s">
        <v>7</v>
      </c>
      <c r="J775" s="1">
        <f t="shared" si="138"/>
        <v>4.1666666666666685E-2</v>
      </c>
      <c r="K775" s="2">
        <f t="shared" si="139"/>
        <v>0</v>
      </c>
      <c r="L775" s="2">
        <f t="shared" si="148"/>
        <v>7</v>
      </c>
      <c r="M775" s="2">
        <f t="shared" si="140"/>
        <v>10</v>
      </c>
      <c r="N775" s="2">
        <f t="shared" si="141"/>
        <v>21</v>
      </c>
      <c r="O775" s="6" t="str">
        <f t="shared" si="142"/>
        <v>Gym Volontaire
 de 8h 00 à 9h 00</v>
      </c>
      <c r="P775" t="str">
        <f t="shared" si="145"/>
        <v>OK</v>
      </c>
    </row>
    <row r="776" spans="1:16" x14ac:dyDescent="0.25">
      <c r="A776">
        <f t="shared" si="146"/>
        <v>3</v>
      </c>
      <c r="B776" s="54">
        <f t="shared" si="143"/>
        <v>7</v>
      </c>
      <c r="C776" s="55" t="str">
        <f t="shared" si="147"/>
        <v>janvier</v>
      </c>
      <c r="D776">
        <f t="shared" si="144"/>
        <v>2018</v>
      </c>
      <c r="E776" s="13">
        <v>43120</v>
      </c>
      <c r="F776" s="16">
        <v>0.375</v>
      </c>
      <c r="G776" s="16">
        <v>0.45833333333333331</v>
      </c>
      <c r="H776" s="16" t="s">
        <v>23</v>
      </c>
      <c r="J776" s="1">
        <f t="shared" si="138"/>
        <v>8.3333333333333315E-2</v>
      </c>
      <c r="K776" s="2">
        <f t="shared" si="139"/>
        <v>0</v>
      </c>
      <c r="L776" s="2">
        <f t="shared" si="148"/>
        <v>7</v>
      </c>
      <c r="M776" s="2">
        <f t="shared" si="140"/>
        <v>22</v>
      </c>
      <c r="N776" s="2">
        <f t="shared" si="141"/>
        <v>45</v>
      </c>
      <c r="O776" s="6" t="str">
        <f t="shared" si="142"/>
        <v>Val Horizon
 de 9h 00 à 11h 00</v>
      </c>
      <c r="P776" t="str">
        <f t="shared" si="145"/>
        <v>OK</v>
      </c>
    </row>
    <row r="777" spans="1:16" x14ac:dyDescent="0.25">
      <c r="A777">
        <f t="shared" si="146"/>
        <v>3</v>
      </c>
      <c r="B777" s="54">
        <f t="shared" si="143"/>
        <v>7</v>
      </c>
      <c r="C777" s="55" t="str">
        <f t="shared" si="147"/>
        <v>janvier</v>
      </c>
      <c r="D777">
        <f t="shared" si="144"/>
        <v>2018</v>
      </c>
      <c r="E777" s="13">
        <v>43120</v>
      </c>
      <c r="F777" s="16">
        <v>0.45833333333333331</v>
      </c>
      <c r="G777" s="16">
        <v>0.60416666666666663</v>
      </c>
      <c r="H777" s="16" t="s">
        <v>10</v>
      </c>
      <c r="J777" s="1">
        <f t="shared" si="138"/>
        <v>0.14583333333333331</v>
      </c>
      <c r="K777" s="2">
        <f t="shared" si="139"/>
        <v>0</v>
      </c>
      <c r="L777" s="2">
        <f t="shared" si="148"/>
        <v>7</v>
      </c>
      <c r="M777" s="2">
        <f t="shared" si="140"/>
        <v>46</v>
      </c>
      <c r="N777" s="2">
        <f t="shared" si="141"/>
        <v>87</v>
      </c>
      <c r="O777" s="6" t="str">
        <f t="shared" si="142"/>
        <v>CNT
 de 11h 00 à 14h 30</v>
      </c>
      <c r="P777" t="str">
        <f t="shared" si="145"/>
        <v>OK</v>
      </c>
    </row>
    <row r="778" spans="1:16" x14ac:dyDescent="0.25">
      <c r="A778">
        <f t="shared" si="146"/>
        <v>3</v>
      </c>
      <c r="B778" s="54">
        <f t="shared" si="143"/>
        <v>7</v>
      </c>
      <c r="C778" s="55" t="str">
        <f t="shared" si="147"/>
        <v>janvier</v>
      </c>
      <c r="D778">
        <f t="shared" si="144"/>
        <v>2018</v>
      </c>
      <c r="E778" s="13">
        <v>43120</v>
      </c>
      <c r="F778" s="16">
        <v>0.60416666666666663</v>
      </c>
      <c r="G778" s="16">
        <v>0.79166666666666663</v>
      </c>
      <c r="H778" s="16" t="s">
        <v>24</v>
      </c>
      <c r="J778" s="1">
        <f t="shared" si="138"/>
        <v>0.1875</v>
      </c>
      <c r="K778" s="2">
        <f t="shared" si="139"/>
        <v>0</v>
      </c>
      <c r="L778" s="2">
        <f t="shared" si="148"/>
        <v>7</v>
      </c>
      <c r="M778" s="2">
        <f t="shared" si="140"/>
        <v>88</v>
      </c>
      <c r="N778" s="2">
        <f t="shared" si="141"/>
        <v>141</v>
      </c>
      <c r="O778" s="6" t="str">
        <f t="shared" si="142"/>
        <v>Public + SDIS ET/OU PSIG
 de 14h 30 à 19h 00</v>
      </c>
      <c r="P778" t="str">
        <f t="shared" si="145"/>
        <v>OK</v>
      </c>
    </row>
    <row r="779" spans="1:16" x14ac:dyDescent="0.25">
      <c r="A779">
        <f t="shared" si="146"/>
        <v>3</v>
      </c>
      <c r="B779" s="54">
        <f t="shared" si="143"/>
        <v>7</v>
      </c>
      <c r="C779" s="55" t="str">
        <f t="shared" si="147"/>
        <v>janvier</v>
      </c>
      <c r="D779">
        <f t="shared" si="144"/>
        <v>2018</v>
      </c>
      <c r="E779" s="13">
        <v>43120</v>
      </c>
      <c r="F779" s="16">
        <v>0.79166666666666663</v>
      </c>
      <c r="G779" s="16">
        <v>0.84375</v>
      </c>
      <c r="H779" s="16" t="s">
        <v>25</v>
      </c>
      <c r="J779" s="1">
        <f t="shared" si="138"/>
        <v>5.208333333333337E-2</v>
      </c>
      <c r="K779" s="2">
        <f t="shared" si="139"/>
        <v>0</v>
      </c>
      <c r="L779" s="2">
        <f t="shared" si="148"/>
        <v>7</v>
      </c>
      <c r="M779" s="2">
        <f t="shared" si="140"/>
        <v>142</v>
      </c>
      <c r="N779" s="2">
        <f t="shared" si="141"/>
        <v>156</v>
      </c>
      <c r="O779" s="6" t="str">
        <f t="shared" si="142"/>
        <v>Plongeurs masqués
 de 19h 00 à 20h 15</v>
      </c>
      <c r="P779" t="str">
        <f t="shared" si="145"/>
        <v>OK</v>
      </c>
    </row>
    <row r="780" spans="1:16" x14ac:dyDescent="0.25">
      <c r="A780">
        <f t="shared" si="146"/>
        <v>3</v>
      </c>
      <c r="B780" s="54">
        <f t="shared" si="143"/>
        <v>1</v>
      </c>
      <c r="C780" s="55" t="str">
        <f t="shared" si="147"/>
        <v>janvier</v>
      </c>
      <c r="D780">
        <f t="shared" si="144"/>
        <v>2018</v>
      </c>
      <c r="E780" s="13">
        <v>43121</v>
      </c>
      <c r="F780" s="16">
        <v>0.3125</v>
      </c>
      <c r="G780" s="16">
        <v>0.41666666666666669</v>
      </c>
      <c r="H780" s="16" t="s">
        <v>10</v>
      </c>
      <c r="I780" s="15">
        <v>32</v>
      </c>
      <c r="J780" s="1">
        <f t="shared" si="138"/>
        <v>0.10416666666666669</v>
      </c>
      <c r="K780" s="2">
        <f t="shared" si="139"/>
        <v>80.000000000000014</v>
      </c>
      <c r="L780" s="2">
        <f t="shared" si="148"/>
        <v>8</v>
      </c>
      <c r="M780" s="2">
        <f t="shared" si="140"/>
        <v>4</v>
      </c>
      <c r="N780" s="2">
        <f t="shared" si="141"/>
        <v>33</v>
      </c>
      <c r="O780" s="6" t="str">
        <f t="shared" si="142"/>
        <v>CNT
 de 7h 30 à 10h 00
 32 participants</v>
      </c>
      <c r="P780" t="str">
        <f t="shared" si="145"/>
        <v>OK</v>
      </c>
    </row>
    <row r="781" spans="1:16" x14ac:dyDescent="0.25">
      <c r="A781">
        <f t="shared" si="146"/>
        <v>3</v>
      </c>
      <c r="B781" s="54">
        <f t="shared" si="143"/>
        <v>1</v>
      </c>
      <c r="C781" s="55" t="str">
        <f t="shared" si="147"/>
        <v>janvier</v>
      </c>
      <c r="D781">
        <f t="shared" si="144"/>
        <v>2018</v>
      </c>
      <c r="E781" s="13">
        <v>43121</v>
      </c>
      <c r="F781" s="16">
        <v>0.41666666666666669</v>
      </c>
      <c r="G781" s="16">
        <v>0.5625</v>
      </c>
      <c r="H781" s="16" t="s">
        <v>14</v>
      </c>
      <c r="I781" s="15">
        <v>27</v>
      </c>
      <c r="J781" s="1">
        <f t="shared" si="138"/>
        <v>0.14583333333333331</v>
      </c>
      <c r="K781" s="2">
        <f t="shared" si="139"/>
        <v>94.499999999999986</v>
      </c>
      <c r="L781" s="2">
        <f t="shared" si="148"/>
        <v>8</v>
      </c>
      <c r="M781" s="2">
        <f t="shared" si="140"/>
        <v>34</v>
      </c>
      <c r="N781" s="2">
        <f t="shared" si="141"/>
        <v>75</v>
      </c>
      <c r="O781" s="6" t="str">
        <f t="shared" si="142"/>
        <v>Public
 de 10h 00 à 13h 30
 27 participants</v>
      </c>
      <c r="P781" t="str">
        <f t="shared" si="145"/>
        <v>OK</v>
      </c>
    </row>
    <row r="782" spans="1:16" x14ac:dyDescent="0.25">
      <c r="A782">
        <f t="shared" si="146"/>
        <v>4</v>
      </c>
      <c r="B782" s="54">
        <f t="shared" si="143"/>
        <v>2</v>
      </c>
      <c r="C782" s="55" t="str">
        <f t="shared" si="147"/>
        <v>janvier</v>
      </c>
      <c r="D782">
        <f t="shared" si="144"/>
        <v>2018</v>
      </c>
      <c r="E782" s="13">
        <v>43122</v>
      </c>
      <c r="F782" s="16">
        <v>0.375</v>
      </c>
      <c r="G782" s="16">
        <v>0.44791666666666669</v>
      </c>
      <c r="H782" s="16" t="s">
        <v>6</v>
      </c>
      <c r="I782" s="15">
        <v>45</v>
      </c>
      <c r="J782" s="1">
        <f t="shared" ref="J782:J845" si="149">G782-F782</f>
        <v>7.2916666666666685E-2</v>
      </c>
      <c r="K782" s="2">
        <f t="shared" ref="K782:K845" si="150">I782*J782*24</f>
        <v>78.750000000000028</v>
      </c>
      <c r="L782" s="2">
        <f t="shared" si="148"/>
        <v>2</v>
      </c>
      <c r="M782" s="2">
        <f t="shared" ref="M782:M845" si="151">288*F782-86</f>
        <v>22</v>
      </c>
      <c r="N782" s="2">
        <f t="shared" ref="N782:N845" si="152">288*G782-87</f>
        <v>42</v>
      </c>
      <c r="O782" s="6" t="str">
        <f t="shared" ref="O782:O845" si="153">H782&amp;CHAR(10)&amp;" de "&amp;HOUR(F782)&amp;"h "&amp;IF(MINUTE(F782)=0,"00",MINUTE(F782))&amp;" à "&amp;HOUR(G782)&amp;"h "&amp;IF(MINUTE(G782)=0,"00",MINUTE(G782))&amp;IF(I782&lt;1,"",CHAR(10)&amp;" "&amp;I782&amp;" participants")</f>
        <v>Lycée
 de 9h 00 à 10h 45
 45 participants</v>
      </c>
      <c r="P782" t="str">
        <f t="shared" si="145"/>
        <v>OK</v>
      </c>
    </row>
    <row r="783" spans="1:16" x14ac:dyDescent="0.25">
      <c r="A783">
        <f t="shared" si="146"/>
        <v>4</v>
      </c>
      <c r="B783" s="54">
        <f t="shared" ref="B783:B846" si="154">WEEKDAY(E783)</f>
        <v>2</v>
      </c>
      <c r="C783" s="55" t="str">
        <f t="shared" si="147"/>
        <v>janvier</v>
      </c>
      <c r="D783">
        <f t="shared" si="144"/>
        <v>2018</v>
      </c>
      <c r="E783" s="13">
        <v>43122</v>
      </c>
      <c r="F783" s="16">
        <v>0.5</v>
      </c>
      <c r="G783" s="16">
        <v>0.5625</v>
      </c>
      <c r="H783" s="16" t="s">
        <v>7</v>
      </c>
      <c r="I783" s="15">
        <v>18</v>
      </c>
      <c r="J783" s="1">
        <f t="shared" si="149"/>
        <v>6.25E-2</v>
      </c>
      <c r="K783" s="2">
        <f t="shared" si="150"/>
        <v>27</v>
      </c>
      <c r="L783" s="2">
        <f t="shared" si="148"/>
        <v>2</v>
      </c>
      <c r="M783" s="2">
        <f t="shared" si="151"/>
        <v>58</v>
      </c>
      <c r="N783" s="2">
        <f t="shared" si="152"/>
        <v>75</v>
      </c>
      <c r="O783" s="6" t="str">
        <f t="shared" si="153"/>
        <v>Gym Volontaire
 de 12h 00 à 13h 30
 18 participants</v>
      </c>
      <c r="P783" t="str">
        <f t="shared" si="145"/>
        <v>OK</v>
      </c>
    </row>
    <row r="784" spans="1:16" x14ac:dyDescent="0.25">
      <c r="A784">
        <f t="shared" si="146"/>
        <v>4</v>
      </c>
      <c r="B784" s="54">
        <f t="shared" si="154"/>
        <v>2</v>
      </c>
      <c r="C784" s="55" t="str">
        <f t="shared" si="147"/>
        <v>janvier</v>
      </c>
      <c r="D784">
        <f t="shared" si="144"/>
        <v>2018</v>
      </c>
      <c r="E784" s="13">
        <v>43122</v>
      </c>
      <c r="F784" s="16">
        <v>0.58333333333333337</v>
      </c>
      <c r="G784" s="16">
        <v>0.64583333333333337</v>
      </c>
      <c r="H784" s="16" t="s">
        <v>8</v>
      </c>
      <c r="I784" s="15">
        <v>19</v>
      </c>
      <c r="J784" s="1">
        <f t="shared" si="149"/>
        <v>6.25E-2</v>
      </c>
      <c r="K784" s="2">
        <f t="shared" si="150"/>
        <v>28.5</v>
      </c>
      <c r="L784" s="2">
        <f t="shared" si="148"/>
        <v>2</v>
      </c>
      <c r="M784" s="2">
        <f t="shared" si="151"/>
        <v>82</v>
      </c>
      <c r="N784" s="2">
        <f t="shared" si="152"/>
        <v>99</v>
      </c>
      <c r="O784" s="6" t="str">
        <f t="shared" si="153"/>
        <v>Collège A
 de 14h 00 à 15h 30
 19 participants</v>
      </c>
      <c r="P784" t="str">
        <f t="shared" si="145"/>
        <v>OK</v>
      </c>
    </row>
    <row r="785" spans="1:16" x14ac:dyDescent="0.25">
      <c r="A785">
        <f t="shared" si="146"/>
        <v>4</v>
      </c>
      <c r="B785" s="54">
        <f t="shared" si="154"/>
        <v>2</v>
      </c>
      <c r="C785" s="55" t="str">
        <f t="shared" si="147"/>
        <v>janvier</v>
      </c>
      <c r="D785">
        <f t="shared" ref="D785:D848" si="155">YEAR(E785)</f>
        <v>2018</v>
      </c>
      <c r="E785" s="13">
        <v>43122</v>
      </c>
      <c r="F785" s="16">
        <v>0.64583333333333337</v>
      </c>
      <c r="G785" s="16">
        <v>0.70833333333333337</v>
      </c>
      <c r="H785" s="16" t="s">
        <v>9</v>
      </c>
      <c r="I785" s="15">
        <v>22</v>
      </c>
      <c r="J785" s="1">
        <f t="shared" si="149"/>
        <v>6.25E-2</v>
      </c>
      <c r="K785" s="2">
        <f t="shared" si="150"/>
        <v>33</v>
      </c>
      <c r="L785" s="2">
        <f t="shared" si="148"/>
        <v>2</v>
      </c>
      <c r="M785" s="2">
        <f t="shared" si="151"/>
        <v>100</v>
      </c>
      <c r="N785" s="2">
        <f t="shared" si="152"/>
        <v>117</v>
      </c>
      <c r="O785" s="6" t="str">
        <f t="shared" si="153"/>
        <v>Collège B
 de 15h 30 à 17h 00
 22 participants</v>
      </c>
      <c r="P785" t="str">
        <f t="shared" si="145"/>
        <v>OK</v>
      </c>
    </row>
    <row r="786" spans="1:16" x14ac:dyDescent="0.25">
      <c r="A786">
        <f t="shared" si="146"/>
        <v>4</v>
      </c>
      <c r="B786" s="54">
        <f t="shared" si="154"/>
        <v>2</v>
      </c>
      <c r="C786" s="55" t="str">
        <f t="shared" si="147"/>
        <v>janvier</v>
      </c>
      <c r="D786">
        <f t="shared" si="155"/>
        <v>2018</v>
      </c>
      <c r="E786" s="13">
        <v>43122</v>
      </c>
      <c r="F786" s="16">
        <v>0.70833333333333337</v>
      </c>
      <c r="G786" s="16">
        <v>0.75</v>
      </c>
      <c r="H786" s="16" t="s">
        <v>7</v>
      </c>
      <c r="I786" s="15">
        <v>37</v>
      </c>
      <c r="J786" s="1">
        <f t="shared" si="149"/>
        <v>4.166666666666663E-2</v>
      </c>
      <c r="K786" s="2">
        <f t="shared" si="150"/>
        <v>36.999999999999964</v>
      </c>
      <c r="L786" s="2">
        <f t="shared" si="148"/>
        <v>2</v>
      </c>
      <c r="M786" s="2">
        <f t="shared" si="151"/>
        <v>118</v>
      </c>
      <c r="N786" s="2">
        <f t="shared" si="152"/>
        <v>129</v>
      </c>
      <c r="O786" s="6" t="str">
        <f t="shared" si="153"/>
        <v>Gym Volontaire
 de 17h 00 à 18h 00
 37 participants</v>
      </c>
      <c r="P786" t="str">
        <f t="shared" si="145"/>
        <v>OK</v>
      </c>
    </row>
    <row r="787" spans="1:16" x14ac:dyDescent="0.25">
      <c r="A787">
        <f t="shared" si="146"/>
        <v>4</v>
      </c>
      <c r="B787" s="54">
        <f t="shared" si="154"/>
        <v>2</v>
      </c>
      <c r="C787" s="55" t="str">
        <f t="shared" si="147"/>
        <v>janvier</v>
      </c>
      <c r="D787">
        <f t="shared" si="155"/>
        <v>2018</v>
      </c>
      <c r="E787" s="13">
        <v>43122</v>
      </c>
      <c r="F787" s="16">
        <v>0.75</v>
      </c>
      <c r="G787" s="16">
        <v>0.9375</v>
      </c>
      <c r="H787" s="16" t="s">
        <v>10</v>
      </c>
      <c r="I787" s="15">
        <v>38</v>
      </c>
      <c r="J787" s="1">
        <f t="shared" si="149"/>
        <v>0.1875</v>
      </c>
      <c r="K787" s="2">
        <f t="shared" si="150"/>
        <v>171</v>
      </c>
      <c r="L787" s="2">
        <f t="shared" si="148"/>
        <v>2</v>
      </c>
      <c r="M787" s="2">
        <f t="shared" si="151"/>
        <v>130</v>
      </c>
      <c r="N787" s="2">
        <f t="shared" si="152"/>
        <v>183</v>
      </c>
      <c r="O787" s="6" t="str">
        <f t="shared" si="153"/>
        <v>CNT
 de 18h 00 à 22h 30
 38 participants</v>
      </c>
      <c r="P787" t="str">
        <f t="shared" si="145"/>
        <v>OK</v>
      </c>
    </row>
    <row r="788" spans="1:16" x14ac:dyDescent="0.25">
      <c r="A788">
        <f t="shared" si="146"/>
        <v>4</v>
      </c>
      <c r="B788" s="54">
        <f t="shared" si="154"/>
        <v>3</v>
      </c>
      <c r="C788" s="55" t="str">
        <f t="shared" si="147"/>
        <v>janvier</v>
      </c>
      <c r="D788">
        <f t="shared" si="155"/>
        <v>2018</v>
      </c>
      <c r="E788" s="13">
        <v>43123</v>
      </c>
      <c r="F788" s="16">
        <v>0.3125</v>
      </c>
      <c r="G788" s="16">
        <v>0.34375</v>
      </c>
      <c r="H788" s="16" t="s">
        <v>11</v>
      </c>
      <c r="I788" s="15">
        <v>12</v>
      </c>
      <c r="J788" s="1">
        <f t="shared" si="149"/>
        <v>3.125E-2</v>
      </c>
      <c r="K788" s="2">
        <f t="shared" si="150"/>
        <v>9</v>
      </c>
      <c r="L788" s="2">
        <f t="shared" si="148"/>
        <v>3</v>
      </c>
      <c r="M788" s="2">
        <f t="shared" si="151"/>
        <v>4</v>
      </c>
      <c r="N788" s="2">
        <f t="shared" si="152"/>
        <v>12</v>
      </c>
      <c r="O788" s="6" t="str">
        <f t="shared" si="153"/>
        <v>SDIS et/OU PSIG
 de 7h 30 à 8h 15
 12 participants</v>
      </c>
      <c r="P788" t="str">
        <f t="shared" si="145"/>
        <v>OK</v>
      </c>
    </row>
    <row r="789" spans="1:16" x14ac:dyDescent="0.25">
      <c r="A789">
        <f t="shared" si="146"/>
        <v>4</v>
      </c>
      <c r="B789" s="54">
        <f t="shared" si="154"/>
        <v>3</v>
      </c>
      <c r="C789" s="55" t="str">
        <f t="shared" si="147"/>
        <v>janvier</v>
      </c>
      <c r="D789">
        <f t="shared" si="155"/>
        <v>2018</v>
      </c>
      <c r="E789" s="13">
        <v>43123</v>
      </c>
      <c r="F789" s="16">
        <v>0.35416666666666669</v>
      </c>
      <c r="G789" s="16">
        <v>0.5</v>
      </c>
      <c r="H789" s="16" t="s">
        <v>12</v>
      </c>
      <c r="I789" s="15">
        <v>45</v>
      </c>
      <c r="J789" s="1">
        <f t="shared" si="149"/>
        <v>0.14583333333333331</v>
      </c>
      <c r="K789" s="2">
        <f t="shared" si="150"/>
        <v>157.49999999999997</v>
      </c>
      <c r="L789" s="2">
        <f t="shared" si="148"/>
        <v>3</v>
      </c>
      <c r="M789" s="2">
        <f t="shared" si="151"/>
        <v>16</v>
      </c>
      <c r="N789" s="2">
        <f t="shared" si="152"/>
        <v>57</v>
      </c>
      <c r="O789" s="6" t="str">
        <f t="shared" si="153"/>
        <v>Collège C
 de 8h 30 à 12h 00
 45 participants</v>
      </c>
      <c r="P789" t="str">
        <f t="shared" si="145"/>
        <v>OK</v>
      </c>
    </row>
    <row r="790" spans="1:16" x14ac:dyDescent="0.25">
      <c r="A790">
        <f t="shared" si="146"/>
        <v>4</v>
      </c>
      <c r="B790" s="54">
        <f t="shared" si="154"/>
        <v>3</v>
      </c>
      <c r="C790" s="55" t="str">
        <f t="shared" si="147"/>
        <v>janvier</v>
      </c>
      <c r="D790">
        <f t="shared" si="155"/>
        <v>2018</v>
      </c>
      <c r="E790" s="13">
        <v>43123</v>
      </c>
      <c r="F790" s="16">
        <v>0.52083333333333337</v>
      </c>
      <c r="G790" s="16">
        <v>0.5625</v>
      </c>
      <c r="H790" s="16" t="s">
        <v>13</v>
      </c>
      <c r="I790" s="15">
        <v>10</v>
      </c>
      <c r="J790" s="1">
        <f t="shared" si="149"/>
        <v>4.166666666666663E-2</v>
      </c>
      <c r="K790" s="2">
        <f t="shared" si="150"/>
        <v>9.9999999999999911</v>
      </c>
      <c r="L790" s="2">
        <f t="shared" si="148"/>
        <v>3</v>
      </c>
      <c r="M790" s="2">
        <f t="shared" si="151"/>
        <v>64</v>
      </c>
      <c r="N790" s="2">
        <f t="shared" si="152"/>
        <v>75</v>
      </c>
      <c r="O790" s="6" t="str">
        <f t="shared" si="153"/>
        <v>Maison Des Cèdres
 de 12h 30 à 13h 30
 10 participants</v>
      </c>
      <c r="P790" t="str">
        <f t="shared" si="145"/>
        <v>OK</v>
      </c>
    </row>
    <row r="791" spans="1:16" x14ac:dyDescent="0.25">
      <c r="A791">
        <f t="shared" si="146"/>
        <v>4</v>
      </c>
      <c r="B791" s="54">
        <f t="shared" si="154"/>
        <v>3</v>
      </c>
      <c r="C791" s="55" t="str">
        <f t="shared" si="147"/>
        <v>janvier</v>
      </c>
      <c r="D791">
        <f t="shared" si="155"/>
        <v>2018</v>
      </c>
      <c r="E791" s="13">
        <v>43123</v>
      </c>
      <c r="F791" s="16">
        <v>0.58333333333333337</v>
      </c>
      <c r="G791" s="16">
        <v>0.75</v>
      </c>
      <c r="H791" s="16" t="s">
        <v>6</v>
      </c>
      <c r="I791" s="15">
        <v>50</v>
      </c>
      <c r="J791" s="1">
        <f t="shared" si="149"/>
        <v>0.16666666666666663</v>
      </c>
      <c r="K791" s="2">
        <f t="shared" si="150"/>
        <v>199.99999999999997</v>
      </c>
      <c r="L791" s="2">
        <f t="shared" si="148"/>
        <v>3</v>
      </c>
      <c r="M791" s="2">
        <f t="shared" si="151"/>
        <v>82</v>
      </c>
      <c r="N791" s="2">
        <f t="shared" si="152"/>
        <v>129</v>
      </c>
      <c r="O791" s="6" t="str">
        <f t="shared" si="153"/>
        <v>Lycée
 de 14h 00 à 18h 00
 50 participants</v>
      </c>
      <c r="P791" t="str">
        <f t="shared" si="145"/>
        <v>OK</v>
      </c>
    </row>
    <row r="792" spans="1:16" x14ac:dyDescent="0.25">
      <c r="A792">
        <f t="shared" si="146"/>
        <v>4</v>
      </c>
      <c r="B792" s="54">
        <f t="shared" si="154"/>
        <v>3</v>
      </c>
      <c r="C792" s="55" t="str">
        <f t="shared" si="147"/>
        <v>janvier</v>
      </c>
      <c r="D792">
        <f t="shared" si="155"/>
        <v>2018</v>
      </c>
      <c r="E792" s="13">
        <v>43123</v>
      </c>
      <c r="F792" s="16">
        <v>0.75</v>
      </c>
      <c r="G792" s="16">
        <v>0.83333333333333337</v>
      </c>
      <c r="H792" s="16" t="s">
        <v>14</v>
      </c>
      <c r="I792" s="15">
        <v>25</v>
      </c>
      <c r="J792" s="1">
        <f t="shared" si="149"/>
        <v>8.333333333333337E-2</v>
      </c>
      <c r="K792" s="2">
        <f t="shared" si="150"/>
        <v>50.000000000000028</v>
      </c>
      <c r="L792" s="2">
        <f t="shared" si="148"/>
        <v>3</v>
      </c>
      <c r="M792" s="2">
        <f t="shared" si="151"/>
        <v>130</v>
      </c>
      <c r="N792" s="2">
        <f t="shared" si="152"/>
        <v>153</v>
      </c>
      <c r="O792" s="6" t="str">
        <f t="shared" si="153"/>
        <v>Public
 de 18h 00 à 20h 00
 25 participants</v>
      </c>
      <c r="P792" t="str">
        <f t="shared" si="145"/>
        <v>OK</v>
      </c>
    </row>
    <row r="793" spans="1:16" x14ac:dyDescent="0.25">
      <c r="A793">
        <f t="shared" si="146"/>
        <v>4</v>
      </c>
      <c r="B793" s="54">
        <f t="shared" si="154"/>
        <v>3</v>
      </c>
      <c r="C793" s="55" t="str">
        <f t="shared" si="147"/>
        <v>janvier</v>
      </c>
      <c r="D793">
        <f t="shared" si="155"/>
        <v>2018</v>
      </c>
      <c r="E793" s="13">
        <v>43123</v>
      </c>
      <c r="F793" s="16">
        <v>0.83333333333333337</v>
      </c>
      <c r="G793" s="16">
        <v>0.9375</v>
      </c>
      <c r="H793" s="16" t="s">
        <v>10</v>
      </c>
      <c r="I793" s="15">
        <v>15</v>
      </c>
      <c r="J793" s="1">
        <f t="shared" si="149"/>
        <v>0.10416666666666663</v>
      </c>
      <c r="K793" s="2">
        <f t="shared" si="150"/>
        <v>37.499999999999986</v>
      </c>
      <c r="L793" s="2">
        <f t="shared" si="148"/>
        <v>3</v>
      </c>
      <c r="M793" s="2">
        <f t="shared" si="151"/>
        <v>154</v>
      </c>
      <c r="N793" s="2">
        <f t="shared" si="152"/>
        <v>183</v>
      </c>
      <c r="O793" s="6" t="str">
        <f t="shared" si="153"/>
        <v>CNT
 de 20h 00 à 22h 30
 15 participants</v>
      </c>
      <c r="P793" t="str">
        <f t="shared" si="145"/>
        <v>OK</v>
      </c>
    </row>
    <row r="794" spans="1:16" x14ac:dyDescent="0.25">
      <c r="A794">
        <f t="shared" si="146"/>
        <v>4</v>
      </c>
      <c r="B794" s="54">
        <f t="shared" si="154"/>
        <v>4</v>
      </c>
      <c r="C794" s="55" t="str">
        <f t="shared" si="147"/>
        <v>janvier</v>
      </c>
      <c r="D794">
        <f t="shared" si="155"/>
        <v>2018</v>
      </c>
      <c r="E794" s="13">
        <v>43124</v>
      </c>
      <c r="F794" s="16">
        <v>0.33333333333333331</v>
      </c>
      <c r="G794" s="16">
        <v>0.41666666666666669</v>
      </c>
      <c r="H794" s="16" t="s">
        <v>6</v>
      </c>
      <c r="I794" s="15">
        <v>50</v>
      </c>
      <c r="J794" s="1">
        <f t="shared" si="149"/>
        <v>8.333333333333337E-2</v>
      </c>
      <c r="K794" s="2">
        <f t="shared" si="150"/>
        <v>100.00000000000006</v>
      </c>
      <c r="L794" s="2">
        <f t="shared" si="148"/>
        <v>4</v>
      </c>
      <c r="M794" s="2">
        <f t="shared" si="151"/>
        <v>10</v>
      </c>
      <c r="N794" s="2">
        <f t="shared" si="152"/>
        <v>33</v>
      </c>
      <c r="O794" s="6" t="str">
        <f t="shared" si="153"/>
        <v>Lycée
 de 8h 00 à 10h 00
 50 participants</v>
      </c>
      <c r="P794" t="str">
        <f t="shared" si="145"/>
        <v>OK</v>
      </c>
    </row>
    <row r="795" spans="1:16" x14ac:dyDescent="0.25">
      <c r="A795">
        <f t="shared" si="146"/>
        <v>4</v>
      </c>
      <c r="B795" s="54">
        <f t="shared" si="154"/>
        <v>4</v>
      </c>
      <c r="C795" s="55" t="str">
        <f t="shared" si="147"/>
        <v>janvier</v>
      </c>
      <c r="D795">
        <f t="shared" si="155"/>
        <v>2018</v>
      </c>
      <c r="E795" s="13">
        <v>43124</v>
      </c>
      <c r="F795" s="16">
        <v>0.41666666666666669</v>
      </c>
      <c r="G795" s="16">
        <v>0.5</v>
      </c>
      <c r="H795" s="16" t="s">
        <v>6</v>
      </c>
      <c r="I795" s="15">
        <v>55</v>
      </c>
      <c r="J795" s="1">
        <f t="shared" si="149"/>
        <v>8.3333333333333315E-2</v>
      </c>
      <c r="K795" s="2">
        <f t="shared" si="150"/>
        <v>109.99999999999997</v>
      </c>
      <c r="L795" s="2">
        <f t="shared" si="148"/>
        <v>4</v>
      </c>
      <c r="M795" s="2">
        <f t="shared" si="151"/>
        <v>34</v>
      </c>
      <c r="N795" s="2">
        <f t="shared" si="152"/>
        <v>57</v>
      </c>
      <c r="O795" s="6" t="str">
        <f t="shared" si="153"/>
        <v>Lycée
 de 10h 00 à 12h 00
 55 participants</v>
      </c>
      <c r="P795" t="str">
        <f t="shared" si="145"/>
        <v>OK</v>
      </c>
    </row>
    <row r="796" spans="1:16" x14ac:dyDescent="0.25">
      <c r="A796">
        <f t="shared" si="146"/>
        <v>4</v>
      </c>
      <c r="B796" s="54">
        <f t="shared" si="154"/>
        <v>4</v>
      </c>
      <c r="C796" s="55" t="str">
        <f t="shared" si="147"/>
        <v>janvier</v>
      </c>
      <c r="D796">
        <f t="shared" si="155"/>
        <v>2018</v>
      </c>
      <c r="E796" s="13">
        <v>43124</v>
      </c>
      <c r="F796" s="16">
        <v>0.52083333333333337</v>
      </c>
      <c r="G796" s="16">
        <v>0.60416666666666663</v>
      </c>
      <c r="H796" s="16" t="s">
        <v>10</v>
      </c>
      <c r="I796" s="15">
        <v>15</v>
      </c>
      <c r="J796" s="1">
        <f t="shared" si="149"/>
        <v>8.3333333333333259E-2</v>
      </c>
      <c r="K796" s="2">
        <f t="shared" si="150"/>
        <v>29.999999999999972</v>
      </c>
      <c r="L796" s="2">
        <f t="shared" si="148"/>
        <v>4</v>
      </c>
      <c r="M796" s="2">
        <f t="shared" si="151"/>
        <v>64</v>
      </c>
      <c r="N796" s="2">
        <f t="shared" si="152"/>
        <v>87</v>
      </c>
      <c r="O796" s="6" t="str">
        <f t="shared" si="153"/>
        <v>CNT
 de 12h 30 à 14h 30
 15 participants</v>
      </c>
      <c r="P796" t="str">
        <f t="shared" si="145"/>
        <v>OK</v>
      </c>
    </row>
    <row r="797" spans="1:16" x14ac:dyDescent="0.25">
      <c r="A797">
        <f t="shared" si="146"/>
        <v>4</v>
      </c>
      <c r="B797" s="54">
        <f t="shared" si="154"/>
        <v>4</v>
      </c>
      <c r="C797" s="55" t="str">
        <f t="shared" si="147"/>
        <v>janvier</v>
      </c>
      <c r="D797">
        <f t="shared" si="155"/>
        <v>2018</v>
      </c>
      <c r="E797" s="13">
        <v>43124</v>
      </c>
      <c r="F797" s="16">
        <v>0.60416666666666663</v>
      </c>
      <c r="G797" s="16">
        <v>0.79166666666666663</v>
      </c>
      <c r="H797" s="16" t="s">
        <v>14</v>
      </c>
      <c r="I797" s="15">
        <v>60</v>
      </c>
      <c r="J797" s="1">
        <f t="shared" si="149"/>
        <v>0.1875</v>
      </c>
      <c r="K797" s="2">
        <f t="shared" si="150"/>
        <v>270</v>
      </c>
      <c r="L797" s="2">
        <f t="shared" si="148"/>
        <v>4</v>
      </c>
      <c r="M797" s="2">
        <f t="shared" si="151"/>
        <v>88</v>
      </c>
      <c r="N797" s="2">
        <f t="shared" si="152"/>
        <v>141</v>
      </c>
      <c r="O797" s="6" t="str">
        <f t="shared" si="153"/>
        <v>Public
 de 14h 30 à 19h 00
 60 participants</v>
      </c>
      <c r="P797" t="str">
        <f t="shared" si="145"/>
        <v>OK</v>
      </c>
    </row>
    <row r="798" spans="1:16" x14ac:dyDescent="0.25">
      <c r="A798">
        <f t="shared" si="146"/>
        <v>4</v>
      </c>
      <c r="B798" s="54">
        <f t="shared" si="154"/>
        <v>4</v>
      </c>
      <c r="C798" s="55" t="str">
        <f t="shared" si="147"/>
        <v>janvier</v>
      </c>
      <c r="D798">
        <f t="shared" si="155"/>
        <v>2018</v>
      </c>
      <c r="E798" s="13">
        <v>43124</v>
      </c>
      <c r="F798" s="16">
        <v>0.79166666666666663</v>
      </c>
      <c r="G798" s="16">
        <v>0.83333333333333337</v>
      </c>
      <c r="H798" s="16" t="s">
        <v>10</v>
      </c>
      <c r="I798" s="15">
        <v>12</v>
      </c>
      <c r="J798" s="1">
        <f t="shared" si="149"/>
        <v>4.1666666666666741E-2</v>
      </c>
      <c r="K798" s="2">
        <f t="shared" si="150"/>
        <v>12.000000000000021</v>
      </c>
      <c r="L798" s="2">
        <f t="shared" si="148"/>
        <v>4</v>
      </c>
      <c r="M798" s="2">
        <f t="shared" si="151"/>
        <v>142</v>
      </c>
      <c r="N798" s="2">
        <f t="shared" si="152"/>
        <v>153</v>
      </c>
      <c r="O798" s="6" t="str">
        <f t="shared" si="153"/>
        <v>CNT
 de 19h 00 à 20h 00
 12 participants</v>
      </c>
      <c r="P798" t="str">
        <f t="shared" si="145"/>
        <v>OK</v>
      </c>
    </row>
    <row r="799" spans="1:16" x14ac:dyDescent="0.25">
      <c r="A799">
        <f t="shared" si="146"/>
        <v>4</v>
      </c>
      <c r="B799" s="54">
        <f t="shared" si="154"/>
        <v>4</v>
      </c>
      <c r="C799" s="55" t="str">
        <f t="shared" si="147"/>
        <v>janvier</v>
      </c>
      <c r="D799">
        <f t="shared" si="155"/>
        <v>2018</v>
      </c>
      <c r="E799" s="13">
        <v>43124</v>
      </c>
      <c r="F799" s="16">
        <v>0.83333333333333337</v>
      </c>
      <c r="G799" s="16">
        <v>0.9375</v>
      </c>
      <c r="H799" s="16" t="s">
        <v>25</v>
      </c>
      <c r="I799" s="15">
        <v>10</v>
      </c>
      <c r="J799" s="1">
        <f t="shared" si="149"/>
        <v>0.10416666666666663</v>
      </c>
      <c r="K799" s="2">
        <f t="shared" si="150"/>
        <v>24.999999999999993</v>
      </c>
      <c r="L799" s="2">
        <f t="shared" si="148"/>
        <v>4</v>
      </c>
      <c r="M799" s="2">
        <f t="shared" si="151"/>
        <v>154</v>
      </c>
      <c r="N799" s="2">
        <f t="shared" si="152"/>
        <v>183</v>
      </c>
      <c r="O799" s="6" t="str">
        <f t="shared" si="153"/>
        <v>Plongeurs masqués
 de 20h 00 à 22h 30
 10 participants</v>
      </c>
      <c r="P799" t="str">
        <f t="shared" si="145"/>
        <v>OK</v>
      </c>
    </row>
    <row r="800" spans="1:16" x14ac:dyDescent="0.25">
      <c r="A800">
        <f t="shared" si="146"/>
        <v>4</v>
      </c>
      <c r="B800" s="54">
        <f t="shared" si="154"/>
        <v>5</v>
      </c>
      <c r="C800" s="55" t="str">
        <f t="shared" si="147"/>
        <v>janvier</v>
      </c>
      <c r="D800">
        <f t="shared" si="155"/>
        <v>2018</v>
      </c>
      <c r="E800" s="13">
        <v>43125</v>
      </c>
      <c r="F800" s="16">
        <v>0.35416666666666669</v>
      </c>
      <c r="G800" s="16">
        <v>0.41666666666666669</v>
      </c>
      <c r="H800" s="16" t="s">
        <v>9</v>
      </c>
      <c r="I800" s="15">
        <v>52</v>
      </c>
      <c r="J800" s="1">
        <f t="shared" si="149"/>
        <v>6.25E-2</v>
      </c>
      <c r="K800" s="2">
        <f t="shared" si="150"/>
        <v>78</v>
      </c>
      <c r="L800" s="2">
        <f t="shared" si="148"/>
        <v>5</v>
      </c>
      <c r="M800" s="2">
        <f t="shared" si="151"/>
        <v>16</v>
      </c>
      <c r="N800" s="2">
        <f t="shared" si="152"/>
        <v>33</v>
      </c>
      <c r="O800" s="6" t="str">
        <f t="shared" si="153"/>
        <v>Collège B
 de 8h 30 à 10h 00
 52 participants</v>
      </c>
      <c r="P800" t="str">
        <f t="shared" si="145"/>
        <v>OK</v>
      </c>
    </row>
    <row r="801" spans="1:16" x14ac:dyDescent="0.25">
      <c r="A801">
        <f t="shared" si="146"/>
        <v>4</v>
      </c>
      <c r="B801" s="54">
        <f t="shared" si="154"/>
        <v>5</v>
      </c>
      <c r="C801" s="55" t="str">
        <f t="shared" si="147"/>
        <v>janvier</v>
      </c>
      <c r="D801">
        <f t="shared" si="155"/>
        <v>2018</v>
      </c>
      <c r="E801" s="13">
        <v>43125</v>
      </c>
      <c r="F801" s="16">
        <v>0.52083333333333337</v>
      </c>
      <c r="G801" s="16">
        <v>0.5625</v>
      </c>
      <c r="H801" s="16" t="s">
        <v>18</v>
      </c>
      <c r="I801" s="15">
        <v>52</v>
      </c>
      <c r="J801" s="1">
        <f t="shared" si="149"/>
        <v>4.166666666666663E-2</v>
      </c>
      <c r="K801" s="2">
        <f t="shared" si="150"/>
        <v>51.999999999999957</v>
      </c>
      <c r="L801" s="2">
        <f t="shared" si="148"/>
        <v>5</v>
      </c>
      <c r="M801" s="2">
        <f t="shared" si="151"/>
        <v>64</v>
      </c>
      <c r="N801" s="2">
        <f t="shared" si="152"/>
        <v>75</v>
      </c>
      <c r="O801" s="6" t="str">
        <f t="shared" si="153"/>
        <v>Inss
 de 12h 30 à 13h 30
 52 participants</v>
      </c>
      <c r="P801" t="str">
        <f t="shared" si="145"/>
        <v>OK</v>
      </c>
    </row>
    <row r="802" spans="1:16" x14ac:dyDescent="0.25">
      <c r="A802">
        <f t="shared" si="146"/>
        <v>4</v>
      </c>
      <c r="B802" s="54">
        <f t="shared" si="154"/>
        <v>5</v>
      </c>
      <c r="C802" s="55" t="str">
        <f t="shared" si="147"/>
        <v>janvier</v>
      </c>
      <c r="D802">
        <f t="shared" si="155"/>
        <v>2018</v>
      </c>
      <c r="E802" s="13">
        <v>43125</v>
      </c>
      <c r="F802" s="16">
        <v>0.58333333333333337</v>
      </c>
      <c r="G802" s="16">
        <v>0.61111111111111105</v>
      </c>
      <c r="H802" s="16" t="s">
        <v>19</v>
      </c>
      <c r="I802" s="15">
        <v>32</v>
      </c>
      <c r="J802" s="1">
        <f t="shared" si="149"/>
        <v>2.7777777777777679E-2</v>
      </c>
      <c r="K802" s="2">
        <f t="shared" si="150"/>
        <v>21.333333333333258</v>
      </c>
      <c r="L802" s="2">
        <f t="shared" si="148"/>
        <v>5</v>
      </c>
      <c r="M802" s="2">
        <f t="shared" si="151"/>
        <v>82</v>
      </c>
      <c r="N802" s="2">
        <f t="shared" si="152"/>
        <v>88.999999999999972</v>
      </c>
      <c r="O802" s="6" t="str">
        <f t="shared" si="153"/>
        <v>Ecole Primaire A
 de 14h 00 à 14h 40
 32 participants</v>
      </c>
      <c r="P802" t="str">
        <f t="shared" si="145"/>
        <v>OK</v>
      </c>
    </row>
    <row r="803" spans="1:16" x14ac:dyDescent="0.25">
      <c r="A803">
        <f t="shared" si="146"/>
        <v>4</v>
      </c>
      <c r="B803" s="54">
        <f t="shared" si="154"/>
        <v>5</v>
      </c>
      <c r="C803" s="55" t="str">
        <f t="shared" si="147"/>
        <v>janvier</v>
      </c>
      <c r="D803">
        <f t="shared" si="155"/>
        <v>2018</v>
      </c>
      <c r="E803" s="13">
        <v>43125</v>
      </c>
      <c r="F803" s="16">
        <v>0.61458333333333337</v>
      </c>
      <c r="G803" s="16">
        <v>0.64236111111111105</v>
      </c>
      <c r="H803" s="16" t="s">
        <v>19</v>
      </c>
      <c r="I803" s="15">
        <v>32</v>
      </c>
      <c r="J803" s="1">
        <f t="shared" si="149"/>
        <v>2.7777777777777679E-2</v>
      </c>
      <c r="K803" s="2">
        <f t="shared" si="150"/>
        <v>21.333333333333258</v>
      </c>
      <c r="L803" s="2">
        <f t="shared" si="148"/>
        <v>5</v>
      </c>
      <c r="M803" s="2">
        <f t="shared" si="151"/>
        <v>91</v>
      </c>
      <c r="N803" s="2">
        <f t="shared" si="152"/>
        <v>97.999999999999972</v>
      </c>
      <c r="O803" s="6" t="str">
        <f t="shared" si="153"/>
        <v>Ecole Primaire A
 de 14h 45 à 15h 25
 32 participants</v>
      </c>
      <c r="P803" t="str">
        <f t="shared" si="145"/>
        <v>OK</v>
      </c>
    </row>
    <row r="804" spans="1:16" x14ac:dyDescent="0.25">
      <c r="A804">
        <f t="shared" si="146"/>
        <v>4</v>
      </c>
      <c r="B804" s="54">
        <f t="shared" si="154"/>
        <v>5</v>
      </c>
      <c r="C804" s="55" t="str">
        <f t="shared" si="147"/>
        <v>janvier</v>
      </c>
      <c r="D804">
        <f t="shared" si="155"/>
        <v>2018</v>
      </c>
      <c r="E804" s="13">
        <v>43125</v>
      </c>
      <c r="F804" s="16">
        <v>0.66666666666666663</v>
      </c>
      <c r="G804" s="16">
        <v>0.75</v>
      </c>
      <c r="H804" s="16" t="s">
        <v>6</v>
      </c>
      <c r="I804" s="15">
        <v>52</v>
      </c>
      <c r="J804" s="1">
        <f t="shared" si="149"/>
        <v>8.333333333333337E-2</v>
      </c>
      <c r="K804" s="2">
        <f t="shared" si="150"/>
        <v>104.00000000000006</v>
      </c>
      <c r="L804" s="2">
        <f t="shared" si="148"/>
        <v>5</v>
      </c>
      <c r="M804" s="2">
        <f t="shared" si="151"/>
        <v>106</v>
      </c>
      <c r="N804" s="2">
        <f t="shared" si="152"/>
        <v>129</v>
      </c>
      <c r="O804" s="6" t="str">
        <f t="shared" si="153"/>
        <v>Lycée
 de 16h 00 à 18h 00
 52 participants</v>
      </c>
      <c r="P804" t="str">
        <f t="shared" si="145"/>
        <v>OK</v>
      </c>
    </row>
    <row r="805" spans="1:16" x14ac:dyDescent="0.25">
      <c r="A805">
        <f t="shared" si="146"/>
        <v>4</v>
      </c>
      <c r="B805" s="54">
        <f t="shared" si="154"/>
        <v>5</v>
      </c>
      <c r="C805" s="55" t="str">
        <f t="shared" si="147"/>
        <v>janvier</v>
      </c>
      <c r="D805">
        <f t="shared" si="155"/>
        <v>2018</v>
      </c>
      <c r="E805" s="13">
        <v>43125</v>
      </c>
      <c r="F805" s="16">
        <v>0.75</v>
      </c>
      <c r="G805" s="16">
        <v>0.83333333333333337</v>
      </c>
      <c r="H805" s="16" t="s">
        <v>14</v>
      </c>
      <c r="I805" s="15">
        <v>60</v>
      </c>
      <c r="J805" s="1">
        <f t="shared" si="149"/>
        <v>8.333333333333337E-2</v>
      </c>
      <c r="K805" s="2">
        <f t="shared" si="150"/>
        <v>120.00000000000004</v>
      </c>
      <c r="L805" s="2">
        <f t="shared" si="148"/>
        <v>5</v>
      </c>
      <c r="M805" s="2">
        <f t="shared" si="151"/>
        <v>130</v>
      </c>
      <c r="N805" s="2">
        <f t="shared" si="152"/>
        <v>153</v>
      </c>
      <c r="O805" s="6" t="str">
        <f t="shared" si="153"/>
        <v>Public
 de 18h 00 à 20h 00
 60 participants</v>
      </c>
      <c r="P805" t="str">
        <f t="shared" si="145"/>
        <v>OK</v>
      </c>
    </row>
    <row r="806" spans="1:16" x14ac:dyDescent="0.25">
      <c r="A806">
        <f t="shared" si="146"/>
        <v>4</v>
      </c>
      <c r="B806" s="54">
        <f t="shared" si="154"/>
        <v>5</v>
      </c>
      <c r="C806" s="55" t="str">
        <f t="shared" si="147"/>
        <v>janvier</v>
      </c>
      <c r="D806">
        <f t="shared" si="155"/>
        <v>2018</v>
      </c>
      <c r="E806" s="13">
        <v>43125</v>
      </c>
      <c r="F806" s="16">
        <v>0.83333333333333337</v>
      </c>
      <c r="G806" s="16">
        <v>0.9375</v>
      </c>
      <c r="H806" s="16" t="s">
        <v>10</v>
      </c>
      <c r="I806" s="15">
        <v>15</v>
      </c>
      <c r="J806" s="1">
        <f t="shared" si="149"/>
        <v>0.10416666666666663</v>
      </c>
      <c r="K806" s="2">
        <f t="shared" si="150"/>
        <v>37.499999999999986</v>
      </c>
      <c r="L806" s="2">
        <f t="shared" si="148"/>
        <v>5</v>
      </c>
      <c r="M806" s="2">
        <f t="shared" si="151"/>
        <v>154</v>
      </c>
      <c r="N806" s="2">
        <f t="shared" si="152"/>
        <v>183</v>
      </c>
      <c r="O806" s="6" t="str">
        <f t="shared" si="153"/>
        <v>CNT
 de 20h 00 à 22h 30
 15 participants</v>
      </c>
      <c r="P806" t="str">
        <f t="shared" si="145"/>
        <v>OK</v>
      </c>
    </row>
    <row r="807" spans="1:16" x14ac:dyDescent="0.25">
      <c r="A807">
        <f t="shared" si="146"/>
        <v>4</v>
      </c>
      <c r="B807" s="54">
        <f t="shared" si="154"/>
        <v>6</v>
      </c>
      <c r="C807" s="55" t="str">
        <f t="shared" si="147"/>
        <v>janvier</v>
      </c>
      <c r="D807">
        <f t="shared" si="155"/>
        <v>2018</v>
      </c>
      <c r="E807" s="13">
        <v>43126</v>
      </c>
      <c r="F807" s="16">
        <v>0.375</v>
      </c>
      <c r="G807" s="16">
        <v>0.47916666666666669</v>
      </c>
      <c r="H807" s="16" t="s">
        <v>21</v>
      </c>
      <c r="I807" s="15">
        <v>25</v>
      </c>
      <c r="J807" s="1">
        <f t="shared" si="149"/>
        <v>0.10416666666666669</v>
      </c>
      <c r="K807" s="2">
        <f t="shared" si="150"/>
        <v>62.500000000000007</v>
      </c>
      <c r="L807" s="2">
        <f t="shared" si="148"/>
        <v>6</v>
      </c>
      <c r="M807" s="2">
        <f t="shared" si="151"/>
        <v>22</v>
      </c>
      <c r="N807" s="2">
        <f t="shared" si="152"/>
        <v>51</v>
      </c>
      <c r="O807" s="6" t="str">
        <f t="shared" si="153"/>
        <v>Ecole Primaire B
 de 9h 00 à 11h 30
 25 participants</v>
      </c>
      <c r="P807" t="str">
        <f t="shared" si="145"/>
        <v>OK</v>
      </c>
    </row>
    <row r="808" spans="1:16" x14ac:dyDescent="0.25">
      <c r="A808">
        <f t="shared" si="146"/>
        <v>4</v>
      </c>
      <c r="B808" s="54">
        <f t="shared" si="154"/>
        <v>6</v>
      </c>
      <c r="C808" s="55" t="str">
        <f t="shared" si="147"/>
        <v>janvier</v>
      </c>
      <c r="D808">
        <f t="shared" si="155"/>
        <v>2018</v>
      </c>
      <c r="E808" s="13">
        <v>43126</v>
      </c>
      <c r="F808" s="16">
        <v>0.52083333333333337</v>
      </c>
      <c r="G808" s="16">
        <v>0.5625</v>
      </c>
      <c r="H808" s="16" t="s">
        <v>13</v>
      </c>
      <c r="I808" s="15">
        <v>15</v>
      </c>
      <c r="J808" s="1">
        <f t="shared" si="149"/>
        <v>4.166666666666663E-2</v>
      </c>
      <c r="K808" s="2">
        <f t="shared" si="150"/>
        <v>14.999999999999986</v>
      </c>
      <c r="L808" s="2">
        <f t="shared" si="148"/>
        <v>6</v>
      </c>
      <c r="M808" s="2">
        <f t="shared" si="151"/>
        <v>64</v>
      </c>
      <c r="N808" s="2">
        <f t="shared" si="152"/>
        <v>75</v>
      </c>
      <c r="O808" s="6" t="str">
        <f t="shared" si="153"/>
        <v>Maison Des Cèdres
 de 12h 30 à 13h 30
 15 participants</v>
      </c>
      <c r="P808" t="str">
        <f t="shared" si="145"/>
        <v>OK</v>
      </c>
    </row>
    <row r="809" spans="1:16" x14ac:dyDescent="0.25">
      <c r="A809">
        <f t="shared" si="146"/>
        <v>4</v>
      </c>
      <c r="B809" s="54">
        <f t="shared" si="154"/>
        <v>6</v>
      </c>
      <c r="C809" s="55" t="str">
        <f t="shared" si="147"/>
        <v>janvier</v>
      </c>
      <c r="D809">
        <f t="shared" si="155"/>
        <v>2018</v>
      </c>
      <c r="E809" s="13">
        <v>43126</v>
      </c>
      <c r="F809" s="16">
        <v>0.58333333333333337</v>
      </c>
      <c r="G809" s="16">
        <v>0.66666666666666663</v>
      </c>
      <c r="H809" s="16" t="s">
        <v>6</v>
      </c>
      <c r="I809" s="15">
        <v>35</v>
      </c>
      <c r="J809" s="1">
        <f t="shared" si="149"/>
        <v>8.3333333333333259E-2</v>
      </c>
      <c r="K809" s="2">
        <f t="shared" si="150"/>
        <v>69.999999999999943</v>
      </c>
      <c r="L809" s="2">
        <f t="shared" si="148"/>
        <v>6</v>
      </c>
      <c r="M809" s="2">
        <f t="shared" si="151"/>
        <v>82</v>
      </c>
      <c r="N809" s="2">
        <f t="shared" si="152"/>
        <v>105</v>
      </c>
      <c r="O809" s="6" t="str">
        <f t="shared" si="153"/>
        <v>Lycée
 de 14h 00 à 16h 00
 35 participants</v>
      </c>
      <c r="P809" t="str">
        <f t="shared" si="145"/>
        <v>OK</v>
      </c>
    </row>
    <row r="810" spans="1:16" x14ac:dyDescent="0.25">
      <c r="A810">
        <f t="shared" si="146"/>
        <v>4</v>
      </c>
      <c r="B810" s="54">
        <f t="shared" si="154"/>
        <v>6</v>
      </c>
      <c r="C810" s="55" t="str">
        <f t="shared" si="147"/>
        <v>janvier</v>
      </c>
      <c r="D810">
        <f t="shared" si="155"/>
        <v>2018</v>
      </c>
      <c r="E810" s="13">
        <v>43126</v>
      </c>
      <c r="F810" s="16">
        <v>0.66666666666666663</v>
      </c>
      <c r="G810" s="16">
        <v>0.75</v>
      </c>
      <c r="H810" s="16" t="s">
        <v>6</v>
      </c>
      <c r="I810" s="15">
        <v>35</v>
      </c>
      <c r="J810" s="1">
        <f t="shared" si="149"/>
        <v>8.333333333333337E-2</v>
      </c>
      <c r="K810" s="2">
        <f t="shared" si="150"/>
        <v>70.000000000000028</v>
      </c>
      <c r="L810" s="2">
        <f t="shared" si="148"/>
        <v>6</v>
      </c>
      <c r="M810" s="2">
        <f t="shared" si="151"/>
        <v>106</v>
      </c>
      <c r="N810" s="2">
        <f t="shared" si="152"/>
        <v>129</v>
      </c>
      <c r="O810" s="6" t="str">
        <f t="shared" si="153"/>
        <v>Lycée
 de 16h 00 à 18h 00
 35 participants</v>
      </c>
      <c r="P810" t="str">
        <f t="shared" si="145"/>
        <v>OK</v>
      </c>
    </row>
    <row r="811" spans="1:16" x14ac:dyDescent="0.25">
      <c r="A811">
        <f t="shared" si="146"/>
        <v>4</v>
      </c>
      <c r="B811" s="54">
        <f t="shared" si="154"/>
        <v>6</v>
      </c>
      <c r="C811" s="55" t="str">
        <f t="shared" si="147"/>
        <v>janvier</v>
      </c>
      <c r="D811">
        <f t="shared" si="155"/>
        <v>2018</v>
      </c>
      <c r="E811" s="13">
        <v>43126</v>
      </c>
      <c r="F811" s="16">
        <v>0.75</v>
      </c>
      <c r="G811" s="16">
        <v>0.83333333333333337</v>
      </c>
      <c r="H811" s="16" t="s">
        <v>14</v>
      </c>
      <c r="I811" s="15">
        <v>45</v>
      </c>
      <c r="J811" s="1">
        <f t="shared" si="149"/>
        <v>8.333333333333337E-2</v>
      </c>
      <c r="K811" s="2">
        <f t="shared" si="150"/>
        <v>90.000000000000043</v>
      </c>
      <c r="L811" s="2">
        <f t="shared" si="148"/>
        <v>6</v>
      </c>
      <c r="M811" s="2">
        <f t="shared" si="151"/>
        <v>130</v>
      </c>
      <c r="N811" s="2">
        <f t="shared" si="152"/>
        <v>153</v>
      </c>
      <c r="O811" s="6" t="str">
        <f t="shared" si="153"/>
        <v>Public
 de 18h 00 à 20h 00
 45 participants</v>
      </c>
      <c r="P811" t="str">
        <f t="shared" si="145"/>
        <v>OK</v>
      </c>
    </row>
    <row r="812" spans="1:16" x14ac:dyDescent="0.25">
      <c r="A812">
        <f t="shared" si="146"/>
        <v>4</v>
      </c>
      <c r="B812" s="54">
        <f t="shared" si="154"/>
        <v>6</v>
      </c>
      <c r="C812" s="55" t="str">
        <f t="shared" si="147"/>
        <v>janvier</v>
      </c>
      <c r="D812">
        <f t="shared" si="155"/>
        <v>2018</v>
      </c>
      <c r="E812" s="13">
        <v>43126</v>
      </c>
      <c r="F812" s="16">
        <v>0.83333333333333337</v>
      </c>
      <c r="G812" s="16">
        <v>0.875</v>
      </c>
      <c r="H812" s="16" t="s">
        <v>10</v>
      </c>
      <c r="I812" s="15">
        <v>53</v>
      </c>
      <c r="J812" s="1">
        <f t="shared" si="149"/>
        <v>4.166666666666663E-2</v>
      </c>
      <c r="K812" s="2">
        <f t="shared" si="150"/>
        <v>52.99999999999995</v>
      </c>
      <c r="L812" s="2">
        <f t="shared" si="148"/>
        <v>6</v>
      </c>
      <c r="M812" s="2">
        <f t="shared" si="151"/>
        <v>154</v>
      </c>
      <c r="N812" s="2">
        <f t="shared" si="152"/>
        <v>165</v>
      </c>
      <c r="O812" s="6" t="str">
        <f t="shared" si="153"/>
        <v>CNT
 de 20h 00 à 21h 00
 53 participants</v>
      </c>
      <c r="P812" t="str">
        <f t="shared" si="145"/>
        <v>OK</v>
      </c>
    </row>
    <row r="813" spans="1:16" x14ac:dyDescent="0.25">
      <c r="A813">
        <f t="shared" si="146"/>
        <v>4</v>
      </c>
      <c r="B813" s="54">
        <f t="shared" si="154"/>
        <v>6</v>
      </c>
      <c r="C813" s="55" t="str">
        <f t="shared" si="147"/>
        <v>janvier</v>
      </c>
      <c r="D813">
        <f t="shared" si="155"/>
        <v>2018</v>
      </c>
      <c r="E813" s="13">
        <v>43126</v>
      </c>
      <c r="F813" s="16">
        <v>0.875</v>
      </c>
      <c r="G813" s="16">
        <v>0.9375</v>
      </c>
      <c r="H813" s="16" t="s">
        <v>22</v>
      </c>
      <c r="I813" s="15">
        <v>27</v>
      </c>
      <c r="J813" s="1">
        <f t="shared" si="149"/>
        <v>6.25E-2</v>
      </c>
      <c r="K813" s="2">
        <f t="shared" si="150"/>
        <v>40.5</v>
      </c>
      <c r="L813" s="2">
        <f t="shared" si="148"/>
        <v>6</v>
      </c>
      <c r="M813" s="2">
        <f t="shared" si="151"/>
        <v>166</v>
      </c>
      <c r="N813" s="2">
        <f t="shared" si="152"/>
        <v>183</v>
      </c>
      <c r="O813" s="6" t="str">
        <f t="shared" si="153"/>
        <v>TVSV
 de 21h 00 à 22h 30
 27 participants</v>
      </c>
      <c r="P813" t="str">
        <f t="shared" si="145"/>
        <v>OK</v>
      </c>
    </row>
    <row r="814" spans="1:16" x14ac:dyDescent="0.25">
      <c r="A814">
        <f t="shared" si="146"/>
        <v>4</v>
      </c>
      <c r="B814" s="54">
        <f t="shared" si="154"/>
        <v>7</v>
      </c>
      <c r="C814" s="55" t="str">
        <f t="shared" si="147"/>
        <v>janvier</v>
      </c>
      <c r="D814">
        <f t="shared" si="155"/>
        <v>2018</v>
      </c>
      <c r="E814" s="13">
        <v>43127</v>
      </c>
      <c r="F814" s="16">
        <v>0.33333333333333331</v>
      </c>
      <c r="G814" s="16">
        <v>0.375</v>
      </c>
      <c r="H814" s="16" t="s">
        <v>7</v>
      </c>
      <c r="I814" s="15">
        <v>12</v>
      </c>
      <c r="J814" s="1">
        <f t="shared" si="149"/>
        <v>4.1666666666666685E-2</v>
      </c>
      <c r="K814" s="2">
        <f t="shared" si="150"/>
        <v>12.000000000000005</v>
      </c>
      <c r="L814" s="2">
        <f t="shared" si="148"/>
        <v>7</v>
      </c>
      <c r="M814" s="2">
        <f t="shared" si="151"/>
        <v>10</v>
      </c>
      <c r="N814" s="2">
        <f t="shared" si="152"/>
        <v>21</v>
      </c>
      <c r="O814" s="6" t="str">
        <f t="shared" si="153"/>
        <v>Gym Volontaire
 de 8h 00 à 9h 00
 12 participants</v>
      </c>
      <c r="P814" t="str">
        <f t="shared" si="145"/>
        <v>OK</v>
      </c>
    </row>
    <row r="815" spans="1:16" x14ac:dyDescent="0.25">
      <c r="A815">
        <f t="shared" si="146"/>
        <v>4</v>
      </c>
      <c r="B815" s="54">
        <f t="shared" si="154"/>
        <v>7</v>
      </c>
      <c r="C815" s="55" t="str">
        <f t="shared" si="147"/>
        <v>janvier</v>
      </c>
      <c r="D815">
        <f t="shared" si="155"/>
        <v>2018</v>
      </c>
      <c r="E815" s="13">
        <v>43127</v>
      </c>
      <c r="F815" s="16">
        <v>0.375</v>
      </c>
      <c r="G815" s="16">
        <v>0.45833333333333331</v>
      </c>
      <c r="H815" s="16" t="s">
        <v>23</v>
      </c>
      <c r="I815" s="15">
        <v>15</v>
      </c>
      <c r="J815" s="1">
        <f t="shared" si="149"/>
        <v>8.3333333333333315E-2</v>
      </c>
      <c r="K815" s="2">
        <f t="shared" si="150"/>
        <v>29.999999999999993</v>
      </c>
      <c r="L815" s="2">
        <f t="shared" si="148"/>
        <v>7</v>
      </c>
      <c r="M815" s="2">
        <f t="shared" si="151"/>
        <v>22</v>
      </c>
      <c r="N815" s="2">
        <f t="shared" si="152"/>
        <v>45</v>
      </c>
      <c r="O815" s="6" t="str">
        <f t="shared" si="153"/>
        <v>Val Horizon
 de 9h 00 à 11h 00
 15 participants</v>
      </c>
      <c r="P815" t="str">
        <f t="shared" si="145"/>
        <v>OK</v>
      </c>
    </row>
    <row r="816" spans="1:16" x14ac:dyDescent="0.25">
      <c r="A816">
        <f t="shared" si="146"/>
        <v>4</v>
      </c>
      <c r="B816" s="54">
        <f t="shared" si="154"/>
        <v>7</v>
      </c>
      <c r="C816" s="55" t="str">
        <f t="shared" si="147"/>
        <v>janvier</v>
      </c>
      <c r="D816">
        <f t="shared" si="155"/>
        <v>2018</v>
      </c>
      <c r="E816" s="13">
        <v>43127</v>
      </c>
      <c r="F816" s="16">
        <v>0.45833333333333331</v>
      </c>
      <c r="G816" s="16">
        <v>0.60416666666666663</v>
      </c>
      <c r="H816" s="16" t="s">
        <v>10</v>
      </c>
      <c r="I816" s="15">
        <v>15</v>
      </c>
      <c r="J816" s="1">
        <f t="shared" si="149"/>
        <v>0.14583333333333331</v>
      </c>
      <c r="K816" s="2">
        <f t="shared" si="150"/>
        <v>52.499999999999986</v>
      </c>
      <c r="L816" s="2">
        <f t="shared" si="148"/>
        <v>7</v>
      </c>
      <c r="M816" s="2">
        <f t="shared" si="151"/>
        <v>46</v>
      </c>
      <c r="N816" s="2">
        <f t="shared" si="152"/>
        <v>87</v>
      </c>
      <c r="O816" s="6" t="str">
        <f t="shared" si="153"/>
        <v>CNT
 de 11h 00 à 14h 30
 15 participants</v>
      </c>
      <c r="P816" t="str">
        <f t="shared" si="145"/>
        <v>OK</v>
      </c>
    </row>
    <row r="817" spans="1:16" x14ac:dyDescent="0.25">
      <c r="A817">
        <f t="shared" si="146"/>
        <v>4</v>
      </c>
      <c r="B817" s="54">
        <f t="shared" si="154"/>
        <v>7</v>
      </c>
      <c r="C817" s="55" t="str">
        <f t="shared" si="147"/>
        <v>janvier</v>
      </c>
      <c r="D817">
        <f t="shared" si="155"/>
        <v>2018</v>
      </c>
      <c r="E817" s="13">
        <v>43127</v>
      </c>
      <c r="F817" s="16">
        <v>0.60416666666666663</v>
      </c>
      <c r="G817" s="16">
        <v>0.79166666666666663</v>
      </c>
      <c r="H817" s="16" t="s">
        <v>24</v>
      </c>
      <c r="I817" s="15">
        <v>15</v>
      </c>
      <c r="J817" s="1">
        <f t="shared" si="149"/>
        <v>0.1875</v>
      </c>
      <c r="K817" s="2">
        <f t="shared" si="150"/>
        <v>67.5</v>
      </c>
      <c r="L817" s="2">
        <f t="shared" si="148"/>
        <v>7</v>
      </c>
      <c r="M817" s="2">
        <f t="shared" si="151"/>
        <v>88</v>
      </c>
      <c r="N817" s="2">
        <f t="shared" si="152"/>
        <v>141</v>
      </c>
      <c r="O817" s="6" t="str">
        <f t="shared" si="153"/>
        <v>Public + SDIS ET/OU PSIG
 de 14h 30 à 19h 00
 15 participants</v>
      </c>
      <c r="P817" t="str">
        <f t="shared" si="145"/>
        <v>OK</v>
      </c>
    </row>
    <row r="818" spans="1:16" x14ac:dyDescent="0.25">
      <c r="A818">
        <f t="shared" si="146"/>
        <v>4</v>
      </c>
      <c r="B818" s="54">
        <f t="shared" si="154"/>
        <v>7</v>
      </c>
      <c r="C818" s="55" t="str">
        <f t="shared" si="147"/>
        <v>janvier</v>
      </c>
      <c r="D818">
        <f t="shared" si="155"/>
        <v>2018</v>
      </c>
      <c r="E818" s="13">
        <v>43127</v>
      </c>
      <c r="F818" s="16">
        <v>0.79166666666666663</v>
      </c>
      <c r="G818" s="16">
        <v>0.84375</v>
      </c>
      <c r="H818" s="16" t="s">
        <v>25</v>
      </c>
      <c r="I818" s="15">
        <v>10</v>
      </c>
      <c r="J818" s="1">
        <f t="shared" si="149"/>
        <v>5.208333333333337E-2</v>
      </c>
      <c r="K818" s="2">
        <f t="shared" si="150"/>
        <v>12.500000000000009</v>
      </c>
      <c r="L818" s="2">
        <f t="shared" si="148"/>
        <v>7</v>
      </c>
      <c r="M818" s="2">
        <f t="shared" si="151"/>
        <v>142</v>
      </c>
      <c r="N818" s="2">
        <f t="shared" si="152"/>
        <v>156</v>
      </c>
      <c r="O818" s="6" t="str">
        <f t="shared" si="153"/>
        <v>Plongeurs masqués
 de 19h 00 à 20h 15
 10 participants</v>
      </c>
      <c r="P818" t="str">
        <f t="shared" si="145"/>
        <v>OK</v>
      </c>
    </row>
    <row r="819" spans="1:16" x14ac:dyDescent="0.25">
      <c r="A819">
        <f t="shared" si="146"/>
        <v>4</v>
      </c>
      <c r="B819" s="54">
        <f t="shared" si="154"/>
        <v>1</v>
      </c>
      <c r="C819" s="55" t="str">
        <f t="shared" si="147"/>
        <v>janvier</v>
      </c>
      <c r="D819">
        <f t="shared" si="155"/>
        <v>2018</v>
      </c>
      <c r="E819" s="13">
        <v>43128</v>
      </c>
      <c r="F819" s="16">
        <v>0.3125</v>
      </c>
      <c r="G819" s="16">
        <v>0.41666666666666669</v>
      </c>
      <c r="H819" s="16" t="s">
        <v>10</v>
      </c>
      <c r="I819" s="15">
        <v>17</v>
      </c>
      <c r="J819" s="1">
        <f t="shared" si="149"/>
        <v>0.10416666666666669</v>
      </c>
      <c r="K819" s="2">
        <f t="shared" si="150"/>
        <v>42.500000000000007</v>
      </c>
      <c r="L819" s="2">
        <f t="shared" si="148"/>
        <v>8</v>
      </c>
      <c r="M819" s="2">
        <f t="shared" si="151"/>
        <v>4</v>
      </c>
      <c r="N819" s="2">
        <f t="shared" si="152"/>
        <v>33</v>
      </c>
      <c r="O819" s="6" t="str">
        <f t="shared" si="153"/>
        <v>CNT
 de 7h 30 à 10h 00
 17 participants</v>
      </c>
      <c r="P819" t="str">
        <f t="shared" si="145"/>
        <v>OK</v>
      </c>
    </row>
    <row r="820" spans="1:16" x14ac:dyDescent="0.25">
      <c r="A820">
        <f t="shared" si="146"/>
        <v>4</v>
      </c>
      <c r="B820" s="54">
        <f t="shared" si="154"/>
        <v>1</v>
      </c>
      <c r="C820" s="55" t="str">
        <f t="shared" si="147"/>
        <v>janvier</v>
      </c>
      <c r="D820">
        <f t="shared" si="155"/>
        <v>2018</v>
      </c>
      <c r="E820" s="13">
        <v>43128</v>
      </c>
      <c r="F820" s="16">
        <v>0.41666666666666669</v>
      </c>
      <c r="G820" s="16">
        <v>0.5625</v>
      </c>
      <c r="H820" s="16" t="s">
        <v>14</v>
      </c>
      <c r="I820" s="15">
        <v>25</v>
      </c>
      <c r="J820" s="1">
        <f t="shared" si="149"/>
        <v>0.14583333333333331</v>
      </c>
      <c r="K820" s="2">
        <f t="shared" si="150"/>
        <v>87.5</v>
      </c>
      <c r="L820" s="2">
        <f t="shared" si="148"/>
        <v>8</v>
      </c>
      <c r="M820" s="2">
        <f t="shared" si="151"/>
        <v>34</v>
      </c>
      <c r="N820" s="2">
        <f t="shared" si="152"/>
        <v>75</v>
      </c>
      <c r="O820" s="6" t="str">
        <f t="shared" si="153"/>
        <v>Public
 de 10h 00 à 13h 30
 25 participants</v>
      </c>
      <c r="P820" t="str">
        <f t="shared" si="145"/>
        <v>OK</v>
      </c>
    </row>
    <row r="821" spans="1:16" x14ac:dyDescent="0.25">
      <c r="A821">
        <f t="shared" si="146"/>
        <v>5</v>
      </c>
      <c r="B821" s="54">
        <f t="shared" si="154"/>
        <v>2</v>
      </c>
      <c r="C821" s="55" t="str">
        <f t="shared" si="147"/>
        <v>janvier</v>
      </c>
      <c r="D821">
        <f t="shared" si="155"/>
        <v>2018</v>
      </c>
      <c r="E821" s="13">
        <v>43129</v>
      </c>
      <c r="F821" s="16">
        <v>0.31597222222222221</v>
      </c>
      <c r="G821" s="16">
        <v>0.44791666666666669</v>
      </c>
      <c r="H821" s="16" t="s">
        <v>25</v>
      </c>
      <c r="I821" s="15">
        <v>32</v>
      </c>
      <c r="J821" s="1">
        <f t="shared" si="149"/>
        <v>0.13194444444444448</v>
      </c>
      <c r="K821" s="2">
        <f t="shared" si="150"/>
        <v>101.33333333333336</v>
      </c>
      <c r="L821" s="2">
        <f t="shared" si="148"/>
        <v>2</v>
      </c>
      <c r="M821" s="2">
        <f t="shared" si="151"/>
        <v>5</v>
      </c>
      <c r="N821" s="2">
        <f t="shared" si="152"/>
        <v>42</v>
      </c>
      <c r="O821" s="6" t="str">
        <f t="shared" si="153"/>
        <v>Plongeurs masqués
 de 7h 35 à 10h 45
 32 participants</v>
      </c>
      <c r="P821" t="str">
        <f t="shared" si="145"/>
        <v>OK</v>
      </c>
    </row>
    <row r="822" spans="1:16" x14ac:dyDescent="0.25">
      <c r="A822">
        <f t="shared" si="146"/>
        <v>5</v>
      </c>
      <c r="B822" s="54">
        <f t="shared" si="154"/>
        <v>2</v>
      </c>
      <c r="C822" s="55" t="str">
        <f t="shared" si="147"/>
        <v>janvier</v>
      </c>
      <c r="D822">
        <f t="shared" si="155"/>
        <v>2018</v>
      </c>
      <c r="E822" s="13">
        <v>43129</v>
      </c>
      <c r="F822" s="16">
        <v>0.5</v>
      </c>
      <c r="G822" s="16">
        <v>0.5625</v>
      </c>
      <c r="H822" s="16" t="s">
        <v>7</v>
      </c>
      <c r="I822" s="15">
        <v>47</v>
      </c>
      <c r="J822" s="1">
        <f t="shared" si="149"/>
        <v>6.25E-2</v>
      </c>
      <c r="K822" s="2">
        <f t="shared" si="150"/>
        <v>70.5</v>
      </c>
      <c r="L822" s="2">
        <f t="shared" si="148"/>
        <v>2</v>
      </c>
      <c r="M822" s="2">
        <f t="shared" si="151"/>
        <v>58</v>
      </c>
      <c r="N822" s="2">
        <f t="shared" si="152"/>
        <v>75</v>
      </c>
      <c r="O822" s="6" t="str">
        <f t="shared" si="153"/>
        <v>Gym Volontaire
 de 12h 00 à 13h 30
 47 participants</v>
      </c>
      <c r="P822" t="str">
        <f t="shared" si="145"/>
        <v>OK</v>
      </c>
    </row>
    <row r="823" spans="1:16" x14ac:dyDescent="0.25">
      <c r="A823">
        <f t="shared" si="146"/>
        <v>5</v>
      </c>
      <c r="B823" s="54">
        <f t="shared" si="154"/>
        <v>2</v>
      </c>
      <c r="C823" s="55" t="str">
        <f t="shared" si="147"/>
        <v>janvier</v>
      </c>
      <c r="D823">
        <f t="shared" si="155"/>
        <v>2018</v>
      </c>
      <c r="E823" s="13">
        <v>43129</v>
      </c>
      <c r="F823" s="16">
        <v>0.58333333333333337</v>
      </c>
      <c r="G823" s="16">
        <v>0.64583333333333337</v>
      </c>
      <c r="H823" s="16" t="s">
        <v>8</v>
      </c>
      <c r="I823" s="15">
        <v>53</v>
      </c>
      <c r="J823" s="1">
        <f t="shared" si="149"/>
        <v>6.25E-2</v>
      </c>
      <c r="K823" s="2">
        <f t="shared" si="150"/>
        <v>79.5</v>
      </c>
      <c r="L823" s="2">
        <f t="shared" si="148"/>
        <v>2</v>
      </c>
      <c r="M823" s="2">
        <f t="shared" si="151"/>
        <v>82</v>
      </c>
      <c r="N823" s="2">
        <f t="shared" si="152"/>
        <v>99</v>
      </c>
      <c r="O823" s="6" t="str">
        <f t="shared" si="153"/>
        <v>Collège A
 de 14h 00 à 15h 30
 53 participants</v>
      </c>
      <c r="P823" t="str">
        <f t="shared" si="145"/>
        <v>OK</v>
      </c>
    </row>
    <row r="824" spans="1:16" x14ac:dyDescent="0.25">
      <c r="A824">
        <f t="shared" si="146"/>
        <v>5</v>
      </c>
      <c r="B824" s="54">
        <f t="shared" si="154"/>
        <v>2</v>
      </c>
      <c r="C824" s="55" t="str">
        <f t="shared" si="147"/>
        <v>janvier</v>
      </c>
      <c r="D824">
        <f t="shared" si="155"/>
        <v>2018</v>
      </c>
      <c r="E824" s="13">
        <v>43129</v>
      </c>
      <c r="F824" s="16">
        <v>0.64583333333333337</v>
      </c>
      <c r="G824" s="16">
        <v>0.70833333333333337</v>
      </c>
      <c r="H824" s="16" t="s">
        <v>21</v>
      </c>
      <c r="I824" s="15">
        <v>45</v>
      </c>
      <c r="J824" s="1">
        <f t="shared" si="149"/>
        <v>6.25E-2</v>
      </c>
      <c r="K824" s="2">
        <f t="shared" si="150"/>
        <v>67.5</v>
      </c>
      <c r="L824" s="2">
        <f t="shared" si="148"/>
        <v>2</v>
      </c>
      <c r="M824" s="2">
        <f t="shared" si="151"/>
        <v>100</v>
      </c>
      <c r="N824" s="2">
        <f t="shared" si="152"/>
        <v>117</v>
      </c>
      <c r="O824" s="6" t="str">
        <f t="shared" si="153"/>
        <v>Ecole Primaire B
 de 15h 30 à 17h 00
 45 participants</v>
      </c>
      <c r="P824" t="str">
        <f t="shared" si="145"/>
        <v>OK</v>
      </c>
    </row>
    <row r="825" spans="1:16" x14ac:dyDescent="0.25">
      <c r="A825">
        <f t="shared" si="146"/>
        <v>5</v>
      </c>
      <c r="B825" s="54">
        <f t="shared" si="154"/>
        <v>2</v>
      </c>
      <c r="C825" s="55" t="str">
        <f t="shared" si="147"/>
        <v>janvier</v>
      </c>
      <c r="D825">
        <f t="shared" si="155"/>
        <v>2018</v>
      </c>
      <c r="E825" s="13">
        <v>43129</v>
      </c>
      <c r="F825" s="16">
        <v>0.70833333333333337</v>
      </c>
      <c r="G825" s="16">
        <v>0.75</v>
      </c>
      <c r="H825" s="16" t="s">
        <v>7</v>
      </c>
      <c r="J825" s="1">
        <f t="shared" si="149"/>
        <v>4.166666666666663E-2</v>
      </c>
      <c r="K825" s="2">
        <f t="shared" si="150"/>
        <v>0</v>
      </c>
      <c r="L825" s="2">
        <f t="shared" si="148"/>
        <v>2</v>
      </c>
      <c r="M825" s="2">
        <f t="shared" si="151"/>
        <v>118</v>
      </c>
      <c r="N825" s="2">
        <f t="shared" si="152"/>
        <v>129</v>
      </c>
      <c r="O825" s="6" t="str">
        <f t="shared" si="153"/>
        <v>Gym Volontaire
 de 17h 00 à 18h 00</v>
      </c>
      <c r="P825" t="str">
        <f t="shared" si="145"/>
        <v>OK</v>
      </c>
    </row>
    <row r="826" spans="1:16" x14ac:dyDescent="0.25">
      <c r="A826">
        <f t="shared" si="146"/>
        <v>5</v>
      </c>
      <c r="B826" s="54">
        <f t="shared" si="154"/>
        <v>2</v>
      </c>
      <c r="C826" s="55" t="str">
        <f t="shared" si="147"/>
        <v>janvier</v>
      </c>
      <c r="D826">
        <f t="shared" si="155"/>
        <v>2018</v>
      </c>
      <c r="E826" s="13">
        <v>43129</v>
      </c>
      <c r="F826" s="16">
        <v>0.75</v>
      </c>
      <c r="G826" s="16">
        <v>0.9375</v>
      </c>
      <c r="H826" s="16" t="s">
        <v>8</v>
      </c>
      <c r="J826" s="1">
        <f t="shared" si="149"/>
        <v>0.1875</v>
      </c>
      <c r="K826" s="2">
        <f t="shared" si="150"/>
        <v>0</v>
      </c>
      <c r="L826" s="2">
        <f t="shared" si="148"/>
        <v>2</v>
      </c>
      <c r="M826" s="2">
        <f t="shared" si="151"/>
        <v>130</v>
      </c>
      <c r="N826" s="2">
        <f t="shared" si="152"/>
        <v>183</v>
      </c>
      <c r="O826" s="6" t="str">
        <f t="shared" si="153"/>
        <v>Collège A
 de 18h 00 à 22h 30</v>
      </c>
      <c r="P826" t="str">
        <f t="shared" si="145"/>
        <v>OK</v>
      </c>
    </row>
    <row r="827" spans="1:16" x14ac:dyDescent="0.25">
      <c r="A827">
        <f t="shared" si="146"/>
        <v>5</v>
      </c>
      <c r="B827" s="54">
        <f t="shared" si="154"/>
        <v>3</v>
      </c>
      <c r="C827" s="55" t="str">
        <f t="shared" si="147"/>
        <v>janvier</v>
      </c>
      <c r="D827">
        <f t="shared" si="155"/>
        <v>2018</v>
      </c>
      <c r="E827" s="13">
        <v>43130</v>
      </c>
      <c r="F827" s="16">
        <v>0.3125</v>
      </c>
      <c r="G827" s="16">
        <v>0.34375</v>
      </c>
      <c r="H827" s="16" t="s">
        <v>11</v>
      </c>
      <c r="J827" s="1">
        <f t="shared" si="149"/>
        <v>3.125E-2</v>
      </c>
      <c r="K827" s="2">
        <f t="shared" si="150"/>
        <v>0</v>
      </c>
      <c r="L827" s="2">
        <f t="shared" si="148"/>
        <v>3</v>
      </c>
      <c r="M827" s="2">
        <f t="shared" si="151"/>
        <v>4</v>
      </c>
      <c r="N827" s="2">
        <f t="shared" si="152"/>
        <v>12</v>
      </c>
      <c r="O827" s="6" t="str">
        <f t="shared" si="153"/>
        <v>SDIS et/OU PSIG
 de 7h 30 à 8h 15</v>
      </c>
      <c r="P827" t="str">
        <f t="shared" si="145"/>
        <v>OK</v>
      </c>
    </row>
    <row r="828" spans="1:16" x14ac:dyDescent="0.25">
      <c r="A828">
        <f t="shared" si="146"/>
        <v>5</v>
      </c>
      <c r="B828" s="54">
        <f t="shared" si="154"/>
        <v>3</v>
      </c>
      <c r="C828" s="55" t="str">
        <f t="shared" si="147"/>
        <v>janvier</v>
      </c>
      <c r="D828">
        <f t="shared" si="155"/>
        <v>2018</v>
      </c>
      <c r="E828" s="13">
        <v>43130</v>
      </c>
      <c r="F828" s="16">
        <v>0.35416666666666669</v>
      </c>
      <c r="G828" s="16">
        <v>0.5</v>
      </c>
      <c r="H828" s="16" t="s">
        <v>12</v>
      </c>
      <c r="J828" s="1">
        <f t="shared" si="149"/>
        <v>0.14583333333333331</v>
      </c>
      <c r="K828" s="2">
        <f t="shared" si="150"/>
        <v>0</v>
      </c>
      <c r="L828" s="2">
        <f t="shared" si="148"/>
        <v>3</v>
      </c>
      <c r="M828" s="2">
        <f t="shared" si="151"/>
        <v>16</v>
      </c>
      <c r="N828" s="2">
        <f t="shared" si="152"/>
        <v>57</v>
      </c>
      <c r="O828" s="6" t="str">
        <f t="shared" si="153"/>
        <v>Collège C
 de 8h 30 à 12h 00</v>
      </c>
      <c r="P828" t="str">
        <f t="shared" si="145"/>
        <v>OK</v>
      </c>
    </row>
    <row r="829" spans="1:16" x14ac:dyDescent="0.25">
      <c r="A829">
        <f t="shared" si="146"/>
        <v>5</v>
      </c>
      <c r="B829" s="54">
        <f t="shared" si="154"/>
        <v>3</v>
      </c>
      <c r="C829" s="55" t="str">
        <f t="shared" si="147"/>
        <v>janvier</v>
      </c>
      <c r="D829">
        <f t="shared" si="155"/>
        <v>2018</v>
      </c>
      <c r="E829" s="13">
        <v>43130</v>
      </c>
      <c r="F829" s="16">
        <v>0.52083333333333337</v>
      </c>
      <c r="G829" s="16">
        <v>0.5625</v>
      </c>
      <c r="H829" s="16" t="s">
        <v>13</v>
      </c>
      <c r="J829" s="1">
        <f t="shared" si="149"/>
        <v>4.166666666666663E-2</v>
      </c>
      <c r="K829" s="2">
        <f t="shared" si="150"/>
        <v>0</v>
      </c>
      <c r="L829" s="2">
        <f t="shared" si="148"/>
        <v>3</v>
      </c>
      <c r="M829" s="2">
        <f t="shared" si="151"/>
        <v>64</v>
      </c>
      <c r="N829" s="2">
        <f t="shared" si="152"/>
        <v>75</v>
      </c>
      <c r="O829" s="6" t="str">
        <f t="shared" si="153"/>
        <v>Maison Des Cèdres
 de 12h 30 à 13h 30</v>
      </c>
      <c r="P829" t="str">
        <f t="shared" si="145"/>
        <v>OK</v>
      </c>
    </row>
    <row r="830" spans="1:16" x14ac:dyDescent="0.25">
      <c r="A830">
        <f t="shared" si="146"/>
        <v>5</v>
      </c>
      <c r="B830" s="54">
        <f t="shared" si="154"/>
        <v>3</v>
      </c>
      <c r="C830" s="55" t="str">
        <f t="shared" si="147"/>
        <v>janvier</v>
      </c>
      <c r="D830">
        <f t="shared" si="155"/>
        <v>2018</v>
      </c>
      <c r="E830" s="13">
        <v>43130</v>
      </c>
      <c r="F830" s="16">
        <v>0.58333333333333337</v>
      </c>
      <c r="G830" s="16">
        <v>0.75</v>
      </c>
      <c r="H830" s="16" t="s">
        <v>6</v>
      </c>
      <c r="J830" s="1">
        <f t="shared" si="149"/>
        <v>0.16666666666666663</v>
      </c>
      <c r="K830" s="2">
        <f t="shared" si="150"/>
        <v>0</v>
      </c>
      <c r="L830" s="2">
        <f t="shared" si="148"/>
        <v>3</v>
      </c>
      <c r="M830" s="2">
        <f t="shared" si="151"/>
        <v>82</v>
      </c>
      <c r="N830" s="2">
        <f t="shared" si="152"/>
        <v>129</v>
      </c>
      <c r="O830" s="6" t="str">
        <f t="shared" si="153"/>
        <v>Lycée
 de 14h 00 à 18h 00</v>
      </c>
      <c r="P830" t="str">
        <f t="shared" si="145"/>
        <v>OK</v>
      </c>
    </row>
    <row r="831" spans="1:16" x14ac:dyDescent="0.25">
      <c r="A831">
        <f t="shared" si="146"/>
        <v>5</v>
      </c>
      <c r="B831" s="54">
        <f t="shared" si="154"/>
        <v>3</v>
      </c>
      <c r="C831" s="55" t="str">
        <f t="shared" si="147"/>
        <v>janvier</v>
      </c>
      <c r="D831">
        <f t="shared" si="155"/>
        <v>2018</v>
      </c>
      <c r="E831" s="13">
        <v>43130</v>
      </c>
      <c r="F831" s="16">
        <v>0.75</v>
      </c>
      <c r="G831" s="16">
        <v>0.83333333333333337</v>
      </c>
      <c r="H831" s="16" t="s">
        <v>14</v>
      </c>
      <c r="J831" s="1">
        <f t="shared" si="149"/>
        <v>8.333333333333337E-2</v>
      </c>
      <c r="K831" s="2">
        <f t="shared" si="150"/>
        <v>0</v>
      </c>
      <c r="L831" s="2">
        <f t="shared" si="148"/>
        <v>3</v>
      </c>
      <c r="M831" s="2">
        <f t="shared" si="151"/>
        <v>130</v>
      </c>
      <c r="N831" s="2">
        <f t="shared" si="152"/>
        <v>153</v>
      </c>
      <c r="O831" s="6" t="str">
        <f t="shared" si="153"/>
        <v>Public
 de 18h 00 à 20h 00</v>
      </c>
      <c r="P831" t="str">
        <f t="shared" si="145"/>
        <v>OK</v>
      </c>
    </row>
    <row r="832" spans="1:16" x14ac:dyDescent="0.25">
      <c r="A832">
        <f t="shared" si="146"/>
        <v>5</v>
      </c>
      <c r="B832" s="54">
        <f t="shared" si="154"/>
        <v>3</v>
      </c>
      <c r="C832" s="55" t="str">
        <f t="shared" si="147"/>
        <v>janvier</v>
      </c>
      <c r="D832">
        <f t="shared" si="155"/>
        <v>2018</v>
      </c>
      <c r="E832" s="13">
        <v>43130</v>
      </c>
      <c r="F832" s="16">
        <v>0.83333333333333337</v>
      </c>
      <c r="G832" s="16">
        <v>0.9375</v>
      </c>
      <c r="H832" s="16" t="s">
        <v>10</v>
      </c>
      <c r="J832" s="1">
        <f t="shared" si="149"/>
        <v>0.10416666666666663</v>
      </c>
      <c r="K832" s="2">
        <f t="shared" si="150"/>
        <v>0</v>
      </c>
      <c r="L832" s="2">
        <f t="shared" si="148"/>
        <v>3</v>
      </c>
      <c r="M832" s="2">
        <f t="shared" si="151"/>
        <v>154</v>
      </c>
      <c r="N832" s="2">
        <f t="shared" si="152"/>
        <v>183</v>
      </c>
      <c r="O832" s="6" t="str">
        <f t="shared" si="153"/>
        <v>CNT
 de 20h 00 à 22h 30</v>
      </c>
      <c r="P832" t="str">
        <f t="shared" si="145"/>
        <v>OK</v>
      </c>
    </row>
    <row r="833" spans="1:16" x14ac:dyDescent="0.25">
      <c r="A833">
        <f t="shared" si="146"/>
        <v>5</v>
      </c>
      <c r="B833" s="54">
        <f t="shared" si="154"/>
        <v>4</v>
      </c>
      <c r="C833" s="55" t="str">
        <f t="shared" si="147"/>
        <v>janvier</v>
      </c>
      <c r="D833">
        <f t="shared" si="155"/>
        <v>2018</v>
      </c>
      <c r="E833" s="13">
        <v>43131</v>
      </c>
      <c r="F833" s="16">
        <v>0.33333333333333331</v>
      </c>
      <c r="G833" s="16">
        <v>0.41666666666666669</v>
      </c>
      <c r="H833" s="16" t="s">
        <v>6</v>
      </c>
      <c r="J833" s="1">
        <f t="shared" si="149"/>
        <v>8.333333333333337E-2</v>
      </c>
      <c r="K833" s="2">
        <f t="shared" si="150"/>
        <v>0</v>
      </c>
      <c r="L833" s="2">
        <f t="shared" si="148"/>
        <v>4</v>
      </c>
      <c r="M833" s="2">
        <f t="shared" si="151"/>
        <v>10</v>
      </c>
      <c r="N833" s="2">
        <f t="shared" si="152"/>
        <v>33</v>
      </c>
      <c r="O833" s="6" t="str">
        <f t="shared" si="153"/>
        <v>Lycée
 de 8h 00 à 10h 00</v>
      </c>
      <c r="P833" t="str">
        <f t="shared" si="145"/>
        <v>OK</v>
      </c>
    </row>
    <row r="834" spans="1:16" x14ac:dyDescent="0.25">
      <c r="A834">
        <f t="shared" si="146"/>
        <v>5</v>
      </c>
      <c r="B834" s="54">
        <f t="shared" si="154"/>
        <v>4</v>
      </c>
      <c r="C834" s="55" t="str">
        <f t="shared" si="147"/>
        <v>janvier</v>
      </c>
      <c r="D834">
        <f t="shared" si="155"/>
        <v>2018</v>
      </c>
      <c r="E834" s="13">
        <v>43131</v>
      </c>
      <c r="F834" s="16">
        <v>0.41666666666666669</v>
      </c>
      <c r="G834" s="16">
        <v>0.5</v>
      </c>
      <c r="H834" s="16" t="s">
        <v>6</v>
      </c>
      <c r="J834" s="1">
        <f t="shared" si="149"/>
        <v>8.3333333333333315E-2</v>
      </c>
      <c r="K834" s="2">
        <f t="shared" si="150"/>
        <v>0</v>
      </c>
      <c r="L834" s="2">
        <f t="shared" si="148"/>
        <v>4</v>
      </c>
      <c r="M834" s="2">
        <f t="shared" si="151"/>
        <v>34</v>
      </c>
      <c r="N834" s="2">
        <f t="shared" si="152"/>
        <v>57</v>
      </c>
      <c r="O834" s="6" t="str">
        <f t="shared" si="153"/>
        <v>Lycée
 de 10h 00 à 12h 00</v>
      </c>
      <c r="P834" t="str">
        <f t="shared" ref="P834:P897" si="156">IF(E833+G833&gt;E834+F834,"Erreur","OK")</f>
        <v>OK</v>
      </c>
    </row>
    <row r="835" spans="1:16" x14ac:dyDescent="0.25">
      <c r="A835">
        <f t="shared" ref="A835:A898" si="157">WEEKNUM(E835,2)</f>
        <v>5</v>
      </c>
      <c r="B835" s="54">
        <f t="shared" si="154"/>
        <v>4</v>
      </c>
      <c r="C835" s="55" t="str">
        <f t="shared" ref="C835:C898" si="158">TEXT(E835,"mmmm")</f>
        <v>janvier</v>
      </c>
      <c r="D835">
        <f t="shared" si="155"/>
        <v>2018</v>
      </c>
      <c r="E835" s="13">
        <v>43131</v>
      </c>
      <c r="F835" s="16">
        <v>0.52083333333333337</v>
      </c>
      <c r="G835" s="16">
        <v>0.60416666666666663</v>
      </c>
      <c r="H835" s="16" t="s">
        <v>10</v>
      </c>
      <c r="J835" s="1">
        <f t="shared" si="149"/>
        <v>8.3333333333333259E-2</v>
      </c>
      <c r="K835" s="2">
        <f t="shared" si="150"/>
        <v>0</v>
      </c>
      <c r="L835" s="2">
        <f t="shared" ref="L835:L898" si="159">IF(B835=1,8,B835)</f>
        <v>4</v>
      </c>
      <c r="M835" s="2">
        <f t="shared" si="151"/>
        <v>64</v>
      </c>
      <c r="N835" s="2">
        <f t="shared" si="152"/>
        <v>87</v>
      </c>
      <c r="O835" s="6" t="str">
        <f t="shared" si="153"/>
        <v>CNT
 de 12h 30 à 14h 30</v>
      </c>
      <c r="P835" t="str">
        <f t="shared" si="156"/>
        <v>OK</v>
      </c>
    </row>
    <row r="836" spans="1:16" x14ac:dyDescent="0.25">
      <c r="A836">
        <f t="shared" si="157"/>
        <v>5</v>
      </c>
      <c r="B836" s="54">
        <f t="shared" si="154"/>
        <v>4</v>
      </c>
      <c r="C836" s="55" t="str">
        <f t="shared" si="158"/>
        <v>janvier</v>
      </c>
      <c r="D836">
        <f t="shared" si="155"/>
        <v>2018</v>
      </c>
      <c r="E836" s="13">
        <v>43131</v>
      </c>
      <c r="F836" s="16">
        <v>0.60416666666666663</v>
      </c>
      <c r="G836" s="16">
        <v>0.79166666666666663</v>
      </c>
      <c r="H836" s="16" t="s">
        <v>14</v>
      </c>
      <c r="J836" s="1">
        <f t="shared" si="149"/>
        <v>0.1875</v>
      </c>
      <c r="K836" s="2">
        <f t="shared" si="150"/>
        <v>0</v>
      </c>
      <c r="L836" s="2">
        <f t="shared" si="159"/>
        <v>4</v>
      </c>
      <c r="M836" s="2">
        <f t="shared" si="151"/>
        <v>88</v>
      </c>
      <c r="N836" s="2">
        <f t="shared" si="152"/>
        <v>141</v>
      </c>
      <c r="O836" s="6" t="str">
        <f t="shared" si="153"/>
        <v>Public
 de 14h 30 à 19h 00</v>
      </c>
      <c r="P836" t="str">
        <f t="shared" si="156"/>
        <v>OK</v>
      </c>
    </row>
    <row r="837" spans="1:16" x14ac:dyDescent="0.25">
      <c r="A837">
        <f t="shared" si="157"/>
        <v>5</v>
      </c>
      <c r="B837" s="54">
        <f t="shared" si="154"/>
        <v>4</v>
      </c>
      <c r="C837" s="55" t="str">
        <f t="shared" si="158"/>
        <v>janvier</v>
      </c>
      <c r="D837">
        <f t="shared" si="155"/>
        <v>2018</v>
      </c>
      <c r="E837" s="13">
        <v>43131</v>
      </c>
      <c r="F837" s="16">
        <v>0.79166666666666663</v>
      </c>
      <c r="G837" s="16">
        <v>0.83333333333333337</v>
      </c>
      <c r="H837" s="16" t="s">
        <v>10</v>
      </c>
      <c r="J837" s="1">
        <f t="shared" si="149"/>
        <v>4.1666666666666741E-2</v>
      </c>
      <c r="K837" s="2">
        <f t="shared" si="150"/>
        <v>0</v>
      </c>
      <c r="L837" s="2">
        <f t="shared" si="159"/>
        <v>4</v>
      </c>
      <c r="M837" s="2">
        <f t="shared" si="151"/>
        <v>142</v>
      </c>
      <c r="N837" s="2">
        <f t="shared" si="152"/>
        <v>153</v>
      </c>
      <c r="O837" s="6" t="str">
        <f t="shared" si="153"/>
        <v>CNT
 de 19h 00 à 20h 00</v>
      </c>
      <c r="P837" t="str">
        <f t="shared" si="156"/>
        <v>OK</v>
      </c>
    </row>
    <row r="838" spans="1:16" x14ac:dyDescent="0.25">
      <c r="A838">
        <f t="shared" si="157"/>
        <v>5</v>
      </c>
      <c r="B838" s="54">
        <f t="shared" si="154"/>
        <v>4</v>
      </c>
      <c r="C838" s="55" t="str">
        <f t="shared" si="158"/>
        <v>janvier</v>
      </c>
      <c r="D838">
        <f t="shared" si="155"/>
        <v>2018</v>
      </c>
      <c r="E838" s="13">
        <v>43131</v>
      </c>
      <c r="F838" s="16">
        <v>0.83333333333333337</v>
      </c>
      <c r="G838" s="16">
        <v>0.9375</v>
      </c>
      <c r="H838" s="16" t="s">
        <v>25</v>
      </c>
      <c r="J838" s="1">
        <f t="shared" si="149"/>
        <v>0.10416666666666663</v>
      </c>
      <c r="K838" s="2">
        <f t="shared" si="150"/>
        <v>0</v>
      </c>
      <c r="L838" s="2">
        <f t="shared" si="159"/>
        <v>4</v>
      </c>
      <c r="M838" s="2">
        <f t="shared" si="151"/>
        <v>154</v>
      </c>
      <c r="N838" s="2">
        <f t="shared" si="152"/>
        <v>183</v>
      </c>
      <c r="O838" s="6" t="str">
        <f t="shared" si="153"/>
        <v>Plongeurs masqués
 de 20h 00 à 22h 30</v>
      </c>
      <c r="P838" t="str">
        <f t="shared" si="156"/>
        <v>OK</v>
      </c>
    </row>
    <row r="839" spans="1:16" x14ac:dyDescent="0.25">
      <c r="A839">
        <f t="shared" si="157"/>
        <v>5</v>
      </c>
      <c r="B839" s="54">
        <f t="shared" si="154"/>
        <v>5</v>
      </c>
      <c r="C839" s="55" t="str">
        <f t="shared" si="158"/>
        <v>février</v>
      </c>
      <c r="D839">
        <f t="shared" si="155"/>
        <v>2018</v>
      </c>
      <c r="E839" s="13">
        <v>43132</v>
      </c>
      <c r="F839" s="16">
        <v>0.35416666666666669</v>
      </c>
      <c r="G839" s="16">
        <v>0.41666666666666669</v>
      </c>
      <c r="H839" s="16" t="s">
        <v>9</v>
      </c>
      <c r="J839" s="1">
        <f t="shared" si="149"/>
        <v>6.25E-2</v>
      </c>
      <c r="K839" s="2">
        <f t="shared" si="150"/>
        <v>0</v>
      </c>
      <c r="L839" s="2">
        <f t="shared" si="159"/>
        <v>5</v>
      </c>
      <c r="M839" s="2">
        <f t="shared" si="151"/>
        <v>16</v>
      </c>
      <c r="N839" s="2">
        <f t="shared" si="152"/>
        <v>33</v>
      </c>
      <c r="O839" s="6" t="str">
        <f t="shared" si="153"/>
        <v>Collège B
 de 8h 30 à 10h 00</v>
      </c>
      <c r="P839" t="str">
        <f t="shared" si="156"/>
        <v>OK</v>
      </c>
    </row>
    <row r="840" spans="1:16" x14ac:dyDescent="0.25">
      <c r="A840">
        <f t="shared" si="157"/>
        <v>5</v>
      </c>
      <c r="B840" s="54">
        <f t="shared" si="154"/>
        <v>5</v>
      </c>
      <c r="C840" s="55" t="str">
        <f t="shared" si="158"/>
        <v>février</v>
      </c>
      <c r="D840">
        <f t="shared" si="155"/>
        <v>2018</v>
      </c>
      <c r="E840" s="13">
        <v>43132</v>
      </c>
      <c r="F840" s="16">
        <v>0.52083333333333337</v>
      </c>
      <c r="G840" s="16">
        <v>0.5625</v>
      </c>
      <c r="H840" s="16" t="s">
        <v>18</v>
      </c>
      <c r="J840" s="1">
        <f t="shared" si="149"/>
        <v>4.166666666666663E-2</v>
      </c>
      <c r="K840" s="2">
        <f t="shared" si="150"/>
        <v>0</v>
      </c>
      <c r="L840" s="2">
        <f t="shared" si="159"/>
        <v>5</v>
      </c>
      <c r="M840" s="2">
        <f t="shared" si="151"/>
        <v>64</v>
      </c>
      <c r="N840" s="2">
        <f t="shared" si="152"/>
        <v>75</v>
      </c>
      <c r="O840" s="6" t="str">
        <f t="shared" si="153"/>
        <v>Inss
 de 12h 30 à 13h 30</v>
      </c>
      <c r="P840" t="str">
        <f t="shared" si="156"/>
        <v>OK</v>
      </c>
    </row>
    <row r="841" spans="1:16" x14ac:dyDescent="0.25">
      <c r="A841">
        <f t="shared" si="157"/>
        <v>5</v>
      </c>
      <c r="B841" s="54">
        <f t="shared" si="154"/>
        <v>5</v>
      </c>
      <c r="C841" s="55" t="str">
        <f t="shared" si="158"/>
        <v>février</v>
      </c>
      <c r="D841">
        <f t="shared" si="155"/>
        <v>2018</v>
      </c>
      <c r="E841" s="13">
        <v>43132</v>
      </c>
      <c r="F841" s="16">
        <v>0.58333333333333337</v>
      </c>
      <c r="G841" s="16">
        <v>0.61111111111111105</v>
      </c>
      <c r="H841" s="16" t="s">
        <v>19</v>
      </c>
      <c r="J841" s="1">
        <f t="shared" si="149"/>
        <v>2.7777777777777679E-2</v>
      </c>
      <c r="K841" s="2">
        <f t="shared" si="150"/>
        <v>0</v>
      </c>
      <c r="L841" s="2">
        <f t="shared" si="159"/>
        <v>5</v>
      </c>
      <c r="M841" s="2">
        <f t="shared" si="151"/>
        <v>82</v>
      </c>
      <c r="N841" s="2">
        <f t="shared" si="152"/>
        <v>88.999999999999972</v>
      </c>
      <c r="O841" s="6" t="str">
        <f t="shared" si="153"/>
        <v>Ecole Primaire A
 de 14h 00 à 14h 40</v>
      </c>
      <c r="P841" t="str">
        <f t="shared" si="156"/>
        <v>OK</v>
      </c>
    </row>
    <row r="842" spans="1:16" x14ac:dyDescent="0.25">
      <c r="A842">
        <f t="shared" si="157"/>
        <v>5</v>
      </c>
      <c r="B842" s="54">
        <f t="shared" si="154"/>
        <v>5</v>
      </c>
      <c r="C842" s="55" t="str">
        <f t="shared" si="158"/>
        <v>février</v>
      </c>
      <c r="D842">
        <f t="shared" si="155"/>
        <v>2018</v>
      </c>
      <c r="E842" s="13">
        <v>43132</v>
      </c>
      <c r="F842" s="16">
        <v>0.61458333333333337</v>
      </c>
      <c r="G842" s="16">
        <v>0.64236111111111105</v>
      </c>
      <c r="H842" s="16" t="s">
        <v>19</v>
      </c>
      <c r="J842" s="1">
        <f t="shared" si="149"/>
        <v>2.7777777777777679E-2</v>
      </c>
      <c r="K842" s="2">
        <f t="shared" si="150"/>
        <v>0</v>
      </c>
      <c r="L842" s="2">
        <f t="shared" si="159"/>
        <v>5</v>
      </c>
      <c r="M842" s="2">
        <f t="shared" si="151"/>
        <v>91</v>
      </c>
      <c r="N842" s="2">
        <f t="shared" si="152"/>
        <v>97.999999999999972</v>
      </c>
      <c r="O842" s="6" t="str">
        <f t="shared" si="153"/>
        <v>Ecole Primaire A
 de 14h 45 à 15h 25</v>
      </c>
      <c r="P842" t="str">
        <f t="shared" si="156"/>
        <v>OK</v>
      </c>
    </row>
    <row r="843" spans="1:16" x14ac:dyDescent="0.25">
      <c r="A843">
        <f t="shared" si="157"/>
        <v>5</v>
      </c>
      <c r="B843" s="54">
        <f t="shared" si="154"/>
        <v>5</v>
      </c>
      <c r="C843" s="55" t="str">
        <f t="shared" si="158"/>
        <v>février</v>
      </c>
      <c r="D843">
        <f t="shared" si="155"/>
        <v>2018</v>
      </c>
      <c r="E843" s="13">
        <v>43132</v>
      </c>
      <c r="F843" s="16">
        <v>0.66666666666666663</v>
      </c>
      <c r="G843" s="16">
        <v>0.75</v>
      </c>
      <c r="H843" s="16" t="s">
        <v>6</v>
      </c>
      <c r="J843" s="1">
        <f t="shared" si="149"/>
        <v>8.333333333333337E-2</v>
      </c>
      <c r="K843" s="2">
        <f t="shared" si="150"/>
        <v>0</v>
      </c>
      <c r="L843" s="2">
        <f t="shared" si="159"/>
        <v>5</v>
      </c>
      <c r="M843" s="2">
        <f t="shared" si="151"/>
        <v>106</v>
      </c>
      <c r="N843" s="2">
        <f t="shared" si="152"/>
        <v>129</v>
      </c>
      <c r="O843" s="6" t="str">
        <f t="shared" si="153"/>
        <v>Lycée
 de 16h 00 à 18h 00</v>
      </c>
      <c r="P843" t="str">
        <f t="shared" si="156"/>
        <v>OK</v>
      </c>
    </row>
    <row r="844" spans="1:16" x14ac:dyDescent="0.25">
      <c r="A844">
        <f t="shared" si="157"/>
        <v>5</v>
      </c>
      <c r="B844" s="54">
        <f t="shared" si="154"/>
        <v>5</v>
      </c>
      <c r="C844" s="55" t="str">
        <f t="shared" si="158"/>
        <v>février</v>
      </c>
      <c r="D844">
        <f t="shared" si="155"/>
        <v>2018</v>
      </c>
      <c r="E844" s="13">
        <v>43132</v>
      </c>
      <c r="F844" s="16">
        <v>0.75</v>
      </c>
      <c r="G844" s="16">
        <v>0.83333333333333337</v>
      </c>
      <c r="H844" s="16" t="s">
        <v>14</v>
      </c>
      <c r="J844" s="1">
        <f t="shared" si="149"/>
        <v>8.333333333333337E-2</v>
      </c>
      <c r="K844" s="2">
        <f t="shared" si="150"/>
        <v>0</v>
      </c>
      <c r="L844" s="2">
        <f t="shared" si="159"/>
        <v>5</v>
      </c>
      <c r="M844" s="2">
        <f t="shared" si="151"/>
        <v>130</v>
      </c>
      <c r="N844" s="2">
        <f t="shared" si="152"/>
        <v>153</v>
      </c>
      <c r="O844" s="6" t="str">
        <f t="shared" si="153"/>
        <v>Public
 de 18h 00 à 20h 00</v>
      </c>
      <c r="P844" t="str">
        <f t="shared" si="156"/>
        <v>OK</v>
      </c>
    </row>
    <row r="845" spans="1:16" x14ac:dyDescent="0.25">
      <c r="A845">
        <f t="shared" si="157"/>
        <v>5</v>
      </c>
      <c r="B845" s="54">
        <f t="shared" si="154"/>
        <v>5</v>
      </c>
      <c r="C845" s="55" t="str">
        <f t="shared" si="158"/>
        <v>février</v>
      </c>
      <c r="D845">
        <f t="shared" si="155"/>
        <v>2018</v>
      </c>
      <c r="E845" s="13">
        <v>43132</v>
      </c>
      <c r="F845" s="16">
        <v>0.83333333333333337</v>
      </c>
      <c r="G845" s="16">
        <v>0.9375</v>
      </c>
      <c r="H845" s="16" t="s">
        <v>10</v>
      </c>
      <c r="J845" s="1">
        <f t="shared" si="149"/>
        <v>0.10416666666666663</v>
      </c>
      <c r="K845" s="2">
        <f t="shared" si="150"/>
        <v>0</v>
      </c>
      <c r="L845" s="2">
        <f t="shared" si="159"/>
        <v>5</v>
      </c>
      <c r="M845" s="2">
        <f t="shared" si="151"/>
        <v>154</v>
      </c>
      <c r="N845" s="2">
        <f t="shared" si="152"/>
        <v>183</v>
      </c>
      <c r="O845" s="6" t="str">
        <f t="shared" si="153"/>
        <v>CNT
 de 20h 00 à 22h 30</v>
      </c>
      <c r="P845" t="str">
        <f t="shared" si="156"/>
        <v>OK</v>
      </c>
    </row>
    <row r="846" spans="1:16" x14ac:dyDescent="0.25">
      <c r="A846">
        <f t="shared" si="157"/>
        <v>5</v>
      </c>
      <c r="B846" s="54">
        <f t="shared" si="154"/>
        <v>6</v>
      </c>
      <c r="C846" s="55" t="str">
        <f t="shared" si="158"/>
        <v>février</v>
      </c>
      <c r="D846">
        <f t="shared" si="155"/>
        <v>2018</v>
      </c>
      <c r="E846" s="13">
        <v>43133</v>
      </c>
      <c r="F846" s="16">
        <v>0.375</v>
      </c>
      <c r="G846" s="16">
        <v>0.47916666666666669</v>
      </c>
      <c r="H846" s="16" t="s">
        <v>21</v>
      </c>
      <c r="J846" s="1">
        <f t="shared" ref="J846:J909" si="160">G846-F846</f>
        <v>0.10416666666666669</v>
      </c>
      <c r="K846" s="2">
        <f t="shared" ref="K846:K909" si="161">I846*J846*24</f>
        <v>0</v>
      </c>
      <c r="L846" s="2">
        <f t="shared" si="159"/>
        <v>6</v>
      </c>
      <c r="M846" s="2">
        <f t="shared" ref="M846:M909" si="162">288*F846-86</f>
        <v>22</v>
      </c>
      <c r="N846" s="2">
        <f t="shared" ref="N846:N909" si="163">288*G846-87</f>
        <v>51</v>
      </c>
      <c r="O846" s="6" t="str">
        <f t="shared" ref="O846:O909" si="164">H846&amp;CHAR(10)&amp;" de "&amp;HOUR(F846)&amp;"h "&amp;IF(MINUTE(F846)=0,"00",MINUTE(F846))&amp;" à "&amp;HOUR(G846)&amp;"h "&amp;IF(MINUTE(G846)=0,"00",MINUTE(G846))&amp;IF(I846&lt;1,"",CHAR(10)&amp;" "&amp;I846&amp;" participants")</f>
        <v>Ecole Primaire B
 de 9h 00 à 11h 30</v>
      </c>
      <c r="P846" t="str">
        <f t="shared" si="156"/>
        <v>OK</v>
      </c>
    </row>
    <row r="847" spans="1:16" x14ac:dyDescent="0.25">
      <c r="A847">
        <f t="shared" si="157"/>
        <v>5</v>
      </c>
      <c r="B847" s="54">
        <f t="shared" ref="B847:B910" si="165">WEEKDAY(E847)</f>
        <v>6</v>
      </c>
      <c r="C847" s="55" t="str">
        <f t="shared" si="158"/>
        <v>février</v>
      </c>
      <c r="D847">
        <f t="shared" si="155"/>
        <v>2018</v>
      </c>
      <c r="E847" s="13">
        <v>43133</v>
      </c>
      <c r="F847" s="16">
        <v>0.52083333333333337</v>
      </c>
      <c r="G847" s="16">
        <v>0.5625</v>
      </c>
      <c r="H847" s="16" t="s">
        <v>13</v>
      </c>
      <c r="J847" s="1">
        <f t="shared" si="160"/>
        <v>4.166666666666663E-2</v>
      </c>
      <c r="K847" s="2">
        <f t="shared" si="161"/>
        <v>0</v>
      </c>
      <c r="L847" s="2">
        <f t="shared" si="159"/>
        <v>6</v>
      </c>
      <c r="M847" s="2">
        <f t="shared" si="162"/>
        <v>64</v>
      </c>
      <c r="N847" s="2">
        <f t="shared" si="163"/>
        <v>75</v>
      </c>
      <c r="O847" s="6" t="str">
        <f t="shared" si="164"/>
        <v>Maison Des Cèdres
 de 12h 30 à 13h 30</v>
      </c>
      <c r="P847" t="str">
        <f t="shared" si="156"/>
        <v>OK</v>
      </c>
    </row>
    <row r="848" spans="1:16" x14ac:dyDescent="0.25">
      <c r="A848">
        <f t="shared" si="157"/>
        <v>5</v>
      </c>
      <c r="B848" s="54">
        <f t="shared" si="165"/>
        <v>6</v>
      </c>
      <c r="C848" s="55" t="str">
        <f t="shared" si="158"/>
        <v>février</v>
      </c>
      <c r="D848">
        <f t="shared" si="155"/>
        <v>2018</v>
      </c>
      <c r="E848" s="13">
        <v>43133</v>
      </c>
      <c r="F848" s="16">
        <v>0.58333333333333337</v>
      </c>
      <c r="G848" s="16">
        <v>0.66666666666666663</v>
      </c>
      <c r="H848" s="16" t="s">
        <v>6</v>
      </c>
      <c r="J848" s="1">
        <f t="shared" si="160"/>
        <v>8.3333333333333259E-2</v>
      </c>
      <c r="K848" s="2">
        <f t="shared" si="161"/>
        <v>0</v>
      </c>
      <c r="L848" s="2">
        <f t="shared" si="159"/>
        <v>6</v>
      </c>
      <c r="M848" s="2">
        <f t="shared" si="162"/>
        <v>82</v>
      </c>
      <c r="N848" s="2">
        <f t="shared" si="163"/>
        <v>105</v>
      </c>
      <c r="O848" s="6" t="str">
        <f t="shared" si="164"/>
        <v>Lycée
 de 14h 00 à 16h 00</v>
      </c>
      <c r="P848" t="str">
        <f t="shared" si="156"/>
        <v>OK</v>
      </c>
    </row>
    <row r="849" spans="1:16" x14ac:dyDescent="0.25">
      <c r="A849">
        <f t="shared" si="157"/>
        <v>5</v>
      </c>
      <c r="B849" s="54">
        <f t="shared" si="165"/>
        <v>6</v>
      </c>
      <c r="C849" s="55" t="str">
        <f t="shared" si="158"/>
        <v>février</v>
      </c>
      <c r="D849">
        <f t="shared" ref="D849:D912" si="166">YEAR(E849)</f>
        <v>2018</v>
      </c>
      <c r="E849" s="13">
        <v>43133</v>
      </c>
      <c r="F849" s="16">
        <v>0.66666666666666663</v>
      </c>
      <c r="G849" s="16">
        <v>0.75</v>
      </c>
      <c r="H849" s="16" t="s">
        <v>6</v>
      </c>
      <c r="J849" s="1">
        <f t="shared" si="160"/>
        <v>8.333333333333337E-2</v>
      </c>
      <c r="K849" s="2">
        <f t="shared" si="161"/>
        <v>0</v>
      </c>
      <c r="L849" s="2">
        <f t="shared" si="159"/>
        <v>6</v>
      </c>
      <c r="M849" s="2">
        <f t="shared" si="162"/>
        <v>106</v>
      </c>
      <c r="N849" s="2">
        <f t="shared" si="163"/>
        <v>129</v>
      </c>
      <c r="O849" s="6" t="str">
        <f t="shared" si="164"/>
        <v>Lycée
 de 16h 00 à 18h 00</v>
      </c>
      <c r="P849" t="str">
        <f t="shared" si="156"/>
        <v>OK</v>
      </c>
    </row>
    <row r="850" spans="1:16" x14ac:dyDescent="0.25">
      <c r="A850">
        <f t="shared" si="157"/>
        <v>5</v>
      </c>
      <c r="B850" s="54">
        <f t="shared" si="165"/>
        <v>6</v>
      </c>
      <c r="C850" s="55" t="str">
        <f t="shared" si="158"/>
        <v>février</v>
      </c>
      <c r="D850">
        <f t="shared" si="166"/>
        <v>2018</v>
      </c>
      <c r="E850" s="13">
        <v>43133</v>
      </c>
      <c r="F850" s="16">
        <v>0.75</v>
      </c>
      <c r="G850" s="16">
        <v>0.83333333333333337</v>
      </c>
      <c r="H850" s="16" t="s">
        <v>14</v>
      </c>
      <c r="J850" s="1">
        <f t="shared" si="160"/>
        <v>8.333333333333337E-2</v>
      </c>
      <c r="K850" s="2">
        <f t="shared" si="161"/>
        <v>0</v>
      </c>
      <c r="L850" s="2">
        <f t="shared" si="159"/>
        <v>6</v>
      </c>
      <c r="M850" s="2">
        <f t="shared" si="162"/>
        <v>130</v>
      </c>
      <c r="N850" s="2">
        <f t="shared" si="163"/>
        <v>153</v>
      </c>
      <c r="O850" s="6" t="str">
        <f t="shared" si="164"/>
        <v>Public
 de 18h 00 à 20h 00</v>
      </c>
      <c r="P850" t="str">
        <f t="shared" si="156"/>
        <v>OK</v>
      </c>
    </row>
    <row r="851" spans="1:16" x14ac:dyDescent="0.25">
      <c r="A851">
        <f t="shared" si="157"/>
        <v>5</v>
      </c>
      <c r="B851" s="54">
        <f t="shared" si="165"/>
        <v>6</v>
      </c>
      <c r="C851" s="55" t="str">
        <f t="shared" si="158"/>
        <v>février</v>
      </c>
      <c r="D851">
        <f t="shared" si="166"/>
        <v>2018</v>
      </c>
      <c r="E851" s="13">
        <v>43133</v>
      </c>
      <c r="F851" s="16">
        <v>0.83333333333333337</v>
      </c>
      <c r="G851" s="16">
        <v>0.875</v>
      </c>
      <c r="H851" s="16" t="s">
        <v>10</v>
      </c>
      <c r="J851" s="1">
        <f t="shared" si="160"/>
        <v>4.166666666666663E-2</v>
      </c>
      <c r="K851" s="2">
        <f t="shared" si="161"/>
        <v>0</v>
      </c>
      <c r="L851" s="2">
        <f t="shared" si="159"/>
        <v>6</v>
      </c>
      <c r="M851" s="2">
        <f t="shared" si="162"/>
        <v>154</v>
      </c>
      <c r="N851" s="2">
        <f t="shared" si="163"/>
        <v>165</v>
      </c>
      <c r="O851" s="6" t="str">
        <f t="shared" si="164"/>
        <v>CNT
 de 20h 00 à 21h 00</v>
      </c>
      <c r="P851" t="str">
        <f t="shared" si="156"/>
        <v>OK</v>
      </c>
    </row>
    <row r="852" spans="1:16" x14ac:dyDescent="0.25">
      <c r="A852">
        <f t="shared" si="157"/>
        <v>5</v>
      </c>
      <c r="B852" s="54">
        <f t="shared" si="165"/>
        <v>6</v>
      </c>
      <c r="C852" s="55" t="str">
        <f t="shared" si="158"/>
        <v>février</v>
      </c>
      <c r="D852">
        <f t="shared" si="166"/>
        <v>2018</v>
      </c>
      <c r="E852" s="13">
        <v>43133</v>
      </c>
      <c r="F852" s="16">
        <v>0.875</v>
      </c>
      <c r="G852" s="16">
        <v>0.9375</v>
      </c>
      <c r="H852" s="16" t="s">
        <v>22</v>
      </c>
      <c r="J852" s="1">
        <f t="shared" si="160"/>
        <v>6.25E-2</v>
      </c>
      <c r="K852" s="2">
        <f t="shared" si="161"/>
        <v>0</v>
      </c>
      <c r="L852" s="2">
        <f t="shared" si="159"/>
        <v>6</v>
      </c>
      <c r="M852" s="2">
        <f t="shared" si="162"/>
        <v>166</v>
      </c>
      <c r="N852" s="2">
        <f t="shared" si="163"/>
        <v>183</v>
      </c>
      <c r="O852" s="6" t="str">
        <f t="shared" si="164"/>
        <v>TVSV
 de 21h 00 à 22h 30</v>
      </c>
      <c r="P852" t="str">
        <f t="shared" si="156"/>
        <v>OK</v>
      </c>
    </row>
    <row r="853" spans="1:16" x14ac:dyDescent="0.25">
      <c r="A853">
        <f t="shared" si="157"/>
        <v>5</v>
      </c>
      <c r="B853" s="54">
        <f t="shared" si="165"/>
        <v>7</v>
      </c>
      <c r="C853" s="55" t="str">
        <f t="shared" si="158"/>
        <v>février</v>
      </c>
      <c r="D853">
        <f t="shared" si="166"/>
        <v>2018</v>
      </c>
      <c r="E853" s="13">
        <v>43134</v>
      </c>
      <c r="F853" s="16">
        <v>0.33333333333333331</v>
      </c>
      <c r="G853" s="16">
        <v>0.375</v>
      </c>
      <c r="H853" s="16" t="s">
        <v>7</v>
      </c>
      <c r="J853" s="1">
        <f t="shared" si="160"/>
        <v>4.1666666666666685E-2</v>
      </c>
      <c r="K853" s="2">
        <f t="shared" si="161"/>
        <v>0</v>
      </c>
      <c r="L853" s="2">
        <f t="shared" si="159"/>
        <v>7</v>
      </c>
      <c r="M853" s="2">
        <f t="shared" si="162"/>
        <v>10</v>
      </c>
      <c r="N853" s="2">
        <f t="shared" si="163"/>
        <v>21</v>
      </c>
      <c r="O853" s="6" t="str">
        <f t="shared" si="164"/>
        <v>Gym Volontaire
 de 8h 00 à 9h 00</v>
      </c>
      <c r="P853" t="str">
        <f t="shared" si="156"/>
        <v>OK</v>
      </c>
    </row>
    <row r="854" spans="1:16" x14ac:dyDescent="0.25">
      <c r="A854">
        <f t="shared" si="157"/>
        <v>5</v>
      </c>
      <c r="B854" s="54">
        <f t="shared" si="165"/>
        <v>7</v>
      </c>
      <c r="C854" s="55" t="str">
        <f t="shared" si="158"/>
        <v>février</v>
      </c>
      <c r="D854">
        <f t="shared" si="166"/>
        <v>2018</v>
      </c>
      <c r="E854" s="13">
        <v>43134</v>
      </c>
      <c r="F854" s="16">
        <v>0.375</v>
      </c>
      <c r="G854" s="16">
        <v>0.45833333333333331</v>
      </c>
      <c r="H854" s="16" t="s">
        <v>23</v>
      </c>
      <c r="J854" s="1">
        <f t="shared" si="160"/>
        <v>8.3333333333333315E-2</v>
      </c>
      <c r="K854" s="2">
        <f t="shared" si="161"/>
        <v>0</v>
      </c>
      <c r="L854" s="2">
        <f t="shared" si="159"/>
        <v>7</v>
      </c>
      <c r="M854" s="2">
        <f t="shared" si="162"/>
        <v>22</v>
      </c>
      <c r="N854" s="2">
        <f t="shared" si="163"/>
        <v>45</v>
      </c>
      <c r="O854" s="6" t="str">
        <f t="shared" si="164"/>
        <v>Val Horizon
 de 9h 00 à 11h 00</v>
      </c>
      <c r="P854" t="str">
        <f t="shared" si="156"/>
        <v>OK</v>
      </c>
    </row>
    <row r="855" spans="1:16" x14ac:dyDescent="0.25">
      <c r="A855">
        <f t="shared" si="157"/>
        <v>5</v>
      </c>
      <c r="B855" s="54">
        <f t="shared" si="165"/>
        <v>7</v>
      </c>
      <c r="C855" s="55" t="str">
        <f t="shared" si="158"/>
        <v>février</v>
      </c>
      <c r="D855">
        <f t="shared" si="166"/>
        <v>2018</v>
      </c>
      <c r="E855" s="13">
        <v>43134</v>
      </c>
      <c r="F855" s="16">
        <v>0.45833333333333331</v>
      </c>
      <c r="G855" s="16">
        <v>0.60416666666666663</v>
      </c>
      <c r="H855" s="16" t="s">
        <v>10</v>
      </c>
      <c r="J855" s="1">
        <f t="shared" si="160"/>
        <v>0.14583333333333331</v>
      </c>
      <c r="K855" s="2">
        <f t="shared" si="161"/>
        <v>0</v>
      </c>
      <c r="L855" s="2">
        <f t="shared" si="159"/>
        <v>7</v>
      </c>
      <c r="M855" s="2">
        <f t="shared" si="162"/>
        <v>46</v>
      </c>
      <c r="N855" s="2">
        <f t="shared" si="163"/>
        <v>87</v>
      </c>
      <c r="O855" s="6" t="str">
        <f t="shared" si="164"/>
        <v>CNT
 de 11h 00 à 14h 30</v>
      </c>
      <c r="P855" t="str">
        <f t="shared" si="156"/>
        <v>OK</v>
      </c>
    </row>
    <row r="856" spans="1:16" x14ac:dyDescent="0.25">
      <c r="A856">
        <f t="shared" si="157"/>
        <v>5</v>
      </c>
      <c r="B856" s="54">
        <f t="shared" si="165"/>
        <v>7</v>
      </c>
      <c r="C856" s="55" t="str">
        <f t="shared" si="158"/>
        <v>février</v>
      </c>
      <c r="D856">
        <f t="shared" si="166"/>
        <v>2018</v>
      </c>
      <c r="E856" s="13">
        <v>43134</v>
      </c>
      <c r="F856" s="16">
        <v>0.60416666666666663</v>
      </c>
      <c r="G856" s="16">
        <v>0.79166666666666663</v>
      </c>
      <c r="H856" s="16" t="s">
        <v>24</v>
      </c>
      <c r="J856" s="1">
        <f t="shared" si="160"/>
        <v>0.1875</v>
      </c>
      <c r="K856" s="2">
        <f t="shared" si="161"/>
        <v>0</v>
      </c>
      <c r="L856" s="2">
        <f t="shared" si="159"/>
        <v>7</v>
      </c>
      <c r="M856" s="2">
        <f t="shared" si="162"/>
        <v>88</v>
      </c>
      <c r="N856" s="2">
        <f t="shared" si="163"/>
        <v>141</v>
      </c>
      <c r="O856" s="6" t="str">
        <f t="shared" si="164"/>
        <v>Public + SDIS ET/OU PSIG
 de 14h 30 à 19h 00</v>
      </c>
      <c r="P856" t="str">
        <f t="shared" si="156"/>
        <v>OK</v>
      </c>
    </row>
    <row r="857" spans="1:16" x14ac:dyDescent="0.25">
      <c r="A857">
        <f t="shared" si="157"/>
        <v>5</v>
      </c>
      <c r="B857" s="54">
        <f t="shared" si="165"/>
        <v>7</v>
      </c>
      <c r="C857" s="55" t="str">
        <f t="shared" si="158"/>
        <v>février</v>
      </c>
      <c r="D857">
        <f t="shared" si="166"/>
        <v>2018</v>
      </c>
      <c r="E857" s="13">
        <v>43134</v>
      </c>
      <c r="F857" s="16">
        <v>0.79166666666666663</v>
      </c>
      <c r="G857" s="16">
        <v>0.84375</v>
      </c>
      <c r="H857" s="16" t="s">
        <v>25</v>
      </c>
      <c r="J857" s="1">
        <f t="shared" si="160"/>
        <v>5.208333333333337E-2</v>
      </c>
      <c r="K857" s="2">
        <f t="shared" si="161"/>
        <v>0</v>
      </c>
      <c r="L857" s="2">
        <f t="shared" si="159"/>
        <v>7</v>
      </c>
      <c r="M857" s="2">
        <f t="shared" si="162"/>
        <v>142</v>
      </c>
      <c r="N857" s="2">
        <f t="shared" si="163"/>
        <v>156</v>
      </c>
      <c r="O857" s="6" t="str">
        <f t="shared" si="164"/>
        <v>Plongeurs masqués
 de 19h 00 à 20h 15</v>
      </c>
      <c r="P857" t="str">
        <f t="shared" si="156"/>
        <v>OK</v>
      </c>
    </row>
    <row r="858" spans="1:16" x14ac:dyDescent="0.25">
      <c r="A858">
        <f t="shared" si="157"/>
        <v>5</v>
      </c>
      <c r="B858" s="54">
        <f t="shared" si="165"/>
        <v>1</v>
      </c>
      <c r="C858" s="55" t="str">
        <f t="shared" si="158"/>
        <v>février</v>
      </c>
      <c r="D858">
        <f t="shared" si="166"/>
        <v>2018</v>
      </c>
      <c r="E858" s="13">
        <v>43135</v>
      </c>
      <c r="F858" s="16">
        <v>0.3125</v>
      </c>
      <c r="G858" s="16">
        <v>0.41666666666666669</v>
      </c>
      <c r="H858" s="16" t="s">
        <v>10</v>
      </c>
      <c r="J858" s="1">
        <f t="shared" si="160"/>
        <v>0.10416666666666669</v>
      </c>
      <c r="K858" s="2">
        <f t="shared" si="161"/>
        <v>0</v>
      </c>
      <c r="L858" s="2">
        <f t="shared" si="159"/>
        <v>8</v>
      </c>
      <c r="M858" s="2">
        <f t="shared" si="162"/>
        <v>4</v>
      </c>
      <c r="N858" s="2">
        <f t="shared" si="163"/>
        <v>33</v>
      </c>
      <c r="O858" s="6" t="str">
        <f t="shared" si="164"/>
        <v>CNT
 de 7h 30 à 10h 00</v>
      </c>
      <c r="P858" t="str">
        <f t="shared" si="156"/>
        <v>OK</v>
      </c>
    </row>
    <row r="859" spans="1:16" x14ac:dyDescent="0.25">
      <c r="A859">
        <f t="shared" si="157"/>
        <v>5</v>
      </c>
      <c r="B859" s="54">
        <f t="shared" si="165"/>
        <v>1</v>
      </c>
      <c r="C859" s="55" t="str">
        <f t="shared" si="158"/>
        <v>février</v>
      </c>
      <c r="D859">
        <f t="shared" si="166"/>
        <v>2018</v>
      </c>
      <c r="E859" s="13">
        <v>43135</v>
      </c>
      <c r="F859" s="16">
        <v>0.41666666666666669</v>
      </c>
      <c r="G859" s="16">
        <v>0.73958333333333337</v>
      </c>
      <c r="H859" s="16" t="s">
        <v>14</v>
      </c>
      <c r="J859" s="1">
        <f t="shared" si="160"/>
        <v>0.32291666666666669</v>
      </c>
      <c r="K859" s="2">
        <f t="shared" si="161"/>
        <v>0</v>
      </c>
      <c r="L859" s="2">
        <f t="shared" si="159"/>
        <v>8</v>
      </c>
      <c r="M859" s="2">
        <f t="shared" si="162"/>
        <v>34</v>
      </c>
      <c r="N859" s="2">
        <f t="shared" si="163"/>
        <v>126</v>
      </c>
      <c r="O859" s="6" t="str">
        <f t="shared" si="164"/>
        <v>Public
 de 10h 00 à 17h 45</v>
      </c>
      <c r="P859" t="str">
        <f t="shared" si="156"/>
        <v>OK</v>
      </c>
    </row>
    <row r="860" spans="1:16" x14ac:dyDescent="0.25">
      <c r="A860">
        <f t="shared" si="157"/>
        <v>6</v>
      </c>
      <c r="B860" s="54">
        <f t="shared" si="165"/>
        <v>2</v>
      </c>
      <c r="C860" s="55" t="str">
        <f t="shared" si="158"/>
        <v>février</v>
      </c>
      <c r="D860">
        <f t="shared" si="166"/>
        <v>2018</v>
      </c>
      <c r="E860" s="13">
        <v>43136</v>
      </c>
      <c r="F860" s="16">
        <v>0.375</v>
      </c>
      <c r="G860" s="16">
        <v>0.44791666666666669</v>
      </c>
      <c r="H860" s="16" t="s">
        <v>6</v>
      </c>
      <c r="J860" s="1">
        <f t="shared" si="160"/>
        <v>7.2916666666666685E-2</v>
      </c>
      <c r="K860" s="2">
        <f t="shared" si="161"/>
        <v>0</v>
      </c>
      <c r="L860" s="2">
        <f t="shared" si="159"/>
        <v>2</v>
      </c>
      <c r="M860" s="2">
        <f t="shared" si="162"/>
        <v>22</v>
      </c>
      <c r="N860" s="2">
        <f t="shared" si="163"/>
        <v>42</v>
      </c>
      <c r="O860" s="6" t="str">
        <f t="shared" si="164"/>
        <v>Lycée
 de 9h 00 à 10h 45</v>
      </c>
      <c r="P860" t="str">
        <f t="shared" si="156"/>
        <v>OK</v>
      </c>
    </row>
    <row r="861" spans="1:16" x14ac:dyDescent="0.25">
      <c r="A861">
        <f t="shared" si="157"/>
        <v>6</v>
      </c>
      <c r="B861" s="54">
        <f t="shared" si="165"/>
        <v>2</v>
      </c>
      <c r="C861" s="55" t="str">
        <f t="shared" si="158"/>
        <v>février</v>
      </c>
      <c r="D861">
        <f t="shared" si="166"/>
        <v>2018</v>
      </c>
      <c r="E861" s="13">
        <v>43136</v>
      </c>
      <c r="F861" s="16">
        <v>0.5</v>
      </c>
      <c r="G861" s="16">
        <v>0.5625</v>
      </c>
      <c r="H861" s="16" t="s">
        <v>7</v>
      </c>
      <c r="J861" s="1">
        <f t="shared" si="160"/>
        <v>6.25E-2</v>
      </c>
      <c r="K861" s="2">
        <f t="shared" si="161"/>
        <v>0</v>
      </c>
      <c r="L861" s="2">
        <f t="shared" si="159"/>
        <v>2</v>
      </c>
      <c r="M861" s="2">
        <f t="shared" si="162"/>
        <v>58</v>
      </c>
      <c r="N861" s="2">
        <f t="shared" si="163"/>
        <v>75</v>
      </c>
      <c r="O861" s="6" t="str">
        <f t="shared" si="164"/>
        <v>Gym Volontaire
 de 12h 00 à 13h 30</v>
      </c>
      <c r="P861" t="str">
        <f t="shared" si="156"/>
        <v>OK</v>
      </c>
    </row>
    <row r="862" spans="1:16" x14ac:dyDescent="0.25">
      <c r="A862">
        <f t="shared" si="157"/>
        <v>6</v>
      </c>
      <c r="B862" s="54">
        <f t="shared" si="165"/>
        <v>2</v>
      </c>
      <c r="C862" s="55" t="str">
        <f t="shared" si="158"/>
        <v>février</v>
      </c>
      <c r="D862">
        <f t="shared" si="166"/>
        <v>2018</v>
      </c>
      <c r="E862" s="13">
        <v>43136</v>
      </c>
      <c r="F862" s="16">
        <v>0.58333333333333337</v>
      </c>
      <c r="G862" s="16">
        <v>0.64583333333333337</v>
      </c>
      <c r="H862" s="16" t="s">
        <v>8</v>
      </c>
      <c r="J862" s="1">
        <f t="shared" si="160"/>
        <v>6.25E-2</v>
      </c>
      <c r="K862" s="2">
        <f t="shared" si="161"/>
        <v>0</v>
      </c>
      <c r="L862" s="2">
        <f t="shared" si="159"/>
        <v>2</v>
      </c>
      <c r="M862" s="2">
        <f t="shared" si="162"/>
        <v>82</v>
      </c>
      <c r="N862" s="2">
        <f t="shared" si="163"/>
        <v>99</v>
      </c>
      <c r="O862" s="6" t="str">
        <f t="shared" si="164"/>
        <v>Collège A
 de 14h 00 à 15h 30</v>
      </c>
      <c r="P862" t="str">
        <f t="shared" si="156"/>
        <v>OK</v>
      </c>
    </row>
    <row r="863" spans="1:16" x14ac:dyDescent="0.25">
      <c r="A863">
        <f t="shared" si="157"/>
        <v>6</v>
      </c>
      <c r="B863" s="54">
        <f t="shared" si="165"/>
        <v>2</v>
      </c>
      <c r="C863" s="55" t="str">
        <f t="shared" si="158"/>
        <v>février</v>
      </c>
      <c r="D863">
        <f t="shared" si="166"/>
        <v>2018</v>
      </c>
      <c r="E863" s="13">
        <v>43136</v>
      </c>
      <c r="F863" s="16">
        <v>0.64583333333333337</v>
      </c>
      <c r="G863" s="16">
        <v>0.70833333333333337</v>
      </c>
      <c r="H863" s="16" t="s">
        <v>9</v>
      </c>
      <c r="J863" s="1">
        <f t="shared" si="160"/>
        <v>6.25E-2</v>
      </c>
      <c r="K863" s="2">
        <f t="shared" si="161"/>
        <v>0</v>
      </c>
      <c r="L863" s="2">
        <f t="shared" si="159"/>
        <v>2</v>
      </c>
      <c r="M863" s="2">
        <f t="shared" si="162"/>
        <v>100</v>
      </c>
      <c r="N863" s="2">
        <f t="shared" si="163"/>
        <v>117</v>
      </c>
      <c r="O863" s="6" t="str">
        <f t="shared" si="164"/>
        <v>Collège B
 de 15h 30 à 17h 00</v>
      </c>
      <c r="P863" t="str">
        <f t="shared" si="156"/>
        <v>OK</v>
      </c>
    </row>
    <row r="864" spans="1:16" x14ac:dyDescent="0.25">
      <c r="A864">
        <f t="shared" si="157"/>
        <v>6</v>
      </c>
      <c r="B864" s="54">
        <f t="shared" si="165"/>
        <v>2</v>
      </c>
      <c r="C864" s="55" t="str">
        <f t="shared" si="158"/>
        <v>février</v>
      </c>
      <c r="D864">
        <f t="shared" si="166"/>
        <v>2018</v>
      </c>
      <c r="E864" s="13">
        <v>43136</v>
      </c>
      <c r="F864" s="16">
        <v>0.70833333333333337</v>
      </c>
      <c r="G864" s="16">
        <v>0.75</v>
      </c>
      <c r="H864" s="16" t="s">
        <v>7</v>
      </c>
      <c r="J864" s="1">
        <f t="shared" si="160"/>
        <v>4.166666666666663E-2</v>
      </c>
      <c r="K864" s="2">
        <f t="shared" si="161"/>
        <v>0</v>
      </c>
      <c r="L864" s="2">
        <f t="shared" si="159"/>
        <v>2</v>
      </c>
      <c r="M864" s="2">
        <f t="shared" si="162"/>
        <v>118</v>
      </c>
      <c r="N864" s="2">
        <f t="shared" si="163"/>
        <v>129</v>
      </c>
      <c r="O864" s="6" t="str">
        <f t="shared" si="164"/>
        <v>Gym Volontaire
 de 17h 00 à 18h 00</v>
      </c>
      <c r="P864" t="str">
        <f t="shared" si="156"/>
        <v>OK</v>
      </c>
    </row>
    <row r="865" spans="1:16" x14ac:dyDescent="0.25">
      <c r="A865">
        <f t="shared" si="157"/>
        <v>6</v>
      </c>
      <c r="B865" s="54">
        <f t="shared" si="165"/>
        <v>2</v>
      </c>
      <c r="C865" s="55" t="str">
        <f t="shared" si="158"/>
        <v>février</v>
      </c>
      <c r="D865">
        <f t="shared" si="166"/>
        <v>2018</v>
      </c>
      <c r="E865" s="13">
        <v>43136</v>
      </c>
      <c r="F865" s="16">
        <v>0.75</v>
      </c>
      <c r="G865" s="16">
        <v>0.9375</v>
      </c>
      <c r="H865" s="16" t="s">
        <v>10</v>
      </c>
      <c r="J865" s="1">
        <f t="shared" si="160"/>
        <v>0.1875</v>
      </c>
      <c r="K865" s="2">
        <f t="shared" si="161"/>
        <v>0</v>
      </c>
      <c r="L865" s="2">
        <f t="shared" si="159"/>
        <v>2</v>
      </c>
      <c r="M865" s="2">
        <f t="shared" si="162"/>
        <v>130</v>
      </c>
      <c r="N865" s="2">
        <f t="shared" si="163"/>
        <v>183</v>
      </c>
      <c r="O865" s="6" t="str">
        <f t="shared" si="164"/>
        <v>CNT
 de 18h 00 à 22h 30</v>
      </c>
      <c r="P865" t="str">
        <f t="shared" si="156"/>
        <v>OK</v>
      </c>
    </row>
    <row r="866" spans="1:16" x14ac:dyDescent="0.25">
      <c r="A866">
        <f t="shared" si="157"/>
        <v>6</v>
      </c>
      <c r="B866" s="54">
        <f t="shared" si="165"/>
        <v>3</v>
      </c>
      <c r="C866" s="55" t="str">
        <f t="shared" si="158"/>
        <v>février</v>
      </c>
      <c r="D866">
        <f t="shared" si="166"/>
        <v>2018</v>
      </c>
      <c r="E866" s="13">
        <v>43137</v>
      </c>
      <c r="F866" s="16">
        <v>0.3125</v>
      </c>
      <c r="G866" s="16">
        <v>0.34375</v>
      </c>
      <c r="H866" s="16" t="s">
        <v>11</v>
      </c>
      <c r="J866" s="1">
        <f t="shared" si="160"/>
        <v>3.125E-2</v>
      </c>
      <c r="K866" s="2">
        <f t="shared" si="161"/>
        <v>0</v>
      </c>
      <c r="L866" s="2">
        <f t="shared" si="159"/>
        <v>3</v>
      </c>
      <c r="M866" s="2">
        <f t="shared" si="162"/>
        <v>4</v>
      </c>
      <c r="N866" s="2">
        <f t="shared" si="163"/>
        <v>12</v>
      </c>
      <c r="O866" s="6" t="str">
        <f t="shared" si="164"/>
        <v>SDIS et/OU PSIG
 de 7h 30 à 8h 15</v>
      </c>
      <c r="P866" t="str">
        <f t="shared" si="156"/>
        <v>OK</v>
      </c>
    </row>
    <row r="867" spans="1:16" x14ac:dyDescent="0.25">
      <c r="A867">
        <f t="shared" si="157"/>
        <v>6</v>
      </c>
      <c r="B867" s="54">
        <f t="shared" si="165"/>
        <v>3</v>
      </c>
      <c r="C867" s="55" t="str">
        <f t="shared" si="158"/>
        <v>février</v>
      </c>
      <c r="D867">
        <f t="shared" si="166"/>
        <v>2018</v>
      </c>
      <c r="E867" s="13">
        <v>43137</v>
      </c>
      <c r="F867" s="16">
        <v>0.35416666666666669</v>
      </c>
      <c r="G867" s="16">
        <v>0.5</v>
      </c>
      <c r="H867" s="16" t="s">
        <v>12</v>
      </c>
      <c r="J867" s="1">
        <f t="shared" si="160"/>
        <v>0.14583333333333331</v>
      </c>
      <c r="K867" s="2">
        <f t="shared" si="161"/>
        <v>0</v>
      </c>
      <c r="L867" s="2">
        <f t="shared" si="159"/>
        <v>3</v>
      </c>
      <c r="M867" s="2">
        <f t="shared" si="162"/>
        <v>16</v>
      </c>
      <c r="N867" s="2">
        <f t="shared" si="163"/>
        <v>57</v>
      </c>
      <c r="O867" s="6" t="str">
        <f t="shared" si="164"/>
        <v>Collège C
 de 8h 30 à 12h 00</v>
      </c>
      <c r="P867" t="str">
        <f t="shared" si="156"/>
        <v>OK</v>
      </c>
    </row>
    <row r="868" spans="1:16" x14ac:dyDescent="0.25">
      <c r="A868">
        <f t="shared" si="157"/>
        <v>6</v>
      </c>
      <c r="B868" s="54">
        <f t="shared" si="165"/>
        <v>3</v>
      </c>
      <c r="C868" s="55" t="str">
        <f t="shared" si="158"/>
        <v>février</v>
      </c>
      <c r="D868">
        <f t="shared" si="166"/>
        <v>2018</v>
      </c>
      <c r="E868" s="13">
        <v>43137</v>
      </c>
      <c r="F868" s="16">
        <v>0.52083333333333337</v>
      </c>
      <c r="G868" s="16">
        <v>0.5625</v>
      </c>
      <c r="H868" s="16" t="s">
        <v>13</v>
      </c>
      <c r="J868" s="1">
        <f t="shared" si="160"/>
        <v>4.166666666666663E-2</v>
      </c>
      <c r="K868" s="2">
        <f t="shared" si="161"/>
        <v>0</v>
      </c>
      <c r="L868" s="2">
        <f t="shared" si="159"/>
        <v>3</v>
      </c>
      <c r="M868" s="2">
        <f t="shared" si="162"/>
        <v>64</v>
      </c>
      <c r="N868" s="2">
        <f t="shared" si="163"/>
        <v>75</v>
      </c>
      <c r="O868" s="6" t="str">
        <f t="shared" si="164"/>
        <v>Maison Des Cèdres
 de 12h 30 à 13h 30</v>
      </c>
      <c r="P868" t="str">
        <f t="shared" si="156"/>
        <v>OK</v>
      </c>
    </row>
    <row r="869" spans="1:16" x14ac:dyDescent="0.25">
      <c r="A869">
        <f t="shared" si="157"/>
        <v>6</v>
      </c>
      <c r="B869" s="54">
        <f t="shared" si="165"/>
        <v>3</v>
      </c>
      <c r="C869" s="55" t="str">
        <f t="shared" si="158"/>
        <v>février</v>
      </c>
      <c r="D869">
        <f t="shared" si="166"/>
        <v>2018</v>
      </c>
      <c r="E869" s="13">
        <v>43137</v>
      </c>
      <c r="F869" s="16">
        <v>0.58333333333333337</v>
      </c>
      <c r="G869" s="16">
        <v>0.75</v>
      </c>
      <c r="H869" s="16" t="s">
        <v>6</v>
      </c>
      <c r="J869" s="1">
        <f t="shared" si="160"/>
        <v>0.16666666666666663</v>
      </c>
      <c r="K869" s="2">
        <f t="shared" si="161"/>
        <v>0</v>
      </c>
      <c r="L869" s="2">
        <f t="shared" si="159"/>
        <v>3</v>
      </c>
      <c r="M869" s="2">
        <f t="shared" si="162"/>
        <v>82</v>
      </c>
      <c r="N869" s="2">
        <f t="shared" si="163"/>
        <v>129</v>
      </c>
      <c r="O869" s="6" t="str">
        <f t="shared" si="164"/>
        <v>Lycée
 de 14h 00 à 18h 00</v>
      </c>
      <c r="P869" t="str">
        <f t="shared" si="156"/>
        <v>OK</v>
      </c>
    </row>
    <row r="870" spans="1:16" x14ac:dyDescent="0.25">
      <c r="A870">
        <f t="shared" si="157"/>
        <v>6</v>
      </c>
      <c r="B870" s="54">
        <f t="shared" si="165"/>
        <v>3</v>
      </c>
      <c r="C870" s="55" t="str">
        <f t="shared" si="158"/>
        <v>février</v>
      </c>
      <c r="D870">
        <f t="shared" si="166"/>
        <v>2018</v>
      </c>
      <c r="E870" s="13">
        <v>43137</v>
      </c>
      <c r="F870" s="16">
        <v>0.75</v>
      </c>
      <c r="G870" s="16">
        <v>0.83333333333333337</v>
      </c>
      <c r="H870" s="16" t="s">
        <v>14</v>
      </c>
      <c r="J870" s="1">
        <f t="shared" si="160"/>
        <v>8.333333333333337E-2</v>
      </c>
      <c r="K870" s="2">
        <f t="shared" si="161"/>
        <v>0</v>
      </c>
      <c r="L870" s="2">
        <f t="shared" si="159"/>
        <v>3</v>
      </c>
      <c r="M870" s="2">
        <f t="shared" si="162"/>
        <v>130</v>
      </c>
      <c r="N870" s="2">
        <f t="shared" si="163"/>
        <v>153</v>
      </c>
      <c r="O870" s="6" t="str">
        <f t="shared" si="164"/>
        <v>Public
 de 18h 00 à 20h 00</v>
      </c>
      <c r="P870" t="str">
        <f t="shared" si="156"/>
        <v>OK</v>
      </c>
    </row>
    <row r="871" spans="1:16" x14ac:dyDescent="0.25">
      <c r="A871">
        <f t="shared" si="157"/>
        <v>6</v>
      </c>
      <c r="B871" s="54">
        <f t="shared" si="165"/>
        <v>3</v>
      </c>
      <c r="C871" s="55" t="str">
        <f t="shared" si="158"/>
        <v>février</v>
      </c>
      <c r="D871">
        <f t="shared" si="166"/>
        <v>2018</v>
      </c>
      <c r="E871" s="13">
        <v>43137</v>
      </c>
      <c r="F871" s="16">
        <v>0.83333333333333337</v>
      </c>
      <c r="G871" s="16">
        <v>0.9375</v>
      </c>
      <c r="H871" s="16" t="s">
        <v>10</v>
      </c>
      <c r="J871" s="1">
        <f t="shared" si="160"/>
        <v>0.10416666666666663</v>
      </c>
      <c r="K871" s="2">
        <f t="shared" si="161"/>
        <v>0</v>
      </c>
      <c r="L871" s="2">
        <f t="shared" si="159"/>
        <v>3</v>
      </c>
      <c r="M871" s="2">
        <f t="shared" si="162"/>
        <v>154</v>
      </c>
      <c r="N871" s="2">
        <f t="shared" si="163"/>
        <v>183</v>
      </c>
      <c r="O871" s="6" t="str">
        <f t="shared" si="164"/>
        <v>CNT
 de 20h 00 à 22h 30</v>
      </c>
      <c r="P871" t="str">
        <f t="shared" si="156"/>
        <v>OK</v>
      </c>
    </row>
    <row r="872" spans="1:16" x14ac:dyDescent="0.25">
      <c r="A872">
        <f t="shared" si="157"/>
        <v>6</v>
      </c>
      <c r="B872" s="54">
        <f t="shared" si="165"/>
        <v>4</v>
      </c>
      <c r="C872" s="55" t="str">
        <f t="shared" si="158"/>
        <v>février</v>
      </c>
      <c r="D872">
        <f t="shared" si="166"/>
        <v>2018</v>
      </c>
      <c r="E872" s="13">
        <v>43138</v>
      </c>
      <c r="F872" s="16">
        <v>0.33333333333333331</v>
      </c>
      <c r="G872" s="16">
        <v>0.41666666666666669</v>
      </c>
      <c r="H872" s="16" t="s">
        <v>6</v>
      </c>
      <c r="J872" s="1">
        <f t="shared" si="160"/>
        <v>8.333333333333337E-2</v>
      </c>
      <c r="K872" s="2">
        <f t="shared" si="161"/>
        <v>0</v>
      </c>
      <c r="L872" s="2">
        <f t="shared" si="159"/>
        <v>4</v>
      </c>
      <c r="M872" s="2">
        <f t="shared" si="162"/>
        <v>10</v>
      </c>
      <c r="N872" s="2">
        <f t="shared" si="163"/>
        <v>33</v>
      </c>
      <c r="O872" s="6" t="str">
        <f t="shared" si="164"/>
        <v>Lycée
 de 8h 00 à 10h 00</v>
      </c>
      <c r="P872" t="str">
        <f t="shared" si="156"/>
        <v>OK</v>
      </c>
    </row>
    <row r="873" spans="1:16" x14ac:dyDescent="0.25">
      <c r="A873">
        <f t="shared" si="157"/>
        <v>6</v>
      </c>
      <c r="B873" s="54">
        <f t="shared" si="165"/>
        <v>4</v>
      </c>
      <c r="C873" s="55" t="str">
        <f t="shared" si="158"/>
        <v>février</v>
      </c>
      <c r="D873">
        <f t="shared" si="166"/>
        <v>2018</v>
      </c>
      <c r="E873" s="13">
        <v>43138</v>
      </c>
      <c r="F873" s="16">
        <v>0.41666666666666669</v>
      </c>
      <c r="G873" s="16">
        <v>0.5</v>
      </c>
      <c r="H873" s="16" t="s">
        <v>6</v>
      </c>
      <c r="J873" s="1">
        <f t="shared" si="160"/>
        <v>8.3333333333333315E-2</v>
      </c>
      <c r="K873" s="2">
        <f t="shared" si="161"/>
        <v>0</v>
      </c>
      <c r="L873" s="2">
        <f t="shared" si="159"/>
        <v>4</v>
      </c>
      <c r="M873" s="2">
        <f t="shared" si="162"/>
        <v>34</v>
      </c>
      <c r="N873" s="2">
        <f t="shared" si="163"/>
        <v>57</v>
      </c>
      <c r="O873" s="6" t="str">
        <f t="shared" si="164"/>
        <v>Lycée
 de 10h 00 à 12h 00</v>
      </c>
      <c r="P873" t="str">
        <f t="shared" si="156"/>
        <v>OK</v>
      </c>
    </row>
    <row r="874" spans="1:16" x14ac:dyDescent="0.25">
      <c r="A874">
        <f t="shared" si="157"/>
        <v>6</v>
      </c>
      <c r="B874" s="54">
        <f t="shared" si="165"/>
        <v>4</v>
      </c>
      <c r="C874" s="55" t="str">
        <f t="shared" si="158"/>
        <v>février</v>
      </c>
      <c r="D874">
        <f t="shared" si="166"/>
        <v>2018</v>
      </c>
      <c r="E874" s="13">
        <v>43138</v>
      </c>
      <c r="F874" s="16">
        <v>0.52083333333333337</v>
      </c>
      <c r="G874" s="16">
        <v>0.60416666666666663</v>
      </c>
      <c r="H874" s="16" t="s">
        <v>10</v>
      </c>
      <c r="J874" s="1">
        <f t="shared" si="160"/>
        <v>8.3333333333333259E-2</v>
      </c>
      <c r="K874" s="2">
        <f t="shared" si="161"/>
        <v>0</v>
      </c>
      <c r="L874" s="2">
        <f t="shared" si="159"/>
        <v>4</v>
      </c>
      <c r="M874" s="2">
        <f t="shared" si="162"/>
        <v>64</v>
      </c>
      <c r="N874" s="2">
        <f t="shared" si="163"/>
        <v>87</v>
      </c>
      <c r="O874" s="6" t="str">
        <f t="shared" si="164"/>
        <v>CNT
 de 12h 30 à 14h 30</v>
      </c>
      <c r="P874" t="str">
        <f t="shared" si="156"/>
        <v>OK</v>
      </c>
    </row>
    <row r="875" spans="1:16" x14ac:dyDescent="0.25">
      <c r="A875">
        <f t="shared" si="157"/>
        <v>6</v>
      </c>
      <c r="B875" s="54">
        <f t="shared" si="165"/>
        <v>4</v>
      </c>
      <c r="C875" s="55" t="str">
        <f t="shared" si="158"/>
        <v>février</v>
      </c>
      <c r="D875">
        <f t="shared" si="166"/>
        <v>2018</v>
      </c>
      <c r="E875" s="13">
        <v>43138</v>
      </c>
      <c r="F875" s="16">
        <v>0.60416666666666663</v>
      </c>
      <c r="G875" s="16">
        <v>0.79166666666666663</v>
      </c>
      <c r="H875" s="16" t="s">
        <v>14</v>
      </c>
      <c r="J875" s="1">
        <f t="shared" si="160"/>
        <v>0.1875</v>
      </c>
      <c r="K875" s="2">
        <f t="shared" si="161"/>
        <v>0</v>
      </c>
      <c r="L875" s="2">
        <f t="shared" si="159"/>
        <v>4</v>
      </c>
      <c r="M875" s="2">
        <f t="shared" si="162"/>
        <v>88</v>
      </c>
      <c r="N875" s="2">
        <f t="shared" si="163"/>
        <v>141</v>
      </c>
      <c r="O875" s="6" t="str">
        <f t="shared" si="164"/>
        <v>Public
 de 14h 30 à 19h 00</v>
      </c>
      <c r="P875" t="str">
        <f t="shared" si="156"/>
        <v>OK</v>
      </c>
    </row>
    <row r="876" spans="1:16" x14ac:dyDescent="0.25">
      <c r="A876">
        <f t="shared" si="157"/>
        <v>6</v>
      </c>
      <c r="B876" s="54">
        <f t="shared" si="165"/>
        <v>4</v>
      </c>
      <c r="C876" s="55" t="str">
        <f t="shared" si="158"/>
        <v>février</v>
      </c>
      <c r="D876">
        <f t="shared" si="166"/>
        <v>2018</v>
      </c>
      <c r="E876" s="13">
        <v>43138</v>
      </c>
      <c r="F876" s="16">
        <v>0.79166666666666663</v>
      </c>
      <c r="G876" s="16">
        <v>0.83333333333333337</v>
      </c>
      <c r="H876" s="16" t="s">
        <v>10</v>
      </c>
      <c r="J876" s="1">
        <f t="shared" si="160"/>
        <v>4.1666666666666741E-2</v>
      </c>
      <c r="K876" s="2">
        <f t="shared" si="161"/>
        <v>0</v>
      </c>
      <c r="L876" s="2">
        <f t="shared" si="159"/>
        <v>4</v>
      </c>
      <c r="M876" s="2">
        <f t="shared" si="162"/>
        <v>142</v>
      </c>
      <c r="N876" s="2">
        <f t="shared" si="163"/>
        <v>153</v>
      </c>
      <c r="O876" s="6" t="str">
        <f t="shared" si="164"/>
        <v>CNT
 de 19h 00 à 20h 00</v>
      </c>
      <c r="P876" t="str">
        <f t="shared" si="156"/>
        <v>OK</v>
      </c>
    </row>
    <row r="877" spans="1:16" x14ac:dyDescent="0.25">
      <c r="A877">
        <f t="shared" si="157"/>
        <v>6</v>
      </c>
      <c r="B877" s="54">
        <f t="shared" si="165"/>
        <v>4</v>
      </c>
      <c r="C877" s="55" t="str">
        <f t="shared" si="158"/>
        <v>février</v>
      </c>
      <c r="D877">
        <f t="shared" si="166"/>
        <v>2018</v>
      </c>
      <c r="E877" s="13">
        <v>43138</v>
      </c>
      <c r="F877" s="16">
        <v>0.83333333333333337</v>
      </c>
      <c r="G877" s="16">
        <v>0.9375</v>
      </c>
      <c r="H877" s="16" t="s">
        <v>25</v>
      </c>
      <c r="J877" s="1">
        <f t="shared" si="160"/>
        <v>0.10416666666666663</v>
      </c>
      <c r="K877" s="2">
        <f t="shared" si="161"/>
        <v>0</v>
      </c>
      <c r="L877" s="2">
        <f t="shared" si="159"/>
        <v>4</v>
      </c>
      <c r="M877" s="2">
        <f t="shared" si="162"/>
        <v>154</v>
      </c>
      <c r="N877" s="2">
        <f t="shared" si="163"/>
        <v>183</v>
      </c>
      <c r="O877" s="6" t="str">
        <f t="shared" si="164"/>
        <v>Plongeurs masqués
 de 20h 00 à 22h 30</v>
      </c>
      <c r="P877" t="str">
        <f t="shared" si="156"/>
        <v>OK</v>
      </c>
    </row>
    <row r="878" spans="1:16" x14ac:dyDescent="0.25">
      <c r="A878">
        <f t="shared" si="157"/>
        <v>6</v>
      </c>
      <c r="B878" s="54">
        <f t="shared" si="165"/>
        <v>5</v>
      </c>
      <c r="C878" s="55" t="str">
        <f t="shared" si="158"/>
        <v>février</v>
      </c>
      <c r="D878">
        <f t="shared" si="166"/>
        <v>2018</v>
      </c>
      <c r="E878" s="13">
        <v>43139</v>
      </c>
      <c r="F878" s="16">
        <v>0.35416666666666669</v>
      </c>
      <c r="G878" s="16">
        <v>0.41666666666666669</v>
      </c>
      <c r="H878" s="16" t="s">
        <v>9</v>
      </c>
      <c r="J878" s="1">
        <f t="shared" si="160"/>
        <v>6.25E-2</v>
      </c>
      <c r="K878" s="2">
        <f t="shared" si="161"/>
        <v>0</v>
      </c>
      <c r="L878" s="2">
        <f t="shared" si="159"/>
        <v>5</v>
      </c>
      <c r="M878" s="2">
        <f t="shared" si="162"/>
        <v>16</v>
      </c>
      <c r="N878" s="2">
        <f t="shared" si="163"/>
        <v>33</v>
      </c>
      <c r="O878" s="6" t="str">
        <f t="shared" si="164"/>
        <v>Collège B
 de 8h 30 à 10h 00</v>
      </c>
      <c r="P878" t="str">
        <f t="shared" si="156"/>
        <v>OK</v>
      </c>
    </row>
    <row r="879" spans="1:16" x14ac:dyDescent="0.25">
      <c r="A879">
        <f t="shared" si="157"/>
        <v>6</v>
      </c>
      <c r="B879" s="54">
        <f t="shared" si="165"/>
        <v>5</v>
      </c>
      <c r="C879" s="55" t="str">
        <f t="shared" si="158"/>
        <v>février</v>
      </c>
      <c r="D879">
        <f t="shared" si="166"/>
        <v>2018</v>
      </c>
      <c r="E879" s="13">
        <v>43139</v>
      </c>
      <c r="F879" s="16">
        <v>0.52083333333333337</v>
      </c>
      <c r="G879" s="16">
        <v>0.5625</v>
      </c>
      <c r="H879" s="16" t="s">
        <v>18</v>
      </c>
      <c r="J879" s="1">
        <f t="shared" si="160"/>
        <v>4.166666666666663E-2</v>
      </c>
      <c r="K879" s="2">
        <f t="shared" si="161"/>
        <v>0</v>
      </c>
      <c r="L879" s="2">
        <f t="shared" si="159"/>
        <v>5</v>
      </c>
      <c r="M879" s="2">
        <f t="shared" si="162"/>
        <v>64</v>
      </c>
      <c r="N879" s="2">
        <f t="shared" si="163"/>
        <v>75</v>
      </c>
      <c r="O879" s="6" t="str">
        <f t="shared" si="164"/>
        <v>Inss
 de 12h 30 à 13h 30</v>
      </c>
      <c r="P879" t="str">
        <f t="shared" si="156"/>
        <v>OK</v>
      </c>
    </row>
    <row r="880" spans="1:16" x14ac:dyDescent="0.25">
      <c r="A880">
        <f t="shared" si="157"/>
        <v>6</v>
      </c>
      <c r="B880" s="54">
        <f t="shared" si="165"/>
        <v>5</v>
      </c>
      <c r="C880" s="55" t="str">
        <f t="shared" si="158"/>
        <v>février</v>
      </c>
      <c r="D880">
        <f t="shared" si="166"/>
        <v>2018</v>
      </c>
      <c r="E880" s="13">
        <v>43139</v>
      </c>
      <c r="F880" s="16">
        <v>0.58333333333333337</v>
      </c>
      <c r="G880" s="16">
        <v>0.61111111111111105</v>
      </c>
      <c r="H880" s="16" t="s">
        <v>19</v>
      </c>
      <c r="J880" s="1">
        <f t="shared" si="160"/>
        <v>2.7777777777777679E-2</v>
      </c>
      <c r="K880" s="2">
        <f t="shared" si="161"/>
        <v>0</v>
      </c>
      <c r="L880" s="2">
        <f t="shared" si="159"/>
        <v>5</v>
      </c>
      <c r="M880" s="2">
        <f t="shared" si="162"/>
        <v>82</v>
      </c>
      <c r="N880" s="2">
        <f t="shared" si="163"/>
        <v>88.999999999999972</v>
      </c>
      <c r="O880" s="6" t="str">
        <f t="shared" si="164"/>
        <v>Ecole Primaire A
 de 14h 00 à 14h 40</v>
      </c>
      <c r="P880" t="str">
        <f t="shared" si="156"/>
        <v>OK</v>
      </c>
    </row>
    <row r="881" spans="1:16" x14ac:dyDescent="0.25">
      <c r="A881">
        <f t="shared" si="157"/>
        <v>6</v>
      </c>
      <c r="B881" s="54">
        <f t="shared" si="165"/>
        <v>5</v>
      </c>
      <c r="C881" s="55" t="str">
        <f t="shared" si="158"/>
        <v>février</v>
      </c>
      <c r="D881">
        <f t="shared" si="166"/>
        <v>2018</v>
      </c>
      <c r="E881" s="13">
        <v>43139</v>
      </c>
      <c r="F881" s="16">
        <v>0.61458333333333337</v>
      </c>
      <c r="G881" s="16">
        <v>0.64236111111111105</v>
      </c>
      <c r="H881" s="16" t="s">
        <v>19</v>
      </c>
      <c r="J881" s="1">
        <f t="shared" si="160"/>
        <v>2.7777777777777679E-2</v>
      </c>
      <c r="K881" s="2">
        <f t="shared" si="161"/>
        <v>0</v>
      </c>
      <c r="L881" s="2">
        <f t="shared" si="159"/>
        <v>5</v>
      </c>
      <c r="M881" s="2">
        <f t="shared" si="162"/>
        <v>91</v>
      </c>
      <c r="N881" s="2">
        <f t="shared" si="163"/>
        <v>97.999999999999972</v>
      </c>
      <c r="O881" s="6" t="str">
        <f t="shared" si="164"/>
        <v>Ecole Primaire A
 de 14h 45 à 15h 25</v>
      </c>
      <c r="P881" t="str">
        <f t="shared" si="156"/>
        <v>OK</v>
      </c>
    </row>
    <row r="882" spans="1:16" x14ac:dyDescent="0.25">
      <c r="A882">
        <f t="shared" si="157"/>
        <v>6</v>
      </c>
      <c r="B882" s="54">
        <f t="shared" si="165"/>
        <v>5</v>
      </c>
      <c r="C882" s="55" t="str">
        <f t="shared" si="158"/>
        <v>février</v>
      </c>
      <c r="D882">
        <f t="shared" si="166"/>
        <v>2018</v>
      </c>
      <c r="E882" s="13">
        <v>43139</v>
      </c>
      <c r="F882" s="16">
        <v>0.66666666666666663</v>
      </c>
      <c r="G882" s="16">
        <v>0.75</v>
      </c>
      <c r="H882" s="16" t="s">
        <v>6</v>
      </c>
      <c r="J882" s="1">
        <f t="shared" si="160"/>
        <v>8.333333333333337E-2</v>
      </c>
      <c r="K882" s="2">
        <f t="shared" si="161"/>
        <v>0</v>
      </c>
      <c r="L882" s="2">
        <f t="shared" si="159"/>
        <v>5</v>
      </c>
      <c r="M882" s="2">
        <f t="shared" si="162"/>
        <v>106</v>
      </c>
      <c r="N882" s="2">
        <f t="shared" si="163"/>
        <v>129</v>
      </c>
      <c r="O882" s="6" t="str">
        <f t="shared" si="164"/>
        <v>Lycée
 de 16h 00 à 18h 00</v>
      </c>
      <c r="P882" t="str">
        <f t="shared" si="156"/>
        <v>OK</v>
      </c>
    </row>
    <row r="883" spans="1:16" x14ac:dyDescent="0.25">
      <c r="A883">
        <f t="shared" si="157"/>
        <v>6</v>
      </c>
      <c r="B883" s="54">
        <f t="shared" si="165"/>
        <v>5</v>
      </c>
      <c r="C883" s="55" t="str">
        <f t="shared" si="158"/>
        <v>février</v>
      </c>
      <c r="D883">
        <f t="shared" si="166"/>
        <v>2018</v>
      </c>
      <c r="E883" s="13">
        <v>43139</v>
      </c>
      <c r="F883" s="16">
        <v>0.75</v>
      </c>
      <c r="G883" s="16">
        <v>0.83333333333333337</v>
      </c>
      <c r="H883" s="16" t="s">
        <v>14</v>
      </c>
      <c r="J883" s="1">
        <f t="shared" si="160"/>
        <v>8.333333333333337E-2</v>
      </c>
      <c r="K883" s="2">
        <f t="shared" si="161"/>
        <v>0</v>
      </c>
      <c r="L883" s="2">
        <f t="shared" si="159"/>
        <v>5</v>
      </c>
      <c r="M883" s="2">
        <f t="shared" si="162"/>
        <v>130</v>
      </c>
      <c r="N883" s="2">
        <f t="shared" si="163"/>
        <v>153</v>
      </c>
      <c r="O883" s="6" t="str">
        <f t="shared" si="164"/>
        <v>Public
 de 18h 00 à 20h 00</v>
      </c>
      <c r="P883" t="str">
        <f t="shared" si="156"/>
        <v>OK</v>
      </c>
    </row>
    <row r="884" spans="1:16" x14ac:dyDescent="0.25">
      <c r="A884">
        <f t="shared" si="157"/>
        <v>6</v>
      </c>
      <c r="B884" s="54">
        <f t="shared" si="165"/>
        <v>5</v>
      </c>
      <c r="C884" s="55" t="str">
        <f t="shared" si="158"/>
        <v>février</v>
      </c>
      <c r="D884">
        <f t="shared" si="166"/>
        <v>2018</v>
      </c>
      <c r="E884" s="13">
        <v>43139</v>
      </c>
      <c r="F884" s="16">
        <v>0.83333333333333337</v>
      </c>
      <c r="G884" s="16">
        <v>0.9375</v>
      </c>
      <c r="H884" s="16" t="s">
        <v>10</v>
      </c>
      <c r="J884" s="1">
        <f t="shared" si="160"/>
        <v>0.10416666666666663</v>
      </c>
      <c r="K884" s="2">
        <f t="shared" si="161"/>
        <v>0</v>
      </c>
      <c r="L884" s="2">
        <f t="shared" si="159"/>
        <v>5</v>
      </c>
      <c r="M884" s="2">
        <f t="shared" si="162"/>
        <v>154</v>
      </c>
      <c r="N884" s="2">
        <f t="shared" si="163"/>
        <v>183</v>
      </c>
      <c r="O884" s="6" t="str">
        <f t="shared" si="164"/>
        <v>CNT
 de 20h 00 à 22h 30</v>
      </c>
      <c r="P884" t="str">
        <f t="shared" si="156"/>
        <v>OK</v>
      </c>
    </row>
    <row r="885" spans="1:16" x14ac:dyDescent="0.25">
      <c r="A885">
        <f t="shared" si="157"/>
        <v>6</v>
      </c>
      <c r="B885" s="54">
        <f t="shared" si="165"/>
        <v>6</v>
      </c>
      <c r="C885" s="55" t="str">
        <f t="shared" si="158"/>
        <v>février</v>
      </c>
      <c r="D885">
        <f t="shared" si="166"/>
        <v>2018</v>
      </c>
      <c r="E885" s="13">
        <v>43140</v>
      </c>
      <c r="F885" s="16">
        <v>0.375</v>
      </c>
      <c r="G885" s="16">
        <v>0.47916666666666669</v>
      </c>
      <c r="H885" s="16" t="s">
        <v>21</v>
      </c>
      <c r="J885" s="1">
        <f t="shared" si="160"/>
        <v>0.10416666666666669</v>
      </c>
      <c r="K885" s="2">
        <f t="shared" si="161"/>
        <v>0</v>
      </c>
      <c r="L885" s="2">
        <f t="shared" si="159"/>
        <v>6</v>
      </c>
      <c r="M885" s="2">
        <f t="shared" si="162"/>
        <v>22</v>
      </c>
      <c r="N885" s="2">
        <f t="shared" si="163"/>
        <v>51</v>
      </c>
      <c r="O885" s="6" t="str">
        <f t="shared" si="164"/>
        <v>Ecole Primaire B
 de 9h 00 à 11h 30</v>
      </c>
      <c r="P885" t="str">
        <f t="shared" si="156"/>
        <v>OK</v>
      </c>
    </row>
    <row r="886" spans="1:16" x14ac:dyDescent="0.25">
      <c r="A886">
        <f t="shared" si="157"/>
        <v>6</v>
      </c>
      <c r="B886" s="54">
        <f t="shared" si="165"/>
        <v>6</v>
      </c>
      <c r="C886" s="55" t="str">
        <f t="shared" si="158"/>
        <v>février</v>
      </c>
      <c r="D886">
        <f t="shared" si="166"/>
        <v>2018</v>
      </c>
      <c r="E886" s="13">
        <v>43140</v>
      </c>
      <c r="F886" s="16">
        <v>0.52083333333333337</v>
      </c>
      <c r="G886" s="16">
        <v>0.5625</v>
      </c>
      <c r="H886" s="16" t="s">
        <v>13</v>
      </c>
      <c r="J886" s="1">
        <f t="shared" si="160"/>
        <v>4.166666666666663E-2</v>
      </c>
      <c r="K886" s="2">
        <f t="shared" si="161"/>
        <v>0</v>
      </c>
      <c r="L886" s="2">
        <f t="shared" si="159"/>
        <v>6</v>
      </c>
      <c r="M886" s="2">
        <f t="shared" si="162"/>
        <v>64</v>
      </c>
      <c r="N886" s="2">
        <f t="shared" si="163"/>
        <v>75</v>
      </c>
      <c r="O886" s="6" t="str">
        <f t="shared" si="164"/>
        <v>Maison Des Cèdres
 de 12h 30 à 13h 30</v>
      </c>
      <c r="P886" t="str">
        <f t="shared" si="156"/>
        <v>OK</v>
      </c>
    </row>
    <row r="887" spans="1:16" x14ac:dyDescent="0.25">
      <c r="A887">
        <f t="shared" si="157"/>
        <v>6</v>
      </c>
      <c r="B887" s="54">
        <f t="shared" si="165"/>
        <v>6</v>
      </c>
      <c r="C887" s="55" t="str">
        <f t="shared" si="158"/>
        <v>février</v>
      </c>
      <c r="D887">
        <f t="shared" si="166"/>
        <v>2018</v>
      </c>
      <c r="E887" s="13">
        <v>43140</v>
      </c>
      <c r="F887" s="16">
        <v>0.58333333333333337</v>
      </c>
      <c r="G887" s="16">
        <v>0.66666666666666663</v>
      </c>
      <c r="H887" s="16" t="s">
        <v>6</v>
      </c>
      <c r="J887" s="1">
        <f t="shared" si="160"/>
        <v>8.3333333333333259E-2</v>
      </c>
      <c r="K887" s="2">
        <f t="shared" si="161"/>
        <v>0</v>
      </c>
      <c r="L887" s="2">
        <f t="shared" si="159"/>
        <v>6</v>
      </c>
      <c r="M887" s="2">
        <f t="shared" si="162"/>
        <v>82</v>
      </c>
      <c r="N887" s="2">
        <f t="shared" si="163"/>
        <v>105</v>
      </c>
      <c r="O887" s="6" t="str">
        <f t="shared" si="164"/>
        <v>Lycée
 de 14h 00 à 16h 00</v>
      </c>
      <c r="P887" t="str">
        <f t="shared" si="156"/>
        <v>OK</v>
      </c>
    </row>
    <row r="888" spans="1:16" x14ac:dyDescent="0.25">
      <c r="A888">
        <f t="shared" si="157"/>
        <v>6</v>
      </c>
      <c r="B888" s="54">
        <f t="shared" si="165"/>
        <v>6</v>
      </c>
      <c r="C888" s="55" t="str">
        <f t="shared" si="158"/>
        <v>février</v>
      </c>
      <c r="D888">
        <f t="shared" si="166"/>
        <v>2018</v>
      </c>
      <c r="E888" s="13">
        <v>43140</v>
      </c>
      <c r="F888" s="16">
        <v>0.66666666666666663</v>
      </c>
      <c r="G888" s="16">
        <v>0.75</v>
      </c>
      <c r="H888" s="16" t="s">
        <v>6</v>
      </c>
      <c r="J888" s="1">
        <f t="shared" si="160"/>
        <v>8.333333333333337E-2</v>
      </c>
      <c r="K888" s="2">
        <f t="shared" si="161"/>
        <v>0</v>
      </c>
      <c r="L888" s="2">
        <f t="shared" si="159"/>
        <v>6</v>
      </c>
      <c r="M888" s="2">
        <f t="shared" si="162"/>
        <v>106</v>
      </c>
      <c r="N888" s="2">
        <f t="shared" si="163"/>
        <v>129</v>
      </c>
      <c r="O888" s="6" t="str">
        <f t="shared" si="164"/>
        <v>Lycée
 de 16h 00 à 18h 00</v>
      </c>
      <c r="P888" t="str">
        <f t="shared" si="156"/>
        <v>OK</v>
      </c>
    </row>
    <row r="889" spans="1:16" x14ac:dyDescent="0.25">
      <c r="A889">
        <f t="shared" si="157"/>
        <v>6</v>
      </c>
      <c r="B889" s="54">
        <f t="shared" si="165"/>
        <v>6</v>
      </c>
      <c r="C889" s="55" t="str">
        <f t="shared" si="158"/>
        <v>février</v>
      </c>
      <c r="D889">
        <f t="shared" si="166"/>
        <v>2018</v>
      </c>
      <c r="E889" s="13">
        <v>43140</v>
      </c>
      <c r="F889" s="16">
        <v>0.75</v>
      </c>
      <c r="G889" s="16">
        <v>0.83333333333333337</v>
      </c>
      <c r="H889" s="16" t="s">
        <v>14</v>
      </c>
      <c r="J889" s="1">
        <f t="shared" si="160"/>
        <v>8.333333333333337E-2</v>
      </c>
      <c r="K889" s="2">
        <f t="shared" si="161"/>
        <v>0</v>
      </c>
      <c r="L889" s="2">
        <f t="shared" si="159"/>
        <v>6</v>
      </c>
      <c r="M889" s="2">
        <f t="shared" si="162"/>
        <v>130</v>
      </c>
      <c r="N889" s="2">
        <f t="shared" si="163"/>
        <v>153</v>
      </c>
      <c r="O889" s="6" t="str">
        <f t="shared" si="164"/>
        <v>Public
 de 18h 00 à 20h 00</v>
      </c>
      <c r="P889" t="str">
        <f t="shared" si="156"/>
        <v>OK</v>
      </c>
    </row>
    <row r="890" spans="1:16" x14ac:dyDescent="0.25">
      <c r="A890">
        <f t="shared" si="157"/>
        <v>6</v>
      </c>
      <c r="B890" s="54">
        <f t="shared" si="165"/>
        <v>6</v>
      </c>
      <c r="C890" s="55" t="str">
        <f t="shared" si="158"/>
        <v>février</v>
      </c>
      <c r="D890">
        <f t="shared" si="166"/>
        <v>2018</v>
      </c>
      <c r="E890" s="13">
        <v>43140</v>
      </c>
      <c r="F890" s="16">
        <v>0.83333333333333337</v>
      </c>
      <c r="G890" s="16">
        <v>0.875</v>
      </c>
      <c r="H890" s="16" t="s">
        <v>10</v>
      </c>
      <c r="J890" s="1">
        <f t="shared" si="160"/>
        <v>4.166666666666663E-2</v>
      </c>
      <c r="K890" s="2">
        <f t="shared" si="161"/>
        <v>0</v>
      </c>
      <c r="L890" s="2">
        <f t="shared" si="159"/>
        <v>6</v>
      </c>
      <c r="M890" s="2">
        <f t="shared" si="162"/>
        <v>154</v>
      </c>
      <c r="N890" s="2">
        <f t="shared" si="163"/>
        <v>165</v>
      </c>
      <c r="O890" s="6" t="str">
        <f t="shared" si="164"/>
        <v>CNT
 de 20h 00 à 21h 00</v>
      </c>
      <c r="P890" t="str">
        <f t="shared" si="156"/>
        <v>OK</v>
      </c>
    </row>
    <row r="891" spans="1:16" x14ac:dyDescent="0.25">
      <c r="A891">
        <f t="shared" si="157"/>
        <v>6</v>
      </c>
      <c r="B891" s="54">
        <f t="shared" si="165"/>
        <v>6</v>
      </c>
      <c r="C891" s="55" t="str">
        <f t="shared" si="158"/>
        <v>février</v>
      </c>
      <c r="D891">
        <f t="shared" si="166"/>
        <v>2018</v>
      </c>
      <c r="E891" s="13">
        <v>43140</v>
      </c>
      <c r="F891" s="16">
        <v>0.875</v>
      </c>
      <c r="G891" s="16">
        <v>0.9375</v>
      </c>
      <c r="H891" s="16" t="s">
        <v>22</v>
      </c>
      <c r="J891" s="1">
        <f t="shared" si="160"/>
        <v>6.25E-2</v>
      </c>
      <c r="K891" s="2">
        <f t="shared" si="161"/>
        <v>0</v>
      </c>
      <c r="L891" s="2">
        <f t="shared" si="159"/>
        <v>6</v>
      </c>
      <c r="M891" s="2">
        <f t="shared" si="162"/>
        <v>166</v>
      </c>
      <c r="N891" s="2">
        <f t="shared" si="163"/>
        <v>183</v>
      </c>
      <c r="O891" s="6" t="str">
        <f t="shared" si="164"/>
        <v>TVSV
 de 21h 00 à 22h 30</v>
      </c>
      <c r="P891" t="str">
        <f t="shared" si="156"/>
        <v>OK</v>
      </c>
    </row>
    <row r="892" spans="1:16" x14ac:dyDescent="0.25">
      <c r="A892">
        <f t="shared" si="157"/>
        <v>6</v>
      </c>
      <c r="B892" s="54">
        <f t="shared" si="165"/>
        <v>7</v>
      </c>
      <c r="C892" s="55" t="str">
        <f t="shared" si="158"/>
        <v>février</v>
      </c>
      <c r="D892">
        <f t="shared" si="166"/>
        <v>2018</v>
      </c>
      <c r="E892" s="13">
        <v>43141</v>
      </c>
      <c r="F892" s="16">
        <v>0.33333333333333331</v>
      </c>
      <c r="G892" s="16">
        <v>0.375</v>
      </c>
      <c r="H892" s="16" t="s">
        <v>7</v>
      </c>
      <c r="J892" s="1">
        <f t="shared" si="160"/>
        <v>4.1666666666666685E-2</v>
      </c>
      <c r="K892" s="2">
        <f t="shared" si="161"/>
        <v>0</v>
      </c>
      <c r="L892" s="2">
        <f t="shared" si="159"/>
        <v>7</v>
      </c>
      <c r="M892" s="2">
        <f t="shared" si="162"/>
        <v>10</v>
      </c>
      <c r="N892" s="2">
        <f t="shared" si="163"/>
        <v>21</v>
      </c>
      <c r="O892" s="6" t="str">
        <f t="shared" si="164"/>
        <v>Gym Volontaire
 de 8h 00 à 9h 00</v>
      </c>
      <c r="P892" t="str">
        <f t="shared" si="156"/>
        <v>OK</v>
      </c>
    </row>
    <row r="893" spans="1:16" x14ac:dyDescent="0.25">
      <c r="A893">
        <f t="shared" si="157"/>
        <v>6</v>
      </c>
      <c r="B893" s="54">
        <f t="shared" si="165"/>
        <v>7</v>
      </c>
      <c r="C893" s="55" t="str">
        <f t="shared" si="158"/>
        <v>février</v>
      </c>
      <c r="D893">
        <f t="shared" si="166"/>
        <v>2018</v>
      </c>
      <c r="E893" s="13">
        <v>43141</v>
      </c>
      <c r="F893" s="16">
        <v>0.375</v>
      </c>
      <c r="G893" s="16">
        <v>0.45833333333333331</v>
      </c>
      <c r="H893" s="16" t="s">
        <v>23</v>
      </c>
      <c r="J893" s="1">
        <f t="shared" si="160"/>
        <v>8.3333333333333315E-2</v>
      </c>
      <c r="K893" s="2">
        <f t="shared" si="161"/>
        <v>0</v>
      </c>
      <c r="L893" s="2">
        <f t="shared" si="159"/>
        <v>7</v>
      </c>
      <c r="M893" s="2">
        <f t="shared" si="162"/>
        <v>22</v>
      </c>
      <c r="N893" s="2">
        <f t="shared" si="163"/>
        <v>45</v>
      </c>
      <c r="O893" s="6" t="str">
        <f t="shared" si="164"/>
        <v>Val Horizon
 de 9h 00 à 11h 00</v>
      </c>
      <c r="P893" t="str">
        <f t="shared" si="156"/>
        <v>OK</v>
      </c>
    </row>
    <row r="894" spans="1:16" x14ac:dyDescent="0.25">
      <c r="A894">
        <f t="shared" si="157"/>
        <v>6</v>
      </c>
      <c r="B894" s="54">
        <f t="shared" si="165"/>
        <v>7</v>
      </c>
      <c r="C894" s="55" t="str">
        <f t="shared" si="158"/>
        <v>février</v>
      </c>
      <c r="D894">
        <f t="shared" si="166"/>
        <v>2018</v>
      </c>
      <c r="E894" s="13">
        <v>43141</v>
      </c>
      <c r="F894" s="16">
        <v>0.45833333333333331</v>
      </c>
      <c r="G894" s="16">
        <v>0.60416666666666663</v>
      </c>
      <c r="H894" s="16" t="s">
        <v>10</v>
      </c>
      <c r="J894" s="1">
        <f t="shared" si="160"/>
        <v>0.14583333333333331</v>
      </c>
      <c r="K894" s="2">
        <f t="shared" si="161"/>
        <v>0</v>
      </c>
      <c r="L894" s="2">
        <f t="shared" si="159"/>
        <v>7</v>
      </c>
      <c r="M894" s="2">
        <f t="shared" si="162"/>
        <v>46</v>
      </c>
      <c r="N894" s="2">
        <f t="shared" si="163"/>
        <v>87</v>
      </c>
      <c r="O894" s="6" t="str">
        <f t="shared" si="164"/>
        <v>CNT
 de 11h 00 à 14h 30</v>
      </c>
      <c r="P894" t="str">
        <f t="shared" si="156"/>
        <v>OK</v>
      </c>
    </row>
    <row r="895" spans="1:16" x14ac:dyDescent="0.25">
      <c r="A895">
        <f t="shared" si="157"/>
        <v>6</v>
      </c>
      <c r="B895" s="54">
        <f t="shared" si="165"/>
        <v>7</v>
      </c>
      <c r="C895" s="55" t="str">
        <f t="shared" si="158"/>
        <v>février</v>
      </c>
      <c r="D895">
        <f t="shared" si="166"/>
        <v>2018</v>
      </c>
      <c r="E895" s="13">
        <v>43141</v>
      </c>
      <c r="F895" s="16">
        <v>0.60416666666666663</v>
      </c>
      <c r="G895" s="16">
        <v>0.79166666666666663</v>
      </c>
      <c r="H895" s="16" t="s">
        <v>24</v>
      </c>
      <c r="J895" s="1">
        <f t="shared" si="160"/>
        <v>0.1875</v>
      </c>
      <c r="K895" s="2">
        <f t="shared" si="161"/>
        <v>0</v>
      </c>
      <c r="L895" s="2">
        <f t="shared" si="159"/>
        <v>7</v>
      </c>
      <c r="M895" s="2">
        <f t="shared" si="162"/>
        <v>88</v>
      </c>
      <c r="N895" s="2">
        <f t="shared" si="163"/>
        <v>141</v>
      </c>
      <c r="O895" s="6" t="str">
        <f t="shared" si="164"/>
        <v>Public + SDIS ET/OU PSIG
 de 14h 30 à 19h 00</v>
      </c>
      <c r="P895" t="str">
        <f t="shared" si="156"/>
        <v>OK</v>
      </c>
    </row>
    <row r="896" spans="1:16" x14ac:dyDescent="0.25">
      <c r="A896">
        <f t="shared" si="157"/>
        <v>6</v>
      </c>
      <c r="B896" s="54">
        <f t="shared" si="165"/>
        <v>7</v>
      </c>
      <c r="C896" s="55" t="str">
        <f t="shared" si="158"/>
        <v>février</v>
      </c>
      <c r="D896">
        <f t="shared" si="166"/>
        <v>2018</v>
      </c>
      <c r="E896" s="13">
        <v>43141</v>
      </c>
      <c r="F896" s="16">
        <v>0.79166666666666663</v>
      </c>
      <c r="G896" s="16">
        <v>0.84375</v>
      </c>
      <c r="H896" s="16" t="s">
        <v>25</v>
      </c>
      <c r="J896" s="1">
        <f t="shared" si="160"/>
        <v>5.208333333333337E-2</v>
      </c>
      <c r="K896" s="2">
        <f t="shared" si="161"/>
        <v>0</v>
      </c>
      <c r="L896" s="2">
        <f t="shared" si="159"/>
        <v>7</v>
      </c>
      <c r="M896" s="2">
        <f t="shared" si="162"/>
        <v>142</v>
      </c>
      <c r="N896" s="2">
        <f t="shared" si="163"/>
        <v>156</v>
      </c>
      <c r="O896" s="6" t="str">
        <f t="shared" si="164"/>
        <v>Plongeurs masqués
 de 19h 00 à 20h 15</v>
      </c>
      <c r="P896" t="str">
        <f t="shared" si="156"/>
        <v>OK</v>
      </c>
    </row>
    <row r="897" spans="1:16" x14ac:dyDescent="0.25">
      <c r="A897">
        <f t="shared" si="157"/>
        <v>6</v>
      </c>
      <c r="B897" s="54">
        <f t="shared" si="165"/>
        <v>1</v>
      </c>
      <c r="C897" s="55" t="str">
        <f t="shared" si="158"/>
        <v>février</v>
      </c>
      <c r="D897">
        <f t="shared" si="166"/>
        <v>2018</v>
      </c>
      <c r="E897" s="13">
        <v>43142</v>
      </c>
      <c r="F897" s="16">
        <v>0.3125</v>
      </c>
      <c r="G897" s="16">
        <v>0.41666666666666669</v>
      </c>
      <c r="H897" s="16" t="s">
        <v>10</v>
      </c>
      <c r="J897" s="1">
        <f t="shared" si="160"/>
        <v>0.10416666666666669</v>
      </c>
      <c r="K897" s="2">
        <f t="shared" si="161"/>
        <v>0</v>
      </c>
      <c r="L897" s="2">
        <f t="shared" si="159"/>
        <v>8</v>
      </c>
      <c r="M897" s="2">
        <f t="shared" si="162"/>
        <v>4</v>
      </c>
      <c r="N897" s="2">
        <f t="shared" si="163"/>
        <v>33</v>
      </c>
      <c r="O897" s="6" t="str">
        <f t="shared" si="164"/>
        <v>CNT
 de 7h 30 à 10h 00</v>
      </c>
      <c r="P897" t="str">
        <f t="shared" si="156"/>
        <v>OK</v>
      </c>
    </row>
    <row r="898" spans="1:16" x14ac:dyDescent="0.25">
      <c r="A898">
        <f t="shared" si="157"/>
        <v>6</v>
      </c>
      <c r="B898" s="54">
        <f t="shared" si="165"/>
        <v>1</v>
      </c>
      <c r="C898" s="55" t="str">
        <f t="shared" si="158"/>
        <v>février</v>
      </c>
      <c r="D898">
        <f t="shared" si="166"/>
        <v>2018</v>
      </c>
      <c r="E898" s="13">
        <v>43142</v>
      </c>
      <c r="F898" s="16">
        <v>0.41666666666666669</v>
      </c>
      <c r="G898" s="16">
        <v>0.5625</v>
      </c>
      <c r="H898" s="16" t="s">
        <v>14</v>
      </c>
      <c r="J898" s="1">
        <f t="shared" si="160"/>
        <v>0.14583333333333331</v>
      </c>
      <c r="K898" s="2">
        <f t="shared" si="161"/>
        <v>0</v>
      </c>
      <c r="L898" s="2">
        <f t="shared" si="159"/>
        <v>8</v>
      </c>
      <c r="M898" s="2">
        <f t="shared" si="162"/>
        <v>34</v>
      </c>
      <c r="N898" s="2">
        <f t="shared" si="163"/>
        <v>75</v>
      </c>
      <c r="O898" s="6" t="str">
        <f t="shared" si="164"/>
        <v>Public
 de 10h 00 à 13h 30</v>
      </c>
      <c r="P898" t="str">
        <f t="shared" ref="P898:P961" si="167">IF(E897+G897&gt;E898+F898,"Erreur","OK")</f>
        <v>OK</v>
      </c>
    </row>
    <row r="899" spans="1:16" x14ac:dyDescent="0.25">
      <c r="A899">
        <f t="shared" ref="A899:A962" si="168">WEEKNUM(E899,2)</f>
        <v>7</v>
      </c>
      <c r="B899" s="54">
        <f t="shared" si="165"/>
        <v>2</v>
      </c>
      <c r="C899" s="55" t="str">
        <f t="shared" ref="C899:C962" si="169">TEXT(E899,"mmmm")</f>
        <v>février</v>
      </c>
      <c r="D899">
        <f t="shared" si="166"/>
        <v>2018</v>
      </c>
      <c r="E899" s="13">
        <v>43143</v>
      </c>
      <c r="F899" s="16">
        <v>0.375</v>
      </c>
      <c r="G899" s="16">
        <v>0.44791666666666669</v>
      </c>
      <c r="H899" s="16" t="s">
        <v>6</v>
      </c>
      <c r="J899" s="1">
        <f t="shared" si="160"/>
        <v>7.2916666666666685E-2</v>
      </c>
      <c r="K899" s="2">
        <f t="shared" si="161"/>
        <v>0</v>
      </c>
      <c r="L899" s="2">
        <f t="shared" ref="L899:L962" si="170">IF(B899=1,8,B899)</f>
        <v>2</v>
      </c>
      <c r="M899" s="2">
        <f t="shared" si="162"/>
        <v>22</v>
      </c>
      <c r="N899" s="2">
        <f t="shared" si="163"/>
        <v>42</v>
      </c>
      <c r="O899" s="6" t="str">
        <f t="shared" si="164"/>
        <v>Lycée
 de 9h 00 à 10h 45</v>
      </c>
      <c r="P899" t="str">
        <f t="shared" si="167"/>
        <v>OK</v>
      </c>
    </row>
    <row r="900" spans="1:16" x14ac:dyDescent="0.25">
      <c r="A900">
        <f t="shared" si="168"/>
        <v>7</v>
      </c>
      <c r="B900" s="54">
        <f t="shared" si="165"/>
        <v>2</v>
      </c>
      <c r="C900" s="55" t="str">
        <f t="shared" si="169"/>
        <v>février</v>
      </c>
      <c r="D900">
        <f t="shared" si="166"/>
        <v>2018</v>
      </c>
      <c r="E900" s="13">
        <v>43143</v>
      </c>
      <c r="F900" s="16">
        <v>0.5</v>
      </c>
      <c r="G900" s="16">
        <v>0.5625</v>
      </c>
      <c r="H900" s="16" t="s">
        <v>7</v>
      </c>
      <c r="J900" s="1">
        <f t="shared" si="160"/>
        <v>6.25E-2</v>
      </c>
      <c r="K900" s="2">
        <f t="shared" si="161"/>
        <v>0</v>
      </c>
      <c r="L900" s="2">
        <f t="shared" si="170"/>
        <v>2</v>
      </c>
      <c r="M900" s="2">
        <f t="shared" si="162"/>
        <v>58</v>
      </c>
      <c r="N900" s="2">
        <f t="shared" si="163"/>
        <v>75</v>
      </c>
      <c r="O900" s="6" t="str">
        <f t="shared" si="164"/>
        <v>Gym Volontaire
 de 12h 00 à 13h 30</v>
      </c>
      <c r="P900" t="str">
        <f t="shared" si="167"/>
        <v>OK</v>
      </c>
    </row>
    <row r="901" spans="1:16" x14ac:dyDescent="0.25">
      <c r="A901">
        <f t="shared" si="168"/>
        <v>7</v>
      </c>
      <c r="B901" s="54">
        <f t="shared" si="165"/>
        <v>2</v>
      </c>
      <c r="C901" s="55" t="str">
        <f t="shared" si="169"/>
        <v>février</v>
      </c>
      <c r="D901">
        <f t="shared" si="166"/>
        <v>2018</v>
      </c>
      <c r="E901" s="13">
        <v>43143</v>
      </c>
      <c r="F901" s="16">
        <v>0.58333333333333337</v>
      </c>
      <c r="G901" s="16">
        <v>0.64583333333333337</v>
      </c>
      <c r="H901" s="16" t="s">
        <v>8</v>
      </c>
      <c r="J901" s="1">
        <f t="shared" si="160"/>
        <v>6.25E-2</v>
      </c>
      <c r="K901" s="2">
        <f t="shared" si="161"/>
        <v>0</v>
      </c>
      <c r="L901" s="2">
        <f t="shared" si="170"/>
        <v>2</v>
      </c>
      <c r="M901" s="2">
        <f t="shared" si="162"/>
        <v>82</v>
      </c>
      <c r="N901" s="2">
        <f t="shared" si="163"/>
        <v>99</v>
      </c>
      <c r="O901" s="6" t="str">
        <f t="shared" si="164"/>
        <v>Collège A
 de 14h 00 à 15h 30</v>
      </c>
      <c r="P901" t="str">
        <f t="shared" si="167"/>
        <v>OK</v>
      </c>
    </row>
    <row r="902" spans="1:16" x14ac:dyDescent="0.25">
      <c r="A902">
        <f t="shared" si="168"/>
        <v>7</v>
      </c>
      <c r="B902" s="54">
        <f t="shared" si="165"/>
        <v>2</v>
      </c>
      <c r="C902" s="55" t="str">
        <f t="shared" si="169"/>
        <v>février</v>
      </c>
      <c r="D902">
        <f t="shared" si="166"/>
        <v>2018</v>
      </c>
      <c r="E902" s="13">
        <v>43143</v>
      </c>
      <c r="F902" s="16">
        <v>0.64583333333333337</v>
      </c>
      <c r="G902" s="16">
        <v>0.70833333333333337</v>
      </c>
      <c r="H902" s="16" t="s">
        <v>9</v>
      </c>
      <c r="J902" s="1">
        <f t="shared" si="160"/>
        <v>6.25E-2</v>
      </c>
      <c r="K902" s="2">
        <f t="shared" si="161"/>
        <v>0</v>
      </c>
      <c r="L902" s="2">
        <f t="shared" si="170"/>
        <v>2</v>
      </c>
      <c r="M902" s="2">
        <f t="shared" si="162"/>
        <v>100</v>
      </c>
      <c r="N902" s="2">
        <f t="shared" si="163"/>
        <v>117</v>
      </c>
      <c r="O902" s="6" t="str">
        <f t="shared" si="164"/>
        <v>Collège B
 de 15h 30 à 17h 00</v>
      </c>
      <c r="P902" t="str">
        <f t="shared" si="167"/>
        <v>OK</v>
      </c>
    </row>
    <row r="903" spans="1:16" x14ac:dyDescent="0.25">
      <c r="A903">
        <f t="shared" si="168"/>
        <v>7</v>
      </c>
      <c r="B903" s="54">
        <f t="shared" si="165"/>
        <v>2</v>
      </c>
      <c r="C903" s="55" t="str">
        <f t="shared" si="169"/>
        <v>février</v>
      </c>
      <c r="D903">
        <f t="shared" si="166"/>
        <v>2018</v>
      </c>
      <c r="E903" s="13">
        <v>43143</v>
      </c>
      <c r="F903" s="16">
        <v>0.70833333333333337</v>
      </c>
      <c r="G903" s="16">
        <v>0.75</v>
      </c>
      <c r="H903" s="16" t="s">
        <v>7</v>
      </c>
      <c r="J903" s="1">
        <f t="shared" si="160"/>
        <v>4.166666666666663E-2</v>
      </c>
      <c r="K903" s="2">
        <f t="shared" si="161"/>
        <v>0</v>
      </c>
      <c r="L903" s="2">
        <f t="shared" si="170"/>
        <v>2</v>
      </c>
      <c r="M903" s="2">
        <f t="shared" si="162"/>
        <v>118</v>
      </c>
      <c r="N903" s="2">
        <f t="shared" si="163"/>
        <v>129</v>
      </c>
      <c r="O903" s="6" t="str">
        <f t="shared" si="164"/>
        <v>Gym Volontaire
 de 17h 00 à 18h 00</v>
      </c>
      <c r="P903" t="str">
        <f t="shared" si="167"/>
        <v>OK</v>
      </c>
    </row>
    <row r="904" spans="1:16" x14ac:dyDescent="0.25">
      <c r="A904">
        <f t="shared" si="168"/>
        <v>7</v>
      </c>
      <c r="B904" s="54">
        <f t="shared" si="165"/>
        <v>2</v>
      </c>
      <c r="C904" s="55" t="str">
        <f t="shared" si="169"/>
        <v>février</v>
      </c>
      <c r="D904">
        <f t="shared" si="166"/>
        <v>2018</v>
      </c>
      <c r="E904" s="13">
        <v>43143</v>
      </c>
      <c r="F904" s="16">
        <v>0.75</v>
      </c>
      <c r="G904" s="16">
        <v>0.9375</v>
      </c>
      <c r="H904" s="16" t="s">
        <v>10</v>
      </c>
      <c r="J904" s="1">
        <f t="shared" si="160"/>
        <v>0.1875</v>
      </c>
      <c r="K904" s="2">
        <f t="shared" si="161"/>
        <v>0</v>
      </c>
      <c r="L904" s="2">
        <f t="shared" si="170"/>
        <v>2</v>
      </c>
      <c r="M904" s="2">
        <f t="shared" si="162"/>
        <v>130</v>
      </c>
      <c r="N904" s="2">
        <f t="shared" si="163"/>
        <v>183</v>
      </c>
      <c r="O904" s="6" t="str">
        <f t="shared" si="164"/>
        <v>CNT
 de 18h 00 à 22h 30</v>
      </c>
      <c r="P904" t="str">
        <f t="shared" si="167"/>
        <v>OK</v>
      </c>
    </row>
    <row r="905" spans="1:16" x14ac:dyDescent="0.25">
      <c r="A905">
        <f t="shared" si="168"/>
        <v>7</v>
      </c>
      <c r="B905" s="54">
        <f t="shared" si="165"/>
        <v>3</v>
      </c>
      <c r="C905" s="55" t="str">
        <f t="shared" si="169"/>
        <v>février</v>
      </c>
      <c r="D905">
        <f t="shared" si="166"/>
        <v>2018</v>
      </c>
      <c r="E905" s="13">
        <v>43144</v>
      </c>
      <c r="F905" s="16">
        <v>0.3125</v>
      </c>
      <c r="G905" s="16">
        <v>0.34375</v>
      </c>
      <c r="H905" s="16" t="s">
        <v>11</v>
      </c>
      <c r="J905" s="1">
        <f t="shared" si="160"/>
        <v>3.125E-2</v>
      </c>
      <c r="K905" s="2">
        <f t="shared" si="161"/>
        <v>0</v>
      </c>
      <c r="L905" s="2">
        <f t="shared" si="170"/>
        <v>3</v>
      </c>
      <c r="M905" s="2">
        <f t="shared" si="162"/>
        <v>4</v>
      </c>
      <c r="N905" s="2">
        <f t="shared" si="163"/>
        <v>12</v>
      </c>
      <c r="O905" s="6" t="str">
        <f t="shared" si="164"/>
        <v>SDIS et/OU PSIG
 de 7h 30 à 8h 15</v>
      </c>
      <c r="P905" t="str">
        <f t="shared" si="167"/>
        <v>OK</v>
      </c>
    </row>
    <row r="906" spans="1:16" x14ac:dyDescent="0.25">
      <c r="A906">
        <f t="shared" si="168"/>
        <v>7</v>
      </c>
      <c r="B906" s="54">
        <f t="shared" si="165"/>
        <v>3</v>
      </c>
      <c r="C906" s="55" t="str">
        <f t="shared" si="169"/>
        <v>février</v>
      </c>
      <c r="D906">
        <f t="shared" si="166"/>
        <v>2018</v>
      </c>
      <c r="E906" s="13">
        <v>43144</v>
      </c>
      <c r="F906" s="16">
        <v>0.35416666666666669</v>
      </c>
      <c r="G906" s="16">
        <v>0.5</v>
      </c>
      <c r="H906" s="16" t="s">
        <v>12</v>
      </c>
      <c r="J906" s="1">
        <f t="shared" si="160"/>
        <v>0.14583333333333331</v>
      </c>
      <c r="K906" s="2">
        <f t="shared" si="161"/>
        <v>0</v>
      </c>
      <c r="L906" s="2">
        <f t="shared" si="170"/>
        <v>3</v>
      </c>
      <c r="M906" s="2">
        <f t="shared" si="162"/>
        <v>16</v>
      </c>
      <c r="N906" s="2">
        <f t="shared" si="163"/>
        <v>57</v>
      </c>
      <c r="O906" s="6" t="str">
        <f t="shared" si="164"/>
        <v>Collège C
 de 8h 30 à 12h 00</v>
      </c>
      <c r="P906" t="str">
        <f t="shared" si="167"/>
        <v>OK</v>
      </c>
    </row>
    <row r="907" spans="1:16" x14ac:dyDescent="0.25">
      <c r="A907">
        <f t="shared" si="168"/>
        <v>7</v>
      </c>
      <c r="B907" s="54">
        <f t="shared" si="165"/>
        <v>3</v>
      </c>
      <c r="C907" s="55" t="str">
        <f t="shared" si="169"/>
        <v>février</v>
      </c>
      <c r="D907">
        <f t="shared" si="166"/>
        <v>2018</v>
      </c>
      <c r="E907" s="13">
        <v>43144</v>
      </c>
      <c r="F907" s="16">
        <v>0.52083333333333337</v>
      </c>
      <c r="G907" s="16">
        <v>0.5625</v>
      </c>
      <c r="H907" s="16" t="s">
        <v>13</v>
      </c>
      <c r="J907" s="1">
        <f t="shared" si="160"/>
        <v>4.166666666666663E-2</v>
      </c>
      <c r="K907" s="2">
        <f t="shared" si="161"/>
        <v>0</v>
      </c>
      <c r="L907" s="2">
        <f t="shared" si="170"/>
        <v>3</v>
      </c>
      <c r="M907" s="2">
        <f t="shared" si="162"/>
        <v>64</v>
      </c>
      <c r="N907" s="2">
        <f t="shared" si="163"/>
        <v>75</v>
      </c>
      <c r="O907" s="6" t="str">
        <f t="shared" si="164"/>
        <v>Maison Des Cèdres
 de 12h 30 à 13h 30</v>
      </c>
      <c r="P907" t="str">
        <f t="shared" si="167"/>
        <v>OK</v>
      </c>
    </row>
    <row r="908" spans="1:16" x14ac:dyDescent="0.25">
      <c r="A908">
        <f t="shared" si="168"/>
        <v>7</v>
      </c>
      <c r="B908" s="54">
        <f t="shared" si="165"/>
        <v>3</v>
      </c>
      <c r="C908" s="55" t="str">
        <f t="shared" si="169"/>
        <v>février</v>
      </c>
      <c r="D908">
        <f t="shared" si="166"/>
        <v>2018</v>
      </c>
      <c r="E908" s="13">
        <v>43144</v>
      </c>
      <c r="F908" s="16">
        <v>0.58333333333333337</v>
      </c>
      <c r="G908" s="16">
        <v>0.75</v>
      </c>
      <c r="H908" s="16" t="s">
        <v>6</v>
      </c>
      <c r="J908" s="1">
        <f t="shared" si="160"/>
        <v>0.16666666666666663</v>
      </c>
      <c r="K908" s="2">
        <f t="shared" si="161"/>
        <v>0</v>
      </c>
      <c r="L908" s="2">
        <f t="shared" si="170"/>
        <v>3</v>
      </c>
      <c r="M908" s="2">
        <f t="shared" si="162"/>
        <v>82</v>
      </c>
      <c r="N908" s="2">
        <f t="shared" si="163"/>
        <v>129</v>
      </c>
      <c r="O908" s="6" t="str">
        <f t="shared" si="164"/>
        <v>Lycée
 de 14h 00 à 18h 00</v>
      </c>
      <c r="P908" t="str">
        <f t="shared" si="167"/>
        <v>OK</v>
      </c>
    </row>
    <row r="909" spans="1:16" x14ac:dyDescent="0.25">
      <c r="A909">
        <f t="shared" si="168"/>
        <v>7</v>
      </c>
      <c r="B909" s="54">
        <f t="shared" si="165"/>
        <v>3</v>
      </c>
      <c r="C909" s="55" t="str">
        <f t="shared" si="169"/>
        <v>février</v>
      </c>
      <c r="D909">
        <f t="shared" si="166"/>
        <v>2018</v>
      </c>
      <c r="E909" s="13">
        <v>43144</v>
      </c>
      <c r="F909" s="16">
        <v>0.75</v>
      </c>
      <c r="G909" s="16">
        <v>0.83333333333333337</v>
      </c>
      <c r="H909" s="16" t="s">
        <v>14</v>
      </c>
      <c r="J909" s="1">
        <f t="shared" si="160"/>
        <v>8.333333333333337E-2</v>
      </c>
      <c r="K909" s="2">
        <f t="shared" si="161"/>
        <v>0</v>
      </c>
      <c r="L909" s="2">
        <f t="shared" si="170"/>
        <v>3</v>
      </c>
      <c r="M909" s="2">
        <f t="shared" si="162"/>
        <v>130</v>
      </c>
      <c r="N909" s="2">
        <f t="shared" si="163"/>
        <v>153</v>
      </c>
      <c r="O909" s="6" t="str">
        <f t="shared" si="164"/>
        <v>Public
 de 18h 00 à 20h 00</v>
      </c>
      <c r="P909" t="str">
        <f t="shared" si="167"/>
        <v>OK</v>
      </c>
    </row>
    <row r="910" spans="1:16" x14ac:dyDescent="0.25">
      <c r="A910">
        <f t="shared" si="168"/>
        <v>7</v>
      </c>
      <c r="B910" s="54">
        <f t="shared" si="165"/>
        <v>3</v>
      </c>
      <c r="C910" s="55" t="str">
        <f t="shared" si="169"/>
        <v>février</v>
      </c>
      <c r="D910">
        <f t="shared" si="166"/>
        <v>2018</v>
      </c>
      <c r="E910" s="13">
        <v>43144</v>
      </c>
      <c r="F910" s="16">
        <v>0.83333333333333337</v>
      </c>
      <c r="G910" s="16">
        <v>0.9375</v>
      </c>
      <c r="H910" s="16" t="s">
        <v>10</v>
      </c>
      <c r="J910" s="1">
        <f t="shared" ref="J910:J973" si="171">G910-F910</f>
        <v>0.10416666666666663</v>
      </c>
      <c r="K910" s="2">
        <f t="shared" ref="K910:K973" si="172">I910*J910*24</f>
        <v>0</v>
      </c>
      <c r="L910" s="2">
        <f t="shared" si="170"/>
        <v>3</v>
      </c>
      <c r="M910" s="2">
        <f t="shared" ref="M910:M973" si="173">288*F910-86</f>
        <v>154</v>
      </c>
      <c r="N910" s="2">
        <f t="shared" ref="N910:N973" si="174">288*G910-87</f>
        <v>183</v>
      </c>
      <c r="O910" s="6" t="str">
        <f t="shared" ref="O910:O973" si="175">H910&amp;CHAR(10)&amp;" de "&amp;HOUR(F910)&amp;"h "&amp;IF(MINUTE(F910)=0,"00",MINUTE(F910))&amp;" à "&amp;HOUR(G910)&amp;"h "&amp;IF(MINUTE(G910)=0,"00",MINUTE(G910))&amp;IF(I910&lt;1,"",CHAR(10)&amp;" "&amp;I910&amp;" participants")</f>
        <v>CNT
 de 20h 00 à 22h 30</v>
      </c>
      <c r="P910" t="str">
        <f t="shared" si="167"/>
        <v>OK</v>
      </c>
    </row>
    <row r="911" spans="1:16" x14ac:dyDescent="0.25">
      <c r="A911">
        <f t="shared" si="168"/>
        <v>7</v>
      </c>
      <c r="B911" s="54">
        <f t="shared" ref="B911:B974" si="176">WEEKDAY(E911)</f>
        <v>4</v>
      </c>
      <c r="C911" s="55" t="str">
        <f t="shared" si="169"/>
        <v>février</v>
      </c>
      <c r="D911">
        <f t="shared" si="166"/>
        <v>2018</v>
      </c>
      <c r="E911" s="13">
        <v>43145</v>
      </c>
      <c r="F911" s="16">
        <v>0.33333333333333331</v>
      </c>
      <c r="G911" s="16">
        <v>0.41666666666666669</v>
      </c>
      <c r="H911" s="16" t="s">
        <v>6</v>
      </c>
      <c r="J911" s="1">
        <f t="shared" si="171"/>
        <v>8.333333333333337E-2</v>
      </c>
      <c r="K911" s="2">
        <f t="shared" si="172"/>
        <v>0</v>
      </c>
      <c r="L911" s="2">
        <f t="shared" si="170"/>
        <v>4</v>
      </c>
      <c r="M911" s="2">
        <f t="shared" si="173"/>
        <v>10</v>
      </c>
      <c r="N911" s="2">
        <f t="shared" si="174"/>
        <v>33</v>
      </c>
      <c r="O911" s="6" t="str">
        <f t="shared" si="175"/>
        <v>Lycée
 de 8h 00 à 10h 00</v>
      </c>
      <c r="P911" t="str">
        <f t="shared" si="167"/>
        <v>OK</v>
      </c>
    </row>
    <row r="912" spans="1:16" x14ac:dyDescent="0.25">
      <c r="A912">
        <f t="shared" si="168"/>
        <v>7</v>
      </c>
      <c r="B912" s="54">
        <f t="shared" si="176"/>
        <v>4</v>
      </c>
      <c r="C912" s="55" t="str">
        <f t="shared" si="169"/>
        <v>février</v>
      </c>
      <c r="D912">
        <f t="shared" si="166"/>
        <v>2018</v>
      </c>
      <c r="E912" s="13">
        <v>43145</v>
      </c>
      <c r="F912" s="16">
        <v>0.41666666666666669</v>
      </c>
      <c r="G912" s="16">
        <v>0.5</v>
      </c>
      <c r="H912" s="16" t="s">
        <v>6</v>
      </c>
      <c r="J912" s="1">
        <f t="shared" si="171"/>
        <v>8.3333333333333315E-2</v>
      </c>
      <c r="K912" s="2">
        <f t="shared" si="172"/>
        <v>0</v>
      </c>
      <c r="L912" s="2">
        <f t="shared" si="170"/>
        <v>4</v>
      </c>
      <c r="M912" s="2">
        <f t="shared" si="173"/>
        <v>34</v>
      </c>
      <c r="N912" s="2">
        <f t="shared" si="174"/>
        <v>57</v>
      </c>
      <c r="O912" s="6" t="str">
        <f t="shared" si="175"/>
        <v>Lycée
 de 10h 00 à 12h 00</v>
      </c>
      <c r="P912" t="str">
        <f t="shared" si="167"/>
        <v>OK</v>
      </c>
    </row>
    <row r="913" spans="1:16" x14ac:dyDescent="0.25">
      <c r="A913">
        <f t="shared" si="168"/>
        <v>7</v>
      </c>
      <c r="B913" s="54">
        <f t="shared" si="176"/>
        <v>4</v>
      </c>
      <c r="C913" s="55" t="str">
        <f t="shared" si="169"/>
        <v>février</v>
      </c>
      <c r="D913">
        <f t="shared" ref="D913:D976" si="177">YEAR(E913)</f>
        <v>2018</v>
      </c>
      <c r="E913" s="13">
        <v>43145</v>
      </c>
      <c r="F913" s="16">
        <v>0.52083333333333337</v>
      </c>
      <c r="G913" s="16">
        <v>0.60416666666666663</v>
      </c>
      <c r="H913" s="16" t="s">
        <v>10</v>
      </c>
      <c r="J913" s="1">
        <f t="shared" si="171"/>
        <v>8.3333333333333259E-2</v>
      </c>
      <c r="K913" s="2">
        <f t="shared" si="172"/>
        <v>0</v>
      </c>
      <c r="L913" s="2">
        <f t="shared" si="170"/>
        <v>4</v>
      </c>
      <c r="M913" s="2">
        <f t="shared" si="173"/>
        <v>64</v>
      </c>
      <c r="N913" s="2">
        <f t="shared" si="174"/>
        <v>87</v>
      </c>
      <c r="O913" s="6" t="str">
        <f t="shared" si="175"/>
        <v>CNT
 de 12h 30 à 14h 30</v>
      </c>
      <c r="P913" t="str">
        <f t="shared" si="167"/>
        <v>OK</v>
      </c>
    </row>
    <row r="914" spans="1:16" x14ac:dyDescent="0.25">
      <c r="A914">
        <f t="shared" si="168"/>
        <v>7</v>
      </c>
      <c r="B914" s="54">
        <f t="shared" si="176"/>
        <v>4</v>
      </c>
      <c r="C914" s="55" t="str">
        <f t="shared" si="169"/>
        <v>février</v>
      </c>
      <c r="D914">
        <f t="shared" si="177"/>
        <v>2018</v>
      </c>
      <c r="E914" s="13">
        <v>43145</v>
      </c>
      <c r="F914" s="16">
        <v>0.60416666666666663</v>
      </c>
      <c r="G914" s="16">
        <v>0.79166666666666663</v>
      </c>
      <c r="H914" s="16" t="s">
        <v>14</v>
      </c>
      <c r="J914" s="1">
        <f t="shared" si="171"/>
        <v>0.1875</v>
      </c>
      <c r="K914" s="2">
        <f t="shared" si="172"/>
        <v>0</v>
      </c>
      <c r="L914" s="2">
        <f t="shared" si="170"/>
        <v>4</v>
      </c>
      <c r="M914" s="2">
        <f t="shared" si="173"/>
        <v>88</v>
      </c>
      <c r="N914" s="2">
        <f t="shared" si="174"/>
        <v>141</v>
      </c>
      <c r="O914" s="6" t="str">
        <f t="shared" si="175"/>
        <v>Public
 de 14h 30 à 19h 00</v>
      </c>
      <c r="P914" t="str">
        <f t="shared" si="167"/>
        <v>OK</v>
      </c>
    </row>
    <row r="915" spans="1:16" x14ac:dyDescent="0.25">
      <c r="A915">
        <f t="shared" si="168"/>
        <v>7</v>
      </c>
      <c r="B915" s="54">
        <f t="shared" si="176"/>
        <v>4</v>
      </c>
      <c r="C915" s="55" t="str">
        <f t="shared" si="169"/>
        <v>février</v>
      </c>
      <c r="D915">
        <f t="shared" si="177"/>
        <v>2018</v>
      </c>
      <c r="E915" s="13">
        <v>43145</v>
      </c>
      <c r="F915" s="16">
        <v>0.79166666666666663</v>
      </c>
      <c r="G915" s="16">
        <v>0.83333333333333337</v>
      </c>
      <c r="H915" s="16" t="s">
        <v>10</v>
      </c>
      <c r="J915" s="1">
        <f t="shared" si="171"/>
        <v>4.1666666666666741E-2</v>
      </c>
      <c r="K915" s="2">
        <f t="shared" si="172"/>
        <v>0</v>
      </c>
      <c r="L915" s="2">
        <f t="shared" si="170"/>
        <v>4</v>
      </c>
      <c r="M915" s="2">
        <f t="shared" si="173"/>
        <v>142</v>
      </c>
      <c r="N915" s="2">
        <f t="shared" si="174"/>
        <v>153</v>
      </c>
      <c r="O915" s="6" t="str">
        <f t="shared" si="175"/>
        <v>CNT
 de 19h 00 à 20h 00</v>
      </c>
      <c r="P915" t="str">
        <f t="shared" si="167"/>
        <v>OK</v>
      </c>
    </row>
    <row r="916" spans="1:16" x14ac:dyDescent="0.25">
      <c r="A916">
        <f t="shared" si="168"/>
        <v>7</v>
      </c>
      <c r="B916" s="54">
        <f t="shared" si="176"/>
        <v>4</v>
      </c>
      <c r="C916" s="55" t="str">
        <f t="shared" si="169"/>
        <v>février</v>
      </c>
      <c r="D916">
        <f t="shared" si="177"/>
        <v>2018</v>
      </c>
      <c r="E916" s="13">
        <v>43145</v>
      </c>
      <c r="F916" s="16">
        <v>0.83333333333333337</v>
      </c>
      <c r="G916" s="16">
        <v>0.9375</v>
      </c>
      <c r="H916" s="16" t="s">
        <v>25</v>
      </c>
      <c r="J916" s="1">
        <f t="shared" si="171"/>
        <v>0.10416666666666663</v>
      </c>
      <c r="K916" s="2">
        <f t="shared" si="172"/>
        <v>0</v>
      </c>
      <c r="L916" s="2">
        <f t="shared" si="170"/>
        <v>4</v>
      </c>
      <c r="M916" s="2">
        <f t="shared" si="173"/>
        <v>154</v>
      </c>
      <c r="N916" s="2">
        <f t="shared" si="174"/>
        <v>183</v>
      </c>
      <c r="O916" s="6" t="str">
        <f t="shared" si="175"/>
        <v>Plongeurs masqués
 de 20h 00 à 22h 30</v>
      </c>
      <c r="P916" t="str">
        <f t="shared" si="167"/>
        <v>OK</v>
      </c>
    </row>
    <row r="917" spans="1:16" x14ac:dyDescent="0.25">
      <c r="A917">
        <f t="shared" si="168"/>
        <v>7</v>
      </c>
      <c r="B917" s="54">
        <f t="shared" si="176"/>
        <v>5</v>
      </c>
      <c r="C917" s="55" t="str">
        <f t="shared" si="169"/>
        <v>février</v>
      </c>
      <c r="D917">
        <f t="shared" si="177"/>
        <v>2018</v>
      </c>
      <c r="E917" s="13">
        <v>43146</v>
      </c>
      <c r="F917" s="16">
        <v>0.35416666666666669</v>
      </c>
      <c r="G917" s="16">
        <v>0.41666666666666669</v>
      </c>
      <c r="H917" s="16" t="s">
        <v>9</v>
      </c>
      <c r="J917" s="1">
        <f t="shared" si="171"/>
        <v>6.25E-2</v>
      </c>
      <c r="K917" s="2">
        <f t="shared" si="172"/>
        <v>0</v>
      </c>
      <c r="L917" s="2">
        <f t="shared" si="170"/>
        <v>5</v>
      </c>
      <c r="M917" s="2">
        <f t="shared" si="173"/>
        <v>16</v>
      </c>
      <c r="N917" s="2">
        <f t="shared" si="174"/>
        <v>33</v>
      </c>
      <c r="O917" s="6" t="str">
        <f t="shared" si="175"/>
        <v>Collège B
 de 8h 30 à 10h 00</v>
      </c>
      <c r="P917" t="str">
        <f t="shared" si="167"/>
        <v>OK</v>
      </c>
    </row>
    <row r="918" spans="1:16" x14ac:dyDescent="0.25">
      <c r="A918">
        <f t="shared" si="168"/>
        <v>7</v>
      </c>
      <c r="B918" s="54">
        <f t="shared" si="176"/>
        <v>5</v>
      </c>
      <c r="C918" s="55" t="str">
        <f t="shared" si="169"/>
        <v>février</v>
      </c>
      <c r="D918">
        <f t="shared" si="177"/>
        <v>2018</v>
      </c>
      <c r="E918" s="13">
        <v>43146</v>
      </c>
      <c r="F918" s="16">
        <v>0.52083333333333337</v>
      </c>
      <c r="G918" s="16">
        <v>0.5625</v>
      </c>
      <c r="H918" s="16" t="s">
        <v>18</v>
      </c>
      <c r="J918" s="1">
        <f t="shared" si="171"/>
        <v>4.166666666666663E-2</v>
      </c>
      <c r="K918" s="2">
        <f t="shared" si="172"/>
        <v>0</v>
      </c>
      <c r="L918" s="2">
        <f t="shared" si="170"/>
        <v>5</v>
      </c>
      <c r="M918" s="2">
        <f t="shared" si="173"/>
        <v>64</v>
      </c>
      <c r="N918" s="2">
        <f t="shared" si="174"/>
        <v>75</v>
      </c>
      <c r="O918" s="6" t="str">
        <f t="shared" si="175"/>
        <v>Inss
 de 12h 30 à 13h 30</v>
      </c>
      <c r="P918" t="str">
        <f t="shared" si="167"/>
        <v>OK</v>
      </c>
    </row>
    <row r="919" spans="1:16" x14ac:dyDescent="0.25">
      <c r="A919">
        <f t="shared" si="168"/>
        <v>7</v>
      </c>
      <c r="B919" s="54">
        <f t="shared" si="176"/>
        <v>5</v>
      </c>
      <c r="C919" s="55" t="str">
        <f t="shared" si="169"/>
        <v>février</v>
      </c>
      <c r="D919">
        <f t="shared" si="177"/>
        <v>2018</v>
      </c>
      <c r="E919" s="13">
        <v>43146</v>
      </c>
      <c r="F919" s="16">
        <v>0.58333333333333337</v>
      </c>
      <c r="G919" s="16">
        <v>0.61111111111111105</v>
      </c>
      <c r="H919" s="16" t="s">
        <v>19</v>
      </c>
      <c r="J919" s="1">
        <f t="shared" si="171"/>
        <v>2.7777777777777679E-2</v>
      </c>
      <c r="K919" s="2">
        <f t="shared" si="172"/>
        <v>0</v>
      </c>
      <c r="L919" s="2">
        <f t="shared" si="170"/>
        <v>5</v>
      </c>
      <c r="M919" s="2">
        <f t="shared" si="173"/>
        <v>82</v>
      </c>
      <c r="N919" s="2">
        <f t="shared" si="174"/>
        <v>88.999999999999972</v>
      </c>
      <c r="O919" s="6" t="str">
        <f t="shared" si="175"/>
        <v>Ecole Primaire A
 de 14h 00 à 14h 40</v>
      </c>
      <c r="P919" t="str">
        <f t="shared" si="167"/>
        <v>OK</v>
      </c>
    </row>
    <row r="920" spans="1:16" x14ac:dyDescent="0.25">
      <c r="A920">
        <f t="shared" si="168"/>
        <v>7</v>
      </c>
      <c r="B920" s="54">
        <f t="shared" si="176"/>
        <v>5</v>
      </c>
      <c r="C920" s="55" t="str">
        <f t="shared" si="169"/>
        <v>février</v>
      </c>
      <c r="D920">
        <f t="shared" si="177"/>
        <v>2018</v>
      </c>
      <c r="E920" s="13">
        <v>43146</v>
      </c>
      <c r="F920" s="16">
        <v>0.61458333333333337</v>
      </c>
      <c r="G920" s="16">
        <v>0.64236111111111105</v>
      </c>
      <c r="H920" s="16" t="s">
        <v>19</v>
      </c>
      <c r="J920" s="1">
        <f t="shared" si="171"/>
        <v>2.7777777777777679E-2</v>
      </c>
      <c r="K920" s="2">
        <f t="shared" si="172"/>
        <v>0</v>
      </c>
      <c r="L920" s="2">
        <f t="shared" si="170"/>
        <v>5</v>
      </c>
      <c r="M920" s="2">
        <f t="shared" si="173"/>
        <v>91</v>
      </c>
      <c r="N920" s="2">
        <f t="shared" si="174"/>
        <v>97.999999999999972</v>
      </c>
      <c r="O920" s="6" t="str">
        <f t="shared" si="175"/>
        <v>Ecole Primaire A
 de 14h 45 à 15h 25</v>
      </c>
      <c r="P920" t="str">
        <f t="shared" si="167"/>
        <v>OK</v>
      </c>
    </row>
    <row r="921" spans="1:16" x14ac:dyDescent="0.25">
      <c r="A921">
        <f t="shared" si="168"/>
        <v>7</v>
      </c>
      <c r="B921" s="54">
        <f t="shared" si="176"/>
        <v>5</v>
      </c>
      <c r="C921" s="55" t="str">
        <f t="shared" si="169"/>
        <v>février</v>
      </c>
      <c r="D921">
        <f t="shared" si="177"/>
        <v>2018</v>
      </c>
      <c r="E921" s="13">
        <v>43146</v>
      </c>
      <c r="F921" s="16">
        <v>0.66666666666666663</v>
      </c>
      <c r="G921" s="16">
        <v>0.75</v>
      </c>
      <c r="H921" s="16" t="s">
        <v>6</v>
      </c>
      <c r="J921" s="1">
        <f t="shared" si="171"/>
        <v>8.333333333333337E-2</v>
      </c>
      <c r="K921" s="2">
        <f t="shared" si="172"/>
        <v>0</v>
      </c>
      <c r="L921" s="2">
        <f t="shared" si="170"/>
        <v>5</v>
      </c>
      <c r="M921" s="2">
        <f t="shared" si="173"/>
        <v>106</v>
      </c>
      <c r="N921" s="2">
        <f t="shared" si="174"/>
        <v>129</v>
      </c>
      <c r="O921" s="6" t="str">
        <f t="shared" si="175"/>
        <v>Lycée
 de 16h 00 à 18h 00</v>
      </c>
      <c r="P921" t="str">
        <f t="shared" si="167"/>
        <v>OK</v>
      </c>
    </row>
    <row r="922" spans="1:16" x14ac:dyDescent="0.25">
      <c r="A922">
        <f t="shared" si="168"/>
        <v>7</v>
      </c>
      <c r="B922" s="54">
        <f t="shared" si="176"/>
        <v>5</v>
      </c>
      <c r="C922" s="55" t="str">
        <f t="shared" si="169"/>
        <v>février</v>
      </c>
      <c r="D922">
        <f t="shared" si="177"/>
        <v>2018</v>
      </c>
      <c r="E922" s="13">
        <v>43146</v>
      </c>
      <c r="F922" s="16">
        <v>0.75</v>
      </c>
      <c r="G922" s="16">
        <v>0.83333333333333337</v>
      </c>
      <c r="H922" s="16" t="s">
        <v>14</v>
      </c>
      <c r="J922" s="1">
        <f t="shared" si="171"/>
        <v>8.333333333333337E-2</v>
      </c>
      <c r="K922" s="2">
        <f t="shared" si="172"/>
        <v>0</v>
      </c>
      <c r="L922" s="2">
        <f t="shared" si="170"/>
        <v>5</v>
      </c>
      <c r="M922" s="2">
        <f t="shared" si="173"/>
        <v>130</v>
      </c>
      <c r="N922" s="2">
        <f t="shared" si="174"/>
        <v>153</v>
      </c>
      <c r="O922" s="6" t="str">
        <f t="shared" si="175"/>
        <v>Public
 de 18h 00 à 20h 00</v>
      </c>
      <c r="P922" t="str">
        <f t="shared" si="167"/>
        <v>OK</v>
      </c>
    </row>
    <row r="923" spans="1:16" x14ac:dyDescent="0.25">
      <c r="A923">
        <f t="shared" si="168"/>
        <v>7</v>
      </c>
      <c r="B923" s="54">
        <f t="shared" si="176"/>
        <v>5</v>
      </c>
      <c r="C923" s="55" t="str">
        <f t="shared" si="169"/>
        <v>février</v>
      </c>
      <c r="D923">
        <f t="shared" si="177"/>
        <v>2018</v>
      </c>
      <c r="E923" s="13">
        <v>43146</v>
      </c>
      <c r="F923" s="16">
        <v>0.83333333333333337</v>
      </c>
      <c r="G923" s="16">
        <v>0.9375</v>
      </c>
      <c r="H923" s="16" t="s">
        <v>10</v>
      </c>
      <c r="J923" s="1">
        <f t="shared" si="171"/>
        <v>0.10416666666666663</v>
      </c>
      <c r="K923" s="2">
        <f t="shared" si="172"/>
        <v>0</v>
      </c>
      <c r="L923" s="2">
        <f t="shared" si="170"/>
        <v>5</v>
      </c>
      <c r="M923" s="2">
        <f t="shared" si="173"/>
        <v>154</v>
      </c>
      <c r="N923" s="2">
        <f t="shared" si="174"/>
        <v>183</v>
      </c>
      <c r="O923" s="6" t="str">
        <f t="shared" si="175"/>
        <v>CNT
 de 20h 00 à 22h 30</v>
      </c>
      <c r="P923" t="str">
        <f t="shared" si="167"/>
        <v>OK</v>
      </c>
    </row>
    <row r="924" spans="1:16" x14ac:dyDescent="0.25">
      <c r="A924">
        <f t="shared" si="168"/>
        <v>7</v>
      </c>
      <c r="B924" s="54">
        <f t="shared" si="176"/>
        <v>6</v>
      </c>
      <c r="C924" s="55" t="str">
        <f t="shared" si="169"/>
        <v>février</v>
      </c>
      <c r="D924">
        <f t="shared" si="177"/>
        <v>2018</v>
      </c>
      <c r="E924" s="13">
        <v>43147</v>
      </c>
      <c r="F924" s="16">
        <v>0.375</v>
      </c>
      <c r="G924" s="16">
        <v>0.47916666666666669</v>
      </c>
      <c r="H924" s="16" t="s">
        <v>21</v>
      </c>
      <c r="J924" s="1">
        <f t="shared" si="171"/>
        <v>0.10416666666666669</v>
      </c>
      <c r="K924" s="2">
        <f t="shared" si="172"/>
        <v>0</v>
      </c>
      <c r="L924" s="2">
        <f t="shared" si="170"/>
        <v>6</v>
      </c>
      <c r="M924" s="2">
        <f t="shared" si="173"/>
        <v>22</v>
      </c>
      <c r="N924" s="2">
        <f t="shared" si="174"/>
        <v>51</v>
      </c>
      <c r="O924" s="6" t="str">
        <f t="shared" si="175"/>
        <v>Ecole Primaire B
 de 9h 00 à 11h 30</v>
      </c>
      <c r="P924" t="str">
        <f t="shared" si="167"/>
        <v>OK</v>
      </c>
    </row>
    <row r="925" spans="1:16" x14ac:dyDescent="0.25">
      <c r="A925">
        <f t="shared" si="168"/>
        <v>7</v>
      </c>
      <c r="B925" s="54">
        <f t="shared" si="176"/>
        <v>6</v>
      </c>
      <c r="C925" s="55" t="str">
        <f t="shared" si="169"/>
        <v>février</v>
      </c>
      <c r="D925">
        <f t="shared" si="177"/>
        <v>2018</v>
      </c>
      <c r="E925" s="13">
        <v>43147</v>
      </c>
      <c r="F925" s="16">
        <v>0.52083333333333337</v>
      </c>
      <c r="G925" s="16">
        <v>0.5625</v>
      </c>
      <c r="H925" s="16" t="s">
        <v>13</v>
      </c>
      <c r="J925" s="1">
        <f t="shared" si="171"/>
        <v>4.166666666666663E-2</v>
      </c>
      <c r="K925" s="2">
        <f t="shared" si="172"/>
        <v>0</v>
      </c>
      <c r="L925" s="2">
        <f t="shared" si="170"/>
        <v>6</v>
      </c>
      <c r="M925" s="2">
        <f t="shared" si="173"/>
        <v>64</v>
      </c>
      <c r="N925" s="2">
        <f t="shared" si="174"/>
        <v>75</v>
      </c>
      <c r="O925" s="6" t="str">
        <f t="shared" si="175"/>
        <v>Maison Des Cèdres
 de 12h 30 à 13h 30</v>
      </c>
      <c r="P925" t="str">
        <f t="shared" si="167"/>
        <v>OK</v>
      </c>
    </row>
    <row r="926" spans="1:16" x14ac:dyDescent="0.25">
      <c r="A926">
        <f t="shared" si="168"/>
        <v>7</v>
      </c>
      <c r="B926" s="54">
        <f t="shared" si="176"/>
        <v>6</v>
      </c>
      <c r="C926" s="55" t="str">
        <f t="shared" si="169"/>
        <v>février</v>
      </c>
      <c r="D926">
        <f t="shared" si="177"/>
        <v>2018</v>
      </c>
      <c r="E926" s="13">
        <v>43147</v>
      </c>
      <c r="F926" s="16">
        <v>0.58333333333333337</v>
      </c>
      <c r="G926" s="16">
        <v>0.66666666666666663</v>
      </c>
      <c r="H926" s="16" t="s">
        <v>6</v>
      </c>
      <c r="J926" s="1">
        <f t="shared" si="171"/>
        <v>8.3333333333333259E-2</v>
      </c>
      <c r="K926" s="2">
        <f t="shared" si="172"/>
        <v>0</v>
      </c>
      <c r="L926" s="2">
        <f t="shared" si="170"/>
        <v>6</v>
      </c>
      <c r="M926" s="2">
        <f t="shared" si="173"/>
        <v>82</v>
      </c>
      <c r="N926" s="2">
        <f t="shared" si="174"/>
        <v>105</v>
      </c>
      <c r="O926" s="6" t="str">
        <f t="shared" si="175"/>
        <v>Lycée
 de 14h 00 à 16h 00</v>
      </c>
      <c r="P926" t="str">
        <f t="shared" si="167"/>
        <v>OK</v>
      </c>
    </row>
    <row r="927" spans="1:16" x14ac:dyDescent="0.25">
      <c r="A927">
        <f t="shared" si="168"/>
        <v>7</v>
      </c>
      <c r="B927" s="54">
        <f t="shared" si="176"/>
        <v>6</v>
      </c>
      <c r="C927" s="55" t="str">
        <f t="shared" si="169"/>
        <v>février</v>
      </c>
      <c r="D927">
        <f t="shared" si="177"/>
        <v>2018</v>
      </c>
      <c r="E927" s="13">
        <v>43147</v>
      </c>
      <c r="F927" s="16">
        <v>0.66666666666666663</v>
      </c>
      <c r="G927" s="16">
        <v>0.75</v>
      </c>
      <c r="H927" s="16" t="s">
        <v>6</v>
      </c>
      <c r="J927" s="1">
        <f t="shared" si="171"/>
        <v>8.333333333333337E-2</v>
      </c>
      <c r="K927" s="2">
        <f t="shared" si="172"/>
        <v>0</v>
      </c>
      <c r="L927" s="2">
        <f t="shared" si="170"/>
        <v>6</v>
      </c>
      <c r="M927" s="2">
        <f t="shared" si="173"/>
        <v>106</v>
      </c>
      <c r="N927" s="2">
        <f t="shared" si="174"/>
        <v>129</v>
      </c>
      <c r="O927" s="6" t="str">
        <f t="shared" si="175"/>
        <v>Lycée
 de 16h 00 à 18h 00</v>
      </c>
      <c r="P927" t="str">
        <f t="shared" si="167"/>
        <v>OK</v>
      </c>
    </row>
    <row r="928" spans="1:16" x14ac:dyDescent="0.25">
      <c r="A928">
        <f t="shared" si="168"/>
        <v>7</v>
      </c>
      <c r="B928" s="54">
        <f t="shared" si="176"/>
        <v>6</v>
      </c>
      <c r="C928" s="55" t="str">
        <f t="shared" si="169"/>
        <v>février</v>
      </c>
      <c r="D928">
        <f t="shared" si="177"/>
        <v>2018</v>
      </c>
      <c r="E928" s="13">
        <v>43147</v>
      </c>
      <c r="F928" s="16">
        <v>0.75</v>
      </c>
      <c r="G928" s="16">
        <v>0.83333333333333337</v>
      </c>
      <c r="H928" s="16" t="s">
        <v>14</v>
      </c>
      <c r="J928" s="1">
        <f t="shared" si="171"/>
        <v>8.333333333333337E-2</v>
      </c>
      <c r="K928" s="2">
        <f t="shared" si="172"/>
        <v>0</v>
      </c>
      <c r="L928" s="2">
        <f t="shared" si="170"/>
        <v>6</v>
      </c>
      <c r="M928" s="2">
        <f t="shared" si="173"/>
        <v>130</v>
      </c>
      <c r="N928" s="2">
        <f t="shared" si="174"/>
        <v>153</v>
      </c>
      <c r="O928" s="6" t="str">
        <f t="shared" si="175"/>
        <v>Public
 de 18h 00 à 20h 00</v>
      </c>
      <c r="P928" t="str">
        <f t="shared" si="167"/>
        <v>OK</v>
      </c>
    </row>
    <row r="929" spans="1:16" x14ac:dyDescent="0.25">
      <c r="A929">
        <f t="shared" si="168"/>
        <v>7</v>
      </c>
      <c r="B929" s="54">
        <f t="shared" si="176"/>
        <v>6</v>
      </c>
      <c r="C929" s="55" t="str">
        <f t="shared" si="169"/>
        <v>février</v>
      </c>
      <c r="D929">
        <f t="shared" si="177"/>
        <v>2018</v>
      </c>
      <c r="E929" s="13">
        <v>43147</v>
      </c>
      <c r="F929" s="16">
        <v>0.83333333333333337</v>
      </c>
      <c r="G929" s="16">
        <v>0.875</v>
      </c>
      <c r="H929" s="16" t="s">
        <v>10</v>
      </c>
      <c r="J929" s="1">
        <f t="shared" si="171"/>
        <v>4.166666666666663E-2</v>
      </c>
      <c r="K929" s="2">
        <f t="shared" si="172"/>
        <v>0</v>
      </c>
      <c r="L929" s="2">
        <f t="shared" si="170"/>
        <v>6</v>
      </c>
      <c r="M929" s="2">
        <f t="shared" si="173"/>
        <v>154</v>
      </c>
      <c r="N929" s="2">
        <f t="shared" si="174"/>
        <v>165</v>
      </c>
      <c r="O929" s="6" t="str">
        <f t="shared" si="175"/>
        <v>CNT
 de 20h 00 à 21h 00</v>
      </c>
      <c r="P929" t="str">
        <f t="shared" si="167"/>
        <v>OK</v>
      </c>
    </row>
    <row r="930" spans="1:16" x14ac:dyDescent="0.25">
      <c r="A930">
        <f t="shared" si="168"/>
        <v>7</v>
      </c>
      <c r="B930" s="54">
        <f t="shared" si="176"/>
        <v>6</v>
      </c>
      <c r="C930" s="55" t="str">
        <f t="shared" si="169"/>
        <v>février</v>
      </c>
      <c r="D930">
        <f t="shared" si="177"/>
        <v>2018</v>
      </c>
      <c r="E930" s="13">
        <v>43147</v>
      </c>
      <c r="F930" s="16">
        <v>0.875</v>
      </c>
      <c r="G930" s="16">
        <v>0.9375</v>
      </c>
      <c r="H930" s="16" t="s">
        <v>22</v>
      </c>
      <c r="J930" s="1">
        <f t="shared" si="171"/>
        <v>6.25E-2</v>
      </c>
      <c r="K930" s="2">
        <f t="shared" si="172"/>
        <v>0</v>
      </c>
      <c r="L930" s="2">
        <f t="shared" si="170"/>
        <v>6</v>
      </c>
      <c r="M930" s="2">
        <f t="shared" si="173"/>
        <v>166</v>
      </c>
      <c r="N930" s="2">
        <f t="shared" si="174"/>
        <v>183</v>
      </c>
      <c r="O930" s="6" t="str">
        <f t="shared" si="175"/>
        <v>TVSV
 de 21h 00 à 22h 30</v>
      </c>
      <c r="P930" t="str">
        <f t="shared" si="167"/>
        <v>OK</v>
      </c>
    </row>
    <row r="931" spans="1:16" x14ac:dyDescent="0.25">
      <c r="A931">
        <f t="shared" si="168"/>
        <v>7</v>
      </c>
      <c r="B931" s="54">
        <f t="shared" si="176"/>
        <v>7</v>
      </c>
      <c r="C931" s="55" t="str">
        <f t="shared" si="169"/>
        <v>février</v>
      </c>
      <c r="D931">
        <f t="shared" si="177"/>
        <v>2018</v>
      </c>
      <c r="E931" s="13">
        <v>43148</v>
      </c>
      <c r="F931" s="16">
        <v>0.33333333333333331</v>
      </c>
      <c r="G931" s="16">
        <v>0.375</v>
      </c>
      <c r="H931" s="16" t="s">
        <v>7</v>
      </c>
      <c r="J931" s="1">
        <f t="shared" si="171"/>
        <v>4.1666666666666685E-2</v>
      </c>
      <c r="K931" s="2">
        <f t="shared" si="172"/>
        <v>0</v>
      </c>
      <c r="L931" s="2">
        <f t="shared" si="170"/>
        <v>7</v>
      </c>
      <c r="M931" s="2">
        <f t="shared" si="173"/>
        <v>10</v>
      </c>
      <c r="N931" s="2">
        <f t="shared" si="174"/>
        <v>21</v>
      </c>
      <c r="O931" s="6" t="str">
        <f t="shared" si="175"/>
        <v>Gym Volontaire
 de 8h 00 à 9h 00</v>
      </c>
      <c r="P931" t="str">
        <f t="shared" si="167"/>
        <v>OK</v>
      </c>
    </row>
    <row r="932" spans="1:16" x14ac:dyDescent="0.25">
      <c r="A932">
        <f t="shared" si="168"/>
        <v>7</v>
      </c>
      <c r="B932" s="54">
        <f t="shared" si="176"/>
        <v>7</v>
      </c>
      <c r="C932" s="55" t="str">
        <f t="shared" si="169"/>
        <v>février</v>
      </c>
      <c r="D932">
        <f t="shared" si="177"/>
        <v>2018</v>
      </c>
      <c r="E932" s="13">
        <v>43148</v>
      </c>
      <c r="F932" s="16">
        <v>0.375</v>
      </c>
      <c r="G932" s="16">
        <v>0.45833333333333331</v>
      </c>
      <c r="H932" s="16" t="s">
        <v>23</v>
      </c>
      <c r="J932" s="1">
        <f t="shared" si="171"/>
        <v>8.3333333333333315E-2</v>
      </c>
      <c r="K932" s="2">
        <f t="shared" si="172"/>
        <v>0</v>
      </c>
      <c r="L932" s="2">
        <f t="shared" si="170"/>
        <v>7</v>
      </c>
      <c r="M932" s="2">
        <f t="shared" si="173"/>
        <v>22</v>
      </c>
      <c r="N932" s="2">
        <f t="shared" si="174"/>
        <v>45</v>
      </c>
      <c r="O932" s="6" t="str">
        <f t="shared" si="175"/>
        <v>Val Horizon
 de 9h 00 à 11h 00</v>
      </c>
      <c r="P932" t="str">
        <f t="shared" si="167"/>
        <v>OK</v>
      </c>
    </row>
    <row r="933" spans="1:16" x14ac:dyDescent="0.25">
      <c r="A933">
        <f t="shared" si="168"/>
        <v>7</v>
      </c>
      <c r="B933" s="54">
        <f t="shared" si="176"/>
        <v>7</v>
      </c>
      <c r="C933" s="55" t="str">
        <f t="shared" si="169"/>
        <v>février</v>
      </c>
      <c r="D933">
        <f t="shared" si="177"/>
        <v>2018</v>
      </c>
      <c r="E933" s="13">
        <v>43148</v>
      </c>
      <c r="F933" s="16">
        <v>0.45833333333333331</v>
      </c>
      <c r="G933" s="16">
        <v>0.60416666666666663</v>
      </c>
      <c r="H933" s="16" t="s">
        <v>10</v>
      </c>
      <c r="J933" s="1">
        <f t="shared" si="171"/>
        <v>0.14583333333333331</v>
      </c>
      <c r="K933" s="2">
        <f t="shared" si="172"/>
        <v>0</v>
      </c>
      <c r="L933" s="2">
        <f t="shared" si="170"/>
        <v>7</v>
      </c>
      <c r="M933" s="2">
        <f t="shared" si="173"/>
        <v>46</v>
      </c>
      <c r="N933" s="2">
        <f t="shared" si="174"/>
        <v>87</v>
      </c>
      <c r="O933" s="6" t="str">
        <f t="shared" si="175"/>
        <v>CNT
 de 11h 00 à 14h 30</v>
      </c>
      <c r="P933" t="str">
        <f t="shared" si="167"/>
        <v>OK</v>
      </c>
    </row>
    <row r="934" spans="1:16" x14ac:dyDescent="0.25">
      <c r="A934">
        <f t="shared" si="168"/>
        <v>7</v>
      </c>
      <c r="B934" s="54">
        <f t="shared" si="176"/>
        <v>7</v>
      </c>
      <c r="C934" s="55" t="str">
        <f t="shared" si="169"/>
        <v>février</v>
      </c>
      <c r="D934">
        <f t="shared" si="177"/>
        <v>2018</v>
      </c>
      <c r="E934" s="13">
        <v>43148</v>
      </c>
      <c r="F934" s="16">
        <v>0.60416666666666663</v>
      </c>
      <c r="G934" s="16">
        <v>0.79166666666666663</v>
      </c>
      <c r="H934" s="16" t="s">
        <v>24</v>
      </c>
      <c r="J934" s="1">
        <f t="shared" si="171"/>
        <v>0.1875</v>
      </c>
      <c r="K934" s="2">
        <f t="shared" si="172"/>
        <v>0</v>
      </c>
      <c r="L934" s="2">
        <f t="shared" si="170"/>
        <v>7</v>
      </c>
      <c r="M934" s="2">
        <f t="shared" si="173"/>
        <v>88</v>
      </c>
      <c r="N934" s="2">
        <f t="shared" si="174"/>
        <v>141</v>
      </c>
      <c r="O934" s="6" t="str">
        <f t="shared" si="175"/>
        <v>Public + SDIS ET/OU PSIG
 de 14h 30 à 19h 00</v>
      </c>
      <c r="P934" t="str">
        <f t="shared" si="167"/>
        <v>OK</v>
      </c>
    </row>
    <row r="935" spans="1:16" x14ac:dyDescent="0.25">
      <c r="A935">
        <f t="shared" si="168"/>
        <v>7</v>
      </c>
      <c r="B935" s="54">
        <f t="shared" si="176"/>
        <v>7</v>
      </c>
      <c r="C935" s="55" t="str">
        <f t="shared" si="169"/>
        <v>février</v>
      </c>
      <c r="D935">
        <f t="shared" si="177"/>
        <v>2018</v>
      </c>
      <c r="E935" s="13">
        <v>43148</v>
      </c>
      <c r="F935" s="16">
        <v>0.79166666666666663</v>
      </c>
      <c r="G935" s="16">
        <v>0.84375</v>
      </c>
      <c r="H935" s="16" t="s">
        <v>25</v>
      </c>
      <c r="J935" s="1">
        <f t="shared" si="171"/>
        <v>5.208333333333337E-2</v>
      </c>
      <c r="K935" s="2">
        <f t="shared" si="172"/>
        <v>0</v>
      </c>
      <c r="L935" s="2">
        <f t="shared" si="170"/>
        <v>7</v>
      </c>
      <c r="M935" s="2">
        <f t="shared" si="173"/>
        <v>142</v>
      </c>
      <c r="N935" s="2">
        <f t="shared" si="174"/>
        <v>156</v>
      </c>
      <c r="O935" s="6" t="str">
        <f t="shared" si="175"/>
        <v>Plongeurs masqués
 de 19h 00 à 20h 15</v>
      </c>
      <c r="P935" t="str">
        <f t="shared" si="167"/>
        <v>OK</v>
      </c>
    </row>
    <row r="936" spans="1:16" x14ac:dyDescent="0.25">
      <c r="A936">
        <f t="shared" si="168"/>
        <v>7</v>
      </c>
      <c r="B936" s="54">
        <f t="shared" si="176"/>
        <v>1</v>
      </c>
      <c r="C936" s="55" t="str">
        <f t="shared" si="169"/>
        <v>février</v>
      </c>
      <c r="D936">
        <f t="shared" si="177"/>
        <v>2018</v>
      </c>
      <c r="E936" s="13">
        <v>43149</v>
      </c>
      <c r="F936" s="16">
        <v>0.3125</v>
      </c>
      <c r="G936" s="16">
        <v>0.41666666666666669</v>
      </c>
      <c r="H936" s="16" t="s">
        <v>10</v>
      </c>
      <c r="J936" s="1">
        <f t="shared" si="171"/>
        <v>0.10416666666666669</v>
      </c>
      <c r="K936" s="2">
        <f t="shared" si="172"/>
        <v>0</v>
      </c>
      <c r="L936" s="2">
        <f t="shared" si="170"/>
        <v>8</v>
      </c>
      <c r="M936" s="2">
        <f t="shared" si="173"/>
        <v>4</v>
      </c>
      <c r="N936" s="2">
        <f t="shared" si="174"/>
        <v>33</v>
      </c>
      <c r="O936" s="6" t="str">
        <f t="shared" si="175"/>
        <v>CNT
 de 7h 30 à 10h 00</v>
      </c>
      <c r="P936" t="str">
        <f t="shared" si="167"/>
        <v>OK</v>
      </c>
    </row>
    <row r="937" spans="1:16" x14ac:dyDescent="0.25">
      <c r="A937">
        <f t="shared" si="168"/>
        <v>7</v>
      </c>
      <c r="B937" s="54">
        <f t="shared" si="176"/>
        <v>1</v>
      </c>
      <c r="C937" s="55" t="str">
        <f t="shared" si="169"/>
        <v>février</v>
      </c>
      <c r="D937">
        <f t="shared" si="177"/>
        <v>2018</v>
      </c>
      <c r="E937" s="13">
        <v>43149</v>
      </c>
      <c r="F937" s="16">
        <v>0.41666666666666669</v>
      </c>
      <c r="G937" s="16">
        <v>0.5625</v>
      </c>
      <c r="H937" s="16" t="s">
        <v>14</v>
      </c>
      <c r="J937" s="1">
        <f t="shared" si="171"/>
        <v>0.14583333333333331</v>
      </c>
      <c r="K937" s="2">
        <f t="shared" si="172"/>
        <v>0</v>
      </c>
      <c r="L937" s="2">
        <f t="shared" si="170"/>
        <v>8</v>
      </c>
      <c r="M937" s="2">
        <f t="shared" si="173"/>
        <v>34</v>
      </c>
      <c r="N937" s="2">
        <f t="shared" si="174"/>
        <v>75</v>
      </c>
      <c r="O937" s="6" t="str">
        <f t="shared" si="175"/>
        <v>Public
 de 10h 00 à 13h 30</v>
      </c>
      <c r="P937" t="str">
        <f t="shared" si="167"/>
        <v>OK</v>
      </c>
    </row>
    <row r="938" spans="1:16" x14ac:dyDescent="0.25">
      <c r="A938">
        <f t="shared" si="168"/>
        <v>8</v>
      </c>
      <c r="B938" s="54">
        <f t="shared" si="176"/>
        <v>2</v>
      </c>
      <c r="C938" s="55" t="str">
        <f t="shared" si="169"/>
        <v>février</v>
      </c>
      <c r="D938">
        <f t="shared" si="177"/>
        <v>2018</v>
      </c>
      <c r="E938" s="13">
        <v>43150</v>
      </c>
      <c r="F938" s="16">
        <v>0.375</v>
      </c>
      <c r="G938" s="16">
        <v>0.44791666666666669</v>
      </c>
      <c r="H938" s="16" t="s">
        <v>6</v>
      </c>
      <c r="J938" s="1">
        <f t="shared" si="171"/>
        <v>7.2916666666666685E-2</v>
      </c>
      <c r="K938" s="2">
        <f t="shared" si="172"/>
        <v>0</v>
      </c>
      <c r="L938" s="2">
        <f t="shared" si="170"/>
        <v>2</v>
      </c>
      <c r="M938" s="2">
        <f t="shared" si="173"/>
        <v>22</v>
      </c>
      <c r="N938" s="2">
        <f t="shared" si="174"/>
        <v>42</v>
      </c>
      <c r="O938" s="6" t="str">
        <f t="shared" si="175"/>
        <v>Lycée
 de 9h 00 à 10h 45</v>
      </c>
      <c r="P938" t="str">
        <f t="shared" si="167"/>
        <v>OK</v>
      </c>
    </row>
    <row r="939" spans="1:16" x14ac:dyDescent="0.25">
      <c r="A939">
        <f t="shared" si="168"/>
        <v>8</v>
      </c>
      <c r="B939" s="54">
        <f t="shared" si="176"/>
        <v>2</v>
      </c>
      <c r="C939" s="55" t="str">
        <f t="shared" si="169"/>
        <v>février</v>
      </c>
      <c r="D939">
        <f t="shared" si="177"/>
        <v>2018</v>
      </c>
      <c r="E939" s="13">
        <v>43150</v>
      </c>
      <c r="F939" s="16">
        <v>0.5</v>
      </c>
      <c r="G939" s="16">
        <v>0.5625</v>
      </c>
      <c r="H939" s="16" t="s">
        <v>7</v>
      </c>
      <c r="J939" s="1">
        <f t="shared" si="171"/>
        <v>6.25E-2</v>
      </c>
      <c r="K939" s="2">
        <f t="shared" si="172"/>
        <v>0</v>
      </c>
      <c r="L939" s="2">
        <f t="shared" si="170"/>
        <v>2</v>
      </c>
      <c r="M939" s="2">
        <f t="shared" si="173"/>
        <v>58</v>
      </c>
      <c r="N939" s="2">
        <f t="shared" si="174"/>
        <v>75</v>
      </c>
      <c r="O939" s="6" t="str">
        <f t="shared" si="175"/>
        <v>Gym Volontaire
 de 12h 00 à 13h 30</v>
      </c>
      <c r="P939" t="str">
        <f t="shared" si="167"/>
        <v>OK</v>
      </c>
    </row>
    <row r="940" spans="1:16" x14ac:dyDescent="0.25">
      <c r="A940">
        <f t="shared" si="168"/>
        <v>8</v>
      </c>
      <c r="B940" s="54">
        <f t="shared" si="176"/>
        <v>2</v>
      </c>
      <c r="C940" s="55" t="str">
        <f t="shared" si="169"/>
        <v>février</v>
      </c>
      <c r="D940">
        <f t="shared" si="177"/>
        <v>2018</v>
      </c>
      <c r="E940" s="13">
        <v>43150</v>
      </c>
      <c r="F940" s="16">
        <v>0.58333333333333337</v>
      </c>
      <c r="G940" s="16">
        <v>0.64583333333333337</v>
      </c>
      <c r="H940" s="16" t="s">
        <v>8</v>
      </c>
      <c r="J940" s="1">
        <f t="shared" si="171"/>
        <v>6.25E-2</v>
      </c>
      <c r="K940" s="2">
        <f t="shared" si="172"/>
        <v>0</v>
      </c>
      <c r="L940" s="2">
        <f t="shared" si="170"/>
        <v>2</v>
      </c>
      <c r="M940" s="2">
        <f t="shared" si="173"/>
        <v>82</v>
      </c>
      <c r="N940" s="2">
        <f t="shared" si="174"/>
        <v>99</v>
      </c>
      <c r="O940" s="6" t="str">
        <f t="shared" si="175"/>
        <v>Collège A
 de 14h 00 à 15h 30</v>
      </c>
      <c r="P940" t="str">
        <f t="shared" si="167"/>
        <v>OK</v>
      </c>
    </row>
    <row r="941" spans="1:16" x14ac:dyDescent="0.25">
      <c r="A941">
        <f t="shared" si="168"/>
        <v>8</v>
      </c>
      <c r="B941" s="54">
        <f t="shared" si="176"/>
        <v>2</v>
      </c>
      <c r="C941" s="55" t="str">
        <f t="shared" si="169"/>
        <v>février</v>
      </c>
      <c r="D941">
        <f t="shared" si="177"/>
        <v>2018</v>
      </c>
      <c r="E941" s="13">
        <v>43150</v>
      </c>
      <c r="F941" s="16">
        <v>0.64583333333333337</v>
      </c>
      <c r="G941" s="16">
        <v>0.70833333333333337</v>
      </c>
      <c r="H941" s="16" t="s">
        <v>9</v>
      </c>
      <c r="J941" s="1">
        <f t="shared" si="171"/>
        <v>6.25E-2</v>
      </c>
      <c r="K941" s="2">
        <f t="shared" si="172"/>
        <v>0</v>
      </c>
      <c r="L941" s="2">
        <f t="shared" si="170"/>
        <v>2</v>
      </c>
      <c r="M941" s="2">
        <f t="shared" si="173"/>
        <v>100</v>
      </c>
      <c r="N941" s="2">
        <f t="shared" si="174"/>
        <v>117</v>
      </c>
      <c r="O941" s="6" t="str">
        <f t="shared" si="175"/>
        <v>Collège B
 de 15h 30 à 17h 00</v>
      </c>
      <c r="P941" t="str">
        <f t="shared" si="167"/>
        <v>OK</v>
      </c>
    </row>
    <row r="942" spans="1:16" x14ac:dyDescent="0.25">
      <c r="A942">
        <f t="shared" si="168"/>
        <v>8</v>
      </c>
      <c r="B942" s="54">
        <f t="shared" si="176"/>
        <v>2</v>
      </c>
      <c r="C942" s="55" t="str">
        <f t="shared" si="169"/>
        <v>février</v>
      </c>
      <c r="D942">
        <f t="shared" si="177"/>
        <v>2018</v>
      </c>
      <c r="E942" s="13">
        <v>43150</v>
      </c>
      <c r="F942" s="16">
        <v>0.70833333333333337</v>
      </c>
      <c r="G942" s="16">
        <v>0.75</v>
      </c>
      <c r="H942" s="16" t="s">
        <v>7</v>
      </c>
      <c r="J942" s="1">
        <f t="shared" si="171"/>
        <v>4.166666666666663E-2</v>
      </c>
      <c r="K942" s="2">
        <f t="shared" si="172"/>
        <v>0</v>
      </c>
      <c r="L942" s="2">
        <f t="shared" si="170"/>
        <v>2</v>
      </c>
      <c r="M942" s="2">
        <f t="shared" si="173"/>
        <v>118</v>
      </c>
      <c r="N942" s="2">
        <f t="shared" si="174"/>
        <v>129</v>
      </c>
      <c r="O942" s="6" t="str">
        <f t="shared" si="175"/>
        <v>Gym Volontaire
 de 17h 00 à 18h 00</v>
      </c>
      <c r="P942" t="str">
        <f t="shared" si="167"/>
        <v>OK</v>
      </c>
    </row>
    <row r="943" spans="1:16" x14ac:dyDescent="0.25">
      <c r="A943">
        <f t="shared" si="168"/>
        <v>8</v>
      </c>
      <c r="B943" s="54">
        <f t="shared" si="176"/>
        <v>2</v>
      </c>
      <c r="C943" s="55" t="str">
        <f t="shared" si="169"/>
        <v>février</v>
      </c>
      <c r="D943">
        <f t="shared" si="177"/>
        <v>2018</v>
      </c>
      <c r="E943" s="13">
        <v>43150</v>
      </c>
      <c r="F943" s="16">
        <v>0.75</v>
      </c>
      <c r="G943" s="16">
        <v>0.9375</v>
      </c>
      <c r="H943" s="16" t="s">
        <v>10</v>
      </c>
      <c r="J943" s="1">
        <f t="shared" si="171"/>
        <v>0.1875</v>
      </c>
      <c r="K943" s="2">
        <f t="shared" si="172"/>
        <v>0</v>
      </c>
      <c r="L943" s="2">
        <f t="shared" si="170"/>
        <v>2</v>
      </c>
      <c r="M943" s="2">
        <f t="shared" si="173"/>
        <v>130</v>
      </c>
      <c r="N943" s="2">
        <f t="shared" si="174"/>
        <v>183</v>
      </c>
      <c r="O943" s="6" t="str">
        <f t="shared" si="175"/>
        <v>CNT
 de 18h 00 à 22h 30</v>
      </c>
      <c r="P943" t="str">
        <f t="shared" si="167"/>
        <v>OK</v>
      </c>
    </row>
    <row r="944" spans="1:16" x14ac:dyDescent="0.25">
      <c r="A944">
        <f t="shared" si="168"/>
        <v>8</v>
      </c>
      <c r="B944" s="54">
        <f t="shared" si="176"/>
        <v>3</v>
      </c>
      <c r="C944" s="55" t="str">
        <f t="shared" si="169"/>
        <v>février</v>
      </c>
      <c r="D944">
        <f t="shared" si="177"/>
        <v>2018</v>
      </c>
      <c r="E944" s="13">
        <v>43151</v>
      </c>
      <c r="F944" s="16">
        <v>0.3125</v>
      </c>
      <c r="G944" s="16">
        <v>0.34375</v>
      </c>
      <c r="H944" s="16" t="s">
        <v>11</v>
      </c>
      <c r="J944" s="1">
        <f t="shared" si="171"/>
        <v>3.125E-2</v>
      </c>
      <c r="K944" s="2">
        <f t="shared" si="172"/>
        <v>0</v>
      </c>
      <c r="L944" s="2">
        <f t="shared" si="170"/>
        <v>3</v>
      </c>
      <c r="M944" s="2">
        <f t="shared" si="173"/>
        <v>4</v>
      </c>
      <c r="N944" s="2">
        <f t="shared" si="174"/>
        <v>12</v>
      </c>
      <c r="O944" s="6" t="str">
        <f t="shared" si="175"/>
        <v>SDIS et/OU PSIG
 de 7h 30 à 8h 15</v>
      </c>
      <c r="P944" t="str">
        <f t="shared" si="167"/>
        <v>OK</v>
      </c>
    </row>
    <row r="945" spans="1:16" x14ac:dyDescent="0.25">
      <c r="A945">
        <f t="shared" si="168"/>
        <v>8</v>
      </c>
      <c r="B945" s="54">
        <f t="shared" si="176"/>
        <v>3</v>
      </c>
      <c r="C945" s="55" t="str">
        <f t="shared" si="169"/>
        <v>février</v>
      </c>
      <c r="D945">
        <f t="shared" si="177"/>
        <v>2018</v>
      </c>
      <c r="E945" s="13">
        <v>43151</v>
      </c>
      <c r="F945" s="16">
        <v>0.35416666666666669</v>
      </c>
      <c r="G945" s="16">
        <v>0.5</v>
      </c>
      <c r="H945" s="16" t="s">
        <v>12</v>
      </c>
      <c r="J945" s="1">
        <f t="shared" si="171"/>
        <v>0.14583333333333331</v>
      </c>
      <c r="K945" s="2">
        <f t="shared" si="172"/>
        <v>0</v>
      </c>
      <c r="L945" s="2">
        <f t="shared" si="170"/>
        <v>3</v>
      </c>
      <c r="M945" s="2">
        <f t="shared" si="173"/>
        <v>16</v>
      </c>
      <c r="N945" s="2">
        <f t="shared" si="174"/>
        <v>57</v>
      </c>
      <c r="O945" s="6" t="str">
        <f t="shared" si="175"/>
        <v>Collège C
 de 8h 30 à 12h 00</v>
      </c>
      <c r="P945" t="str">
        <f t="shared" si="167"/>
        <v>OK</v>
      </c>
    </row>
    <row r="946" spans="1:16" x14ac:dyDescent="0.25">
      <c r="A946">
        <f t="shared" si="168"/>
        <v>8</v>
      </c>
      <c r="B946" s="54">
        <f t="shared" si="176"/>
        <v>3</v>
      </c>
      <c r="C946" s="55" t="str">
        <f t="shared" si="169"/>
        <v>février</v>
      </c>
      <c r="D946">
        <f t="shared" si="177"/>
        <v>2018</v>
      </c>
      <c r="E946" s="13">
        <v>43151</v>
      </c>
      <c r="F946" s="16">
        <v>0.52083333333333337</v>
      </c>
      <c r="G946" s="16">
        <v>0.5625</v>
      </c>
      <c r="H946" s="16" t="s">
        <v>13</v>
      </c>
      <c r="J946" s="1">
        <f t="shared" si="171"/>
        <v>4.166666666666663E-2</v>
      </c>
      <c r="K946" s="2">
        <f t="shared" si="172"/>
        <v>0</v>
      </c>
      <c r="L946" s="2">
        <f t="shared" si="170"/>
        <v>3</v>
      </c>
      <c r="M946" s="2">
        <f t="shared" si="173"/>
        <v>64</v>
      </c>
      <c r="N946" s="2">
        <f t="shared" si="174"/>
        <v>75</v>
      </c>
      <c r="O946" s="6" t="str">
        <f t="shared" si="175"/>
        <v>Maison Des Cèdres
 de 12h 30 à 13h 30</v>
      </c>
      <c r="P946" t="str">
        <f t="shared" si="167"/>
        <v>OK</v>
      </c>
    </row>
    <row r="947" spans="1:16" x14ac:dyDescent="0.25">
      <c r="A947">
        <f t="shared" si="168"/>
        <v>8</v>
      </c>
      <c r="B947" s="54">
        <f t="shared" si="176"/>
        <v>3</v>
      </c>
      <c r="C947" s="55" t="str">
        <f t="shared" si="169"/>
        <v>février</v>
      </c>
      <c r="D947">
        <f t="shared" si="177"/>
        <v>2018</v>
      </c>
      <c r="E947" s="13">
        <v>43151</v>
      </c>
      <c r="F947" s="16">
        <v>0.58333333333333337</v>
      </c>
      <c r="G947" s="16">
        <v>0.75</v>
      </c>
      <c r="H947" s="16" t="s">
        <v>6</v>
      </c>
      <c r="J947" s="1">
        <f t="shared" si="171"/>
        <v>0.16666666666666663</v>
      </c>
      <c r="K947" s="2">
        <f t="shared" si="172"/>
        <v>0</v>
      </c>
      <c r="L947" s="2">
        <f t="shared" si="170"/>
        <v>3</v>
      </c>
      <c r="M947" s="2">
        <f t="shared" si="173"/>
        <v>82</v>
      </c>
      <c r="N947" s="2">
        <f t="shared" si="174"/>
        <v>129</v>
      </c>
      <c r="O947" s="6" t="str">
        <f t="shared" si="175"/>
        <v>Lycée
 de 14h 00 à 18h 00</v>
      </c>
      <c r="P947" t="str">
        <f t="shared" si="167"/>
        <v>OK</v>
      </c>
    </row>
    <row r="948" spans="1:16" x14ac:dyDescent="0.25">
      <c r="A948">
        <f t="shared" si="168"/>
        <v>8</v>
      </c>
      <c r="B948" s="54">
        <f t="shared" si="176"/>
        <v>3</v>
      </c>
      <c r="C948" s="55" t="str">
        <f t="shared" si="169"/>
        <v>février</v>
      </c>
      <c r="D948">
        <f t="shared" si="177"/>
        <v>2018</v>
      </c>
      <c r="E948" s="13">
        <v>43151</v>
      </c>
      <c r="F948" s="16">
        <v>0.75</v>
      </c>
      <c r="G948" s="16">
        <v>0.83333333333333337</v>
      </c>
      <c r="H948" s="16" t="s">
        <v>14</v>
      </c>
      <c r="J948" s="1">
        <f t="shared" si="171"/>
        <v>8.333333333333337E-2</v>
      </c>
      <c r="K948" s="2">
        <f t="shared" si="172"/>
        <v>0</v>
      </c>
      <c r="L948" s="2">
        <f t="shared" si="170"/>
        <v>3</v>
      </c>
      <c r="M948" s="2">
        <f t="shared" si="173"/>
        <v>130</v>
      </c>
      <c r="N948" s="2">
        <f t="shared" si="174"/>
        <v>153</v>
      </c>
      <c r="O948" s="6" t="str">
        <f t="shared" si="175"/>
        <v>Public
 de 18h 00 à 20h 00</v>
      </c>
      <c r="P948" t="str">
        <f t="shared" si="167"/>
        <v>OK</v>
      </c>
    </row>
    <row r="949" spans="1:16" x14ac:dyDescent="0.25">
      <c r="A949">
        <f t="shared" si="168"/>
        <v>8</v>
      </c>
      <c r="B949" s="54">
        <f t="shared" si="176"/>
        <v>3</v>
      </c>
      <c r="C949" s="55" t="str">
        <f t="shared" si="169"/>
        <v>février</v>
      </c>
      <c r="D949">
        <f t="shared" si="177"/>
        <v>2018</v>
      </c>
      <c r="E949" s="13">
        <v>43151</v>
      </c>
      <c r="F949" s="16">
        <v>0.83333333333333337</v>
      </c>
      <c r="G949" s="16">
        <v>0.9375</v>
      </c>
      <c r="H949" s="16" t="s">
        <v>10</v>
      </c>
      <c r="J949" s="1">
        <f t="shared" si="171"/>
        <v>0.10416666666666663</v>
      </c>
      <c r="K949" s="2">
        <f t="shared" si="172"/>
        <v>0</v>
      </c>
      <c r="L949" s="2">
        <f t="shared" si="170"/>
        <v>3</v>
      </c>
      <c r="M949" s="2">
        <f t="shared" si="173"/>
        <v>154</v>
      </c>
      <c r="N949" s="2">
        <f t="shared" si="174"/>
        <v>183</v>
      </c>
      <c r="O949" s="6" t="str">
        <f t="shared" si="175"/>
        <v>CNT
 de 20h 00 à 22h 30</v>
      </c>
      <c r="P949" t="str">
        <f t="shared" si="167"/>
        <v>OK</v>
      </c>
    </row>
    <row r="950" spans="1:16" x14ac:dyDescent="0.25">
      <c r="A950">
        <f t="shared" si="168"/>
        <v>8</v>
      </c>
      <c r="B950" s="54">
        <f t="shared" si="176"/>
        <v>4</v>
      </c>
      <c r="C950" s="55" t="str">
        <f t="shared" si="169"/>
        <v>février</v>
      </c>
      <c r="D950">
        <f t="shared" si="177"/>
        <v>2018</v>
      </c>
      <c r="E950" s="13">
        <v>43152</v>
      </c>
      <c r="F950" s="16">
        <v>0.33333333333333331</v>
      </c>
      <c r="G950" s="16">
        <v>0.41666666666666669</v>
      </c>
      <c r="H950" s="16" t="s">
        <v>6</v>
      </c>
      <c r="J950" s="1">
        <f t="shared" si="171"/>
        <v>8.333333333333337E-2</v>
      </c>
      <c r="K950" s="2">
        <f t="shared" si="172"/>
        <v>0</v>
      </c>
      <c r="L950" s="2">
        <f t="shared" si="170"/>
        <v>4</v>
      </c>
      <c r="M950" s="2">
        <f t="shared" si="173"/>
        <v>10</v>
      </c>
      <c r="N950" s="2">
        <f t="shared" si="174"/>
        <v>33</v>
      </c>
      <c r="O950" s="6" t="str">
        <f t="shared" si="175"/>
        <v>Lycée
 de 8h 00 à 10h 00</v>
      </c>
      <c r="P950" t="str">
        <f t="shared" si="167"/>
        <v>OK</v>
      </c>
    </row>
    <row r="951" spans="1:16" x14ac:dyDescent="0.25">
      <c r="A951">
        <f t="shared" si="168"/>
        <v>8</v>
      </c>
      <c r="B951" s="54">
        <f t="shared" si="176"/>
        <v>4</v>
      </c>
      <c r="C951" s="55" t="str">
        <f t="shared" si="169"/>
        <v>février</v>
      </c>
      <c r="D951">
        <f t="shared" si="177"/>
        <v>2018</v>
      </c>
      <c r="E951" s="13">
        <v>43152</v>
      </c>
      <c r="F951" s="16">
        <v>0.41666666666666669</v>
      </c>
      <c r="G951" s="16">
        <v>0.5</v>
      </c>
      <c r="H951" s="16" t="s">
        <v>6</v>
      </c>
      <c r="J951" s="1">
        <f t="shared" si="171"/>
        <v>8.3333333333333315E-2</v>
      </c>
      <c r="K951" s="2">
        <f t="shared" si="172"/>
        <v>0</v>
      </c>
      <c r="L951" s="2">
        <f t="shared" si="170"/>
        <v>4</v>
      </c>
      <c r="M951" s="2">
        <f t="shared" si="173"/>
        <v>34</v>
      </c>
      <c r="N951" s="2">
        <f t="shared" si="174"/>
        <v>57</v>
      </c>
      <c r="O951" s="6" t="str">
        <f t="shared" si="175"/>
        <v>Lycée
 de 10h 00 à 12h 00</v>
      </c>
      <c r="P951" t="str">
        <f t="shared" si="167"/>
        <v>OK</v>
      </c>
    </row>
    <row r="952" spans="1:16" x14ac:dyDescent="0.25">
      <c r="A952">
        <f t="shared" si="168"/>
        <v>8</v>
      </c>
      <c r="B952" s="54">
        <f t="shared" si="176"/>
        <v>4</v>
      </c>
      <c r="C952" s="55" t="str">
        <f t="shared" si="169"/>
        <v>février</v>
      </c>
      <c r="D952">
        <f t="shared" si="177"/>
        <v>2018</v>
      </c>
      <c r="E952" s="13">
        <v>43152</v>
      </c>
      <c r="F952" s="16">
        <v>0.52083333333333337</v>
      </c>
      <c r="G952" s="16">
        <v>0.60416666666666663</v>
      </c>
      <c r="H952" s="16" t="s">
        <v>10</v>
      </c>
      <c r="J952" s="1">
        <f t="shared" si="171"/>
        <v>8.3333333333333259E-2</v>
      </c>
      <c r="K952" s="2">
        <f t="shared" si="172"/>
        <v>0</v>
      </c>
      <c r="L952" s="2">
        <f t="shared" si="170"/>
        <v>4</v>
      </c>
      <c r="M952" s="2">
        <f t="shared" si="173"/>
        <v>64</v>
      </c>
      <c r="N952" s="2">
        <f t="shared" si="174"/>
        <v>87</v>
      </c>
      <c r="O952" s="6" t="str">
        <f t="shared" si="175"/>
        <v>CNT
 de 12h 30 à 14h 30</v>
      </c>
      <c r="P952" t="str">
        <f t="shared" si="167"/>
        <v>OK</v>
      </c>
    </row>
    <row r="953" spans="1:16" x14ac:dyDescent="0.25">
      <c r="A953">
        <f t="shared" si="168"/>
        <v>8</v>
      </c>
      <c r="B953" s="54">
        <f t="shared" si="176"/>
        <v>4</v>
      </c>
      <c r="C953" s="55" t="str">
        <f t="shared" si="169"/>
        <v>février</v>
      </c>
      <c r="D953">
        <f t="shared" si="177"/>
        <v>2018</v>
      </c>
      <c r="E953" s="13">
        <v>43152</v>
      </c>
      <c r="F953" s="16">
        <v>0.60416666666666663</v>
      </c>
      <c r="G953" s="16">
        <v>0.79166666666666663</v>
      </c>
      <c r="H953" s="16" t="s">
        <v>14</v>
      </c>
      <c r="J953" s="1">
        <f t="shared" si="171"/>
        <v>0.1875</v>
      </c>
      <c r="K953" s="2">
        <f t="shared" si="172"/>
        <v>0</v>
      </c>
      <c r="L953" s="2">
        <f t="shared" si="170"/>
        <v>4</v>
      </c>
      <c r="M953" s="2">
        <f t="shared" si="173"/>
        <v>88</v>
      </c>
      <c r="N953" s="2">
        <f t="shared" si="174"/>
        <v>141</v>
      </c>
      <c r="O953" s="6" t="str">
        <f t="shared" si="175"/>
        <v>Public
 de 14h 30 à 19h 00</v>
      </c>
      <c r="P953" t="str">
        <f t="shared" si="167"/>
        <v>OK</v>
      </c>
    </row>
    <row r="954" spans="1:16" x14ac:dyDescent="0.25">
      <c r="A954">
        <f t="shared" si="168"/>
        <v>8</v>
      </c>
      <c r="B954" s="54">
        <f t="shared" si="176"/>
        <v>4</v>
      </c>
      <c r="C954" s="55" t="str">
        <f t="shared" si="169"/>
        <v>février</v>
      </c>
      <c r="D954">
        <f t="shared" si="177"/>
        <v>2018</v>
      </c>
      <c r="E954" s="13">
        <v>43152</v>
      </c>
      <c r="F954" s="16">
        <v>0.79166666666666663</v>
      </c>
      <c r="G954" s="16">
        <v>0.83333333333333337</v>
      </c>
      <c r="H954" s="16" t="s">
        <v>10</v>
      </c>
      <c r="J954" s="1">
        <f t="shared" si="171"/>
        <v>4.1666666666666741E-2</v>
      </c>
      <c r="K954" s="2">
        <f t="shared" si="172"/>
        <v>0</v>
      </c>
      <c r="L954" s="2">
        <f t="shared" si="170"/>
        <v>4</v>
      </c>
      <c r="M954" s="2">
        <f t="shared" si="173"/>
        <v>142</v>
      </c>
      <c r="N954" s="2">
        <f t="shared" si="174"/>
        <v>153</v>
      </c>
      <c r="O954" s="6" t="str">
        <f t="shared" si="175"/>
        <v>CNT
 de 19h 00 à 20h 00</v>
      </c>
      <c r="P954" t="str">
        <f t="shared" si="167"/>
        <v>OK</v>
      </c>
    </row>
    <row r="955" spans="1:16" x14ac:dyDescent="0.25">
      <c r="A955">
        <f t="shared" si="168"/>
        <v>8</v>
      </c>
      <c r="B955" s="54">
        <f t="shared" si="176"/>
        <v>4</v>
      </c>
      <c r="C955" s="55" t="str">
        <f t="shared" si="169"/>
        <v>février</v>
      </c>
      <c r="D955">
        <f t="shared" si="177"/>
        <v>2018</v>
      </c>
      <c r="E955" s="13">
        <v>43152</v>
      </c>
      <c r="F955" s="16">
        <v>0.83333333333333337</v>
      </c>
      <c r="G955" s="16">
        <v>0.9375</v>
      </c>
      <c r="H955" s="16" t="s">
        <v>25</v>
      </c>
      <c r="J955" s="1">
        <f t="shared" si="171"/>
        <v>0.10416666666666663</v>
      </c>
      <c r="K955" s="2">
        <f t="shared" si="172"/>
        <v>0</v>
      </c>
      <c r="L955" s="2">
        <f t="shared" si="170"/>
        <v>4</v>
      </c>
      <c r="M955" s="2">
        <f t="shared" si="173"/>
        <v>154</v>
      </c>
      <c r="N955" s="2">
        <f t="shared" si="174"/>
        <v>183</v>
      </c>
      <c r="O955" s="6" t="str">
        <f t="shared" si="175"/>
        <v>Plongeurs masqués
 de 20h 00 à 22h 30</v>
      </c>
      <c r="P955" t="str">
        <f t="shared" si="167"/>
        <v>OK</v>
      </c>
    </row>
    <row r="956" spans="1:16" x14ac:dyDescent="0.25">
      <c r="A956">
        <f t="shared" si="168"/>
        <v>8</v>
      </c>
      <c r="B956" s="54">
        <f t="shared" si="176"/>
        <v>5</v>
      </c>
      <c r="C956" s="55" t="str">
        <f t="shared" si="169"/>
        <v>février</v>
      </c>
      <c r="D956">
        <f t="shared" si="177"/>
        <v>2018</v>
      </c>
      <c r="E956" s="13">
        <v>43153</v>
      </c>
      <c r="F956" s="16">
        <v>0.35416666666666669</v>
      </c>
      <c r="G956" s="16">
        <v>0.41666666666666669</v>
      </c>
      <c r="H956" s="16" t="s">
        <v>9</v>
      </c>
      <c r="J956" s="1">
        <f t="shared" si="171"/>
        <v>6.25E-2</v>
      </c>
      <c r="K956" s="2">
        <f t="shared" si="172"/>
        <v>0</v>
      </c>
      <c r="L956" s="2">
        <f t="shared" si="170"/>
        <v>5</v>
      </c>
      <c r="M956" s="2">
        <f t="shared" si="173"/>
        <v>16</v>
      </c>
      <c r="N956" s="2">
        <f t="shared" si="174"/>
        <v>33</v>
      </c>
      <c r="O956" s="6" t="str">
        <f t="shared" si="175"/>
        <v>Collège B
 de 8h 30 à 10h 00</v>
      </c>
      <c r="P956" t="str">
        <f t="shared" si="167"/>
        <v>OK</v>
      </c>
    </row>
    <row r="957" spans="1:16" x14ac:dyDescent="0.25">
      <c r="A957">
        <f t="shared" si="168"/>
        <v>8</v>
      </c>
      <c r="B957" s="54">
        <f t="shared" si="176"/>
        <v>5</v>
      </c>
      <c r="C957" s="55" t="str">
        <f t="shared" si="169"/>
        <v>février</v>
      </c>
      <c r="D957">
        <f t="shared" si="177"/>
        <v>2018</v>
      </c>
      <c r="E957" s="13">
        <v>43153</v>
      </c>
      <c r="F957" s="16">
        <v>0.52083333333333337</v>
      </c>
      <c r="G957" s="16">
        <v>0.5625</v>
      </c>
      <c r="H957" s="16" t="s">
        <v>18</v>
      </c>
      <c r="J957" s="1">
        <f t="shared" si="171"/>
        <v>4.166666666666663E-2</v>
      </c>
      <c r="K957" s="2">
        <f t="shared" si="172"/>
        <v>0</v>
      </c>
      <c r="L957" s="2">
        <f t="shared" si="170"/>
        <v>5</v>
      </c>
      <c r="M957" s="2">
        <f t="shared" si="173"/>
        <v>64</v>
      </c>
      <c r="N957" s="2">
        <f t="shared" si="174"/>
        <v>75</v>
      </c>
      <c r="O957" s="6" t="str">
        <f t="shared" si="175"/>
        <v>Inss
 de 12h 30 à 13h 30</v>
      </c>
      <c r="P957" t="str">
        <f t="shared" si="167"/>
        <v>OK</v>
      </c>
    </row>
    <row r="958" spans="1:16" x14ac:dyDescent="0.25">
      <c r="A958">
        <f t="shared" si="168"/>
        <v>8</v>
      </c>
      <c r="B958" s="54">
        <f t="shared" si="176"/>
        <v>5</v>
      </c>
      <c r="C958" s="55" t="str">
        <f t="shared" si="169"/>
        <v>février</v>
      </c>
      <c r="D958">
        <f t="shared" si="177"/>
        <v>2018</v>
      </c>
      <c r="E958" s="13">
        <v>43153</v>
      </c>
      <c r="F958" s="16">
        <v>0.58333333333333337</v>
      </c>
      <c r="G958" s="16">
        <v>0.61111111111111105</v>
      </c>
      <c r="H958" s="16" t="s">
        <v>19</v>
      </c>
      <c r="J958" s="1">
        <f t="shared" si="171"/>
        <v>2.7777777777777679E-2</v>
      </c>
      <c r="K958" s="2">
        <f t="shared" si="172"/>
        <v>0</v>
      </c>
      <c r="L958" s="2">
        <f t="shared" si="170"/>
        <v>5</v>
      </c>
      <c r="M958" s="2">
        <f t="shared" si="173"/>
        <v>82</v>
      </c>
      <c r="N958" s="2">
        <f t="shared" si="174"/>
        <v>88.999999999999972</v>
      </c>
      <c r="O958" s="6" t="str">
        <f t="shared" si="175"/>
        <v>Ecole Primaire A
 de 14h 00 à 14h 40</v>
      </c>
      <c r="P958" t="str">
        <f t="shared" si="167"/>
        <v>OK</v>
      </c>
    </row>
    <row r="959" spans="1:16" x14ac:dyDescent="0.25">
      <c r="A959">
        <f t="shared" si="168"/>
        <v>8</v>
      </c>
      <c r="B959" s="54">
        <f t="shared" si="176"/>
        <v>5</v>
      </c>
      <c r="C959" s="55" t="str">
        <f t="shared" si="169"/>
        <v>février</v>
      </c>
      <c r="D959">
        <f t="shared" si="177"/>
        <v>2018</v>
      </c>
      <c r="E959" s="13">
        <v>43153</v>
      </c>
      <c r="F959" s="16">
        <v>0.61458333333333337</v>
      </c>
      <c r="G959" s="16">
        <v>0.64236111111111105</v>
      </c>
      <c r="H959" s="16" t="s">
        <v>19</v>
      </c>
      <c r="J959" s="1">
        <f t="shared" si="171"/>
        <v>2.7777777777777679E-2</v>
      </c>
      <c r="K959" s="2">
        <f t="shared" si="172"/>
        <v>0</v>
      </c>
      <c r="L959" s="2">
        <f t="shared" si="170"/>
        <v>5</v>
      </c>
      <c r="M959" s="2">
        <f t="shared" si="173"/>
        <v>91</v>
      </c>
      <c r="N959" s="2">
        <f t="shared" si="174"/>
        <v>97.999999999999972</v>
      </c>
      <c r="O959" s="6" t="str">
        <f t="shared" si="175"/>
        <v>Ecole Primaire A
 de 14h 45 à 15h 25</v>
      </c>
      <c r="P959" t="str">
        <f t="shared" si="167"/>
        <v>OK</v>
      </c>
    </row>
    <row r="960" spans="1:16" x14ac:dyDescent="0.25">
      <c r="A960">
        <f t="shared" si="168"/>
        <v>8</v>
      </c>
      <c r="B960" s="54">
        <f t="shared" si="176"/>
        <v>5</v>
      </c>
      <c r="C960" s="55" t="str">
        <f t="shared" si="169"/>
        <v>février</v>
      </c>
      <c r="D960">
        <f t="shared" si="177"/>
        <v>2018</v>
      </c>
      <c r="E960" s="13">
        <v>43153</v>
      </c>
      <c r="F960" s="16">
        <v>0.66666666666666663</v>
      </c>
      <c r="G960" s="16">
        <v>0.75</v>
      </c>
      <c r="H960" s="16" t="s">
        <v>6</v>
      </c>
      <c r="J960" s="1">
        <f t="shared" si="171"/>
        <v>8.333333333333337E-2</v>
      </c>
      <c r="K960" s="2">
        <f t="shared" si="172"/>
        <v>0</v>
      </c>
      <c r="L960" s="2">
        <f t="shared" si="170"/>
        <v>5</v>
      </c>
      <c r="M960" s="2">
        <f t="shared" si="173"/>
        <v>106</v>
      </c>
      <c r="N960" s="2">
        <f t="shared" si="174"/>
        <v>129</v>
      </c>
      <c r="O960" s="6" t="str">
        <f t="shared" si="175"/>
        <v>Lycée
 de 16h 00 à 18h 00</v>
      </c>
      <c r="P960" t="str">
        <f t="shared" si="167"/>
        <v>OK</v>
      </c>
    </row>
    <row r="961" spans="1:16" x14ac:dyDescent="0.25">
      <c r="A961">
        <f t="shared" si="168"/>
        <v>8</v>
      </c>
      <c r="B961" s="54">
        <f t="shared" si="176"/>
        <v>5</v>
      </c>
      <c r="C961" s="55" t="str">
        <f t="shared" si="169"/>
        <v>février</v>
      </c>
      <c r="D961">
        <f t="shared" si="177"/>
        <v>2018</v>
      </c>
      <c r="E961" s="13">
        <v>43153</v>
      </c>
      <c r="F961" s="16">
        <v>0.75</v>
      </c>
      <c r="G961" s="16">
        <v>0.83333333333333337</v>
      </c>
      <c r="H961" s="16" t="s">
        <v>14</v>
      </c>
      <c r="J961" s="1">
        <f t="shared" si="171"/>
        <v>8.333333333333337E-2</v>
      </c>
      <c r="K961" s="2">
        <f t="shared" si="172"/>
        <v>0</v>
      </c>
      <c r="L961" s="2">
        <f t="shared" si="170"/>
        <v>5</v>
      </c>
      <c r="M961" s="2">
        <f t="shared" si="173"/>
        <v>130</v>
      </c>
      <c r="N961" s="2">
        <f t="shared" si="174"/>
        <v>153</v>
      </c>
      <c r="O961" s="6" t="str">
        <f t="shared" si="175"/>
        <v>Public
 de 18h 00 à 20h 00</v>
      </c>
      <c r="P961" t="str">
        <f t="shared" si="167"/>
        <v>OK</v>
      </c>
    </row>
    <row r="962" spans="1:16" x14ac:dyDescent="0.25">
      <c r="A962">
        <f t="shared" si="168"/>
        <v>8</v>
      </c>
      <c r="B962" s="54">
        <f t="shared" si="176"/>
        <v>5</v>
      </c>
      <c r="C962" s="55" t="str">
        <f t="shared" si="169"/>
        <v>février</v>
      </c>
      <c r="D962">
        <f t="shared" si="177"/>
        <v>2018</v>
      </c>
      <c r="E962" s="13">
        <v>43153</v>
      </c>
      <c r="F962" s="16">
        <v>0.83333333333333337</v>
      </c>
      <c r="G962" s="16">
        <v>0.9375</v>
      </c>
      <c r="H962" s="16" t="s">
        <v>10</v>
      </c>
      <c r="J962" s="1">
        <f t="shared" si="171"/>
        <v>0.10416666666666663</v>
      </c>
      <c r="K962" s="2">
        <f t="shared" si="172"/>
        <v>0</v>
      </c>
      <c r="L962" s="2">
        <f t="shared" si="170"/>
        <v>5</v>
      </c>
      <c r="M962" s="2">
        <f t="shared" si="173"/>
        <v>154</v>
      </c>
      <c r="N962" s="2">
        <f t="shared" si="174"/>
        <v>183</v>
      </c>
      <c r="O962" s="6" t="str">
        <f t="shared" si="175"/>
        <v>CNT
 de 20h 00 à 22h 30</v>
      </c>
      <c r="P962" t="str">
        <f t="shared" ref="P962:P1025" si="178">IF(E961+G961&gt;E962+F962,"Erreur","OK")</f>
        <v>OK</v>
      </c>
    </row>
    <row r="963" spans="1:16" x14ac:dyDescent="0.25">
      <c r="A963">
        <f t="shared" ref="A963:A1026" si="179">WEEKNUM(E963,2)</f>
        <v>8</v>
      </c>
      <c r="B963" s="54">
        <f t="shared" si="176"/>
        <v>6</v>
      </c>
      <c r="C963" s="55" t="str">
        <f t="shared" ref="C963:C1026" si="180">TEXT(E963,"mmmm")</f>
        <v>février</v>
      </c>
      <c r="D963">
        <f t="shared" si="177"/>
        <v>2018</v>
      </c>
      <c r="E963" s="13">
        <v>43154</v>
      </c>
      <c r="F963" s="16">
        <v>0.375</v>
      </c>
      <c r="G963" s="16">
        <v>0.47916666666666669</v>
      </c>
      <c r="H963" s="16" t="s">
        <v>21</v>
      </c>
      <c r="J963" s="1">
        <f t="shared" si="171"/>
        <v>0.10416666666666669</v>
      </c>
      <c r="K963" s="2">
        <f t="shared" si="172"/>
        <v>0</v>
      </c>
      <c r="L963" s="2">
        <f t="shared" ref="L963:L1026" si="181">IF(B963=1,8,B963)</f>
        <v>6</v>
      </c>
      <c r="M963" s="2">
        <f t="shared" si="173"/>
        <v>22</v>
      </c>
      <c r="N963" s="2">
        <f t="shared" si="174"/>
        <v>51</v>
      </c>
      <c r="O963" s="6" t="str">
        <f t="shared" si="175"/>
        <v>Ecole Primaire B
 de 9h 00 à 11h 30</v>
      </c>
      <c r="P963" t="str">
        <f t="shared" si="178"/>
        <v>OK</v>
      </c>
    </row>
    <row r="964" spans="1:16" x14ac:dyDescent="0.25">
      <c r="A964">
        <f t="shared" si="179"/>
        <v>8</v>
      </c>
      <c r="B964" s="54">
        <f t="shared" si="176"/>
        <v>6</v>
      </c>
      <c r="C964" s="55" t="str">
        <f t="shared" si="180"/>
        <v>février</v>
      </c>
      <c r="D964">
        <f t="shared" si="177"/>
        <v>2018</v>
      </c>
      <c r="E964" s="13">
        <v>43154</v>
      </c>
      <c r="F964" s="16">
        <v>0.52083333333333337</v>
      </c>
      <c r="G964" s="16">
        <v>0.5625</v>
      </c>
      <c r="H964" s="16" t="s">
        <v>13</v>
      </c>
      <c r="J964" s="1">
        <f t="shared" si="171"/>
        <v>4.166666666666663E-2</v>
      </c>
      <c r="K964" s="2">
        <f t="shared" si="172"/>
        <v>0</v>
      </c>
      <c r="L964" s="2">
        <f t="shared" si="181"/>
        <v>6</v>
      </c>
      <c r="M964" s="2">
        <f t="shared" si="173"/>
        <v>64</v>
      </c>
      <c r="N964" s="2">
        <f t="shared" si="174"/>
        <v>75</v>
      </c>
      <c r="O964" s="6" t="str">
        <f t="shared" si="175"/>
        <v>Maison Des Cèdres
 de 12h 30 à 13h 30</v>
      </c>
      <c r="P964" t="str">
        <f t="shared" si="178"/>
        <v>OK</v>
      </c>
    </row>
    <row r="965" spans="1:16" x14ac:dyDescent="0.25">
      <c r="A965">
        <f t="shared" si="179"/>
        <v>8</v>
      </c>
      <c r="B965" s="54">
        <f t="shared" si="176"/>
        <v>6</v>
      </c>
      <c r="C965" s="55" t="str">
        <f t="shared" si="180"/>
        <v>février</v>
      </c>
      <c r="D965">
        <f t="shared" si="177"/>
        <v>2018</v>
      </c>
      <c r="E965" s="13">
        <v>43154</v>
      </c>
      <c r="F965" s="16">
        <v>0.58333333333333337</v>
      </c>
      <c r="G965" s="16">
        <v>0.66666666666666663</v>
      </c>
      <c r="H965" s="16" t="s">
        <v>6</v>
      </c>
      <c r="J965" s="1">
        <f t="shared" si="171"/>
        <v>8.3333333333333259E-2</v>
      </c>
      <c r="K965" s="2">
        <f t="shared" si="172"/>
        <v>0</v>
      </c>
      <c r="L965" s="2">
        <f t="shared" si="181"/>
        <v>6</v>
      </c>
      <c r="M965" s="2">
        <f t="shared" si="173"/>
        <v>82</v>
      </c>
      <c r="N965" s="2">
        <f t="shared" si="174"/>
        <v>105</v>
      </c>
      <c r="O965" s="6" t="str">
        <f t="shared" si="175"/>
        <v>Lycée
 de 14h 00 à 16h 00</v>
      </c>
      <c r="P965" t="str">
        <f t="shared" si="178"/>
        <v>OK</v>
      </c>
    </row>
    <row r="966" spans="1:16" x14ac:dyDescent="0.25">
      <c r="A966">
        <f t="shared" si="179"/>
        <v>8</v>
      </c>
      <c r="B966" s="54">
        <f t="shared" si="176"/>
        <v>6</v>
      </c>
      <c r="C966" s="55" t="str">
        <f t="shared" si="180"/>
        <v>février</v>
      </c>
      <c r="D966">
        <f t="shared" si="177"/>
        <v>2018</v>
      </c>
      <c r="E966" s="13">
        <v>43154</v>
      </c>
      <c r="F966" s="16">
        <v>0.66666666666666663</v>
      </c>
      <c r="G966" s="16">
        <v>0.75</v>
      </c>
      <c r="H966" s="16" t="s">
        <v>6</v>
      </c>
      <c r="J966" s="1">
        <f t="shared" si="171"/>
        <v>8.333333333333337E-2</v>
      </c>
      <c r="K966" s="2">
        <f t="shared" si="172"/>
        <v>0</v>
      </c>
      <c r="L966" s="2">
        <f t="shared" si="181"/>
        <v>6</v>
      </c>
      <c r="M966" s="2">
        <f t="shared" si="173"/>
        <v>106</v>
      </c>
      <c r="N966" s="2">
        <f t="shared" si="174"/>
        <v>129</v>
      </c>
      <c r="O966" s="6" t="str">
        <f t="shared" si="175"/>
        <v>Lycée
 de 16h 00 à 18h 00</v>
      </c>
      <c r="P966" t="str">
        <f t="shared" si="178"/>
        <v>OK</v>
      </c>
    </row>
    <row r="967" spans="1:16" x14ac:dyDescent="0.25">
      <c r="A967">
        <f t="shared" si="179"/>
        <v>8</v>
      </c>
      <c r="B967" s="54">
        <f t="shared" si="176"/>
        <v>6</v>
      </c>
      <c r="C967" s="55" t="str">
        <f t="shared" si="180"/>
        <v>février</v>
      </c>
      <c r="D967">
        <f t="shared" si="177"/>
        <v>2018</v>
      </c>
      <c r="E967" s="13">
        <v>43154</v>
      </c>
      <c r="F967" s="16">
        <v>0.75</v>
      </c>
      <c r="G967" s="16">
        <v>0.83333333333333337</v>
      </c>
      <c r="H967" s="16" t="s">
        <v>14</v>
      </c>
      <c r="J967" s="1">
        <f t="shared" si="171"/>
        <v>8.333333333333337E-2</v>
      </c>
      <c r="K967" s="2">
        <f t="shared" si="172"/>
        <v>0</v>
      </c>
      <c r="L967" s="2">
        <f t="shared" si="181"/>
        <v>6</v>
      </c>
      <c r="M967" s="2">
        <f t="shared" si="173"/>
        <v>130</v>
      </c>
      <c r="N967" s="2">
        <f t="shared" si="174"/>
        <v>153</v>
      </c>
      <c r="O967" s="6" t="str">
        <f t="shared" si="175"/>
        <v>Public
 de 18h 00 à 20h 00</v>
      </c>
      <c r="P967" t="str">
        <f t="shared" si="178"/>
        <v>OK</v>
      </c>
    </row>
    <row r="968" spans="1:16" x14ac:dyDescent="0.25">
      <c r="A968">
        <f t="shared" si="179"/>
        <v>8</v>
      </c>
      <c r="B968" s="54">
        <f t="shared" si="176"/>
        <v>6</v>
      </c>
      <c r="C968" s="55" t="str">
        <f t="shared" si="180"/>
        <v>février</v>
      </c>
      <c r="D968">
        <f t="shared" si="177"/>
        <v>2018</v>
      </c>
      <c r="E968" s="13">
        <v>43154</v>
      </c>
      <c r="F968" s="16">
        <v>0.83333333333333337</v>
      </c>
      <c r="G968" s="16">
        <v>0.875</v>
      </c>
      <c r="H968" s="16" t="s">
        <v>10</v>
      </c>
      <c r="J968" s="1">
        <f t="shared" si="171"/>
        <v>4.166666666666663E-2</v>
      </c>
      <c r="K968" s="2">
        <f t="shared" si="172"/>
        <v>0</v>
      </c>
      <c r="L968" s="2">
        <f t="shared" si="181"/>
        <v>6</v>
      </c>
      <c r="M968" s="2">
        <f t="shared" si="173"/>
        <v>154</v>
      </c>
      <c r="N968" s="2">
        <f t="shared" si="174"/>
        <v>165</v>
      </c>
      <c r="O968" s="6" t="str">
        <f t="shared" si="175"/>
        <v>CNT
 de 20h 00 à 21h 00</v>
      </c>
      <c r="P968" t="str">
        <f t="shared" si="178"/>
        <v>OK</v>
      </c>
    </row>
    <row r="969" spans="1:16" x14ac:dyDescent="0.25">
      <c r="A969">
        <f t="shared" si="179"/>
        <v>8</v>
      </c>
      <c r="B969" s="54">
        <f t="shared" si="176"/>
        <v>6</v>
      </c>
      <c r="C969" s="55" t="str">
        <f t="shared" si="180"/>
        <v>février</v>
      </c>
      <c r="D969">
        <f t="shared" si="177"/>
        <v>2018</v>
      </c>
      <c r="E969" s="13">
        <v>43154</v>
      </c>
      <c r="F969" s="16">
        <v>0.875</v>
      </c>
      <c r="G969" s="16">
        <v>0.9375</v>
      </c>
      <c r="H969" s="16" t="s">
        <v>22</v>
      </c>
      <c r="J969" s="1">
        <f t="shared" si="171"/>
        <v>6.25E-2</v>
      </c>
      <c r="K969" s="2">
        <f t="shared" si="172"/>
        <v>0</v>
      </c>
      <c r="L969" s="2">
        <f t="shared" si="181"/>
        <v>6</v>
      </c>
      <c r="M969" s="2">
        <f t="shared" si="173"/>
        <v>166</v>
      </c>
      <c r="N969" s="2">
        <f t="shared" si="174"/>
        <v>183</v>
      </c>
      <c r="O969" s="6" t="str">
        <f t="shared" si="175"/>
        <v>TVSV
 de 21h 00 à 22h 30</v>
      </c>
      <c r="P969" t="str">
        <f t="shared" si="178"/>
        <v>OK</v>
      </c>
    </row>
    <row r="970" spans="1:16" x14ac:dyDescent="0.25">
      <c r="A970">
        <f t="shared" si="179"/>
        <v>8</v>
      </c>
      <c r="B970" s="54">
        <f t="shared" si="176"/>
        <v>7</v>
      </c>
      <c r="C970" s="55" t="str">
        <f t="shared" si="180"/>
        <v>février</v>
      </c>
      <c r="D970">
        <f t="shared" si="177"/>
        <v>2018</v>
      </c>
      <c r="E970" s="13">
        <v>43155</v>
      </c>
      <c r="F970" s="16">
        <v>0.33333333333333331</v>
      </c>
      <c r="G970" s="16">
        <v>0.375</v>
      </c>
      <c r="H970" s="16" t="s">
        <v>7</v>
      </c>
      <c r="J970" s="1">
        <f t="shared" si="171"/>
        <v>4.1666666666666685E-2</v>
      </c>
      <c r="K970" s="2">
        <f t="shared" si="172"/>
        <v>0</v>
      </c>
      <c r="L970" s="2">
        <f t="shared" si="181"/>
        <v>7</v>
      </c>
      <c r="M970" s="2">
        <f t="shared" si="173"/>
        <v>10</v>
      </c>
      <c r="N970" s="2">
        <f t="shared" si="174"/>
        <v>21</v>
      </c>
      <c r="O970" s="6" t="str">
        <f t="shared" si="175"/>
        <v>Gym Volontaire
 de 8h 00 à 9h 00</v>
      </c>
      <c r="P970" t="str">
        <f t="shared" si="178"/>
        <v>OK</v>
      </c>
    </row>
    <row r="971" spans="1:16" x14ac:dyDescent="0.25">
      <c r="A971">
        <f t="shared" si="179"/>
        <v>8</v>
      </c>
      <c r="B971" s="54">
        <f t="shared" si="176"/>
        <v>7</v>
      </c>
      <c r="C971" s="55" t="str">
        <f t="shared" si="180"/>
        <v>février</v>
      </c>
      <c r="D971">
        <f t="shared" si="177"/>
        <v>2018</v>
      </c>
      <c r="E971" s="13">
        <v>43155</v>
      </c>
      <c r="F971" s="16">
        <v>0.375</v>
      </c>
      <c r="G971" s="16">
        <v>0.45833333333333331</v>
      </c>
      <c r="H971" s="16" t="s">
        <v>23</v>
      </c>
      <c r="J971" s="1">
        <f t="shared" si="171"/>
        <v>8.3333333333333315E-2</v>
      </c>
      <c r="K971" s="2">
        <f t="shared" si="172"/>
        <v>0</v>
      </c>
      <c r="L971" s="2">
        <f t="shared" si="181"/>
        <v>7</v>
      </c>
      <c r="M971" s="2">
        <f t="shared" si="173"/>
        <v>22</v>
      </c>
      <c r="N971" s="2">
        <f t="shared" si="174"/>
        <v>45</v>
      </c>
      <c r="O971" s="6" t="str">
        <f t="shared" si="175"/>
        <v>Val Horizon
 de 9h 00 à 11h 00</v>
      </c>
      <c r="P971" t="str">
        <f t="shared" si="178"/>
        <v>OK</v>
      </c>
    </row>
    <row r="972" spans="1:16" x14ac:dyDescent="0.25">
      <c r="A972">
        <f t="shared" si="179"/>
        <v>8</v>
      </c>
      <c r="B972" s="54">
        <f t="shared" si="176"/>
        <v>7</v>
      </c>
      <c r="C972" s="55" t="str">
        <f t="shared" si="180"/>
        <v>février</v>
      </c>
      <c r="D972">
        <f t="shared" si="177"/>
        <v>2018</v>
      </c>
      <c r="E972" s="13">
        <v>43155</v>
      </c>
      <c r="F972" s="16">
        <v>0.45833333333333331</v>
      </c>
      <c r="G972" s="16">
        <v>0.60416666666666663</v>
      </c>
      <c r="H972" s="16" t="s">
        <v>10</v>
      </c>
      <c r="J972" s="1">
        <f t="shared" si="171"/>
        <v>0.14583333333333331</v>
      </c>
      <c r="K972" s="2">
        <f t="shared" si="172"/>
        <v>0</v>
      </c>
      <c r="L972" s="2">
        <f t="shared" si="181"/>
        <v>7</v>
      </c>
      <c r="M972" s="2">
        <f t="shared" si="173"/>
        <v>46</v>
      </c>
      <c r="N972" s="2">
        <f t="shared" si="174"/>
        <v>87</v>
      </c>
      <c r="O972" s="6" t="str">
        <f t="shared" si="175"/>
        <v>CNT
 de 11h 00 à 14h 30</v>
      </c>
      <c r="P972" t="str">
        <f t="shared" si="178"/>
        <v>OK</v>
      </c>
    </row>
    <row r="973" spans="1:16" x14ac:dyDescent="0.25">
      <c r="A973">
        <f t="shared" si="179"/>
        <v>8</v>
      </c>
      <c r="B973" s="54">
        <f t="shared" si="176"/>
        <v>7</v>
      </c>
      <c r="C973" s="55" t="str">
        <f t="shared" si="180"/>
        <v>février</v>
      </c>
      <c r="D973">
        <f t="shared" si="177"/>
        <v>2018</v>
      </c>
      <c r="E973" s="13">
        <v>43155</v>
      </c>
      <c r="F973" s="16">
        <v>0.60416666666666663</v>
      </c>
      <c r="G973" s="16">
        <v>0.79166666666666663</v>
      </c>
      <c r="H973" s="16" t="s">
        <v>24</v>
      </c>
      <c r="J973" s="1">
        <f t="shared" si="171"/>
        <v>0.1875</v>
      </c>
      <c r="K973" s="2">
        <f t="shared" si="172"/>
        <v>0</v>
      </c>
      <c r="L973" s="2">
        <f t="shared" si="181"/>
        <v>7</v>
      </c>
      <c r="M973" s="2">
        <f t="shared" si="173"/>
        <v>88</v>
      </c>
      <c r="N973" s="2">
        <f t="shared" si="174"/>
        <v>141</v>
      </c>
      <c r="O973" s="6" t="str">
        <f t="shared" si="175"/>
        <v>Public + SDIS ET/OU PSIG
 de 14h 30 à 19h 00</v>
      </c>
      <c r="P973" t="str">
        <f t="shared" si="178"/>
        <v>OK</v>
      </c>
    </row>
    <row r="974" spans="1:16" x14ac:dyDescent="0.25">
      <c r="A974">
        <f t="shared" si="179"/>
        <v>8</v>
      </c>
      <c r="B974" s="54">
        <f t="shared" si="176"/>
        <v>7</v>
      </c>
      <c r="C974" s="55" t="str">
        <f t="shared" si="180"/>
        <v>février</v>
      </c>
      <c r="D974">
        <f t="shared" si="177"/>
        <v>2018</v>
      </c>
      <c r="E974" s="13">
        <v>43155</v>
      </c>
      <c r="F974" s="16">
        <v>0.79166666666666663</v>
      </c>
      <c r="G974" s="16">
        <v>0.84375</v>
      </c>
      <c r="H974" s="16" t="s">
        <v>25</v>
      </c>
      <c r="J974" s="1">
        <f t="shared" ref="J974:J1037" si="182">G974-F974</f>
        <v>5.208333333333337E-2</v>
      </c>
      <c r="K974" s="2">
        <f t="shared" ref="K974:K1037" si="183">I974*J974*24</f>
        <v>0</v>
      </c>
      <c r="L974" s="2">
        <f t="shared" si="181"/>
        <v>7</v>
      </c>
      <c r="M974" s="2">
        <f t="shared" ref="M974:M1037" si="184">288*F974-86</f>
        <v>142</v>
      </c>
      <c r="N974" s="2">
        <f t="shared" ref="N974:N1037" si="185">288*G974-87</f>
        <v>156</v>
      </c>
      <c r="O974" s="6" t="str">
        <f t="shared" ref="O974:O1037" si="186">H974&amp;CHAR(10)&amp;" de "&amp;HOUR(F974)&amp;"h "&amp;IF(MINUTE(F974)=0,"00",MINUTE(F974))&amp;" à "&amp;HOUR(G974)&amp;"h "&amp;IF(MINUTE(G974)=0,"00",MINUTE(G974))&amp;IF(I974&lt;1,"",CHAR(10)&amp;" "&amp;I974&amp;" participants")</f>
        <v>Plongeurs masqués
 de 19h 00 à 20h 15</v>
      </c>
      <c r="P974" t="str">
        <f t="shared" si="178"/>
        <v>OK</v>
      </c>
    </row>
    <row r="975" spans="1:16" x14ac:dyDescent="0.25">
      <c r="A975">
        <f t="shared" si="179"/>
        <v>8</v>
      </c>
      <c r="B975" s="54">
        <f t="shared" ref="B975:B1038" si="187">WEEKDAY(E975)</f>
        <v>1</v>
      </c>
      <c r="C975" s="55" t="str">
        <f t="shared" si="180"/>
        <v>février</v>
      </c>
      <c r="D975">
        <f t="shared" si="177"/>
        <v>2018</v>
      </c>
      <c r="E975" s="13">
        <v>43156</v>
      </c>
      <c r="F975" s="16">
        <v>0.3125</v>
      </c>
      <c r="G975" s="16">
        <v>0.41666666666666669</v>
      </c>
      <c r="H975" s="16" t="s">
        <v>10</v>
      </c>
      <c r="J975" s="1">
        <f t="shared" si="182"/>
        <v>0.10416666666666669</v>
      </c>
      <c r="K975" s="2">
        <f t="shared" si="183"/>
        <v>0</v>
      </c>
      <c r="L975" s="2">
        <f t="shared" si="181"/>
        <v>8</v>
      </c>
      <c r="M975" s="2">
        <f t="shared" si="184"/>
        <v>4</v>
      </c>
      <c r="N975" s="2">
        <f t="shared" si="185"/>
        <v>33</v>
      </c>
      <c r="O975" s="6" t="str">
        <f t="shared" si="186"/>
        <v>CNT
 de 7h 30 à 10h 00</v>
      </c>
      <c r="P975" t="str">
        <f t="shared" si="178"/>
        <v>OK</v>
      </c>
    </row>
    <row r="976" spans="1:16" x14ac:dyDescent="0.25">
      <c r="A976">
        <f t="shared" si="179"/>
        <v>8</v>
      </c>
      <c r="B976" s="54">
        <f t="shared" si="187"/>
        <v>1</v>
      </c>
      <c r="C976" s="55" t="str">
        <f t="shared" si="180"/>
        <v>février</v>
      </c>
      <c r="D976">
        <f t="shared" si="177"/>
        <v>2018</v>
      </c>
      <c r="E976" s="13">
        <v>43156</v>
      </c>
      <c r="F976" s="16">
        <v>0.41666666666666669</v>
      </c>
      <c r="G976" s="16">
        <v>0.5625</v>
      </c>
      <c r="H976" s="16" t="s">
        <v>14</v>
      </c>
      <c r="J976" s="1">
        <f t="shared" si="182"/>
        <v>0.14583333333333331</v>
      </c>
      <c r="K976" s="2">
        <f t="shared" si="183"/>
        <v>0</v>
      </c>
      <c r="L976" s="2">
        <f t="shared" si="181"/>
        <v>8</v>
      </c>
      <c r="M976" s="2">
        <f t="shared" si="184"/>
        <v>34</v>
      </c>
      <c r="N976" s="2">
        <f t="shared" si="185"/>
        <v>75</v>
      </c>
      <c r="O976" s="6" t="str">
        <f t="shared" si="186"/>
        <v>Public
 de 10h 00 à 13h 30</v>
      </c>
      <c r="P976" t="str">
        <f t="shared" si="178"/>
        <v>OK</v>
      </c>
    </row>
    <row r="977" spans="1:16" x14ac:dyDescent="0.25">
      <c r="A977">
        <f t="shared" si="179"/>
        <v>9</v>
      </c>
      <c r="B977" s="54">
        <f t="shared" si="187"/>
        <v>2</v>
      </c>
      <c r="C977" s="55" t="str">
        <f t="shared" si="180"/>
        <v>février</v>
      </c>
      <c r="D977">
        <f t="shared" ref="D977:D1040" si="188">YEAR(E977)</f>
        <v>2018</v>
      </c>
      <c r="E977" s="13">
        <v>43157</v>
      </c>
      <c r="F977" s="16">
        <v>0.375</v>
      </c>
      <c r="G977" s="16">
        <v>0.44791666666666669</v>
      </c>
      <c r="H977" s="16" t="s">
        <v>6</v>
      </c>
      <c r="J977" s="1">
        <f t="shared" si="182"/>
        <v>7.2916666666666685E-2</v>
      </c>
      <c r="K977" s="2">
        <f t="shared" si="183"/>
        <v>0</v>
      </c>
      <c r="L977" s="2">
        <f t="shared" si="181"/>
        <v>2</v>
      </c>
      <c r="M977" s="2">
        <f t="shared" si="184"/>
        <v>22</v>
      </c>
      <c r="N977" s="2">
        <f t="shared" si="185"/>
        <v>42</v>
      </c>
      <c r="O977" s="6" t="str">
        <f t="shared" si="186"/>
        <v>Lycée
 de 9h 00 à 10h 45</v>
      </c>
      <c r="P977" t="str">
        <f t="shared" si="178"/>
        <v>OK</v>
      </c>
    </row>
    <row r="978" spans="1:16" x14ac:dyDescent="0.25">
      <c r="A978">
        <f t="shared" si="179"/>
        <v>9</v>
      </c>
      <c r="B978" s="54">
        <f t="shared" si="187"/>
        <v>2</v>
      </c>
      <c r="C978" s="55" t="str">
        <f t="shared" si="180"/>
        <v>février</v>
      </c>
      <c r="D978">
        <f t="shared" si="188"/>
        <v>2018</v>
      </c>
      <c r="E978" s="13">
        <v>43157</v>
      </c>
      <c r="F978" s="16">
        <v>0.5</v>
      </c>
      <c r="G978" s="16">
        <v>0.5625</v>
      </c>
      <c r="H978" s="16" t="s">
        <v>7</v>
      </c>
      <c r="J978" s="1">
        <f t="shared" si="182"/>
        <v>6.25E-2</v>
      </c>
      <c r="K978" s="2">
        <f t="shared" si="183"/>
        <v>0</v>
      </c>
      <c r="L978" s="2">
        <f t="shared" si="181"/>
        <v>2</v>
      </c>
      <c r="M978" s="2">
        <f t="shared" si="184"/>
        <v>58</v>
      </c>
      <c r="N978" s="2">
        <f t="shared" si="185"/>
        <v>75</v>
      </c>
      <c r="O978" s="6" t="str">
        <f t="shared" si="186"/>
        <v>Gym Volontaire
 de 12h 00 à 13h 30</v>
      </c>
      <c r="P978" t="str">
        <f t="shared" si="178"/>
        <v>OK</v>
      </c>
    </row>
    <row r="979" spans="1:16" x14ac:dyDescent="0.25">
      <c r="A979">
        <f t="shared" si="179"/>
        <v>9</v>
      </c>
      <c r="B979" s="54">
        <f t="shared" si="187"/>
        <v>2</v>
      </c>
      <c r="C979" s="55" t="str">
        <f t="shared" si="180"/>
        <v>février</v>
      </c>
      <c r="D979">
        <f t="shared" si="188"/>
        <v>2018</v>
      </c>
      <c r="E979" s="13">
        <v>43157</v>
      </c>
      <c r="F979" s="16">
        <v>0.58333333333333337</v>
      </c>
      <c r="G979" s="16">
        <v>0.64583333333333337</v>
      </c>
      <c r="H979" s="16" t="s">
        <v>8</v>
      </c>
      <c r="J979" s="1">
        <f t="shared" si="182"/>
        <v>6.25E-2</v>
      </c>
      <c r="K979" s="2">
        <f t="shared" si="183"/>
        <v>0</v>
      </c>
      <c r="L979" s="2">
        <f t="shared" si="181"/>
        <v>2</v>
      </c>
      <c r="M979" s="2">
        <f t="shared" si="184"/>
        <v>82</v>
      </c>
      <c r="N979" s="2">
        <f t="shared" si="185"/>
        <v>99</v>
      </c>
      <c r="O979" s="6" t="str">
        <f t="shared" si="186"/>
        <v>Collège A
 de 14h 00 à 15h 30</v>
      </c>
      <c r="P979" t="str">
        <f t="shared" si="178"/>
        <v>OK</v>
      </c>
    </row>
    <row r="980" spans="1:16" x14ac:dyDescent="0.25">
      <c r="A980">
        <f t="shared" si="179"/>
        <v>9</v>
      </c>
      <c r="B980" s="54">
        <f t="shared" si="187"/>
        <v>2</v>
      </c>
      <c r="C980" s="55" t="str">
        <f t="shared" si="180"/>
        <v>février</v>
      </c>
      <c r="D980">
        <f t="shared" si="188"/>
        <v>2018</v>
      </c>
      <c r="E980" s="13">
        <v>43157</v>
      </c>
      <c r="F980" s="16">
        <v>0.64583333333333337</v>
      </c>
      <c r="G980" s="16">
        <v>0.70833333333333337</v>
      </c>
      <c r="H980" s="16" t="s">
        <v>9</v>
      </c>
      <c r="J980" s="1">
        <f t="shared" si="182"/>
        <v>6.25E-2</v>
      </c>
      <c r="K980" s="2">
        <f t="shared" si="183"/>
        <v>0</v>
      </c>
      <c r="L980" s="2">
        <f t="shared" si="181"/>
        <v>2</v>
      </c>
      <c r="M980" s="2">
        <f t="shared" si="184"/>
        <v>100</v>
      </c>
      <c r="N980" s="2">
        <f t="shared" si="185"/>
        <v>117</v>
      </c>
      <c r="O980" s="6" t="str">
        <f t="shared" si="186"/>
        <v>Collège B
 de 15h 30 à 17h 00</v>
      </c>
      <c r="P980" t="str">
        <f t="shared" si="178"/>
        <v>OK</v>
      </c>
    </row>
    <row r="981" spans="1:16" x14ac:dyDescent="0.25">
      <c r="A981">
        <f t="shared" si="179"/>
        <v>9</v>
      </c>
      <c r="B981" s="54">
        <f t="shared" si="187"/>
        <v>2</v>
      </c>
      <c r="C981" s="55" t="str">
        <f t="shared" si="180"/>
        <v>février</v>
      </c>
      <c r="D981">
        <f t="shared" si="188"/>
        <v>2018</v>
      </c>
      <c r="E981" s="13">
        <v>43157</v>
      </c>
      <c r="F981" s="16">
        <v>0.70833333333333337</v>
      </c>
      <c r="G981" s="16">
        <v>0.75</v>
      </c>
      <c r="H981" s="16" t="s">
        <v>7</v>
      </c>
      <c r="J981" s="1">
        <f t="shared" si="182"/>
        <v>4.166666666666663E-2</v>
      </c>
      <c r="K981" s="2">
        <f t="shared" si="183"/>
        <v>0</v>
      </c>
      <c r="L981" s="2">
        <f t="shared" si="181"/>
        <v>2</v>
      </c>
      <c r="M981" s="2">
        <f t="shared" si="184"/>
        <v>118</v>
      </c>
      <c r="N981" s="2">
        <f t="shared" si="185"/>
        <v>129</v>
      </c>
      <c r="O981" s="6" t="str">
        <f t="shared" si="186"/>
        <v>Gym Volontaire
 de 17h 00 à 18h 00</v>
      </c>
      <c r="P981" t="str">
        <f t="shared" si="178"/>
        <v>OK</v>
      </c>
    </row>
    <row r="982" spans="1:16" x14ac:dyDescent="0.25">
      <c r="A982">
        <f t="shared" si="179"/>
        <v>9</v>
      </c>
      <c r="B982" s="54">
        <f t="shared" si="187"/>
        <v>2</v>
      </c>
      <c r="C982" s="55" t="str">
        <f t="shared" si="180"/>
        <v>février</v>
      </c>
      <c r="D982">
        <f t="shared" si="188"/>
        <v>2018</v>
      </c>
      <c r="E982" s="13">
        <v>43157</v>
      </c>
      <c r="F982" s="16">
        <v>0.75</v>
      </c>
      <c r="G982" s="16">
        <v>0.9375</v>
      </c>
      <c r="H982" s="16" t="s">
        <v>10</v>
      </c>
      <c r="J982" s="1">
        <f t="shared" si="182"/>
        <v>0.1875</v>
      </c>
      <c r="K982" s="2">
        <f t="shared" si="183"/>
        <v>0</v>
      </c>
      <c r="L982" s="2">
        <f t="shared" si="181"/>
        <v>2</v>
      </c>
      <c r="M982" s="2">
        <f t="shared" si="184"/>
        <v>130</v>
      </c>
      <c r="N982" s="2">
        <f t="shared" si="185"/>
        <v>183</v>
      </c>
      <c r="O982" s="6" t="str">
        <f t="shared" si="186"/>
        <v>CNT
 de 18h 00 à 22h 30</v>
      </c>
      <c r="P982" t="str">
        <f t="shared" si="178"/>
        <v>OK</v>
      </c>
    </row>
    <row r="983" spans="1:16" x14ac:dyDescent="0.25">
      <c r="A983">
        <f t="shared" si="179"/>
        <v>9</v>
      </c>
      <c r="B983" s="54">
        <f t="shared" si="187"/>
        <v>3</v>
      </c>
      <c r="C983" s="55" t="str">
        <f t="shared" si="180"/>
        <v>février</v>
      </c>
      <c r="D983">
        <f t="shared" si="188"/>
        <v>2018</v>
      </c>
      <c r="E983" s="13">
        <v>43158</v>
      </c>
      <c r="F983" s="16">
        <v>0.3125</v>
      </c>
      <c r="G983" s="16">
        <v>0.34375</v>
      </c>
      <c r="H983" s="16" t="s">
        <v>11</v>
      </c>
      <c r="J983" s="1">
        <f t="shared" si="182"/>
        <v>3.125E-2</v>
      </c>
      <c r="K983" s="2">
        <f t="shared" si="183"/>
        <v>0</v>
      </c>
      <c r="L983" s="2">
        <f t="shared" si="181"/>
        <v>3</v>
      </c>
      <c r="M983" s="2">
        <f t="shared" si="184"/>
        <v>4</v>
      </c>
      <c r="N983" s="2">
        <f t="shared" si="185"/>
        <v>12</v>
      </c>
      <c r="O983" s="6" t="str">
        <f t="shared" si="186"/>
        <v>SDIS et/OU PSIG
 de 7h 30 à 8h 15</v>
      </c>
      <c r="P983" t="str">
        <f t="shared" si="178"/>
        <v>OK</v>
      </c>
    </row>
    <row r="984" spans="1:16" x14ac:dyDescent="0.25">
      <c r="A984">
        <f t="shared" si="179"/>
        <v>9</v>
      </c>
      <c r="B984" s="54">
        <f t="shared" si="187"/>
        <v>3</v>
      </c>
      <c r="C984" s="55" t="str">
        <f t="shared" si="180"/>
        <v>février</v>
      </c>
      <c r="D984">
        <f t="shared" si="188"/>
        <v>2018</v>
      </c>
      <c r="E984" s="13">
        <v>43158</v>
      </c>
      <c r="F984" s="16">
        <v>0.35416666666666669</v>
      </c>
      <c r="G984" s="16">
        <v>0.5</v>
      </c>
      <c r="H984" s="16" t="s">
        <v>12</v>
      </c>
      <c r="J984" s="1">
        <f t="shared" si="182"/>
        <v>0.14583333333333331</v>
      </c>
      <c r="K984" s="2">
        <f t="shared" si="183"/>
        <v>0</v>
      </c>
      <c r="L984" s="2">
        <f t="shared" si="181"/>
        <v>3</v>
      </c>
      <c r="M984" s="2">
        <f t="shared" si="184"/>
        <v>16</v>
      </c>
      <c r="N984" s="2">
        <f t="shared" si="185"/>
        <v>57</v>
      </c>
      <c r="O984" s="6" t="str">
        <f t="shared" si="186"/>
        <v>Collège C
 de 8h 30 à 12h 00</v>
      </c>
      <c r="P984" t="str">
        <f t="shared" si="178"/>
        <v>OK</v>
      </c>
    </row>
    <row r="985" spans="1:16" x14ac:dyDescent="0.25">
      <c r="A985">
        <f t="shared" si="179"/>
        <v>9</v>
      </c>
      <c r="B985" s="54">
        <f t="shared" si="187"/>
        <v>3</v>
      </c>
      <c r="C985" s="55" t="str">
        <f t="shared" si="180"/>
        <v>février</v>
      </c>
      <c r="D985">
        <f t="shared" si="188"/>
        <v>2018</v>
      </c>
      <c r="E985" s="13">
        <v>43158</v>
      </c>
      <c r="F985" s="16">
        <v>0.52083333333333337</v>
      </c>
      <c r="G985" s="16">
        <v>0.5625</v>
      </c>
      <c r="H985" s="16" t="s">
        <v>13</v>
      </c>
      <c r="J985" s="1">
        <f t="shared" si="182"/>
        <v>4.166666666666663E-2</v>
      </c>
      <c r="K985" s="2">
        <f t="shared" si="183"/>
        <v>0</v>
      </c>
      <c r="L985" s="2">
        <f t="shared" si="181"/>
        <v>3</v>
      </c>
      <c r="M985" s="2">
        <f t="shared" si="184"/>
        <v>64</v>
      </c>
      <c r="N985" s="2">
        <f t="shared" si="185"/>
        <v>75</v>
      </c>
      <c r="O985" s="6" t="str">
        <f t="shared" si="186"/>
        <v>Maison Des Cèdres
 de 12h 30 à 13h 30</v>
      </c>
      <c r="P985" t="str">
        <f t="shared" si="178"/>
        <v>OK</v>
      </c>
    </row>
    <row r="986" spans="1:16" x14ac:dyDescent="0.25">
      <c r="A986">
        <f t="shared" si="179"/>
        <v>9</v>
      </c>
      <c r="B986" s="54">
        <f t="shared" si="187"/>
        <v>3</v>
      </c>
      <c r="C986" s="55" t="str">
        <f t="shared" si="180"/>
        <v>février</v>
      </c>
      <c r="D986">
        <f t="shared" si="188"/>
        <v>2018</v>
      </c>
      <c r="E986" s="13">
        <v>43158</v>
      </c>
      <c r="F986" s="16">
        <v>0.58333333333333337</v>
      </c>
      <c r="G986" s="16">
        <v>0.75</v>
      </c>
      <c r="H986" s="16" t="s">
        <v>6</v>
      </c>
      <c r="J986" s="1">
        <f t="shared" si="182"/>
        <v>0.16666666666666663</v>
      </c>
      <c r="K986" s="2">
        <f t="shared" si="183"/>
        <v>0</v>
      </c>
      <c r="L986" s="2">
        <f t="shared" si="181"/>
        <v>3</v>
      </c>
      <c r="M986" s="2">
        <f t="shared" si="184"/>
        <v>82</v>
      </c>
      <c r="N986" s="2">
        <f t="shared" si="185"/>
        <v>129</v>
      </c>
      <c r="O986" s="6" t="str">
        <f t="shared" si="186"/>
        <v>Lycée
 de 14h 00 à 18h 00</v>
      </c>
      <c r="P986" t="str">
        <f t="shared" si="178"/>
        <v>OK</v>
      </c>
    </row>
    <row r="987" spans="1:16" x14ac:dyDescent="0.25">
      <c r="A987">
        <f t="shared" si="179"/>
        <v>9</v>
      </c>
      <c r="B987" s="54">
        <f t="shared" si="187"/>
        <v>3</v>
      </c>
      <c r="C987" s="55" t="str">
        <f t="shared" si="180"/>
        <v>février</v>
      </c>
      <c r="D987">
        <f t="shared" si="188"/>
        <v>2018</v>
      </c>
      <c r="E987" s="13">
        <v>43158</v>
      </c>
      <c r="F987" s="16">
        <v>0.75</v>
      </c>
      <c r="G987" s="16">
        <v>0.83333333333333337</v>
      </c>
      <c r="H987" s="16" t="s">
        <v>14</v>
      </c>
      <c r="J987" s="1">
        <f t="shared" si="182"/>
        <v>8.333333333333337E-2</v>
      </c>
      <c r="K987" s="2">
        <f t="shared" si="183"/>
        <v>0</v>
      </c>
      <c r="L987" s="2">
        <f t="shared" si="181"/>
        <v>3</v>
      </c>
      <c r="M987" s="2">
        <f t="shared" si="184"/>
        <v>130</v>
      </c>
      <c r="N987" s="2">
        <f t="shared" si="185"/>
        <v>153</v>
      </c>
      <c r="O987" s="6" t="str">
        <f t="shared" si="186"/>
        <v>Public
 de 18h 00 à 20h 00</v>
      </c>
      <c r="P987" t="str">
        <f t="shared" si="178"/>
        <v>OK</v>
      </c>
    </row>
    <row r="988" spans="1:16" x14ac:dyDescent="0.25">
      <c r="A988">
        <f t="shared" si="179"/>
        <v>9</v>
      </c>
      <c r="B988" s="54">
        <f t="shared" si="187"/>
        <v>3</v>
      </c>
      <c r="C988" s="55" t="str">
        <f t="shared" si="180"/>
        <v>février</v>
      </c>
      <c r="D988">
        <f t="shared" si="188"/>
        <v>2018</v>
      </c>
      <c r="E988" s="13">
        <v>43158</v>
      </c>
      <c r="F988" s="16">
        <v>0.83333333333333337</v>
      </c>
      <c r="G988" s="16">
        <v>0.9375</v>
      </c>
      <c r="H988" s="16" t="s">
        <v>10</v>
      </c>
      <c r="J988" s="1">
        <f t="shared" si="182"/>
        <v>0.10416666666666663</v>
      </c>
      <c r="K988" s="2">
        <f t="shared" si="183"/>
        <v>0</v>
      </c>
      <c r="L988" s="2">
        <f t="shared" si="181"/>
        <v>3</v>
      </c>
      <c r="M988" s="2">
        <f t="shared" si="184"/>
        <v>154</v>
      </c>
      <c r="N988" s="2">
        <f t="shared" si="185"/>
        <v>183</v>
      </c>
      <c r="O988" s="6" t="str">
        <f t="shared" si="186"/>
        <v>CNT
 de 20h 00 à 22h 30</v>
      </c>
      <c r="P988" t="str">
        <f t="shared" si="178"/>
        <v>OK</v>
      </c>
    </row>
    <row r="989" spans="1:16" x14ac:dyDescent="0.25">
      <c r="A989">
        <f t="shared" si="179"/>
        <v>9</v>
      </c>
      <c r="B989" s="54">
        <f t="shared" si="187"/>
        <v>4</v>
      </c>
      <c r="C989" s="55" t="str">
        <f t="shared" si="180"/>
        <v>février</v>
      </c>
      <c r="D989">
        <f t="shared" si="188"/>
        <v>2018</v>
      </c>
      <c r="E989" s="13">
        <v>43159</v>
      </c>
      <c r="F989" s="16">
        <v>0.33333333333333331</v>
      </c>
      <c r="G989" s="16">
        <v>0.41666666666666669</v>
      </c>
      <c r="H989" s="16" t="s">
        <v>6</v>
      </c>
      <c r="J989" s="1">
        <f t="shared" si="182"/>
        <v>8.333333333333337E-2</v>
      </c>
      <c r="K989" s="2">
        <f t="shared" si="183"/>
        <v>0</v>
      </c>
      <c r="L989" s="2">
        <f t="shared" si="181"/>
        <v>4</v>
      </c>
      <c r="M989" s="2">
        <f t="shared" si="184"/>
        <v>10</v>
      </c>
      <c r="N989" s="2">
        <f t="shared" si="185"/>
        <v>33</v>
      </c>
      <c r="O989" s="6" t="str">
        <f t="shared" si="186"/>
        <v>Lycée
 de 8h 00 à 10h 00</v>
      </c>
      <c r="P989" t="str">
        <f t="shared" si="178"/>
        <v>OK</v>
      </c>
    </row>
    <row r="990" spans="1:16" x14ac:dyDescent="0.25">
      <c r="A990">
        <f t="shared" si="179"/>
        <v>9</v>
      </c>
      <c r="B990" s="54">
        <f t="shared" si="187"/>
        <v>4</v>
      </c>
      <c r="C990" s="55" t="str">
        <f t="shared" si="180"/>
        <v>février</v>
      </c>
      <c r="D990">
        <f t="shared" si="188"/>
        <v>2018</v>
      </c>
      <c r="E990" s="13">
        <v>43159</v>
      </c>
      <c r="F990" s="16">
        <v>0.41666666666666669</v>
      </c>
      <c r="G990" s="16">
        <v>0.5</v>
      </c>
      <c r="H990" s="16" t="s">
        <v>6</v>
      </c>
      <c r="J990" s="1">
        <f t="shared" si="182"/>
        <v>8.3333333333333315E-2</v>
      </c>
      <c r="K990" s="2">
        <f t="shared" si="183"/>
        <v>0</v>
      </c>
      <c r="L990" s="2">
        <f t="shared" si="181"/>
        <v>4</v>
      </c>
      <c r="M990" s="2">
        <f t="shared" si="184"/>
        <v>34</v>
      </c>
      <c r="N990" s="2">
        <f t="shared" si="185"/>
        <v>57</v>
      </c>
      <c r="O990" s="6" t="str">
        <f t="shared" si="186"/>
        <v>Lycée
 de 10h 00 à 12h 00</v>
      </c>
      <c r="P990" t="str">
        <f t="shared" si="178"/>
        <v>OK</v>
      </c>
    </row>
    <row r="991" spans="1:16" x14ac:dyDescent="0.25">
      <c r="A991">
        <f t="shared" si="179"/>
        <v>9</v>
      </c>
      <c r="B991" s="54">
        <f t="shared" si="187"/>
        <v>4</v>
      </c>
      <c r="C991" s="55" t="str">
        <f t="shared" si="180"/>
        <v>février</v>
      </c>
      <c r="D991">
        <f t="shared" si="188"/>
        <v>2018</v>
      </c>
      <c r="E991" s="13">
        <v>43159</v>
      </c>
      <c r="F991" s="16">
        <v>0.52083333333333337</v>
      </c>
      <c r="G991" s="16">
        <v>0.60416666666666663</v>
      </c>
      <c r="H991" s="16" t="s">
        <v>10</v>
      </c>
      <c r="J991" s="1">
        <f t="shared" si="182"/>
        <v>8.3333333333333259E-2</v>
      </c>
      <c r="K991" s="2">
        <f t="shared" si="183"/>
        <v>0</v>
      </c>
      <c r="L991" s="2">
        <f t="shared" si="181"/>
        <v>4</v>
      </c>
      <c r="M991" s="2">
        <f t="shared" si="184"/>
        <v>64</v>
      </c>
      <c r="N991" s="2">
        <f t="shared" si="185"/>
        <v>87</v>
      </c>
      <c r="O991" s="6" t="str">
        <f t="shared" si="186"/>
        <v>CNT
 de 12h 30 à 14h 30</v>
      </c>
      <c r="P991" t="str">
        <f t="shared" si="178"/>
        <v>OK</v>
      </c>
    </row>
    <row r="992" spans="1:16" x14ac:dyDescent="0.25">
      <c r="A992">
        <f t="shared" si="179"/>
        <v>9</v>
      </c>
      <c r="B992" s="54">
        <f t="shared" si="187"/>
        <v>4</v>
      </c>
      <c r="C992" s="55" t="str">
        <f t="shared" si="180"/>
        <v>février</v>
      </c>
      <c r="D992">
        <f t="shared" si="188"/>
        <v>2018</v>
      </c>
      <c r="E992" s="13">
        <v>43159</v>
      </c>
      <c r="F992" s="16">
        <v>0.60416666666666663</v>
      </c>
      <c r="G992" s="16">
        <v>0.79166666666666663</v>
      </c>
      <c r="H992" s="16" t="s">
        <v>14</v>
      </c>
      <c r="J992" s="1">
        <f t="shared" si="182"/>
        <v>0.1875</v>
      </c>
      <c r="K992" s="2">
        <f t="shared" si="183"/>
        <v>0</v>
      </c>
      <c r="L992" s="2">
        <f t="shared" si="181"/>
        <v>4</v>
      </c>
      <c r="M992" s="2">
        <f t="shared" si="184"/>
        <v>88</v>
      </c>
      <c r="N992" s="2">
        <f t="shared" si="185"/>
        <v>141</v>
      </c>
      <c r="O992" s="6" t="str">
        <f t="shared" si="186"/>
        <v>Public
 de 14h 30 à 19h 00</v>
      </c>
      <c r="P992" t="str">
        <f t="shared" si="178"/>
        <v>OK</v>
      </c>
    </row>
    <row r="993" spans="1:16" x14ac:dyDescent="0.25">
      <c r="A993">
        <f t="shared" si="179"/>
        <v>9</v>
      </c>
      <c r="B993" s="54">
        <f t="shared" si="187"/>
        <v>4</v>
      </c>
      <c r="C993" s="55" t="str">
        <f t="shared" si="180"/>
        <v>février</v>
      </c>
      <c r="D993">
        <f t="shared" si="188"/>
        <v>2018</v>
      </c>
      <c r="E993" s="13">
        <v>43159</v>
      </c>
      <c r="F993" s="16">
        <v>0.79166666666666663</v>
      </c>
      <c r="G993" s="16">
        <v>0.83333333333333337</v>
      </c>
      <c r="H993" s="16" t="s">
        <v>10</v>
      </c>
      <c r="J993" s="1">
        <f t="shared" si="182"/>
        <v>4.1666666666666741E-2</v>
      </c>
      <c r="K993" s="2">
        <f t="shared" si="183"/>
        <v>0</v>
      </c>
      <c r="L993" s="2">
        <f t="shared" si="181"/>
        <v>4</v>
      </c>
      <c r="M993" s="2">
        <f t="shared" si="184"/>
        <v>142</v>
      </c>
      <c r="N993" s="2">
        <f t="shared" si="185"/>
        <v>153</v>
      </c>
      <c r="O993" s="6" t="str">
        <f t="shared" si="186"/>
        <v>CNT
 de 19h 00 à 20h 00</v>
      </c>
      <c r="P993" t="str">
        <f t="shared" si="178"/>
        <v>OK</v>
      </c>
    </row>
    <row r="994" spans="1:16" x14ac:dyDescent="0.25">
      <c r="A994">
        <f t="shared" si="179"/>
        <v>9</v>
      </c>
      <c r="B994" s="54">
        <f t="shared" si="187"/>
        <v>4</v>
      </c>
      <c r="C994" s="55" t="str">
        <f t="shared" si="180"/>
        <v>février</v>
      </c>
      <c r="D994">
        <f t="shared" si="188"/>
        <v>2018</v>
      </c>
      <c r="E994" s="13">
        <v>43159</v>
      </c>
      <c r="F994" s="16">
        <v>0.83333333333333337</v>
      </c>
      <c r="G994" s="16">
        <v>0.9375</v>
      </c>
      <c r="H994" s="16" t="s">
        <v>25</v>
      </c>
      <c r="J994" s="1">
        <f t="shared" si="182"/>
        <v>0.10416666666666663</v>
      </c>
      <c r="K994" s="2">
        <f t="shared" si="183"/>
        <v>0</v>
      </c>
      <c r="L994" s="2">
        <f t="shared" si="181"/>
        <v>4</v>
      </c>
      <c r="M994" s="2">
        <f t="shared" si="184"/>
        <v>154</v>
      </c>
      <c r="N994" s="2">
        <f t="shared" si="185"/>
        <v>183</v>
      </c>
      <c r="O994" s="6" t="str">
        <f t="shared" si="186"/>
        <v>Plongeurs masqués
 de 20h 00 à 22h 30</v>
      </c>
      <c r="P994" t="str">
        <f t="shared" si="178"/>
        <v>OK</v>
      </c>
    </row>
    <row r="995" spans="1:16" x14ac:dyDescent="0.25">
      <c r="A995">
        <f t="shared" si="179"/>
        <v>9</v>
      </c>
      <c r="B995" s="54">
        <f t="shared" si="187"/>
        <v>5</v>
      </c>
      <c r="C995" s="55" t="str">
        <f t="shared" si="180"/>
        <v>mars</v>
      </c>
      <c r="D995">
        <f t="shared" si="188"/>
        <v>2018</v>
      </c>
      <c r="E995" s="13">
        <v>43160</v>
      </c>
      <c r="F995" s="16">
        <v>0.35416666666666669</v>
      </c>
      <c r="G995" s="16">
        <v>0.41666666666666669</v>
      </c>
      <c r="H995" s="16" t="s">
        <v>9</v>
      </c>
      <c r="J995" s="1">
        <f t="shared" si="182"/>
        <v>6.25E-2</v>
      </c>
      <c r="K995" s="2">
        <f t="shared" si="183"/>
        <v>0</v>
      </c>
      <c r="L995" s="2">
        <f t="shared" si="181"/>
        <v>5</v>
      </c>
      <c r="M995" s="2">
        <f t="shared" si="184"/>
        <v>16</v>
      </c>
      <c r="N995" s="2">
        <f t="shared" si="185"/>
        <v>33</v>
      </c>
      <c r="O995" s="6" t="str">
        <f t="shared" si="186"/>
        <v>Collège B
 de 8h 30 à 10h 00</v>
      </c>
      <c r="P995" t="str">
        <f t="shared" si="178"/>
        <v>OK</v>
      </c>
    </row>
    <row r="996" spans="1:16" x14ac:dyDescent="0.25">
      <c r="A996">
        <f t="shared" si="179"/>
        <v>9</v>
      </c>
      <c r="B996" s="54">
        <f t="shared" si="187"/>
        <v>5</v>
      </c>
      <c r="C996" s="55" t="str">
        <f t="shared" si="180"/>
        <v>mars</v>
      </c>
      <c r="D996">
        <f t="shared" si="188"/>
        <v>2018</v>
      </c>
      <c r="E996" s="13">
        <v>43160</v>
      </c>
      <c r="F996" s="16">
        <v>0.52083333333333337</v>
      </c>
      <c r="G996" s="16">
        <v>0.5625</v>
      </c>
      <c r="H996" s="16" t="s">
        <v>18</v>
      </c>
      <c r="J996" s="1">
        <f t="shared" si="182"/>
        <v>4.166666666666663E-2</v>
      </c>
      <c r="K996" s="2">
        <f t="shared" si="183"/>
        <v>0</v>
      </c>
      <c r="L996" s="2">
        <f t="shared" si="181"/>
        <v>5</v>
      </c>
      <c r="M996" s="2">
        <f t="shared" si="184"/>
        <v>64</v>
      </c>
      <c r="N996" s="2">
        <f t="shared" si="185"/>
        <v>75</v>
      </c>
      <c r="O996" s="6" t="str">
        <f t="shared" si="186"/>
        <v>Inss
 de 12h 30 à 13h 30</v>
      </c>
      <c r="P996" t="str">
        <f t="shared" si="178"/>
        <v>OK</v>
      </c>
    </row>
    <row r="997" spans="1:16" x14ac:dyDescent="0.25">
      <c r="A997">
        <f t="shared" si="179"/>
        <v>9</v>
      </c>
      <c r="B997" s="54">
        <f t="shared" si="187"/>
        <v>5</v>
      </c>
      <c r="C997" s="55" t="str">
        <f t="shared" si="180"/>
        <v>mars</v>
      </c>
      <c r="D997">
        <f t="shared" si="188"/>
        <v>2018</v>
      </c>
      <c r="E997" s="13">
        <v>43160</v>
      </c>
      <c r="F997" s="16">
        <v>0.58333333333333337</v>
      </c>
      <c r="G997" s="16">
        <v>0.61111111111111105</v>
      </c>
      <c r="H997" s="16" t="s">
        <v>19</v>
      </c>
      <c r="J997" s="1">
        <f t="shared" si="182"/>
        <v>2.7777777777777679E-2</v>
      </c>
      <c r="K997" s="2">
        <f t="shared" si="183"/>
        <v>0</v>
      </c>
      <c r="L997" s="2">
        <f t="shared" si="181"/>
        <v>5</v>
      </c>
      <c r="M997" s="2">
        <f t="shared" si="184"/>
        <v>82</v>
      </c>
      <c r="N997" s="2">
        <f t="shared" si="185"/>
        <v>88.999999999999972</v>
      </c>
      <c r="O997" s="6" t="str">
        <f t="shared" si="186"/>
        <v>Ecole Primaire A
 de 14h 00 à 14h 40</v>
      </c>
      <c r="P997" t="str">
        <f t="shared" si="178"/>
        <v>OK</v>
      </c>
    </row>
    <row r="998" spans="1:16" x14ac:dyDescent="0.25">
      <c r="A998">
        <f t="shared" si="179"/>
        <v>9</v>
      </c>
      <c r="B998" s="54">
        <f t="shared" si="187"/>
        <v>5</v>
      </c>
      <c r="C998" s="55" t="str">
        <f t="shared" si="180"/>
        <v>mars</v>
      </c>
      <c r="D998">
        <f t="shared" si="188"/>
        <v>2018</v>
      </c>
      <c r="E998" s="13">
        <v>43160</v>
      </c>
      <c r="F998" s="16">
        <v>0.61458333333333337</v>
      </c>
      <c r="G998" s="16">
        <v>0.64236111111111105</v>
      </c>
      <c r="H998" s="16" t="s">
        <v>19</v>
      </c>
      <c r="J998" s="1">
        <f t="shared" si="182"/>
        <v>2.7777777777777679E-2</v>
      </c>
      <c r="K998" s="2">
        <f t="shared" si="183"/>
        <v>0</v>
      </c>
      <c r="L998" s="2">
        <f t="shared" si="181"/>
        <v>5</v>
      </c>
      <c r="M998" s="2">
        <f t="shared" si="184"/>
        <v>91</v>
      </c>
      <c r="N998" s="2">
        <f t="shared" si="185"/>
        <v>97.999999999999972</v>
      </c>
      <c r="O998" s="6" t="str">
        <f t="shared" si="186"/>
        <v>Ecole Primaire A
 de 14h 45 à 15h 25</v>
      </c>
      <c r="P998" t="str">
        <f t="shared" si="178"/>
        <v>OK</v>
      </c>
    </row>
    <row r="999" spans="1:16" x14ac:dyDescent="0.25">
      <c r="A999">
        <f t="shared" si="179"/>
        <v>9</v>
      </c>
      <c r="B999" s="54">
        <f t="shared" si="187"/>
        <v>5</v>
      </c>
      <c r="C999" s="55" t="str">
        <f t="shared" si="180"/>
        <v>mars</v>
      </c>
      <c r="D999">
        <f t="shared" si="188"/>
        <v>2018</v>
      </c>
      <c r="E999" s="13">
        <v>43160</v>
      </c>
      <c r="F999" s="16">
        <v>0.66666666666666663</v>
      </c>
      <c r="G999" s="16">
        <v>0.75</v>
      </c>
      <c r="H999" s="16" t="s">
        <v>6</v>
      </c>
      <c r="J999" s="1">
        <f t="shared" si="182"/>
        <v>8.333333333333337E-2</v>
      </c>
      <c r="K999" s="2">
        <f t="shared" si="183"/>
        <v>0</v>
      </c>
      <c r="L999" s="2">
        <f t="shared" si="181"/>
        <v>5</v>
      </c>
      <c r="M999" s="2">
        <f t="shared" si="184"/>
        <v>106</v>
      </c>
      <c r="N999" s="2">
        <f t="shared" si="185"/>
        <v>129</v>
      </c>
      <c r="O999" s="6" t="str">
        <f t="shared" si="186"/>
        <v>Lycée
 de 16h 00 à 18h 00</v>
      </c>
      <c r="P999" t="str">
        <f t="shared" si="178"/>
        <v>OK</v>
      </c>
    </row>
    <row r="1000" spans="1:16" x14ac:dyDescent="0.25">
      <c r="A1000">
        <f t="shared" si="179"/>
        <v>9</v>
      </c>
      <c r="B1000" s="54">
        <f t="shared" si="187"/>
        <v>5</v>
      </c>
      <c r="C1000" s="55" t="str">
        <f t="shared" si="180"/>
        <v>mars</v>
      </c>
      <c r="D1000">
        <f t="shared" si="188"/>
        <v>2018</v>
      </c>
      <c r="E1000" s="13">
        <v>43160</v>
      </c>
      <c r="F1000" s="16">
        <v>0.75</v>
      </c>
      <c r="G1000" s="16">
        <v>0.83333333333333337</v>
      </c>
      <c r="H1000" s="16" t="s">
        <v>14</v>
      </c>
      <c r="J1000" s="1">
        <f t="shared" si="182"/>
        <v>8.333333333333337E-2</v>
      </c>
      <c r="K1000" s="2">
        <f t="shared" si="183"/>
        <v>0</v>
      </c>
      <c r="L1000" s="2">
        <f t="shared" si="181"/>
        <v>5</v>
      </c>
      <c r="M1000" s="2">
        <f t="shared" si="184"/>
        <v>130</v>
      </c>
      <c r="N1000" s="2">
        <f t="shared" si="185"/>
        <v>153</v>
      </c>
      <c r="O1000" s="6" t="str">
        <f t="shared" si="186"/>
        <v>Public
 de 18h 00 à 20h 00</v>
      </c>
      <c r="P1000" t="str">
        <f t="shared" si="178"/>
        <v>OK</v>
      </c>
    </row>
    <row r="1001" spans="1:16" x14ac:dyDescent="0.25">
      <c r="A1001">
        <f t="shared" si="179"/>
        <v>9</v>
      </c>
      <c r="B1001" s="54">
        <f t="shared" si="187"/>
        <v>5</v>
      </c>
      <c r="C1001" s="55" t="str">
        <f t="shared" si="180"/>
        <v>mars</v>
      </c>
      <c r="D1001">
        <f t="shared" si="188"/>
        <v>2018</v>
      </c>
      <c r="E1001" s="13">
        <v>43160</v>
      </c>
      <c r="F1001" s="16">
        <v>0.83333333333333337</v>
      </c>
      <c r="G1001" s="16">
        <v>0.9375</v>
      </c>
      <c r="H1001" s="16" t="s">
        <v>10</v>
      </c>
      <c r="J1001" s="1">
        <f t="shared" si="182"/>
        <v>0.10416666666666663</v>
      </c>
      <c r="K1001" s="2">
        <f t="shared" si="183"/>
        <v>0</v>
      </c>
      <c r="L1001" s="2">
        <f t="shared" si="181"/>
        <v>5</v>
      </c>
      <c r="M1001" s="2">
        <f t="shared" si="184"/>
        <v>154</v>
      </c>
      <c r="N1001" s="2">
        <f t="shared" si="185"/>
        <v>183</v>
      </c>
      <c r="O1001" s="6" t="str">
        <f t="shared" si="186"/>
        <v>CNT
 de 20h 00 à 22h 30</v>
      </c>
      <c r="P1001" t="str">
        <f t="shared" si="178"/>
        <v>OK</v>
      </c>
    </row>
    <row r="1002" spans="1:16" x14ac:dyDescent="0.25">
      <c r="A1002">
        <f t="shared" si="179"/>
        <v>9</v>
      </c>
      <c r="B1002" s="54">
        <f t="shared" si="187"/>
        <v>6</v>
      </c>
      <c r="C1002" s="55" t="str">
        <f t="shared" si="180"/>
        <v>mars</v>
      </c>
      <c r="D1002">
        <f t="shared" si="188"/>
        <v>2018</v>
      </c>
      <c r="E1002" s="13">
        <v>43161</v>
      </c>
      <c r="F1002" s="16">
        <v>0.375</v>
      </c>
      <c r="G1002" s="16">
        <v>0.47916666666666669</v>
      </c>
      <c r="H1002" s="16" t="s">
        <v>21</v>
      </c>
      <c r="J1002" s="1">
        <f t="shared" si="182"/>
        <v>0.10416666666666669</v>
      </c>
      <c r="K1002" s="2">
        <f t="shared" si="183"/>
        <v>0</v>
      </c>
      <c r="L1002" s="2">
        <f t="shared" si="181"/>
        <v>6</v>
      </c>
      <c r="M1002" s="2">
        <f t="shared" si="184"/>
        <v>22</v>
      </c>
      <c r="N1002" s="2">
        <f t="shared" si="185"/>
        <v>51</v>
      </c>
      <c r="O1002" s="6" t="str">
        <f t="shared" si="186"/>
        <v>Ecole Primaire B
 de 9h 00 à 11h 30</v>
      </c>
      <c r="P1002" t="str">
        <f t="shared" si="178"/>
        <v>OK</v>
      </c>
    </row>
    <row r="1003" spans="1:16" x14ac:dyDescent="0.25">
      <c r="A1003">
        <f t="shared" si="179"/>
        <v>9</v>
      </c>
      <c r="B1003" s="54">
        <f t="shared" si="187"/>
        <v>6</v>
      </c>
      <c r="C1003" s="55" t="str">
        <f t="shared" si="180"/>
        <v>mars</v>
      </c>
      <c r="D1003">
        <f t="shared" si="188"/>
        <v>2018</v>
      </c>
      <c r="E1003" s="13">
        <v>43161</v>
      </c>
      <c r="F1003" s="16">
        <v>0.52083333333333337</v>
      </c>
      <c r="G1003" s="16">
        <v>0.5625</v>
      </c>
      <c r="H1003" s="16" t="s">
        <v>13</v>
      </c>
      <c r="J1003" s="1">
        <f t="shared" si="182"/>
        <v>4.166666666666663E-2</v>
      </c>
      <c r="K1003" s="2">
        <f t="shared" si="183"/>
        <v>0</v>
      </c>
      <c r="L1003" s="2">
        <f t="shared" si="181"/>
        <v>6</v>
      </c>
      <c r="M1003" s="2">
        <f t="shared" si="184"/>
        <v>64</v>
      </c>
      <c r="N1003" s="2">
        <f t="shared" si="185"/>
        <v>75</v>
      </c>
      <c r="O1003" s="6" t="str">
        <f t="shared" si="186"/>
        <v>Maison Des Cèdres
 de 12h 30 à 13h 30</v>
      </c>
      <c r="P1003" t="str">
        <f t="shared" si="178"/>
        <v>OK</v>
      </c>
    </row>
    <row r="1004" spans="1:16" x14ac:dyDescent="0.25">
      <c r="A1004">
        <f t="shared" si="179"/>
        <v>9</v>
      </c>
      <c r="B1004" s="54">
        <f t="shared" si="187"/>
        <v>6</v>
      </c>
      <c r="C1004" s="55" t="str">
        <f t="shared" si="180"/>
        <v>mars</v>
      </c>
      <c r="D1004">
        <f t="shared" si="188"/>
        <v>2018</v>
      </c>
      <c r="E1004" s="13">
        <v>43161</v>
      </c>
      <c r="F1004" s="16">
        <v>0.58333333333333337</v>
      </c>
      <c r="G1004" s="16">
        <v>0.66666666666666663</v>
      </c>
      <c r="H1004" s="16" t="s">
        <v>6</v>
      </c>
      <c r="J1004" s="1">
        <f t="shared" si="182"/>
        <v>8.3333333333333259E-2</v>
      </c>
      <c r="K1004" s="2">
        <f t="shared" si="183"/>
        <v>0</v>
      </c>
      <c r="L1004" s="2">
        <f t="shared" si="181"/>
        <v>6</v>
      </c>
      <c r="M1004" s="2">
        <f t="shared" si="184"/>
        <v>82</v>
      </c>
      <c r="N1004" s="2">
        <f t="shared" si="185"/>
        <v>105</v>
      </c>
      <c r="O1004" s="6" t="str">
        <f t="shared" si="186"/>
        <v>Lycée
 de 14h 00 à 16h 00</v>
      </c>
      <c r="P1004" t="str">
        <f t="shared" si="178"/>
        <v>OK</v>
      </c>
    </row>
    <row r="1005" spans="1:16" x14ac:dyDescent="0.25">
      <c r="A1005">
        <f t="shared" si="179"/>
        <v>9</v>
      </c>
      <c r="B1005" s="54">
        <f t="shared" si="187"/>
        <v>6</v>
      </c>
      <c r="C1005" s="55" t="str">
        <f t="shared" si="180"/>
        <v>mars</v>
      </c>
      <c r="D1005">
        <f t="shared" si="188"/>
        <v>2018</v>
      </c>
      <c r="E1005" s="13">
        <v>43161</v>
      </c>
      <c r="F1005" s="16">
        <v>0.66666666666666663</v>
      </c>
      <c r="G1005" s="16">
        <v>0.75</v>
      </c>
      <c r="H1005" s="16" t="s">
        <v>6</v>
      </c>
      <c r="J1005" s="1">
        <f t="shared" si="182"/>
        <v>8.333333333333337E-2</v>
      </c>
      <c r="K1005" s="2">
        <f t="shared" si="183"/>
        <v>0</v>
      </c>
      <c r="L1005" s="2">
        <f t="shared" si="181"/>
        <v>6</v>
      </c>
      <c r="M1005" s="2">
        <f t="shared" si="184"/>
        <v>106</v>
      </c>
      <c r="N1005" s="2">
        <f t="shared" si="185"/>
        <v>129</v>
      </c>
      <c r="O1005" s="6" t="str">
        <f t="shared" si="186"/>
        <v>Lycée
 de 16h 00 à 18h 00</v>
      </c>
      <c r="P1005" t="str">
        <f t="shared" si="178"/>
        <v>OK</v>
      </c>
    </row>
    <row r="1006" spans="1:16" x14ac:dyDescent="0.25">
      <c r="A1006">
        <f t="shared" si="179"/>
        <v>9</v>
      </c>
      <c r="B1006" s="54">
        <f t="shared" si="187"/>
        <v>6</v>
      </c>
      <c r="C1006" s="55" t="str">
        <f t="shared" si="180"/>
        <v>mars</v>
      </c>
      <c r="D1006">
        <f t="shared" si="188"/>
        <v>2018</v>
      </c>
      <c r="E1006" s="13">
        <v>43161</v>
      </c>
      <c r="F1006" s="16">
        <v>0.75</v>
      </c>
      <c r="G1006" s="16">
        <v>0.83333333333333337</v>
      </c>
      <c r="H1006" s="16" t="s">
        <v>14</v>
      </c>
      <c r="J1006" s="1">
        <f t="shared" si="182"/>
        <v>8.333333333333337E-2</v>
      </c>
      <c r="K1006" s="2">
        <f t="shared" si="183"/>
        <v>0</v>
      </c>
      <c r="L1006" s="2">
        <f t="shared" si="181"/>
        <v>6</v>
      </c>
      <c r="M1006" s="2">
        <f t="shared" si="184"/>
        <v>130</v>
      </c>
      <c r="N1006" s="2">
        <f t="shared" si="185"/>
        <v>153</v>
      </c>
      <c r="O1006" s="6" t="str">
        <f t="shared" si="186"/>
        <v>Public
 de 18h 00 à 20h 00</v>
      </c>
      <c r="P1006" t="str">
        <f t="shared" si="178"/>
        <v>OK</v>
      </c>
    </row>
    <row r="1007" spans="1:16" x14ac:dyDescent="0.25">
      <c r="A1007">
        <f t="shared" si="179"/>
        <v>9</v>
      </c>
      <c r="B1007" s="54">
        <f t="shared" si="187"/>
        <v>6</v>
      </c>
      <c r="C1007" s="55" t="str">
        <f t="shared" si="180"/>
        <v>mars</v>
      </c>
      <c r="D1007">
        <f t="shared" si="188"/>
        <v>2018</v>
      </c>
      <c r="E1007" s="13">
        <v>43161</v>
      </c>
      <c r="F1007" s="16">
        <v>0.83333333333333337</v>
      </c>
      <c r="G1007" s="16">
        <v>0.875</v>
      </c>
      <c r="H1007" s="16" t="s">
        <v>10</v>
      </c>
      <c r="J1007" s="1">
        <f t="shared" si="182"/>
        <v>4.166666666666663E-2</v>
      </c>
      <c r="K1007" s="2">
        <f t="shared" si="183"/>
        <v>0</v>
      </c>
      <c r="L1007" s="2">
        <f t="shared" si="181"/>
        <v>6</v>
      </c>
      <c r="M1007" s="2">
        <f t="shared" si="184"/>
        <v>154</v>
      </c>
      <c r="N1007" s="2">
        <f t="shared" si="185"/>
        <v>165</v>
      </c>
      <c r="O1007" s="6" t="str">
        <f t="shared" si="186"/>
        <v>CNT
 de 20h 00 à 21h 00</v>
      </c>
      <c r="P1007" t="str">
        <f t="shared" si="178"/>
        <v>OK</v>
      </c>
    </row>
    <row r="1008" spans="1:16" x14ac:dyDescent="0.25">
      <c r="A1008">
        <f t="shared" si="179"/>
        <v>9</v>
      </c>
      <c r="B1008" s="54">
        <f t="shared" si="187"/>
        <v>6</v>
      </c>
      <c r="C1008" s="55" t="str">
        <f t="shared" si="180"/>
        <v>mars</v>
      </c>
      <c r="D1008">
        <f t="shared" si="188"/>
        <v>2018</v>
      </c>
      <c r="E1008" s="13">
        <v>43161</v>
      </c>
      <c r="F1008" s="16">
        <v>0.875</v>
      </c>
      <c r="G1008" s="16">
        <v>0.9375</v>
      </c>
      <c r="H1008" s="16" t="s">
        <v>22</v>
      </c>
      <c r="J1008" s="1">
        <f t="shared" si="182"/>
        <v>6.25E-2</v>
      </c>
      <c r="K1008" s="2">
        <f t="shared" si="183"/>
        <v>0</v>
      </c>
      <c r="L1008" s="2">
        <f t="shared" si="181"/>
        <v>6</v>
      </c>
      <c r="M1008" s="2">
        <f t="shared" si="184"/>
        <v>166</v>
      </c>
      <c r="N1008" s="2">
        <f t="shared" si="185"/>
        <v>183</v>
      </c>
      <c r="O1008" s="6" t="str">
        <f t="shared" si="186"/>
        <v>TVSV
 de 21h 00 à 22h 30</v>
      </c>
      <c r="P1008" t="str">
        <f t="shared" si="178"/>
        <v>OK</v>
      </c>
    </row>
    <row r="1009" spans="1:16" x14ac:dyDescent="0.25">
      <c r="A1009">
        <f t="shared" si="179"/>
        <v>9</v>
      </c>
      <c r="B1009" s="54">
        <f t="shared" si="187"/>
        <v>7</v>
      </c>
      <c r="C1009" s="55" t="str">
        <f t="shared" si="180"/>
        <v>mars</v>
      </c>
      <c r="D1009">
        <f t="shared" si="188"/>
        <v>2018</v>
      </c>
      <c r="E1009" s="13">
        <v>43162</v>
      </c>
      <c r="F1009" s="16">
        <v>0.33333333333333331</v>
      </c>
      <c r="G1009" s="16">
        <v>0.375</v>
      </c>
      <c r="H1009" s="16" t="s">
        <v>7</v>
      </c>
      <c r="J1009" s="1">
        <f t="shared" si="182"/>
        <v>4.1666666666666685E-2</v>
      </c>
      <c r="K1009" s="2">
        <f t="shared" si="183"/>
        <v>0</v>
      </c>
      <c r="L1009" s="2">
        <f t="shared" si="181"/>
        <v>7</v>
      </c>
      <c r="M1009" s="2">
        <f t="shared" si="184"/>
        <v>10</v>
      </c>
      <c r="N1009" s="2">
        <f t="shared" si="185"/>
        <v>21</v>
      </c>
      <c r="O1009" s="6" t="str">
        <f t="shared" si="186"/>
        <v>Gym Volontaire
 de 8h 00 à 9h 00</v>
      </c>
      <c r="P1009" t="str">
        <f t="shared" si="178"/>
        <v>OK</v>
      </c>
    </row>
    <row r="1010" spans="1:16" x14ac:dyDescent="0.25">
      <c r="A1010">
        <f t="shared" si="179"/>
        <v>9</v>
      </c>
      <c r="B1010" s="54">
        <f t="shared" si="187"/>
        <v>7</v>
      </c>
      <c r="C1010" s="55" t="str">
        <f t="shared" si="180"/>
        <v>mars</v>
      </c>
      <c r="D1010">
        <f t="shared" si="188"/>
        <v>2018</v>
      </c>
      <c r="E1010" s="13">
        <v>43162</v>
      </c>
      <c r="F1010" s="16">
        <v>0.375</v>
      </c>
      <c r="G1010" s="16">
        <v>0.45833333333333331</v>
      </c>
      <c r="H1010" s="16" t="s">
        <v>23</v>
      </c>
      <c r="J1010" s="1">
        <f t="shared" si="182"/>
        <v>8.3333333333333315E-2</v>
      </c>
      <c r="K1010" s="2">
        <f t="shared" si="183"/>
        <v>0</v>
      </c>
      <c r="L1010" s="2">
        <f t="shared" si="181"/>
        <v>7</v>
      </c>
      <c r="M1010" s="2">
        <f t="shared" si="184"/>
        <v>22</v>
      </c>
      <c r="N1010" s="2">
        <f t="shared" si="185"/>
        <v>45</v>
      </c>
      <c r="O1010" s="6" t="str">
        <f t="shared" si="186"/>
        <v>Val Horizon
 de 9h 00 à 11h 00</v>
      </c>
      <c r="P1010" t="str">
        <f t="shared" si="178"/>
        <v>OK</v>
      </c>
    </row>
    <row r="1011" spans="1:16" x14ac:dyDescent="0.25">
      <c r="A1011">
        <f t="shared" si="179"/>
        <v>9</v>
      </c>
      <c r="B1011" s="54">
        <f t="shared" si="187"/>
        <v>7</v>
      </c>
      <c r="C1011" s="55" t="str">
        <f t="shared" si="180"/>
        <v>mars</v>
      </c>
      <c r="D1011">
        <f t="shared" si="188"/>
        <v>2018</v>
      </c>
      <c r="E1011" s="13">
        <v>43162</v>
      </c>
      <c r="F1011" s="16">
        <v>0.45833333333333331</v>
      </c>
      <c r="G1011" s="16">
        <v>0.60416666666666663</v>
      </c>
      <c r="H1011" s="16" t="s">
        <v>10</v>
      </c>
      <c r="J1011" s="1">
        <f t="shared" si="182"/>
        <v>0.14583333333333331</v>
      </c>
      <c r="K1011" s="2">
        <f t="shared" si="183"/>
        <v>0</v>
      </c>
      <c r="L1011" s="2">
        <f t="shared" si="181"/>
        <v>7</v>
      </c>
      <c r="M1011" s="2">
        <f t="shared" si="184"/>
        <v>46</v>
      </c>
      <c r="N1011" s="2">
        <f t="shared" si="185"/>
        <v>87</v>
      </c>
      <c r="O1011" s="6" t="str">
        <f t="shared" si="186"/>
        <v>CNT
 de 11h 00 à 14h 30</v>
      </c>
      <c r="P1011" t="str">
        <f t="shared" si="178"/>
        <v>OK</v>
      </c>
    </row>
    <row r="1012" spans="1:16" x14ac:dyDescent="0.25">
      <c r="A1012">
        <f t="shared" si="179"/>
        <v>9</v>
      </c>
      <c r="B1012" s="54">
        <f t="shared" si="187"/>
        <v>7</v>
      </c>
      <c r="C1012" s="55" t="str">
        <f t="shared" si="180"/>
        <v>mars</v>
      </c>
      <c r="D1012">
        <f t="shared" si="188"/>
        <v>2018</v>
      </c>
      <c r="E1012" s="13">
        <v>43162</v>
      </c>
      <c r="F1012" s="16">
        <v>0.60416666666666663</v>
      </c>
      <c r="G1012" s="16">
        <v>0.79166666666666663</v>
      </c>
      <c r="H1012" s="16" t="s">
        <v>24</v>
      </c>
      <c r="J1012" s="1">
        <f t="shared" si="182"/>
        <v>0.1875</v>
      </c>
      <c r="K1012" s="2">
        <f t="shared" si="183"/>
        <v>0</v>
      </c>
      <c r="L1012" s="2">
        <f t="shared" si="181"/>
        <v>7</v>
      </c>
      <c r="M1012" s="2">
        <f t="shared" si="184"/>
        <v>88</v>
      </c>
      <c r="N1012" s="2">
        <f t="shared" si="185"/>
        <v>141</v>
      </c>
      <c r="O1012" s="6" t="str">
        <f t="shared" si="186"/>
        <v>Public + SDIS ET/OU PSIG
 de 14h 30 à 19h 00</v>
      </c>
      <c r="P1012" t="str">
        <f t="shared" si="178"/>
        <v>OK</v>
      </c>
    </row>
    <row r="1013" spans="1:16" x14ac:dyDescent="0.25">
      <c r="A1013">
        <f t="shared" si="179"/>
        <v>9</v>
      </c>
      <c r="B1013" s="54">
        <f t="shared" si="187"/>
        <v>7</v>
      </c>
      <c r="C1013" s="55" t="str">
        <f t="shared" si="180"/>
        <v>mars</v>
      </c>
      <c r="D1013">
        <f t="shared" si="188"/>
        <v>2018</v>
      </c>
      <c r="E1013" s="13">
        <v>43162</v>
      </c>
      <c r="F1013" s="16">
        <v>0.79166666666666663</v>
      </c>
      <c r="G1013" s="16">
        <v>0.84375</v>
      </c>
      <c r="H1013" s="16" t="s">
        <v>25</v>
      </c>
      <c r="J1013" s="1">
        <f t="shared" si="182"/>
        <v>5.208333333333337E-2</v>
      </c>
      <c r="K1013" s="2">
        <f t="shared" si="183"/>
        <v>0</v>
      </c>
      <c r="L1013" s="2">
        <f t="shared" si="181"/>
        <v>7</v>
      </c>
      <c r="M1013" s="2">
        <f t="shared" si="184"/>
        <v>142</v>
      </c>
      <c r="N1013" s="2">
        <f t="shared" si="185"/>
        <v>156</v>
      </c>
      <c r="O1013" s="6" t="str">
        <f t="shared" si="186"/>
        <v>Plongeurs masqués
 de 19h 00 à 20h 15</v>
      </c>
      <c r="P1013" t="str">
        <f t="shared" si="178"/>
        <v>OK</v>
      </c>
    </row>
    <row r="1014" spans="1:16" x14ac:dyDescent="0.25">
      <c r="A1014">
        <f t="shared" si="179"/>
        <v>9</v>
      </c>
      <c r="B1014" s="54">
        <f t="shared" si="187"/>
        <v>1</v>
      </c>
      <c r="C1014" s="55" t="str">
        <f t="shared" si="180"/>
        <v>mars</v>
      </c>
      <c r="D1014">
        <f t="shared" si="188"/>
        <v>2018</v>
      </c>
      <c r="E1014" s="13">
        <v>43163</v>
      </c>
      <c r="F1014" s="16">
        <v>0.3125</v>
      </c>
      <c r="G1014" s="16">
        <v>0.41666666666666669</v>
      </c>
      <c r="H1014" s="16" t="s">
        <v>10</v>
      </c>
      <c r="J1014" s="1">
        <f t="shared" si="182"/>
        <v>0.10416666666666669</v>
      </c>
      <c r="K1014" s="2">
        <f t="shared" si="183"/>
        <v>0</v>
      </c>
      <c r="L1014" s="2">
        <f t="shared" si="181"/>
        <v>8</v>
      </c>
      <c r="M1014" s="2">
        <f t="shared" si="184"/>
        <v>4</v>
      </c>
      <c r="N1014" s="2">
        <f t="shared" si="185"/>
        <v>33</v>
      </c>
      <c r="O1014" s="6" t="str">
        <f t="shared" si="186"/>
        <v>CNT
 de 7h 30 à 10h 00</v>
      </c>
      <c r="P1014" t="str">
        <f t="shared" si="178"/>
        <v>OK</v>
      </c>
    </row>
    <row r="1015" spans="1:16" x14ac:dyDescent="0.25">
      <c r="A1015">
        <f t="shared" si="179"/>
        <v>9</v>
      </c>
      <c r="B1015" s="54">
        <f t="shared" si="187"/>
        <v>1</v>
      </c>
      <c r="C1015" s="55" t="str">
        <f t="shared" si="180"/>
        <v>mars</v>
      </c>
      <c r="D1015">
        <f t="shared" si="188"/>
        <v>2018</v>
      </c>
      <c r="E1015" s="13">
        <v>43163</v>
      </c>
      <c r="F1015" s="16">
        <v>0.41666666666666669</v>
      </c>
      <c r="G1015" s="16">
        <v>0.5625</v>
      </c>
      <c r="H1015" s="16" t="s">
        <v>14</v>
      </c>
      <c r="J1015" s="1">
        <f t="shared" si="182"/>
        <v>0.14583333333333331</v>
      </c>
      <c r="K1015" s="2">
        <f t="shared" si="183"/>
        <v>0</v>
      </c>
      <c r="L1015" s="2">
        <f t="shared" si="181"/>
        <v>8</v>
      </c>
      <c r="M1015" s="2">
        <f t="shared" si="184"/>
        <v>34</v>
      </c>
      <c r="N1015" s="2">
        <f t="shared" si="185"/>
        <v>75</v>
      </c>
      <c r="O1015" s="6" t="str">
        <f t="shared" si="186"/>
        <v>Public
 de 10h 00 à 13h 30</v>
      </c>
      <c r="P1015" t="str">
        <f t="shared" si="178"/>
        <v>OK</v>
      </c>
    </row>
    <row r="1016" spans="1:16" x14ac:dyDescent="0.25">
      <c r="A1016">
        <f t="shared" si="179"/>
        <v>10</v>
      </c>
      <c r="B1016" s="54">
        <f t="shared" si="187"/>
        <v>2</v>
      </c>
      <c r="C1016" s="55" t="str">
        <f t="shared" si="180"/>
        <v>mars</v>
      </c>
      <c r="D1016">
        <f t="shared" si="188"/>
        <v>2018</v>
      </c>
      <c r="E1016" s="13">
        <v>43164</v>
      </c>
      <c r="F1016" s="16">
        <v>0.375</v>
      </c>
      <c r="G1016" s="16">
        <v>0.44791666666666669</v>
      </c>
      <c r="H1016" s="16" t="s">
        <v>6</v>
      </c>
      <c r="J1016" s="1">
        <f t="shared" si="182"/>
        <v>7.2916666666666685E-2</v>
      </c>
      <c r="K1016" s="2">
        <f t="shared" si="183"/>
        <v>0</v>
      </c>
      <c r="L1016" s="2">
        <f t="shared" si="181"/>
        <v>2</v>
      </c>
      <c r="M1016" s="2">
        <f t="shared" si="184"/>
        <v>22</v>
      </c>
      <c r="N1016" s="2">
        <f t="shared" si="185"/>
        <v>42</v>
      </c>
      <c r="O1016" s="6" t="str">
        <f t="shared" si="186"/>
        <v>Lycée
 de 9h 00 à 10h 45</v>
      </c>
      <c r="P1016" t="str">
        <f t="shared" si="178"/>
        <v>OK</v>
      </c>
    </row>
    <row r="1017" spans="1:16" x14ac:dyDescent="0.25">
      <c r="A1017">
        <f t="shared" si="179"/>
        <v>10</v>
      </c>
      <c r="B1017" s="54">
        <f t="shared" si="187"/>
        <v>2</v>
      </c>
      <c r="C1017" s="55" t="str">
        <f t="shared" si="180"/>
        <v>mars</v>
      </c>
      <c r="D1017">
        <f t="shared" si="188"/>
        <v>2018</v>
      </c>
      <c r="E1017" s="13">
        <v>43164</v>
      </c>
      <c r="F1017" s="16">
        <v>0.5</v>
      </c>
      <c r="G1017" s="16">
        <v>0.5625</v>
      </c>
      <c r="H1017" s="16" t="s">
        <v>7</v>
      </c>
      <c r="J1017" s="1">
        <f t="shared" si="182"/>
        <v>6.25E-2</v>
      </c>
      <c r="K1017" s="2">
        <f t="shared" si="183"/>
        <v>0</v>
      </c>
      <c r="L1017" s="2">
        <f t="shared" si="181"/>
        <v>2</v>
      </c>
      <c r="M1017" s="2">
        <f t="shared" si="184"/>
        <v>58</v>
      </c>
      <c r="N1017" s="2">
        <f t="shared" si="185"/>
        <v>75</v>
      </c>
      <c r="O1017" s="6" t="str">
        <f t="shared" si="186"/>
        <v>Gym Volontaire
 de 12h 00 à 13h 30</v>
      </c>
      <c r="P1017" t="str">
        <f t="shared" si="178"/>
        <v>OK</v>
      </c>
    </row>
    <row r="1018" spans="1:16" x14ac:dyDescent="0.25">
      <c r="A1018">
        <f t="shared" si="179"/>
        <v>10</v>
      </c>
      <c r="B1018" s="54">
        <f t="shared" si="187"/>
        <v>2</v>
      </c>
      <c r="C1018" s="55" t="str">
        <f t="shared" si="180"/>
        <v>mars</v>
      </c>
      <c r="D1018">
        <f t="shared" si="188"/>
        <v>2018</v>
      </c>
      <c r="E1018" s="13">
        <v>43164</v>
      </c>
      <c r="F1018" s="16">
        <v>0.58333333333333337</v>
      </c>
      <c r="G1018" s="16">
        <v>0.64583333333333337</v>
      </c>
      <c r="H1018" s="16" t="s">
        <v>8</v>
      </c>
      <c r="J1018" s="1">
        <f t="shared" si="182"/>
        <v>6.25E-2</v>
      </c>
      <c r="K1018" s="2">
        <f t="shared" si="183"/>
        <v>0</v>
      </c>
      <c r="L1018" s="2">
        <f t="shared" si="181"/>
        <v>2</v>
      </c>
      <c r="M1018" s="2">
        <f t="shared" si="184"/>
        <v>82</v>
      </c>
      <c r="N1018" s="2">
        <f t="shared" si="185"/>
        <v>99</v>
      </c>
      <c r="O1018" s="6" t="str">
        <f t="shared" si="186"/>
        <v>Collège A
 de 14h 00 à 15h 30</v>
      </c>
      <c r="P1018" t="str">
        <f t="shared" si="178"/>
        <v>OK</v>
      </c>
    </row>
    <row r="1019" spans="1:16" x14ac:dyDescent="0.25">
      <c r="A1019">
        <f t="shared" si="179"/>
        <v>10</v>
      </c>
      <c r="B1019" s="54">
        <f t="shared" si="187"/>
        <v>2</v>
      </c>
      <c r="C1019" s="55" t="str">
        <f t="shared" si="180"/>
        <v>mars</v>
      </c>
      <c r="D1019">
        <f t="shared" si="188"/>
        <v>2018</v>
      </c>
      <c r="E1019" s="13">
        <v>43164</v>
      </c>
      <c r="F1019" s="16">
        <v>0.64583333333333337</v>
      </c>
      <c r="G1019" s="16">
        <v>0.70833333333333337</v>
      </c>
      <c r="H1019" s="16" t="s">
        <v>9</v>
      </c>
      <c r="J1019" s="1">
        <f t="shared" si="182"/>
        <v>6.25E-2</v>
      </c>
      <c r="K1019" s="2">
        <f t="shared" si="183"/>
        <v>0</v>
      </c>
      <c r="L1019" s="2">
        <f t="shared" si="181"/>
        <v>2</v>
      </c>
      <c r="M1019" s="2">
        <f t="shared" si="184"/>
        <v>100</v>
      </c>
      <c r="N1019" s="2">
        <f t="shared" si="185"/>
        <v>117</v>
      </c>
      <c r="O1019" s="6" t="str">
        <f t="shared" si="186"/>
        <v>Collège B
 de 15h 30 à 17h 00</v>
      </c>
      <c r="P1019" t="str">
        <f t="shared" si="178"/>
        <v>OK</v>
      </c>
    </row>
    <row r="1020" spans="1:16" x14ac:dyDescent="0.25">
      <c r="A1020">
        <f t="shared" si="179"/>
        <v>10</v>
      </c>
      <c r="B1020" s="54">
        <f t="shared" si="187"/>
        <v>2</v>
      </c>
      <c r="C1020" s="55" t="str">
        <f t="shared" si="180"/>
        <v>mars</v>
      </c>
      <c r="D1020">
        <f t="shared" si="188"/>
        <v>2018</v>
      </c>
      <c r="E1020" s="13">
        <v>43164</v>
      </c>
      <c r="F1020" s="16">
        <v>0.70833333333333337</v>
      </c>
      <c r="G1020" s="16">
        <v>0.75</v>
      </c>
      <c r="H1020" s="16" t="s">
        <v>7</v>
      </c>
      <c r="J1020" s="1">
        <f t="shared" si="182"/>
        <v>4.166666666666663E-2</v>
      </c>
      <c r="K1020" s="2">
        <f t="shared" si="183"/>
        <v>0</v>
      </c>
      <c r="L1020" s="2">
        <f t="shared" si="181"/>
        <v>2</v>
      </c>
      <c r="M1020" s="2">
        <f t="shared" si="184"/>
        <v>118</v>
      </c>
      <c r="N1020" s="2">
        <f t="shared" si="185"/>
        <v>129</v>
      </c>
      <c r="O1020" s="6" t="str">
        <f t="shared" si="186"/>
        <v>Gym Volontaire
 de 17h 00 à 18h 00</v>
      </c>
      <c r="P1020" t="str">
        <f t="shared" si="178"/>
        <v>OK</v>
      </c>
    </row>
    <row r="1021" spans="1:16" x14ac:dyDescent="0.25">
      <c r="A1021">
        <f t="shared" si="179"/>
        <v>10</v>
      </c>
      <c r="B1021" s="54">
        <f t="shared" si="187"/>
        <v>2</v>
      </c>
      <c r="C1021" s="55" t="str">
        <f t="shared" si="180"/>
        <v>mars</v>
      </c>
      <c r="D1021">
        <f t="shared" si="188"/>
        <v>2018</v>
      </c>
      <c r="E1021" s="13">
        <v>43164</v>
      </c>
      <c r="F1021" s="16">
        <v>0.75</v>
      </c>
      <c r="G1021" s="16">
        <v>0.9375</v>
      </c>
      <c r="H1021" s="16" t="s">
        <v>10</v>
      </c>
      <c r="J1021" s="1">
        <f t="shared" si="182"/>
        <v>0.1875</v>
      </c>
      <c r="K1021" s="2">
        <f t="shared" si="183"/>
        <v>0</v>
      </c>
      <c r="L1021" s="2">
        <f t="shared" si="181"/>
        <v>2</v>
      </c>
      <c r="M1021" s="2">
        <f t="shared" si="184"/>
        <v>130</v>
      </c>
      <c r="N1021" s="2">
        <f t="shared" si="185"/>
        <v>183</v>
      </c>
      <c r="O1021" s="6" t="str">
        <f t="shared" si="186"/>
        <v>CNT
 de 18h 00 à 22h 30</v>
      </c>
      <c r="P1021" t="str">
        <f t="shared" si="178"/>
        <v>OK</v>
      </c>
    </row>
    <row r="1022" spans="1:16" x14ac:dyDescent="0.25">
      <c r="A1022">
        <f t="shared" si="179"/>
        <v>10</v>
      </c>
      <c r="B1022" s="54">
        <f t="shared" si="187"/>
        <v>3</v>
      </c>
      <c r="C1022" s="55" t="str">
        <f t="shared" si="180"/>
        <v>mars</v>
      </c>
      <c r="D1022">
        <f t="shared" si="188"/>
        <v>2018</v>
      </c>
      <c r="E1022" s="13">
        <v>43165</v>
      </c>
      <c r="F1022" s="16">
        <v>0.3125</v>
      </c>
      <c r="G1022" s="16">
        <v>0.34375</v>
      </c>
      <c r="H1022" s="16" t="s">
        <v>11</v>
      </c>
      <c r="J1022" s="1">
        <f t="shared" si="182"/>
        <v>3.125E-2</v>
      </c>
      <c r="K1022" s="2">
        <f t="shared" si="183"/>
        <v>0</v>
      </c>
      <c r="L1022" s="2">
        <f t="shared" si="181"/>
        <v>3</v>
      </c>
      <c r="M1022" s="2">
        <f t="shared" si="184"/>
        <v>4</v>
      </c>
      <c r="N1022" s="2">
        <f t="shared" si="185"/>
        <v>12</v>
      </c>
      <c r="O1022" s="6" t="str">
        <f t="shared" si="186"/>
        <v>SDIS et/OU PSIG
 de 7h 30 à 8h 15</v>
      </c>
      <c r="P1022" t="str">
        <f t="shared" si="178"/>
        <v>OK</v>
      </c>
    </row>
    <row r="1023" spans="1:16" x14ac:dyDescent="0.25">
      <c r="A1023">
        <f t="shared" si="179"/>
        <v>10</v>
      </c>
      <c r="B1023" s="54">
        <f t="shared" si="187"/>
        <v>3</v>
      </c>
      <c r="C1023" s="55" t="str">
        <f t="shared" si="180"/>
        <v>mars</v>
      </c>
      <c r="D1023">
        <f t="shared" si="188"/>
        <v>2018</v>
      </c>
      <c r="E1023" s="13">
        <v>43165</v>
      </c>
      <c r="F1023" s="16">
        <v>0.35416666666666669</v>
      </c>
      <c r="G1023" s="16">
        <v>0.5</v>
      </c>
      <c r="H1023" s="16" t="s">
        <v>12</v>
      </c>
      <c r="J1023" s="1">
        <f t="shared" si="182"/>
        <v>0.14583333333333331</v>
      </c>
      <c r="K1023" s="2">
        <f t="shared" si="183"/>
        <v>0</v>
      </c>
      <c r="L1023" s="2">
        <f t="shared" si="181"/>
        <v>3</v>
      </c>
      <c r="M1023" s="2">
        <f t="shared" si="184"/>
        <v>16</v>
      </c>
      <c r="N1023" s="2">
        <f t="shared" si="185"/>
        <v>57</v>
      </c>
      <c r="O1023" s="6" t="str">
        <f t="shared" si="186"/>
        <v>Collège C
 de 8h 30 à 12h 00</v>
      </c>
      <c r="P1023" t="str">
        <f t="shared" si="178"/>
        <v>OK</v>
      </c>
    </row>
    <row r="1024" spans="1:16" x14ac:dyDescent="0.25">
      <c r="A1024">
        <f t="shared" si="179"/>
        <v>10</v>
      </c>
      <c r="B1024" s="54">
        <f t="shared" si="187"/>
        <v>3</v>
      </c>
      <c r="C1024" s="55" t="str">
        <f t="shared" si="180"/>
        <v>mars</v>
      </c>
      <c r="D1024">
        <f t="shared" si="188"/>
        <v>2018</v>
      </c>
      <c r="E1024" s="13">
        <v>43165</v>
      </c>
      <c r="F1024" s="16">
        <v>0.52083333333333337</v>
      </c>
      <c r="G1024" s="16">
        <v>0.5625</v>
      </c>
      <c r="H1024" s="16" t="s">
        <v>13</v>
      </c>
      <c r="J1024" s="1">
        <f t="shared" si="182"/>
        <v>4.166666666666663E-2</v>
      </c>
      <c r="K1024" s="2">
        <f t="shared" si="183"/>
        <v>0</v>
      </c>
      <c r="L1024" s="2">
        <f t="shared" si="181"/>
        <v>3</v>
      </c>
      <c r="M1024" s="2">
        <f t="shared" si="184"/>
        <v>64</v>
      </c>
      <c r="N1024" s="2">
        <f t="shared" si="185"/>
        <v>75</v>
      </c>
      <c r="O1024" s="6" t="str">
        <f t="shared" si="186"/>
        <v>Maison Des Cèdres
 de 12h 30 à 13h 30</v>
      </c>
      <c r="P1024" t="str">
        <f t="shared" si="178"/>
        <v>OK</v>
      </c>
    </row>
    <row r="1025" spans="1:16" x14ac:dyDescent="0.25">
      <c r="A1025">
        <f t="shared" si="179"/>
        <v>10</v>
      </c>
      <c r="B1025" s="54">
        <f t="shared" si="187"/>
        <v>3</v>
      </c>
      <c r="C1025" s="55" t="str">
        <f t="shared" si="180"/>
        <v>mars</v>
      </c>
      <c r="D1025">
        <f t="shared" si="188"/>
        <v>2018</v>
      </c>
      <c r="E1025" s="13">
        <v>43165</v>
      </c>
      <c r="F1025" s="16">
        <v>0.58333333333333337</v>
      </c>
      <c r="G1025" s="16">
        <v>0.75</v>
      </c>
      <c r="H1025" s="16" t="s">
        <v>6</v>
      </c>
      <c r="J1025" s="1">
        <f t="shared" si="182"/>
        <v>0.16666666666666663</v>
      </c>
      <c r="K1025" s="2">
        <f t="shared" si="183"/>
        <v>0</v>
      </c>
      <c r="L1025" s="2">
        <f t="shared" si="181"/>
        <v>3</v>
      </c>
      <c r="M1025" s="2">
        <f t="shared" si="184"/>
        <v>82</v>
      </c>
      <c r="N1025" s="2">
        <f t="shared" si="185"/>
        <v>129</v>
      </c>
      <c r="O1025" s="6" t="str">
        <f t="shared" si="186"/>
        <v>Lycée
 de 14h 00 à 18h 00</v>
      </c>
      <c r="P1025" t="str">
        <f t="shared" si="178"/>
        <v>OK</v>
      </c>
    </row>
    <row r="1026" spans="1:16" x14ac:dyDescent="0.25">
      <c r="A1026">
        <f t="shared" si="179"/>
        <v>10</v>
      </c>
      <c r="B1026" s="54">
        <f t="shared" si="187"/>
        <v>3</v>
      </c>
      <c r="C1026" s="55" t="str">
        <f t="shared" si="180"/>
        <v>mars</v>
      </c>
      <c r="D1026">
        <f t="shared" si="188"/>
        <v>2018</v>
      </c>
      <c r="E1026" s="13">
        <v>43165</v>
      </c>
      <c r="F1026" s="16">
        <v>0.75</v>
      </c>
      <c r="G1026" s="16">
        <v>0.83333333333333337</v>
      </c>
      <c r="H1026" s="16" t="s">
        <v>14</v>
      </c>
      <c r="J1026" s="1">
        <f t="shared" si="182"/>
        <v>8.333333333333337E-2</v>
      </c>
      <c r="K1026" s="2">
        <f t="shared" si="183"/>
        <v>0</v>
      </c>
      <c r="L1026" s="2">
        <f t="shared" si="181"/>
        <v>3</v>
      </c>
      <c r="M1026" s="2">
        <f t="shared" si="184"/>
        <v>130</v>
      </c>
      <c r="N1026" s="2">
        <f t="shared" si="185"/>
        <v>153</v>
      </c>
      <c r="O1026" s="6" t="str">
        <f t="shared" si="186"/>
        <v>Public
 de 18h 00 à 20h 00</v>
      </c>
      <c r="P1026" t="str">
        <f t="shared" ref="P1026:P1089" si="189">IF(E1025+G1025&gt;E1026+F1026,"Erreur","OK")</f>
        <v>OK</v>
      </c>
    </row>
    <row r="1027" spans="1:16" x14ac:dyDescent="0.25">
      <c r="A1027">
        <f t="shared" ref="A1027:A1090" si="190">WEEKNUM(E1027,2)</f>
        <v>10</v>
      </c>
      <c r="B1027" s="54">
        <f t="shared" si="187"/>
        <v>3</v>
      </c>
      <c r="C1027" s="55" t="str">
        <f t="shared" ref="C1027:C1090" si="191">TEXT(E1027,"mmmm")</f>
        <v>mars</v>
      </c>
      <c r="D1027">
        <f t="shared" si="188"/>
        <v>2018</v>
      </c>
      <c r="E1027" s="13">
        <v>43165</v>
      </c>
      <c r="F1027" s="16">
        <v>0.83333333333333337</v>
      </c>
      <c r="G1027" s="16">
        <v>0.9375</v>
      </c>
      <c r="H1027" s="16" t="s">
        <v>10</v>
      </c>
      <c r="J1027" s="1">
        <f t="shared" si="182"/>
        <v>0.10416666666666663</v>
      </c>
      <c r="K1027" s="2">
        <f t="shared" si="183"/>
        <v>0</v>
      </c>
      <c r="L1027" s="2">
        <f t="shared" ref="L1027:L1090" si="192">IF(B1027=1,8,B1027)</f>
        <v>3</v>
      </c>
      <c r="M1027" s="2">
        <f t="shared" si="184"/>
        <v>154</v>
      </c>
      <c r="N1027" s="2">
        <f t="shared" si="185"/>
        <v>183</v>
      </c>
      <c r="O1027" s="6" t="str">
        <f t="shared" si="186"/>
        <v>CNT
 de 20h 00 à 22h 30</v>
      </c>
      <c r="P1027" t="str">
        <f t="shared" si="189"/>
        <v>OK</v>
      </c>
    </row>
    <row r="1028" spans="1:16" x14ac:dyDescent="0.25">
      <c r="A1028">
        <f t="shared" si="190"/>
        <v>10</v>
      </c>
      <c r="B1028" s="54">
        <f t="shared" si="187"/>
        <v>4</v>
      </c>
      <c r="C1028" s="55" t="str">
        <f t="shared" si="191"/>
        <v>mars</v>
      </c>
      <c r="D1028">
        <f t="shared" si="188"/>
        <v>2018</v>
      </c>
      <c r="E1028" s="13">
        <v>43166</v>
      </c>
      <c r="F1028" s="16">
        <v>0.33333333333333331</v>
      </c>
      <c r="G1028" s="16">
        <v>0.41666666666666669</v>
      </c>
      <c r="H1028" s="16" t="s">
        <v>6</v>
      </c>
      <c r="J1028" s="1">
        <f t="shared" si="182"/>
        <v>8.333333333333337E-2</v>
      </c>
      <c r="K1028" s="2">
        <f t="shared" si="183"/>
        <v>0</v>
      </c>
      <c r="L1028" s="2">
        <f t="shared" si="192"/>
        <v>4</v>
      </c>
      <c r="M1028" s="2">
        <f t="shared" si="184"/>
        <v>10</v>
      </c>
      <c r="N1028" s="2">
        <f t="shared" si="185"/>
        <v>33</v>
      </c>
      <c r="O1028" s="6" t="str">
        <f t="shared" si="186"/>
        <v>Lycée
 de 8h 00 à 10h 00</v>
      </c>
      <c r="P1028" t="str">
        <f t="shared" si="189"/>
        <v>OK</v>
      </c>
    </row>
    <row r="1029" spans="1:16" x14ac:dyDescent="0.25">
      <c r="A1029">
        <f t="shared" si="190"/>
        <v>10</v>
      </c>
      <c r="B1029" s="54">
        <f t="shared" si="187"/>
        <v>4</v>
      </c>
      <c r="C1029" s="55" t="str">
        <f t="shared" si="191"/>
        <v>mars</v>
      </c>
      <c r="D1029">
        <f t="shared" si="188"/>
        <v>2018</v>
      </c>
      <c r="E1029" s="13">
        <v>43166</v>
      </c>
      <c r="F1029" s="16">
        <v>0.41666666666666669</v>
      </c>
      <c r="G1029" s="16">
        <v>0.5</v>
      </c>
      <c r="H1029" s="16" t="s">
        <v>6</v>
      </c>
      <c r="J1029" s="1">
        <f t="shared" si="182"/>
        <v>8.3333333333333315E-2</v>
      </c>
      <c r="K1029" s="2">
        <f t="shared" si="183"/>
        <v>0</v>
      </c>
      <c r="L1029" s="2">
        <f t="shared" si="192"/>
        <v>4</v>
      </c>
      <c r="M1029" s="2">
        <f t="shared" si="184"/>
        <v>34</v>
      </c>
      <c r="N1029" s="2">
        <f t="shared" si="185"/>
        <v>57</v>
      </c>
      <c r="O1029" s="6" t="str">
        <f t="shared" si="186"/>
        <v>Lycée
 de 10h 00 à 12h 00</v>
      </c>
      <c r="P1029" t="str">
        <f t="shared" si="189"/>
        <v>OK</v>
      </c>
    </row>
    <row r="1030" spans="1:16" x14ac:dyDescent="0.25">
      <c r="A1030">
        <f t="shared" si="190"/>
        <v>10</v>
      </c>
      <c r="B1030" s="54">
        <f t="shared" si="187"/>
        <v>4</v>
      </c>
      <c r="C1030" s="55" t="str">
        <f t="shared" si="191"/>
        <v>mars</v>
      </c>
      <c r="D1030">
        <f t="shared" si="188"/>
        <v>2018</v>
      </c>
      <c r="E1030" s="13">
        <v>43166</v>
      </c>
      <c r="F1030" s="16">
        <v>0.52083333333333337</v>
      </c>
      <c r="G1030" s="16">
        <v>0.60416666666666663</v>
      </c>
      <c r="H1030" s="16" t="s">
        <v>10</v>
      </c>
      <c r="J1030" s="1">
        <f t="shared" si="182"/>
        <v>8.3333333333333259E-2</v>
      </c>
      <c r="K1030" s="2">
        <f t="shared" si="183"/>
        <v>0</v>
      </c>
      <c r="L1030" s="2">
        <f t="shared" si="192"/>
        <v>4</v>
      </c>
      <c r="M1030" s="2">
        <f t="shared" si="184"/>
        <v>64</v>
      </c>
      <c r="N1030" s="2">
        <f t="shared" si="185"/>
        <v>87</v>
      </c>
      <c r="O1030" s="6" t="str">
        <f t="shared" si="186"/>
        <v>CNT
 de 12h 30 à 14h 30</v>
      </c>
      <c r="P1030" t="str">
        <f t="shared" si="189"/>
        <v>OK</v>
      </c>
    </row>
    <row r="1031" spans="1:16" x14ac:dyDescent="0.25">
      <c r="A1031">
        <f t="shared" si="190"/>
        <v>10</v>
      </c>
      <c r="B1031" s="54">
        <f t="shared" si="187"/>
        <v>4</v>
      </c>
      <c r="C1031" s="55" t="str">
        <f t="shared" si="191"/>
        <v>mars</v>
      </c>
      <c r="D1031">
        <f t="shared" si="188"/>
        <v>2018</v>
      </c>
      <c r="E1031" s="13">
        <v>43166</v>
      </c>
      <c r="F1031" s="16">
        <v>0.60416666666666663</v>
      </c>
      <c r="G1031" s="16">
        <v>0.79166666666666663</v>
      </c>
      <c r="H1031" s="16" t="s">
        <v>14</v>
      </c>
      <c r="J1031" s="1">
        <f t="shared" si="182"/>
        <v>0.1875</v>
      </c>
      <c r="K1031" s="2">
        <f t="shared" si="183"/>
        <v>0</v>
      </c>
      <c r="L1031" s="2">
        <f t="shared" si="192"/>
        <v>4</v>
      </c>
      <c r="M1031" s="2">
        <f t="shared" si="184"/>
        <v>88</v>
      </c>
      <c r="N1031" s="2">
        <f t="shared" si="185"/>
        <v>141</v>
      </c>
      <c r="O1031" s="6" t="str">
        <f t="shared" si="186"/>
        <v>Public
 de 14h 30 à 19h 00</v>
      </c>
      <c r="P1031" t="str">
        <f t="shared" si="189"/>
        <v>OK</v>
      </c>
    </row>
    <row r="1032" spans="1:16" x14ac:dyDescent="0.25">
      <c r="A1032">
        <f t="shared" si="190"/>
        <v>10</v>
      </c>
      <c r="B1032" s="54">
        <f t="shared" si="187"/>
        <v>4</v>
      </c>
      <c r="C1032" s="55" t="str">
        <f t="shared" si="191"/>
        <v>mars</v>
      </c>
      <c r="D1032">
        <f t="shared" si="188"/>
        <v>2018</v>
      </c>
      <c r="E1032" s="13">
        <v>43166</v>
      </c>
      <c r="F1032" s="16">
        <v>0.79166666666666663</v>
      </c>
      <c r="G1032" s="16">
        <v>0.83333333333333337</v>
      </c>
      <c r="H1032" s="16" t="s">
        <v>10</v>
      </c>
      <c r="J1032" s="1">
        <f t="shared" si="182"/>
        <v>4.1666666666666741E-2</v>
      </c>
      <c r="K1032" s="2">
        <f t="shared" si="183"/>
        <v>0</v>
      </c>
      <c r="L1032" s="2">
        <f t="shared" si="192"/>
        <v>4</v>
      </c>
      <c r="M1032" s="2">
        <f t="shared" si="184"/>
        <v>142</v>
      </c>
      <c r="N1032" s="2">
        <f t="shared" si="185"/>
        <v>153</v>
      </c>
      <c r="O1032" s="6" t="str">
        <f t="shared" si="186"/>
        <v>CNT
 de 19h 00 à 20h 00</v>
      </c>
      <c r="P1032" t="str">
        <f t="shared" si="189"/>
        <v>OK</v>
      </c>
    </row>
    <row r="1033" spans="1:16" x14ac:dyDescent="0.25">
      <c r="A1033">
        <f t="shared" si="190"/>
        <v>10</v>
      </c>
      <c r="B1033" s="54">
        <f t="shared" si="187"/>
        <v>4</v>
      </c>
      <c r="C1033" s="55" t="str">
        <f t="shared" si="191"/>
        <v>mars</v>
      </c>
      <c r="D1033">
        <f t="shared" si="188"/>
        <v>2018</v>
      </c>
      <c r="E1033" s="13">
        <v>43166</v>
      </c>
      <c r="F1033" s="16">
        <v>0.83333333333333337</v>
      </c>
      <c r="G1033" s="16">
        <v>0.9375</v>
      </c>
      <c r="H1033" s="16" t="s">
        <v>25</v>
      </c>
      <c r="J1033" s="1">
        <f t="shared" si="182"/>
        <v>0.10416666666666663</v>
      </c>
      <c r="K1033" s="2">
        <f t="shared" si="183"/>
        <v>0</v>
      </c>
      <c r="L1033" s="2">
        <f t="shared" si="192"/>
        <v>4</v>
      </c>
      <c r="M1033" s="2">
        <f t="shared" si="184"/>
        <v>154</v>
      </c>
      <c r="N1033" s="2">
        <f t="shared" si="185"/>
        <v>183</v>
      </c>
      <c r="O1033" s="6" t="str">
        <f t="shared" si="186"/>
        <v>Plongeurs masqués
 de 20h 00 à 22h 30</v>
      </c>
      <c r="P1033" t="str">
        <f t="shared" si="189"/>
        <v>OK</v>
      </c>
    </row>
    <row r="1034" spans="1:16" x14ac:dyDescent="0.25">
      <c r="A1034">
        <f t="shared" si="190"/>
        <v>10</v>
      </c>
      <c r="B1034" s="54">
        <f t="shared" si="187"/>
        <v>5</v>
      </c>
      <c r="C1034" s="55" t="str">
        <f t="shared" si="191"/>
        <v>mars</v>
      </c>
      <c r="D1034">
        <f t="shared" si="188"/>
        <v>2018</v>
      </c>
      <c r="E1034" s="13">
        <v>43167</v>
      </c>
      <c r="F1034" s="16">
        <v>0.35416666666666669</v>
      </c>
      <c r="G1034" s="16">
        <v>0.41666666666666669</v>
      </c>
      <c r="H1034" s="16" t="s">
        <v>9</v>
      </c>
      <c r="J1034" s="1">
        <f t="shared" si="182"/>
        <v>6.25E-2</v>
      </c>
      <c r="K1034" s="2">
        <f t="shared" si="183"/>
        <v>0</v>
      </c>
      <c r="L1034" s="2">
        <f t="shared" si="192"/>
        <v>5</v>
      </c>
      <c r="M1034" s="2">
        <f t="shared" si="184"/>
        <v>16</v>
      </c>
      <c r="N1034" s="2">
        <f t="shared" si="185"/>
        <v>33</v>
      </c>
      <c r="O1034" s="6" t="str">
        <f t="shared" si="186"/>
        <v>Collège B
 de 8h 30 à 10h 00</v>
      </c>
      <c r="P1034" t="str">
        <f t="shared" si="189"/>
        <v>OK</v>
      </c>
    </row>
    <row r="1035" spans="1:16" x14ac:dyDescent="0.25">
      <c r="A1035">
        <f t="shared" si="190"/>
        <v>10</v>
      </c>
      <c r="B1035" s="54">
        <f t="shared" si="187"/>
        <v>5</v>
      </c>
      <c r="C1035" s="55" t="str">
        <f t="shared" si="191"/>
        <v>mars</v>
      </c>
      <c r="D1035">
        <f t="shared" si="188"/>
        <v>2018</v>
      </c>
      <c r="E1035" s="13">
        <v>43167</v>
      </c>
      <c r="F1035" s="16">
        <v>0.52083333333333337</v>
      </c>
      <c r="G1035" s="16">
        <v>0.5625</v>
      </c>
      <c r="H1035" s="16" t="s">
        <v>18</v>
      </c>
      <c r="J1035" s="1">
        <f t="shared" si="182"/>
        <v>4.166666666666663E-2</v>
      </c>
      <c r="K1035" s="2">
        <f t="shared" si="183"/>
        <v>0</v>
      </c>
      <c r="L1035" s="2">
        <f t="shared" si="192"/>
        <v>5</v>
      </c>
      <c r="M1035" s="2">
        <f t="shared" si="184"/>
        <v>64</v>
      </c>
      <c r="N1035" s="2">
        <f t="shared" si="185"/>
        <v>75</v>
      </c>
      <c r="O1035" s="6" t="str">
        <f t="shared" si="186"/>
        <v>Inss
 de 12h 30 à 13h 30</v>
      </c>
      <c r="P1035" t="str">
        <f t="shared" si="189"/>
        <v>OK</v>
      </c>
    </row>
    <row r="1036" spans="1:16" x14ac:dyDescent="0.25">
      <c r="A1036">
        <f t="shared" si="190"/>
        <v>10</v>
      </c>
      <c r="B1036" s="54">
        <f t="shared" si="187"/>
        <v>5</v>
      </c>
      <c r="C1036" s="55" t="str">
        <f t="shared" si="191"/>
        <v>mars</v>
      </c>
      <c r="D1036">
        <f t="shared" si="188"/>
        <v>2018</v>
      </c>
      <c r="E1036" s="13">
        <v>43167</v>
      </c>
      <c r="F1036" s="16">
        <v>0.58333333333333337</v>
      </c>
      <c r="G1036" s="16">
        <v>0.61111111111111105</v>
      </c>
      <c r="H1036" s="16" t="s">
        <v>19</v>
      </c>
      <c r="J1036" s="1">
        <f t="shared" si="182"/>
        <v>2.7777777777777679E-2</v>
      </c>
      <c r="K1036" s="2">
        <f t="shared" si="183"/>
        <v>0</v>
      </c>
      <c r="L1036" s="2">
        <f t="shared" si="192"/>
        <v>5</v>
      </c>
      <c r="M1036" s="2">
        <f t="shared" si="184"/>
        <v>82</v>
      </c>
      <c r="N1036" s="2">
        <f t="shared" si="185"/>
        <v>88.999999999999972</v>
      </c>
      <c r="O1036" s="6" t="str">
        <f t="shared" si="186"/>
        <v>Ecole Primaire A
 de 14h 00 à 14h 40</v>
      </c>
      <c r="P1036" t="str">
        <f t="shared" si="189"/>
        <v>OK</v>
      </c>
    </row>
    <row r="1037" spans="1:16" x14ac:dyDescent="0.25">
      <c r="A1037">
        <f t="shared" si="190"/>
        <v>10</v>
      </c>
      <c r="B1037" s="54">
        <f t="shared" si="187"/>
        <v>5</v>
      </c>
      <c r="C1037" s="55" t="str">
        <f t="shared" si="191"/>
        <v>mars</v>
      </c>
      <c r="D1037">
        <f t="shared" si="188"/>
        <v>2018</v>
      </c>
      <c r="E1037" s="13">
        <v>43167</v>
      </c>
      <c r="F1037" s="16">
        <v>0.61458333333333337</v>
      </c>
      <c r="G1037" s="16">
        <v>0.64236111111111105</v>
      </c>
      <c r="H1037" s="16" t="s">
        <v>19</v>
      </c>
      <c r="J1037" s="1">
        <f t="shared" si="182"/>
        <v>2.7777777777777679E-2</v>
      </c>
      <c r="K1037" s="2">
        <f t="shared" si="183"/>
        <v>0</v>
      </c>
      <c r="L1037" s="2">
        <f t="shared" si="192"/>
        <v>5</v>
      </c>
      <c r="M1037" s="2">
        <f t="shared" si="184"/>
        <v>91</v>
      </c>
      <c r="N1037" s="2">
        <f t="shared" si="185"/>
        <v>97.999999999999972</v>
      </c>
      <c r="O1037" s="6" t="str">
        <f t="shared" si="186"/>
        <v>Ecole Primaire A
 de 14h 45 à 15h 25</v>
      </c>
      <c r="P1037" t="str">
        <f t="shared" si="189"/>
        <v>OK</v>
      </c>
    </row>
    <row r="1038" spans="1:16" x14ac:dyDescent="0.25">
      <c r="A1038">
        <f t="shared" si="190"/>
        <v>10</v>
      </c>
      <c r="B1038" s="54">
        <f t="shared" si="187"/>
        <v>5</v>
      </c>
      <c r="C1038" s="55" t="str">
        <f t="shared" si="191"/>
        <v>mars</v>
      </c>
      <c r="D1038">
        <f t="shared" si="188"/>
        <v>2018</v>
      </c>
      <c r="E1038" s="13">
        <v>43167</v>
      </c>
      <c r="F1038" s="16">
        <v>0.66666666666666663</v>
      </c>
      <c r="G1038" s="16">
        <v>0.75</v>
      </c>
      <c r="H1038" s="16" t="s">
        <v>6</v>
      </c>
      <c r="J1038" s="1">
        <f t="shared" ref="J1038:J1101" si="193">G1038-F1038</f>
        <v>8.333333333333337E-2</v>
      </c>
      <c r="K1038" s="2">
        <f t="shared" ref="K1038:K1101" si="194">I1038*J1038*24</f>
        <v>0</v>
      </c>
      <c r="L1038" s="2">
        <f t="shared" si="192"/>
        <v>5</v>
      </c>
      <c r="M1038" s="2">
        <f t="shared" ref="M1038:M1103" si="195">288*F1038-86</f>
        <v>106</v>
      </c>
      <c r="N1038" s="2">
        <f t="shared" ref="N1038:N1103" si="196">288*G1038-87</f>
        <v>129</v>
      </c>
      <c r="O1038" s="6" t="str">
        <f t="shared" ref="O1038:O1102" si="197">H1038&amp;CHAR(10)&amp;" de "&amp;HOUR(F1038)&amp;"h "&amp;IF(MINUTE(F1038)=0,"00",MINUTE(F1038))&amp;" à "&amp;HOUR(G1038)&amp;"h "&amp;IF(MINUTE(G1038)=0,"00",MINUTE(G1038))&amp;IF(I1038&lt;1,"",CHAR(10)&amp;" "&amp;I1038&amp;" participants")</f>
        <v>Lycée
 de 16h 00 à 18h 00</v>
      </c>
      <c r="P1038" t="str">
        <f t="shared" si="189"/>
        <v>OK</v>
      </c>
    </row>
    <row r="1039" spans="1:16" x14ac:dyDescent="0.25">
      <c r="A1039">
        <f t="shared" si="190"/>
        <v>10</v>
      </c>
      <c r="B1039" s="54">
        <f t="shared" ref="B1039:B1102" si="198">WEEKDAY(E1039)</f>
        <v>5</v>
      </c>
      <c r="C1039" s="55" t="str">
        <f t="shared" si="191"/>
        <v>mars</v>
      </c>
      <c r="D1039">
        <f t="shared" si="188"/>
        <v>2018</v>
      </c>
      <c r="E1039" s="13">
        <v>43167</v>
      </c>
      <c r="F1039" s="16">
        <v>0.75</v>
      </c>
      <c r="G1039" s="16">
        <v>0.83333333333333337</v>
      </c>
      <c r="H1039" s="16" t="s">
        <v>14</v>
      </c>
      <c r="J1039" s="1">
        <f t="shared" si="193"/>
        <v>8.333333333333337E-2</v>
      </c>
      <c r="K1039" s="2">
        <f t="shared" si="194"/>
        <v>0</v>
      </c>
      <c r="L1039" s="2">
        <f t="shared" si="192"/>
        <v>5</v>
      </c>
      <c r="M1039" s="2">
        <f t="shared" si="195"/>
        <v>130</v>
      </c>
      <c r="N1039" s="2">
        <f t="shared" si="196"/>
        <v>153</v>
      </c>
      <c r="O1039" s="6" t="str">
        <f t="shared" si="197"/>
        <v>Public
 de 18h 00 à 20h 00</v>
      </c>
      <c r="P1039" t="str">
        <f t="shared" si="189"/>
        <v>OK</v>
      </c>
    </row>
    <row r="1040" spans="1:16" x14ac:dyDescent="0.25">
      <c r="A1040">
        <f t="shared" si="190"/>
        <v>10</v>
      </c>
      <c r="B1040" s="54">
        <f t="shared" si="198"/>
        <v>5</v>
      </c>
      <c r="C1040" s="55" t="str">
        <f t="shared" si="191"/>
        <v>mars</v>
      </c>
      <c r="D1040">
        <f t="shared" si="188"/>
        <v>2018</v>
      </c>
      <c r="E1040" s="13">
        <v>43167</v>
      </c>
      <c r="F1040" s="16">
        <v>0.83333333333333337</v>
      </c>
      <c r="G1040" s="16">
        <v>0.9375</v>
      </c>
      <c r="H1040" s="16" t="s">
        <v>10</v>
      </c>
      <c r="J1040" s="1">
        <f t="shared" si="193"/>
        <v>0.10416666666666663</v>
      </c>
      <c r="K1040" s="2">
        <f t="shared" si="194"/>
        <v>0</v>
      </c>
      <c r="L1040" s="2">
        <f t="shared" si="192"/>
        <v>5</v>
      </c>
      <c r="M1040" s="2">
        <f t="shared" si="195"/>
        <v>154</v>
      </c>
      <c r="N1040" s="2">
        <f t="shared" si="196"/>
        <v>183</v>
      </c>
      <c r="O1040" s="6" t="str">
        <f t="shared" si="197"/>
        <v>CNT
 de 20h 00 à 22h 30</v>
      </c>
      <c r="P1040" t="str">
        <f t="shared" si="189"/>
        <v>OK</v>
      </c>
    </row>
    <row r="1041" spans="1:16" x14ac:dyDescent="0.25">
      <c r="A1041">
        <f t="shared" si="190"/>
        <v>10</v>
      </c>
      <c r="B1041" s="54">
        <f t="shared" si="198"/>
        <v>6</v>
      </c>
      <c r="C1041" s="55" t="str">
        <f t="shared" si="191"/>
        <v>mars</v>
      </c>
      <c r="D1041">
        <f t="shared" ref="D1041:D1104" si="199">YEAR(E1041)</f>
        <v>2018</v>
      </c>
      <c r="E1041" s="13">
        <v>43168</v>
      </c>
      <c r="F1041" s="16">
        <v>0.375</v>
      </c>
      <c r="G1041" s="16">
        <v>0.47916666666666669</v>
      </c>
      <c r="H1041" s="16" t="s">
        <v>21</v>
      </c>
      <c r="J1041" s="1">
        <f t="shared" si="193"/>
        <v>0.10416666666666669</v>
      </c>
      <c r="K1041" s="2">
        <f t="shared" si="194"/>
        <v>0</v>
      </c>
      <c r="L1041" s="2">
        <f t="shared" si="192"/>
        <v>6</v>
      </c>
      <c r="M1041" s="2">
        <f t="shared" si="195"/>
        <v>22</v>
      </c>
      <c r="N1041" s="2">
        <f t="shared" si="196"/>
        <v>51</v>
      </c>
      <c r="O1041" s="6" t="str">
        <f t="shared" si="197"/>
        <v>Ecole Primaire B
 de 9h 00 à 11h 30</v>
      </c>
      <c r="P1041" t="str">
        <f t="shared" si="189"/>
        <v>OK</v>
      </c>
    </row>
    <row r="1042" spans="1:16" x14ac:dyDescent="0.25">
      <c r="A1042">
        <f t="shared" si="190"/>
        <v>10</v>
      </c>
      <c r="B1042" s="54">
        <f t="shared" si="198"/>
        <v>6</v>
      </c>
      <c r="C1042" s="55" t="str">
        <f t="shared" si="191"/>
        <v>mars</v>
      </c>
      <c r="D1042">
        <f t="shared" si="199"/>
        <v>2018</v>
      </c>
      <c r="E1042" s="13">
        <v>43168</v>
      </c>
      <c r="F1042" s="16">
        <v>0.52083333333333337</v>
      </c>
      <c r="G1042" s="16">
        <v>0.5625</v>
      </c>
      <c r="H1042" s="16" t="s">
        <v>13</v>
      </c>
      <c r="J1042" s="1">
        <f t="shared" si="193"/>
        <v>4.166666666666663E-2</v>
      </c>
      <c r="K1042" s="2">
        <f t="shared" si="194"/>
        <v>0</v>
      </c>
      <c r="L1042" s="2">
        <f t="shared" si="192"/>
        <v>6</v>
      </c>
      <c r="M1042" s="2">
        <f t="shared" si="195"/>
        <v>64</v>
      </c>
      <c r="N1042" s="2">
        <f t="shared" si="196"/>
        <v>75</v>
      </c>
      <c r="O1042" s="6" t="str">
        <f t="shared" si="197"/>
        <v>Maison Des Cèdres
 de 12h 30 à 13h 30</v>
      </c>
      <c r="P1042" t="str">
        <f t="shared" si="189"/>
        <v>OK</v>
      </c>
    </row>
    <row r="1043" spans="1:16" x14ac:dyDescent="0.25">
      <c r="A1043">
        <f t="shared" si="190"/>
        <v>10</v>
      </c>
      <c r="B1043" s="54">
        <f t="shared" si="198"/>
        <v>6</v>
      </c>
      <c r="C1043" s="55" t="str">
        <f t="shared" si="191"/>
        <v>mars</v>
      </c>
      <c r="D1043">
        <f t="shared" si="199"/>
        <v>2018</v>
      </c>
      <c r="E1043" s="13">
        <v>43168</v>
      </c>
      <c r="F1043" s="16">
        <v>0.58333333333333337</v>
      </c>
      <c r="G1043" s="16">
        <v>0.66666666666666663</v>
      </c>
      <c r="H1043" s="16" t="s">
        <v>6</v>
      </c>
      <c r="J1043" s="1">
        <f t="shared" si="193"/>
        <v>8.3333333333333259E-2</v>
      </c>
      <c r="K1043" s="2">
        <f t="shared" si="194"/>
        <v>0</v>
      </c>
      <c r="L1043" s="2">
        <f t="shared" si="192"/>
        <v>6</v>
      </c>
      <c r="M1043" s="2">
        <f t="shared" si="195"/>
        <v>82</v>
      </c>
      <c r="N1043" s="2">
        <f t="shared" si="196"/>
        <v>105</v>
      </c>
      <c r="O1043" s="6" t="str">
        <f t="shared" si="197"/>
        <v>Lycée
 de 14h 00 à 16h 00</v>
      </c>
      <c r="P1043" t="str">
        <f t="shared" si="189"/>
        <v>OK</v>
      </c>
    </row>
    <row r="1044" spans="1:16" x14ac:dyDescent="0.25">
      <c r="A1044">
        <f t="shared" si="190"/>
        <v>10</v>
      </c>
      <c r="B1044" s="54">
        <f t="shared" si="198"/>
        <v>6</v>
      </c>
      <c r="C1044" s="55" t="str">
        <f t="shared" si="191"/>
        <v>mars</v>
      </c>
      <c r="D1044">
        <f t="shared" si="199"/>
        <v>2018</v>
      </c>
      <c r="E1044" s="13">
        <v>43168</v>
      </c>
      <c r="F1044" s="16">
        <v>0.66666666666666663</v>
      </c>
      <c r="G1044" s="16">
        <v>0.75</v>
      </c>
      <c r="H1044" s="16" t="s">
        <v>6</v>
      </c>
      <c r="J1044" s="1">
        <f t="shared" si="193"/>
        <v>8.333333333333337E-2</v>
      </c>
      <c r="K1044" s="2">
        <f t="shared" si="194"/>
        <v>0</v>
      </c>
      <c r="L1044" s="2">
        <f t="shared" si="192"/>
        <v>6</v>
      </c>
      <c r="M1044" s="2">
        <f t="shared" si="195"/>
        <v>106</v>
      </c>
      <c r="N1044" s="2">
        <f t="shared" si="196"/>
        <v>129</v>
      </c>
      <c r="O1044" s="6" t="str">
        <f t="shared" si="197"/>
        <v>Lycée
 de 16h 00 à 18h 00</v>
      </c>
      <c r="P1044" t="str">
        <f t="shared" si="189"/>
        <v>OK</v>
      </c>
    </row>
    <row r="1045" spans="1:16" x14ac:dyDescent="0.25">
      <c r="A1045">
        <f t="shared" si="190"/>
        <v>10</v>
      </c>
      <c r="B1045" s="54">
        <f t="shared" si="198"/>
        <v>6</v>
      </c>
      <c r="C1045" s="55" t="str">
        <f t="shared" si="191"/>
        <v>mars</v>
      </c>
      <c r="D1045">
        <f t="shared" si="199"/>
        <v>2018</v>
      </c>
      <c r="E1045" s="13">
        <v>43168</v>
      </c>
      <c r="F1045" s="16">
        <v>0.75</v>
      </c>
      <c r="G1045" s="16">
        <v>0.83333333333333337</v>
      </c>
      <c r="H1045" s="16" t="s">
        <v>14</v>
      </c>
      <c r="J1045" s="1">
        <f t="shared" si="193"/>
        <v>8.333333333333337E-2</v>
      </c>
      <c r="K1045" s="2">
        <f t="shared" si="194"/>
        <v>0</v>
      </c>
      <c r="L1045" s="2">
        <f t="shared" si="192"/>
        <v>6</v>
      </c>
      <c r="M1045" s="2">
        <f t="shared" si="195"/>
        <v>130</v>
      </c>
      <c r="N1045" s="2">
        <f t="shared" si="196"/>
        <v>153</v>
      </c>
      <c r="O1045" s="6" t="str">
        <f t="shared" si="197"/>
        <v>Public
 de 18h 00 à 20h 00</v>
      </c>
      <c r="P1045" t="str">
        <f t="shared" si="189"/>
        <v>OK</v>
      </c>
    </row>
    <row r="1046" spans="1:16" x14ac:dyDescent="0.25">
      <c r="A1046">
        <f t="shared" si="190"/>
        <v>10</v>
      </c>
      <c r="B1046" s="54">
        <f t="shared" si="198"/>
        <v>6</v>
      </c>
      <c r="C1046" s="55" t="str">
        <f t="shared" si="191"/>
        <v>mars</v>
      </c>
      <c r="D1046">
        <f t="shared" si="199"/>
        <v>2018</v>
      </c>
      <c r="E1046" s="13">
        <v>43168</v>
      </c>
      <c r="F1046" s="16">
        <v>0.83333333333333337</v>
      </c>
      <c r="G1046" s="16">
        <v>0.875</v>
      </c>
      <c r="H1046" s="16" t="s">
        <v>10</v>
      </c>
      <c r="J1046" s="1">
        <f t="shared" si="193"/>
        <v>4.166666666666663E-2</v>
      </c>
      <c r="K1046" s="2">
        <f t="shared" si="194"/>
        <v>0</v>
      </c>
      <c r="L1046" s="2">
        <f t="shared" si="192"/>
        <v>6</v>
      </c>
      <c r="M1046" s="2">
        <f t="shared" si="195"/>
        <v>154</v>
      </c>
      <c r="N1046" s="2">
        <f t="shared" si="196"/>
        <v>165</v>
      </c>
      <c r="O1046" s="6" t="str">
        <f t="shared" si="197"/>
        <v>CNT
 de 20h 00 à 21h 00</v>
      </c>
      <c r="P1046" t="str">
        <f t="shared" si="189"/>
        <v>OK</v>
      </c>
    </row>
    <row r="1047" spans="1:16" x14ac:dyDescent="0.25">
      <c r="A1047">
        <f t="shared" si="190"/>
        <v>10</v>
      </c>
      <c r="B1047" s="54">
        <f t="shared" si="198"/>
        <v>6</v>
      </c>
      <c r="C1047" s="55" t="str">
        <f t="shared" si="191"/>
        <v>mars</v>
      </c>
      <c r="D1047">
        <f t="shared" si="199"/>
        <v>2018</v>
      </c>
      <c r="E1047" s="13">
        <v>43168</v>
      </c>
      <c r="F1047" s="16">
        <v>0.875</v>
      </c>
      <c r="G1047" s="16">
        <v>0.9375</v>
      </c>
      <c r="H1047" s="16" t="s">
        <v>22</v>
      </c>
      <c r="J1047" s="1">
        <f t="shared" si="193"/>
        <v>6.25E-2</v>
      </c>
      <c r="K1047" s="2">
        <f t="shared" si="194"/>
        <v>0</v>
      </c>
      <c r="L1047" s="2">
        <f t="shared" si="192"/>
        <v>6</v>
      </c>
      <c r="M1047" s="2">
        <f t="shared" si="195"/>
        <v>166</v>
      </c>
      <c r="N1047" s="2">
        <f t="shared" si="196"/>
        <v>183</v>
      </c>
      <c r="O1047" s="6" t="str">
        <f t="shared" si="197"/>
        <v>TVSV
 de 21h 00 à 22h 30</v>
      </c>
      <c r="P1047" t="str">
        <f t="shared" si="189"/>
        <v>OK</v>
      </c>
    </row>
    <row r="1048" spans="1:16" x14ac:dyDescent="0.25">
      <c r="A1048">
        <f t="shared" si="190"/>
        <v>10</v>
      </c>
      <c r="B1048" s="54">
        <f t="shared" si="198"/>
        <v>7</v>
      </c>
      <c r="C1048" s="55" t="str">
        <f t="shared" si="191"/>
        <v>mars</v>
      </c>
      <c r="D1048">
        <f t="shared" si="199"/>
        <v>2018</v>
      </c>
      <c r="E1048" s="13">
        <v>43169</v>
      </c>
      <c r="F1048" s="16">
        <v>0.33333333333333331</v>
      </c>
      <c r="G1048" s="16">
        <v>0.375</v>
      </c>
      <c r="H1048" s="16" t="s">
        <v>7</v>
      </c>
      <c r="J1048" s="1">
        <f t="shared" si="193"/>
        <v>4.1666666666666685E-2</v>
      </c>
      <c r="K1048" s="2">
        <f t="shared" si="194"/>
        <v>0</v>
      </c>
      <c r="L1048" s="2">
        <f t="shared" si="192"/>
        <v>7</v>
      </c>
      <c r="M1048" s="2">
        <f t="shared" si="195"/>
        <v>10</v>
      </c>
      <c r="N1048" s="2">
        <f t="shared" si="196"/>
        <v>21</v>
      </c>
      <c r="O1048" s="6" t="str">
        <f t="shared" si="197"/>
        <v>Gym Volontaire
 de 8h 00 à 9h 00</v>
      </c>
      <c r="P1048" t="str">
        <f t="shared" si="189"/>
        <v>OK</v>
      </c>
    </row>
    <row r="1049" spans="1:16" x14ac:dyDescent="0.25">
      <c r="A1049">
        <f t="shared" si="190"/>
        <v>10</v>
      </c>
      <c r="B1049" s="54">
        <f t="shared" si="198"/>
        <v>7</v>
      </c>
      <c r="C1049" s="55" t="str">
        <f t="shared" si="191"/>
        <v>mars</v>
      </c>
      <c r="D1049">
        <f t="shared" si="199"/>
        <v>2018</v>
      </c>
      <c r="E1049" s="13">
        <v>43169</v>
      </c>
      <c r="F1049" s="16">
        <v>0.375</v>
      </c>
      <c r="G1049" s="16">
        <v>0.45833333333333331</v>
      </c>
      <c r="H1049" s="16" t="s">
        <v>23</v>
      </c>
      <c r="J1049" s="1">
        <f t="shared" si="193"/>
        <v>8.3333333333333315E-2</v>
      </c>
      <c r="K1049" s="2">
        <f t="shared" si="194"/>
        <v>0</v>
      </c>
      <c r="L1049" s="2">
        <f t="shared" si="192"/>
        <v>7</v>
      </c>
      <c r="M1049" s="2">
        <f t="shared" si="195"/>
        <v>22</v>
      </c>
      <c r="N1049" s="2">
        <f t="shared" si="196"/>
        <v>45</v>
      </c>
      <c r="O1049" s="6" t="str">
        <f t="shared" si="197"/>
        <v>Val Horizon
 de 9h 00 à 11h 00</v>
      </c>
      <c r="P1049" t="str">
        <f t="shared" si="189"/>
        <v>OK</v>
      </c>
    </row>
    <row r="1050" spans="1:16" x14ac:dyDescent="0.25">
      <c r="A1050">
        <f t="shared" si="190"/>
        <v>10</v>
      </c>
      <c r="B1050" s="54">
        <f t="shared" si="198"/>
        <v>7</v>
      </c>
      <c r="C1050" s="55" t="str">
        <f t="shared" si="191"/>
        <v>mars</v>
      </c>
      <c r="D1050">
        <f t="shared" si="199"/>
        <v>2018</v>
      </c>
      <c r="E1050" s="13">
        <v>43169</v>
      </c>
      <c r="F1050" s="16">
        <v>0.45833333333333331</v>
      </c>
      <c r="G1050" s="16">
        <v>0.60416666666666663</v>
      </c>
      <c r="H1050" s="16" t="s">
        <v>10</v>
      </c>
      <c r="J1050" s="1">
        <f t="shared" si="193"/>
        <v>0.14583333333333331</v>
      </c>
      <c r="K1050" s="2">
        <f t="shared" si="194"/>
        <v>0</v>
      </c>
      <c r="L1050" s="2">
        <f t="shared" si="192"/>
        <v>7</v>
      </c>
      <c r="M1050" s="2">
        <f t="shared" si="195"/>
        <v>46</v>
      </c>
      <c r="N1050" s="2">
        <f t="shared" si="196"/>
        <v>87</v>
      </c>
      <c r="O1050" s="6" t="str">
        <f t="shared" si="197"/>
        <v>CNT
 de 11h 00 à 14h 30</v>
      </c>
      <c r="P1050" t="str">
        <f t="shared" si="189"/>
        <v>OK</v>
      </c>
    </row>
    <row r="1051" spans="1:16" x14ac:dyDescent="0.25">
      <c r="A1051">
        <f t="shared" si="190"/>
        <v>10</v>
      </c>
      <c r="B1051" s="54">
        <f t="shared" si="198"/>
        <v>7</v>
      </c>
      <c r="C1051" s="55" t="str">
        <f t="shared" si="191"/>
        <v>mars</v>
      </c>
      <c r="D1051">
        <f t="shared" si="199"/>
        <v>2018</v>
      </c>
      <c r="E1051" s="13">
        <v>43169</v>
      </c>
      <c r="F1051" s="16">
        <v>0.60416666666666663</v>
      </c>
      <c r="G1051" s="16">
        <v>0.79166666666666663</v>
      </c>
      <c r="H1051" s="16" t="s">
        <v>24</v>
      </c>
      <c r="J1051" s="1">
        <f t="shared" si="193"/>
        <v>0.1875</v>
      </c>
      <c r="K1051" s="2">
        <f t="shared" si="194"/>
        <v>0</v>
      </c>
      <c r="L1051" s="2">
        <f t="shared" si="192"/>
        <v>7</v>
      </c>
      <c r="M1051" s="2">
        <f t="shared" si="195"/>
        <v>88</v>
      </c>
      <c r="N1051" s="2">
        <f t="shared" si="196"/>
        <v>141</v>
      </c>
      <c r="O1051" s="6" t="str">
        <f t="shared" si="197"/>
        <v>Public + SDIS ET/OU PSIG
 de 14h 30 à 19h 00</v>
      </c>
      <c r="P1051" t="str">
        <f t="shared" si="189"/>
        <v>OK</v>
      </c>
    </row>
    <row r="1052" spans="1:16" x14ac:dyDescent="0.25">
      <c r="A1052">
        <f t="shared" si="190"/>
        <v>10</v>
      </c>
      <c r="B1052" s="54">
        <f t="shared" si="198"/>
        <v>7</v>
      </c>
      <c r="C1052" s="55" t="str">
        <f t="shared" si="191"/>
        <v>mars</v>
      </c>
      <c r="D1052">
        <f t="shared" si="199"/>
        <v>2018</v>
      </c>
      <c r="E1052" s="13">
        <v>43169</v>
      </c>
      <c r="F1052" s="16">
        <v>0.79166666666666663</v>
      </c>
      <c r="G1052" s="16">
        <v>0.84375</v>
      </c>
      <c r="H1052" s="16" t="s">
        <v>25</v>
      </c>
      <c r="J1052" s="1">
        <f t="shared" si="193"/>
        <v>5.208333333333337E-2</v>
      </c>
      <c r="K1052" s="2">
        <f t="shared" si="194"/>
        <v>0</v>
      </c>
      <c r="L1052" s="2">
        <f t="shared" si="192"/>
        <v>7</v>
      </c>
      <c r="M1052" s="2">
        <f t="shared" si="195"/>
        <v>142</v>
      </c>
      <c r="N1052" s="2">
        <f t="shared" si="196"/>
        <v>156</v>
      </c>
      <c r="O1052" s="6" t="str">
        <f t="shared" si="197"/>
        <v>Plongeurs masqués
 de 19h 00 à 20h 15</v>
      </c>
      <c r="P1052" t="str">
        <f t="shared" si="189"/>
        <v>OK</v>
      </c>
    </row>
    <row r="1053" spans="1:16" x14ac:dyDescent="0.25">
      <c r="A1053">
        <f t="shared" si="190"/>
        <v>10</v>
      </c>
      <c r="B1053" s="54">
        <f t="shared" si="198"/>
        <v>1</v>
      </c>
      <c r="C1053" s="55" t="str">
        <f t="shared" si="191"/>
        <v>mars</v>
      </c>
      <c r="D1053">
        <f t="shared" si="199"/>
        <v>2018</v>
      </c>
      <c r="E1053" s="13">
        <v>43170</v>
      </c>
      <c r="F1053" s="16">
        <v>0.3125</v>
      </c>
      <c r="G1053" s="16">
        <v>0.41666666666666669</v>
      </c>
      <c r="H1053" s="16" t="s">
        <v>10</v>
      </c>
      <c r="J1053" s="1">
        <f t="shared" si="193"/>
        <v>0.10416666666666669</v>
      </c>
      <c r="K1053" s="2">
        <f t="shared" si="194"/>
        <v>0</v>
      </c>
      <c r="L1053" s="2">
        <f t="shared" si="192"/>
        <v>8</v>
      </c>
      <c r="M1053" s="2">
        <f t="shared" si="195"/>
        <v>4</v>
      </c>
      <c r="N1053" s="2">
        <f t="shared" si="196"/>
        <v>33</v>
      </c>
      <c r="O1053" s="6" t="str">
        <f t="shared" si="197"/>
        <v>CNT
 de 7h 30 à 10h 00</v>
      </c>
      <c r="P1053" t="str">
        <f t="shared" si="189"/>
        <v>OK</v>
      </c>
    </row>
    <row r="1054" spans="1:16" x14ac:dyDescent="0.25">
      <c r="A1054">
        <f t="shared" si="190"/>
        <v>10</v>
      </c>
      <c r="B1054" s="54">
        <f t="shared" si="198"/>
        <v>1</v>
      </c>
      <c r="C1054" s="55" t="str">
        <f t="shared" si="191"/>
        <v>mars</v>
      </c>
      <c r="D1054">
        <f t="shared" si="199"/>
        <v>2018</v>
      </c>
      <c r="E1054" s="13">
        <v>43170</v>
      </c>
      <c r="F1054" s="16">
        <v>0.41666666666666669</v>
      </c>
      <c r="G1054" s="16">
        <v>0.5625</v>
      </c>
      <c r="H1054" s="16" t="s">
        <v>14</v>
      </c>
      <c r="J1054" s="1">
        <f t="shared" si="193"/>
        <v>0.14583333333333331</v>
      </c>
      <c r="K1054" s="2">
        <f t="shared" si="194"/>
        <v>0</v>
      </c>
      <c r="L1054" s="2">
        <f t="shared" si="192"/>
        <v>8</v>
      </c>
      <c r="M1054" s="2">
        <f t="shared" si="195"/>
        <v>34</v>
      </c>
      <c r="N1054" s="2">
        <f t="shared" si="196"/>
        <v>75</v>
      </c>
      <c r="O1054" s="6" t="str">
        <f t="shared" si="197"/>
        <v>Public
 de 10h 00 à 13h 30</v>
      </c>
      <c r="P1054" t="str">
        <f t="shared" si="189"/>
        <v>OK</v>
      </c>
    </row>
    <row r="1055" spans="1:16" x14ac:dyDescent="0.25">
      <c r="A1055">
        <f t="shared" si="190"/>
        <v>11</v>
      </c>
      <c r="B1055" s="54">
        <f t="shared" si="198"/>
        <v>2</v>
      </c>
      <c r="C1055" s="55" t="str">
        <f t="shared" si="191"/>
        <v>mars</v>
      </c>
      <c r="D1055">
        <f t="shared" si="199"/>
        <v>2018</v>
      </c>
      <c r="E1055" s="13">
        <v>43171</v>
      </c>
      <c r="F1055" s="16">
        <v>0.375</v>
      </c>
      <c r="G1055" s="16">
        <v>0.44791666666666669</v>
      </c>
      <c r="H1055" s="16" t="s">
        <v>6</v>
      </c>
      <c r="J1055" s="1">
        <f t="shared" si="193"/>
        <v>7.2916666666666685E-2</v>
      </c>
      <c r="K1055" s="2">
        <f t="shared" si="194"/>
        <v>0</v>
      </c>
      <c r="L1055" s="2">
        <f t="shared" si="192"/>
        <v>2</v>
      </c>
      <c r="M1055" s="2">
        <f t="shared" si="195"/>
        <v>22</v>
      </c>
      <c r="N1055" s="2">
        <f t="shared" si="196"/>
        <v>42</v>
      </c>
      <c r="O1055" s="6" t="str">
        <f t="shared" si="197"/>
        <v>Lycée
 de 9h 00 à 10h 45</v>
      </c>
      <c r="P1055" t="str">
        <f t="shared" si="189"/>
        <v>OK</v>
      </c>
    </row>
    <row r="1056" spans="1:16" x14ac:dyDescent="0.25">
      <c r="A1056">
        <f t="shared" si="190"/>
        <v>11</v>
      </c>
      <c r="B1056" s="54">
        <f t="shared" si="198"/>
        <v>2</v>
      </c>
      <c r="C1056" s="55" t="str">
        <f t="shared" si="191"/>
        <v>mars</v>
      </c>
      <c r="D1056">
        <f t="shared" si="199"/>
        <v>2018</v>
      </c>
      <c r="E1056" s="13">
        <v>43171</v>
      </c>
      <c r="F1056" s="16">
        <v>0.5</v>
      </c>
      <c r="G1056" s="16">
        <v>0.5625</v>
      </c>
      <c r="H1056" s="16" t="s">
        <v>7</v>
      </c>
      <c r="J1056" s="1">
        <f t="shared" si="193"/>
        <v>6.25E-2</v>
      </c>
      <c r="K1056" s="2">
        <f t="shared" si="194"/>
        <v>0</v>
      </c>
      <c r="L1056" s="2">
        <f t="shared" si="192"/>
        <v>2</v>
      </c>
      <c r="M1056" s="2">
        <f t="shared" si="195"/>
        <v>58</v>
      </c>
      <c r="N1056" s="2">
        <f t="shared" si="196"/>
        <v>75</v>
      </c>
      <c r="O1056" s="6" t="str">
        <f t="shared" si="197"/>
        <v>Gym Volontaire
 de 12h 00 à 13h 30</v>
      </c>
      <c r="P1056" t="str">
        <f t="shared" si="189"/>
        <v>OK</v>
      </c>
    </row>
    <row r="1057" spans="1:16" x14ac:dyDescent="0.25">
      <c r="A1057">
        <f t="shared" si="190"/>
        <v>11</v>
      </c>
      <c r="B1057" s="54">
        <f t="shared" si="198"/>
        <v>2</v>
      </c>
      <c r="C1057" s="55" t="str">
        <f t="shared" si="191"/>
        <v>mars</v>
      </c>
      <c r="D1057">
        <f t="shared" si="199"/>
        <v>2018</v>
      </c>
      <c r="E1057" s="13">
        <v>43171</v>
      </c>
      <c r="F1057" s="16">
        <v>0.58333333333333337</v>
      </c>
      <c r="G1057" s="16">
        <v>0.64583333333333337</v>
      </c>
      <c r="H1057" s="16" t="s">
        <v>8</v>
      </c>
      <c r="J1057" s="1">
        <f t="shared" si="193"/>
        <v>6.25E-2</v>
      </c>
      <c r="K1057" s="2">
        <f t="shared" si="194"/>
        <v>0</v>
      </c>
      <c r="L1057" s="2">
        <f t="shared" si="192"/>
        <v>2</v>
      </c>
      <c r="M1057" s="2">
        <f t="shared" si="195"/>
        <v>82</v>
      </c>
      <c r="N1057" s="2">
        <f t="shared" si="196"/>
        <v>99</v>
      </c>
      <c r="O1057" s="6" t="str">
        <f t="shared" si="197"/>
        <v>Collège A
 de 14h 00 à 15h 30</v>
      </c>
      <c r="P1057" t="str">
        <f t="shared" si="189"/>
        <v>OK</v>
      </c>
    </row>
    <row r="1058" spans="1:16" x14ac:dyDescent="0.25">
      <c r="A1058">
        <f t="shared" si="190"/>
        <v>11</v>
      </c>
      <c r="B1058" s="54">
        <f t="shared" si="198"/>
        <v>2</v>
      </c>
      <c r="C1058" s="55" t="str">
        <f t="shared" si="191"/>
        <v>mars</v>
      </c>
      <c r="D1058">
        <f t="shared" si="199"/>
        <v>2018</v>
      </c>
      <c r="E1058" s="13">
        <v>43171</v>
      </c>
      <c r="F1058" s="16">
        <v>0.64583333333333337</v>
      </c>
      <c r="G1058" s="16">
        <v>0.70833333333333337</v>
      </c>
      <c r="H1058" s="16" t="s">
        <v>9</v>
      </c>
      <c r="J1058" s="1">
        <f t="shared" si="193"/>
        <v>6.25E-2</v>
      </c>
      <c r="K1058" s="2">
        <f t="shared" si="194"/>
        <v>0</v>
      </c>
      <c r="L1058" s="2">
        <f t="shared" si="192"/>
        <v>2</v>
      </c>
      <c r="M1058" s="2">
        <f t="shared" si="195"/>
        <v>100</v>
      </c>
      <c r="N1058" s="2">
        <f t="shared" si="196"/>
        <v>117</v>
      </c>
      <c r="O1058" s="6" t="str">
        <f t="shared" si="197"/>
        <v>Collège B
 de 15h 30 à 17h 00</v>
      </c>
      <c r="P1058" t="str">
        <f t="shared" si="189"/>
        <v>OK</v>
      </c>
    </row>
    <row r="1059" spans="1:16" x14ac:dyDescent="0.25">
      <c r="A1059">
        <f t="shared" si="190"/>
        <v>11</v>
      </c>
      <c r="B1059" s="54">
        <f t="shared" si="198"/>
        <v>2</v>
      </c>
      <c r="C1059" s="55" t="str">
        <f t="shared" si="191"/>
        <v>mars</v>
      </c>
      <c r="D1059">
        <f t="shared" si="199"/>
        <v>2018</v>
      </c>
      <c r="E1059" s="13">
        <v>43171</v>
      </c>
      <c r="F1059" s="16">
        <v>0.70833333333333337</v>
      </c>
      <c r="G1059" s="16">
        <v>0.75</v>
      </c>
      <c r="H1059" s="16" t="s">
        <v>7</v>
      </c>
      <c r="J1059" s="1">
        <f t="shared" si="193"/>
        <v>4.166666666666663E-2</v>
      </c>
      <c r="K1059" s="2">
        <f t="shared" si="194"/>
        <v>0</v>
      </c>
      <c r="L1059" s="2">
        <f t="shared" si="192"/>
        <v>2</v>
      </c>
      <c r="M1059" s="2">
        <f t="shared" si="195"/>
        <v>118</v>
      </c>
      <c r="N1059" s="2">
        <f t="shared" si="196"/>
        <v>129</v>
      </c>
      <c r="O1059" s="6" t="str">
        <f t="shared" si="197"/>
        <v>Gym Volontaire
 de 17h 00 à 18h 00</v>
      </c>
      <c r="P1059" t="str">
        <f t="shared" si="189"/>
        <v>OK</v>
      </c>
    </row>
    <row r="1060" spans="1:16" x14ac:dyDescent="0.25">
      <c r="A1060">
        <f t="shared" si="190"/>
        <v>11</v>
      </c>
      <c r="B1060" s="54">
        <f t="shared" si="198"/>
        <v>2</v>
      </c>
      <c r="C1060" s="55" t="str">
        <f t="shared" si="191"/>
        <v>mars</v>
      </c>
      <c r="D1060">
        <f t="shared" si="199"/>
        <v>2018</v>
      </c>
      <c r="E1060" s="13">
        <v>43171</v>
      </c>
      <c r="F1060" s="16">
        <v>0.75</v>
      </c>
      <c r="G1060" s="16">
        <v>0.9375</v>
      </c>
      <c r="H1060" s="16" t="s">
        <v>10</v>
      </c>
      <c r="J1060" s="1">
        <f t="shared" si="193"/>
        <v>0.1875</v>
      </c>
      <c r="K1060" s="2">
        <f t="shared" si="194"/>
        <v>0</v>
      </c>
      <c r="L1060" s="2">
        <f t="shared" si="192"/>
        <v>2</v>
      </c>
      <c r="M1060" s="2">
        <f t="shared" si="195"/>
        <v>130</v>
      </c>
      <c r="N1060" s="2">
        <f t="shared" si="196"/>
        <v>183</v>
      </c>
      <c r="O1060" s="6" t="str">
        <f t="shared" si="197"/>
        <v>CNT
 de 18h 00 à 22h 30</v>
      </c>
      <c r="P1060" t="str">
        <f t="shared" si="189"/>
        <v>OK</v>
      </c>
    </row>
    <row r="1061" spans="1:16" x14ac:dyDescent="0.25">
      <c r="A1061">
        <f t="shared" si="190"/>
        <v>11</v>
      </c>
      <c r="B1061" s="54">
        <f t="shared" si="198"/>
        <v>3</v>
      </c>
      <c r="C1061" s="55" t="str">
        <f t="shared" si="191"/>
        <v>mars</v>
      </c>
      <c r="D1061">
        <f t="shared" si="199"/>
        <v>2018</v>
      </c>
      <c r="E1061" s="13">
        <v>43172</v>
      </c>
      <c r="F1061" s="16">
        <v>0.3125</v>
      </c>
      <c r="G1061" s="16">
        <v>0.34375</v>
      </c>
      <c r="H1061" s="16" t="s">
        <v>11</v>
      </c>
      <c r="J1061" s="1">
        <f t="shared" si="193"/>
        <v>3.125E-2</v>
      </c>
      <c r="K1061" s="2">
        <f t="shared" si="194"/>
        <v>0</v>
      </c>
      <c r="L1061" s="2">
        <f t="shared" si="192"/>
        <v>3</v>
      </c>
      <c r="M1061" s="2">
        <f t="shared" si="195"/>
        <v>4</v>
      </c>
      <c r="N1061" s="2">
        <f t="shared" si="196"/>
        <v>12</v>
      </c>
      <c r="O1061" s="6" t="str">
        <f t="shared" si="197"/>
        <v>SDIS et/OU PSIG
 de 7h 30 à 8h 15</v>
      </c>
      <c r="P1061" t="str">
        <f t="shared" si="189"/>
        <v>OK</v>
      </c>
    </row>
    <row r="1062" spans="1:16" x14ac:dyDescent="0.25">
      <c r="A1062">
        <f t="shared" si="190"/>
        <v>11</v>
      </c>
      <c r="B1062" s="54">
        <f t="shared" si="198"/>
        <v>3</v>
      </c>
      <c r="C1062" s="55" t="str">
        <f t="shared" si="191"/>
        <v>mars</v>
      </c>
      <c r="D1062">
        <f t="shared" si="199"/>
        <v>2018</v>
      </c>
      <c r="E1062" s="13">
        <v>43172</v>
      </c>
      <c r="F1062" s="16">
        <v>0.35416666666666669</v>
      </c>
      <c r="G1062" s="16">
        <v>0.5</v>
      </c>
      <c r="H1062" s="16" t="s">
        <v>12</v>
      </c>
      <c r="J1062" s="1">
        <f t="shared" si="193"/>
        <v>0.14583333333333331</v>
      </c>
      <c r="K1062" s="2">
        <f t="shared" si="194"/>
        <v>0</v>
      </c>
      <c r="L1062" s="2">
        <f t="shared" si="192"/>
        <v>3</v>
      </c>
      <c r="M1062" s="2">
        <f t="shared" si="195"/>
        <v>16</v>
      </c>
      <c r="N1062" s="2">
        <f t="shared" si="196"/>
        <v>57</v>
      </c>
      <c r="O1062" s="6" t="str">
        <f t="shared" si="197"/>
        <v>Collège C
 de 8h 30 à 12h 00</v>
      </c>
      <c r="P1062" t="str">
        <f t="shared" si="189"/>
        <v>OK</v>
      </c>
    </row>
    <row r="1063" spans="1:16" x14ac:dyDescent="0.25">
      <c r="A1063">
        <f t="shared" si="190"/>
        <v>11</v>
      </c>
      <c r="B1063" s="54">
        <f t="shared" si="198"/>
        <v>3</v>
      </c>
      <c r="C1063" s="55" t="str">
        <f t="shared" si="191"/>
        <v>mars</v>
      </c>
      <c r="D1063">
        <f t="shared" si="199"/>
        <v>2018</v>
      </c>
      <c r="E1063" s="13">
        <v>43172</v>
      </c>
      <c r="F1063" s="16">
        <v>0.52083333333333337</v>
      </c>
      <c r="G1063" s="16">
        <v>0.5625</v>
      </c>
      <c r="H1063" s="16" t="s">
        <v>13</v>
      </c>
      <c r="J1063" s="1">
        <f t="shared" si="193"/>
        <v>4.166666666666663E-2</v>
      </c>
      <c r="K1063" s="2">
        <f t="shared" si="194"/>
        <v>0</v>
      </c>
      <c r="L1063" s="2">
        <f t="shared" si="192"/>
        <v>3</v>
      </c>
      <c r="M1063" s="2">
        <f t="shared" si="195"/>
        <v>64</v>
      </c>
      <c r="N1063" s="2">
        <f t="shared" si="196"/>
        <v>75</v>
      </c>
      <c r="O1063" s="6" t="str">
        <f t="shared" si="197"/>
        <v>Maison Des Cèdres
 de 12h 30 à 13h 30</v>
      </c>
      <c r="P1063" t="str">
        <f t="shared" si="189"/>
        <v>OK</v>
      </c>
    </row>
    <row r="1064" spans="1:16" x14ac:dyDescent="0.25">
      <c r="A1064">
        <f t="shared" si="190"/>
        <v>11</v>
      </c>
      <c r="B1064" s="54">
        <f t="shared" si="198"/>
        <v>3</v>
      </c>
      <c r="C1064" s="55" t="str">
        <f t="shared" si="191"/>
        <v>mars</v>
      </c>
      <c r="D1064">
        <f t="shared" si="199"/>
        <v>2018</v>
      </c>
      <c r="E1064" s="13">
        <v>43172</v>
      </c>
      <c r="F1064" s="16">
        <v>0.58333333333333337</v>
      </c>
      <c r="G1064" s="16">
        <v>0.75</v>
      </c>
      <c r="H1064" s="16" t="s">
        <v>6</v>
      </c>
      <c r="J1064" s="1">
        <f t="shared" si="193"/>
        <v>0.16666666666666663</v>
      </c>
      <c r="K1064" s="2">
        <f t="shared" si="194"/>
        <v>0</v>
      </c>
      <c r="L1064" s="2">
        <f t="shared" si="192"/>
        <v>3</v>
      </c>
      <c r="M1064" s="2">
        <f t="shared" si="195"/>
        <v>82</v>
      </c>
      <c r="N1064" s="2">
        <f t="shared" si="196"/>
        <v>129</v>
      </c>
      <c r="O1064" s="6" t="str">
        <f t="shared" si="197"/>
        <v>Lycée
 de 14h 00 à 18h 00</v>
      </c>
      <c r="P1064" t="str">
        <f t="shared" si="189"/>
        <v>OK</v>
      </c>
    </row>
    <row r="1065" spans="1:16" x14ac:dyDescent="0.25">
      <c r="A1065">
        <f t="shared" si="190"/>
        <v>11</v>
      </c>
      <c r="B1065" s="54">
        <f t="shared" si="198"/>
        <v>3</v>
      </c>
      <c r="C1065" s="55" t="str">
        <f t="shared" si="191"/>
        <v>mars</v>
      </c>
      <c r="D1065">
        <f t="shared" si="199"/>
        <v>2018</v>
      </c>
      <c r="E1065" s="13">
        <v>43172</v>
      </c>
      <c r="F1065" s="16">
        <v>0.75</v>
      </c>
      <c r="G1065" s="16">
        <v>0.83333333333333337</v>
      </c>
      <c r="H1065" s="16" t="s">
        <v>14</v>
      </c>
      <c r="J1065" s="1">
        <f t="shared" si="193"/>
        <v>8.333333333333337E-2</v>
      </c>
      <c r="K1065" s="2">
        <f t="shared" si="194"/>
        <v>0</v>
      </c>
      <c r="L1065" s="2">
        <f t="shared" si="192"/>
        <v>3</v>
      </c>
      <c r="M1065" s="2">
        <f t="shared" si="195"/>
        <v>130</v>
      </c>
      <c r="N1065" s="2">
        <f t="shared" si="196"/>
        <v>153</v>
      </c>
      <c r="O1065" s="6" t="str">
        <f t="shared" si="197"/>
        <v>Public
 de 18h 00 à 20h 00</v>
      </c>
      <c r="P1065" t="str">
        <f t="shared" si="189"/>
        <v>OK</v>
      </c>
    </row>
    <row r="1066" spans="1:16" x14ac:dyDescent="0.25">
      <c r="A1066">
        <f t="shared" si="190"/>
        <v>11</v>
      </c>
      <c r="B1066" s="54">
        <f t="shared" si="198"/>
        <v>3</v>
      </c>
      <c r="C1066" s="55" t="str">
        <f t="shared" si="191"/>
        <v>mars</v>
      </c>
      <c r="D1066">
        <f t="shared" si="199"/>
        <v>2018</v>
      </c>
      <c r="E1066" s="13">
        <v>43172</v>
      </c>
      <c r="F1066" s="16">
        <v>0.83333333333333337</v>
      </c>
      <c r="G1066" s="16">
        <v>0.9375</v>
      </c>
      <c r="H1066" s="16" t="s">
        <v>10</v>
      </c>
      <c r="J1066" s="1">
        <f t="shared" si="193"/>
        <v>0.10416666666666663</v>
      </c>
      <c r="K1066" s="2">
        <f t="shared" si="194"/>
        <v>0</v>
      </c>
      <c r="L1066" s="2">
        <f t="shared" si="192"/>
        <v>3</v>
      </c>
      <c r="M1066" s="2">
        <f t="shared" si="195"/>
        <v>154</v>
      </c>
      <c r="N1066" s="2">
        <f t="shared" si="196"/>
        <v>183</v>
      </c>
      <c r="O1066" s="6" t="str">
        <f t="shared" si="197"/>
        <v>CNT
 de 20h 00 à 22h 30</v>
      </c>
      <c r="P1066" t="str">
        <f t="shared" si="189"/>
        <v>OK</v>
      </c>
    </row>
    <row r="1067" spans="1:16" x14ac:dyDescent="0.25">
      <c r="A1067">
        <f t="shared" si="190"/>
        <v>11</v>
      </c>
      <c r="B1067" s="54">
        <f t="shared" si="198"/>
        <v>4</v>
      </c>
      <c r="C1067" s="55" t="str">
        <f t="shared" si="191"/>
        <v>mars</v>
      </c>
      <c r="D1067">
        <f t="shared" si="199"/>
        <v>2018</v>
      </c>
      <c r="E1067" s="13">
        <v>43173</v>
      </c>
      <c r="F1067" s="16">
        <v>0.33333333333333331</v>
      </c>
      <c r="G1067" s="16">
        <v>0.41666666666666669</v>
      </c>
      <c r="H1067" s="16" t="s">
        <v>6</v>
      </c>
      <c r="J1067" s="1">
        <f t="shared" si="193"/>
        <v>8.333333333333337E-2</v>
      </c>
      <c r="K1067" s="2">
        <f t="shared" si="194"/>
        <v>0</v>
      </c>
      <c r="L1067" s="2">
        <f t="shared" si="192"/>
        <v>4</v>
      </c>
      <c r="M1067" s="2">
        <f t="shared" si="195"/>
        <v>10</v>
      </c>
      <c r="N1067" s="2">
        <f t="shared" si="196"/>
        <v>33</v>
      </c>
      <c r="O1067" s="6" t="str">
        <f t="shared" si="197"/>
        <v>Lycée
 de 8h 00 à 10h 00</v>
      </c>
      <c r="P1067" t="str">
        <f t="shared" si="189"/>
        <v>OK</v>
      </c>
    </row>
    <row r="1068" spans="1:16" x14ac:dyDescent="0.25">
      <c r="A1068">
        <f t="shared" si="190"/>
        <v>11</v>
      </c>
      <c r="B1068" s="54">
        <f t="shared" si="198"/>
        <v>4</v>
      </c>
      <c r="C1068" s="55" t="str">
        <f t="shared" si="191"/>
        <v>mars</v>
      </c>
      <c r="D1068">
        <f t="shared" si="199"/>
        <v>2018</v>
      </c>
      <c r="E1068" s="13">
        <v>43173</v>
      </c>
      <c r="F1068" s="16">
        <v>0.41666666666666669</v>
      </c>
      <c r="G1068" s="16">
        <v>0.5</v>
      </c>
      <c r="H1068" s="16" t="s">
        <v>6</v>
      </c>
      <c r="J1068" s="1">
        <f t="shared" si="193"/>
        <v>8.3333333333333315E-2</v>
      </c>
      <c r="K1068" s="2">
        <f t="shared" si="194"/>
        <v>0</v>
      </c>
      <c r="L1068" s="2">
        <f t="shared" si="192"/>
        <v>4</v>
      </c>
      <c r="M1068" s="2">
        <f t="shared" si="195"/>
        <v>34</v>
      </c>
      <c r="N1068" s="2">
        <f t="shared" si="196"/>
        <v>57</v>
      </c>
      <c r="O1068" s="6" t="str">
        <f t="shared" si="197"/>
        <v>Lycée
 de 10h 00 à 12h 00</v>
      </c>
      <c r="P1068" t="str">
        <f t="shared" si="189"/>
        <v>OK</v>
      </c>
    </row>
    <row r="1069" spans="1:16" x14ac:dyDescent="0.25">
      <c r="A1069">
        <f t="shared" si="190"/>
        <v>11</v>
      </c>
      <c r="B1069" s="54">
        <f t="shared" si="198"/>
        <v>4</v>
      </c>
      <c r="C1069" s="55" t="str">
        <f t="shared" si="191"/>
        <v>mars</v>
      </c>
      <c r="D1069">
        <f t="shared" si="199"/>
        <v>2018</v>
      </c>
      <c r="E1069" s="13">
        <v>43173</v>
      </c>
      <c r="F1069" s="16">
        <v>0.52083333333333337</v>
      </c>
      <c r="G1069" s="16">
        <v>0.60416666666666663</v>
      </c>
      <c r="H1069" s="16" t="s">
        <v>10</v>
      </c>
      <c r="J1069" s="1">
        <f t="shared" si="193"/>
        <v>8.3333333333333259E-2</v>
      </c>
      <c r="K1069" s="2">
        <f t="shared" si="194"/>
        <v>0</v>
      </c>
      <c r="L1069" s="2">
        <f t="shared" si="192"/>
        <v>4</v>
      </c>
      <c r="M1069" s="2">
        <f t="shared" si="195"/>
        <v>64</v>
      </c>
      <c r="N1069" s="2">
        <f t="shared" si="196"/>
        <v>87</v>
      </c>
      <c r="O1069" s="6" t="str">
        <f t="shared" si="197"/>
        <v>CNT
 de 12h 30 à 14h 30</v>
      </c>
      <c r="P1069" t="str">
        <f t="shared" si="189"/>
        <v>OK</v>
      </c>
    </row>
    <row r="1070" spans="1:16" x14ac:dyDescent="0.25">
      <c r="A1070">
        <f t="shared" si="190"/>
        <v>11</v>
      </c>
      <c r="B1070" s="54">
        <f t="shared" si="198"/>
        <v>4</v>
      </c>
      <c r="C1070" s="55" t="str">
        <f t="shared" si="191"/>
        <v>mars</v>
      </c>
      <c r="D1070">
        <f t="shared" si="199"/>
        <v>2018</v>
      </c>
      <c r="E1070" s="13">
        <v>43173</v>
      </c>
      <c r="F1070" s="16">
        <v>0.60416666666666663</v>
      </c>
      <c r="G1070" s="16">
        <v>0.79166666666666663</v>
      </c>
      <c r="H1070" s="16" t="s">
        <v>14</v>
      </c>
      <c r="J1070" s="1">
        <f t="shared" si="193"/>
        <v>0.1875</v>
      </c>
      <c r="K1070" s="2">
        <f t="shared" si="194"/>
        <v>0</v>
      </c>
      <c r="L1070" s="2">
        <f t="shared" si="192"/>
        <v>4</v>
      </c>
      <c r="M1070" s="2">
        <f t="shared" si="195"/>
        <v>88</v>
      </c>
      <c r="N1070" s="2">
        <f t="shared" si="196"/>
        <v>141</v>
      </c>
      <c r="O1070" s="6" t="str">
        <f t="shared" si="197"/>
        <v>Public
 de 14h 30 à 19h 00</v>
      </c>
      <c r="P1070" t="str">
        <f t="shared" si="189"/>
        <v>OK</v>
      </c>
    </row>
    <row r="1071" spans="1:16" x14ac:dyDescent="0.25">
      <c r="A1071">
        <f t="shared" si="190"/>
        <v>11</v>
      </c>
      <c r="B1071" s="54">
        <f t="shared" si="198"/>
        <v>4</v>
      </c>
      <c r="C1071" s="55" t="str">
        <f t="shared" si="191"/>
        <v>mars</v>
      </c>
      <c r="D1071">
        <f t="shared" si="199"/>
        <v>2018</v>
      </c>
      <c r="E1071" s="13">
        <v>43173</v>
      </c>
      <c r="F1071" s="16">
        <v>0.79166666666666663</v>
      </c>
      <c r="G1071" s="16">
        <v>0.83333333333333337</v>
      </c>
      <c r="H1071" s="16" t="s">
        <v>10</v>
      </c>
      <c r="J1071" s="1">
        <f t="shared" si="193"/>
        <v>4.1666666666666741E-2</v>
      </c>
      <c r="K1071" s="2">
        <f t="shared" si="194"/>
        <v>0</v>
      </c>
      <c r="L1071" s="2">
        <f t="shared" si="192"/>
        <v>4</v>
      </c>
      <c r="M1071" s="2">
        <f t="shared" si="195"/>
        <v>142</v>
      </c>
      <c r="N1071" s="2">
        <f t="shared" si="196"/>
        <v>153</v>
      </c>
      <c r="O1071" s="6" t="str">
        <f t="shared" si="197"/>
        <v>CNT
 de 19h 00 à 20h 00</v>
      </c>
      <c r="P1071" t="str">
        <f t="shared" si="189"/>
        <v>OK</v>
      </c>
    </row>
    <row r="1072" spans="1:16" x14ac:dyDescent="0.25">
      <c r="A1072">
        <f t="shared" si="190"/>
        <v>11</v>
      </c>
      <c r="B1072" s="54">
        <f t="shared" si="198"/>
        <v>4</v>
      </c>
      <c r="C1072" s="55" t="str">
        <f t="shared" si="191"/>
        <v>mars</v>
      </c>
      <c r="D1072">
        <f t="shared" si="199"/>
        <v>2018</v>
      </c>
      <c r="E1072" s="13">
        <v>43173</v>
      </c>
      <c r="F1072" s="16">
        <v>0.83333333333333337</v>
      </c>
      <c r="G1072" s="16">
        <v>0.9375</v>
      </c>
      <c r="H1072" s="16" t="s">
        <v>25</v>
      </c>
      <c r="J1072" s="1">
        <f t="shared" si="193"/>
        <v>0.10416666666666663</v>
      </c>
      <c r="K1072" s="2">
        <f t="shared" si="194"/>
        <v>0</v>
      </c>
      <c r="L1072" s="2">
        <f t="shared" si="192"/>
        <v>4</v>
      </c>
      <c r="M1072" s="2">
        <f t="shared" si="195"/>
        <v>154</v>
      </c>
      <c r="N1072" s="2">
        <f t="shared" si="196"/>
        <v>183</v>
      </c>
      <c r="O1072" s="6" t="str">
        <f t="shared" si="197"/>
        <v>Plongeurs masqués
 de 20h 00 à 22h 30</v>
      </c>
      <c r="P1072" t="str">
        <f t="shared" si="189"/>
        <v>OK</v>
      </c>
    </row>
    <row r="1073" spans="1:16" x14ac:dyDescent="0.25">
      <c r="A1073">
        <f t="shared" si="190"/>
        <v>11</v>
      </c>
      <c r="B1073" s="54">
        <f t="shared" si="198"/>
        <v>5</v>
      </c>
      <c r="C1073" s="55" t="str">
        <f t="shared" si="191"/>
        <v>mars</v>
      </c>
      <c r="D1073">
        <f t="shared" si="199"/>
        <v>2018</v>
      </c>
      <c r="E1073" s="13">
        <v>43174</v>
      </c>
      <c r="F1073" s="16">
        <v>0.35416666666666669</v>
      </c>
      <c r="G1073" s="16">
        <v>0.41666666666666669</v>
      </c>
      <c r="H1073" s="16" t="s">
        <v>9</v>
      </c>
      <c r="J1073" s="1">
        <f t="shared" si="193"/>
        <v>6.25E-2</v>
      </c>
      <c r="K1073" s="2">
        <f t="shared" si="194"/>
        <v>0</v>
      </c>
      <c r="L1073" s="2">
        <f t="shared" si="192"/>
        <v>5</v>
      </c>
      <c r="M1073" s="2">
        <f t="shared" si="195"/>
        <v>16</v>
      </c>
      <c r="N1073" s="2">
        <f t="shared" si="196"/>
        <v>33</v>
      </c>
      <c r="O1073" s="6" t="str">
        <f t="shared" si="197"/>
        <v>Collège B
 de 8h 30 à 10h 00</v>
      </c>
      <c r="P1073" t="str">
        <f t="shared" si="189"/>
        <v>OK</v>
      </c>
    </row>
    <row r="1074" spans="1:16" x14ac:dyDescent="0.25">
      <c r="A1074">
        <f t="shared" si="190"/>
        <v>11</v>
      </c>
      <c r="B1074" s="54">
        <f t="shared" si="198"/>
        <v>5</v>
      </c>
      <c r="C1074" s="55" t="str">
        <f t="shared" si="191"/>
        <v>mars</v>
      </c>
      <c r="D1074">
        <f t="shared" si="199"/>
        <v>2018</v>
      </c>
      <c r="E1074" s="13">
        <v>43174</v>
      </c>
      <c r="F1074" s="16">
        <v>0.52083333333333337</v>
      </c>
      <c r="G1074" s="16">
        <v>0.5625</v>
      </c>
      <c r="H1074" s="16" t="s">
        <v>18</v>
      </c>
      <c r="J1074" s="1">
        <f t="shared" si="193"/>
        <v>4.166666666666663E-2</v>
      </c>
      <c r="K1074" s="2">
        <f t="shared" si="194"/>
        <v>0</v>
      </c>
      <c r="L1074" s="2">
        <f t="shared" si="192"/>
        <v>5</v>
      </c>
      <c r="M1074" s="2">
        <f t="shared" si="195"/>
        <v>64</v>
      </c>
      <c r="N1074" s="2">
        <f t="shared" si="196"/>
        <v>75</v>
      </c>
      <c r="O1074" s="6" t="str">
        <f t="shared" si="197"/>
        <v>Inss
 de 12h 30 à 13h 30</v>
      </c>
      <c r="P1074" t="str">
        <f t="shared" si="189"/>
        <v>OK</v>
      </c>
    </row>
    <row r="1075" spans="1:16" x14ac:dyDescent="0.25">
      <c r="A1075">
        <f t="shared" si="190"/>
        <v>11</v>
      </c>
      <c r="B1075" s="54">
        <f t="shared" si="198"/>
        <v>5</v>
      </c>
      <c r="C1075" s="55" t="str">
        <f t="shared" si="191"/>
        <v>mars</v>
      </c>
      <c r="D1075">
        <f t="shared" si="199"/>
        <v>2018</v>
      </c>
      <c r="E1075" s="13">
        <v>43174</v>
      </c>
      <c r="F1075" s="16">
        <v>0.58333333333333337</v>
      </c>
      <c r="G1075" s="16">
        <v>0.61111111111111105</v>
      </c>
      <c r="H1075" s="16" t="s">
        <v>19</v>
      </c>
      <c r="J1075" s="1">
        <f t="shared" si="193"/>
        <v>2.7777777777777679E-2</v>
      </c>
      <c r="K1075" s="2">
        <f t="shared" si="194"/>
        <v>0</v>
      </c>
      <c r="L1075" s="2">
        <f t="shared" si="192"/>
        <v>5</v>
      </c>
      <c r="M1075" s="2">
        <f t="shared" si="195"/>
        <v>82</v>
      </c>
      <c r="N1075" s="2">
        <f t="shared" si="196"/>
        <v>88.999999999999972</v>
      </c>
      <c r="O1075" s="6" t="str">
        <f t="shared" si="197"/>
        <v>Ecole Primaire A
 de 14h 00 à 14h 40</v>
      </c>
      <c r="P1075" t="str">
        <f t="shared" si="189"/>
        <v>OK</v>
      </c>
    </row>
    <row r="1076" spans="1:16" x14ac:dyDescent="0.25">
      <c r="A1076">
        <f t="shared" si="190"/>
        <v>11</v>
      </c>
      <c r="B1076" s="54">
        <f t="shared" si="198"/>
        <v>5</v>
      </c>
      <c r="C1076" s="55" t="str">
        <f t="shared" si="191"/>
        <v>mars</v>
      </c>
      <c r="D1076">
        <f t="shared" si="199"/>
        <v>2018</v>
      </c>
      <c r="E1076" s="13">
        <v>43174</v>
      </c>
      <c r="F1076" s="16">
        <v>0.61458333333333337</v>
      </c>
      <c r="G1076" s="16">
        <v>0.64236111111111105</v>
      </c>
      <c r="H1076" s="16" t="s">
        <v>19</v>
      </c>
      <c r="J1076" s="1">
        <f t="shared" si="193"/>
        <v>2.7777777777777679E-2</v>
      </c>
      <c r="K1076" s="2">
        <f t="shared" si="194"/>
        <v>0</v>
      </c>
      <c r="L1076" s="2">
        <f t="shared" si="192"/>
        <v>5</v>
      </c>
      <c r="M1076" s="2">
        <f t="shared" si="195"/>
        <v>91</v>
      </c>
      <c r="N1076" s="2">
        <f t="shared" si="196"/>
        <v>97.999999999999972</v>
      </c>
      <c r="O1076" s="6" t="str">
        <f t="shared" si="197"/>
        <v>Ecole Primaire A
 de 14h 45 à 15h 25</v>
      </c>
      <c r="P1076" t="str">
        <f t="shared" si="189"/>
        <v>OK</v>
      </c>
    </row>
    <row r="1077" spans="1:16" x14ac:dyDescent="0.25">
      <c r="A1077">
        <f t="shared" si="190"/>
        <v>11</v>
      </c>
      <c r="B1077" s="54">
        <f t="shared" si="198"/>
        <v>5</v>
      </c>
      <c r="C1077" s="55" t="str">
        <f t="shared" si="191"/>
        <v>mars</v>
      </c>
      <c r="D1077">
        <f t="shared" si="199"/>
        <v>2018</v>
      </c>
      <c r="E1077" s="13">
        <v>43174</v>
      </c>
      <c r="F1077" s="16">
        <v>0.66666666666666663</v>
      </c>
      <c r="G1077" s="16">
        <v>0.75</v>
      </c>
      <c r="H1077" s="16" t="s">
        <v>6</v>
      </c>
      <c r="J1077" s="1">
        <f t="shared" si="193"/>
        <v>8.333333333333337E-2</v>
      </c>
      <c r="K1077" s="2">
        <f t="shared" si="194"/>
        <v>0</v>
      </c>
      <c r="L1077" s="2">
        <f t="shared" si="192"/>
        <v>5</v>
      </c>
      <c r="M1077" s="2">
        <f t="shared" si="195"/>
        <v>106</v>
      </c>
      <c r="N1077" s="2">
        <f t="shared" si="196"/>
        <v>129</v>
      </c>
      <c r="O1077" s="6" t="str">
        <f t="shared" si="197"/>
        <v>Lycée
 de 16h 00 à 18h 00</v>
      </c>
      <c r="P1077" t="str">
        <f t="shared" si="189"/>
        <v>OK</v>
      </c>
    </row>
    <row r="1078" spans="1:16" x14ac:dyDescent="0.25">
      <c r="A1078">
        <f t="shared" si="190"/>
        <v>11</v>
      </c>
      <c r="B1078" s="54">
        <f t="shared" si="198"/>
        <v>5</v>
      </c>
      <c r="C1078" s="55" t="str">
        <f t="shared" si="191"/>
        <v>mars</v>
      </c>
      <c r="D1078">
        <f t="shared" si="199"/>
        <v>2018</v>
      </c>
      <c r="E1078" s="13">
        <v>43174</v>
      </c>
      <c r="F1078" s="16">
        <v>0.75</v>
      </c>
      <c r="G1078" s="16">
        <v>0.83333333333333337</v>
      </c>
      <c r="H1078" s="16" t="s">
        <v>14</v>
      </c>
      <c r="J1078" s="1">
        <f t="shared" si="193"/>
        <v>8.333333333333337E-2</v>
      </c>
      <c r="K1078" s="2">
        <f t="shared" si="194"/>
        <v>0</v>
      </c>
      <c r="L1078" s="2">
        <f t="shared" si="192"/>
        <v>5</v>
      </c>
      <c r="M1078" s="2">
        <f t="shared" si="195"/>
        <v>130</v>
      </c>
      <c r="N1078" s="2">
        <f t="shared" si="196"/>
        <v>153</v>
      </c>
      <c r="O1078" s="6" t="str">
        <f t="shared" si="197"/>
        <v>Public
 de 18h 00 à 20h 00</v>
      </c>
      <c r="P1078" t="str">
        <f t="shared" si="189"/>
        <v>OK</v>
      </c>
    </row>
    <row r="1079" spans="1:16" x14ac:dyDescent="0.25">
      <c r="A1079">
        <f t="shared" si="190"/>
        <v>11</v>
      </c>
      <c r="B1079" s="54">
        <f t="shared" si="198"/>
        <v>5</v>
      </c>
      <c r="C1079" s="55" t="str">
        <f t="shared" si="191"/>
        <v>mars</v>
      </c>
      <c r="D1079">
        <f t="shared" si="199"/>
        <v>2018</v>
      </c>
      <c r="E1079" s="13">
        <v>43174</v>
      </c>
      <c r="F1079" s="16">
        <v>0.83333333333333337</v>
      </c>
      <c r="G1079" s="16">
        <v>0.9375</v>
      </c>
      <c r="H1079" s="16" t="s">
        <v>10</v>
      </c>
      <c r="J1079" s="1">
        <f t="shared" si="193"/>
        <v>0.10416666666666663</v>
      </c>
      <c r="K1079" s="2">
        <f t="shared" si="194"/>
        <v>0</v>
      </c>
      <c r="L1079" s="2">
        <f t="shared" si="192"/>
        <v>5</v>
      </c>
      <c r="M1079" s="2">
        <f t="shared" si="195"/>
        <v>154</v>
      </c>
      <c r="N1079" s="2">
        <f t="shared" si="196"/>
        <v>183</v>
      </c>
      <c r="O1079" s="6" t="str">
        <f t="shared" si="197"/>
        <v>CNT
 de 20h 00 à 22h 30</v>
      </c>
      <c r="P1079" t="str">
        <f t="shared" si="189"/>
        <v>OK</v>
      </c>
    </row>
    <row r="1080" spans="1:16" x14ac:dyDescent="0.25">
      <c r="A1080">
        <f t="shared" si="190"/>
        <v>11</v>
      </c>
      <c r="B1080" s="54">
        <f t="shared" si="198"/>
        <v>6</v>
      </c>
      <c r="C1080" s="55" t="str">
        <f t="shared" si="191"/>
        <v>mars</v>
      </c>
      <c r="D1080">
        <f t="shared" si="199"/>
        <v>2018</v>
      </c>
      <c r="E1080" s="13">
        <v>43175</v>
      </c>
      <c r="F1080" s="16">
        <v>0.375</v>
      </c>
      <c r="G1080" s="16">
        <v>0.47916666666666669</v>
      </c>
      <c r="H1080" s="16" t="s">
        <v>21</v>
      </c>
      <c r="J1080" s="1">
        <f t="shared" si="193"/>
        <v>0.10416666666666669</v>
      </c>
      <c r="K1080" s="2">
        <f t="shared" si="194"/>
        <v>0</v>
      </c>
      <c r="L1080" s="2">
        <f t="shared" si="192"/>
        <v>6</v>
      </c>
      <c r="M1080" s="2">
        <f t="shared" si="195"/>
        <v>22</v>
      </c>
      <c r="N1080" s="2">
        <f t="shared" si="196"/>
        <v>51</v>
      </c>
      <c r="O1080" s="6" t="str">
        <f t="shared" si="197"/>
        <v>Ecole Primaire B
 de 9h 00 à 11h 30</v>
      </c>
      <c r="P1080" t="str">
        <f t="shared" si="189"/>
        <v>OK</v>
      </c>
    </row>
    <row r="1081" spans="1:16" x14ac:dyDescent="0.25">
      <c r="A1081">
        <f t="shared" si="190"/>
        <v>11</v>
      </c>
      <c r="B1081" s="54">
        <f t="shared" si="198"/>
        <v>6</v>
      </c>
      <c r="C1081" s="55" t="str">
        <f t="shared" si="191"/>
        <v>mars</v>
      </c>
      <c r="D1081">
        <f t="shared" si="199"/>
        <v>2018</v>
      </c>
      <c r="E1081" s="13">
        <v>43175</v>
      </c>
      <c r="F1081" s="16">
        <v>0.52083333333333337</v>
      </c>
      <c r="G1081" s="16">
        <v>0.5625</v>
      </c>
      <c r="H1081" s="16" t="s">
        <v>13</v>
      </c>
      <c r="J1081" s="1">
        <f t="shared" si="193"/>
        <v>4.166666666666663E-2</v>
      </c>
      <c r="K1081" s="2">
        <f t="shared" si="194"/>
        <v>0</v>
      </c>
      <c r="L1081" s="2">
        <f t="shared" si="192"/>
        <v>6</v>
      </c>
      <c r="M1081" s="2">
        <f t="shared" si="195"/>
        <v>64</v>
      </c>
      <c r="N1081" s="2">
        <f t="shared" si="196"/>
        <v>75</v>
      </c>
      <c r="O1081" s="6" t="str">
        <f t="shared" si="197"/>
        <v>Maison Des Cèdres
 de 12h 30 à 13h 30</v>
      </c>
      <c r="P1081" t="str">
        <f t="shared" si="189"/>
        <v>OK</v>
      </c>
    </row>
    <row r="1082" spans="1:16" x14ac:dyDescent="0.25">
      <c r="A1082">
        <f t="shared" si="190"/>
        <v>11</v>
      </c>
      <c r="B1082" s="54">
        <f t="shared" si="198"/>
        <v>6</v>
      </c>
      <c r="C1082" s="55" t="str">
        <f t="shared" si="191"/>
        <v>mars</v>
      </c>
      <c r="D1082">
        <f t="shared" si="199"/>
        <v>2018</v>
      </c>
      <c r="E1082" s="13">
        <v>43175</v>
      </c>
      <c r="F1082" s="16">
        <v>0.58333333333333337</v>
      </c>
      <c r="G1082" s="16">
        <v>0.66666666666666663</v>
      </c>
      <c r="H1082" s="16" t="s">
        <v>6</v>
      </c>
      <c r="J1082" s="1">
        <f t="shared" si="193"/>
        <v>8.3333333333333259E-2</v>
      </c>
      <c r="K1082" s="2">
        <f t="shared" si="194"/>
        <v>0</v>
      </c>
      <c r="L1082" s="2">
        <f t="shared" si="192"/>
        <v>6</v>
      </c>
      <c r="M1082" s="2">
        <f t="shared" si="195"/>
        <v>82</v>
      </c>
      <c r="N1082" s="2">
        <f t="shared" si="196"/>
        <v>105</v>
      </c>
      <c r="O1082" s="6" t="str">
        <f t="shared" si="197"/>
        <v>Lycée
 de 14h 00 à 16h 00</v>
      </c>
      <c r="P1082" t="str">
        <f t="shared" si="189"/>
        <v>OK</v>
      </c>
    </row>
    <row r="1083" spans="1:16" x14ac:dyDescent="0.25">
      <c r="A1083">
        <f t="shared" si="190"/>
        <v>11</v>
      </c>
      <c r="B1083" s="54">
        <f t="shared" si="198"/>
        <v>6</v>
      </c>
      <c r="C1083" s="55" t="str">
        <f t="shared" si="191"/>
        <v>mars</v>
      </c>
      <c r="D1083">
        <f t="shared" si="199"/>
        <v>2018</v>
      </c>
      <c r="E1083" s="13">
        <v>43175</v>
      </c>
      <c r="F1083" s="16">
        <v>0.66666666666666663</v>
      </c>
      <c r="G1083" s="16">
        <v>0.75</v>
      </c>
      <c r="H1083" s="16" t="s">
        <v>6</v>
      </c>
      <c r="J1083" s="1">
        <f t="shared" si="193"/>
        <v>8.333333333333337E-2</v>
      </c>
      <c r="K1083" s="2">
        <f t="shared" si="194"/>
        <v>0</v>
      </c>
      <c r="L1083" s="2">
        <f t="shared" si="192"/>
        <v>6</v>
      </c>
      <c r="M1083" s="2">
        <f t="shared" si="195"/>
        <v>106</v>
      </c>
      <c r="N1083" s="2">
        <f t="shared" si="196"/>
        <v>129</v>
      </c>
      <c r="O1083" s="6" t="str">
        <f t="shared" si="197"/>
        <v>Lycée
 de 16h 00 à 18h 00</v>
      </c>
      <c r="P1083" t="str">
        <f t="shared" si="189"/>
        <v>OK</v>
      </c>
    </row>
    <row r="1084" spans="1:16" x14ac:dyDescent="0.25">
      <c r="A1084">
        <f t="shared" si="190"/>
        <v>11</v>
      </c>
      <c r="B1084" s="54">
        <f t="shared" si="198"/>
        <v>6</v>
      </c>
      <c r="C1084" s="55" t="str">
        <f t="shared" si="191"/>
        <v>mars</v>
      </c>
      <c r="D1084">
        <f t="shared" si="199"/>
        <v>2018</v>
      </c>
      <c r="E1084" s="13">
        <v>43175</v>
      </c>
      <c r="F1084" s="16">
        <v>0.75</v>
      </c>
      <c r="G1084" s="16">
        <v>0.83333333333333337</v>
      </c>
      <c r="H1084" s="16" t="s">
        <v>14</v>
      </c>
      <c r="J1084" s="1">
        <f t="shared" si="193"/>
        <v>8.333333333333337E-2</v>
      </c>
      <c r="K1084" s="2">
        <f t="shared" si="194"/>
        <v>0</v>
      </c>
      <c r="L1084" s="2">
        <f t="shared" si="192"/>
        <v>6</v>
      </c>
      <c r="M1084" s="2">
        <f t="shared" si="195"/>
        <v>130</v>
      </c>
      <c r="N1084" s="2">
        <f t="shared" si="196"/>
        <v>153</v>
      </c>
      <c r="O1084" s="6" t="str">
        <f t="shared" si="197"/>
        <v>Public
 de 18h 00 à 20h 00</v>
      </c>
      <c r="P1084" t="str">
        <f t="shared" si="189"/>
        <v>OK</v>
      </c>
    </row>
    <row r="1085" spans="1:16" x14ac:dyDescent="0.25">
      <c r="A1085">
        <f t="shared" si="190"/>
        <v>11</v>
      </c>
      <c r="B1085" s="54">
        <f t="shared" si="198"/>
        <v>6</v>
      </c>
      <c r="C1085" s="55" t="str">
        <f t="shared" si="191"/>
        <v>mars</v>
      </c>
      <c r="D1085">
        <f t="shared" si="199"/>
        <v>2018</v>
      </c>
      <c r="E1085" s="13">
        <v>43175</v>
      </c>
      <c r="F1085" s="16">
        <v>0.83333333333333337</v>
      </c>
      <c r="G1085" s="16">
        <v>0.875</v>
      </c>
      <c r="H1085" s="16" t="s">
        <v>10</v>
      </c>
      <c r="J1085" s="1">
        <f t="shared" si="193"/>
        <v>4.166666666666663E-2</v>
      </c>
      <c r="K1085" s="2">
        <f t="shared" si="194"/>
        <v>0</v>
      </c>
      <c r="L1085" s="2">
        <f t="shared" si="192"/>
        <v>6</v>
      </c>
      <c r="M1085" s="2">
        <f t="shared" si="195"/>
        <v>154</v>
      </c>
      <c r="N1085" s="2">
        <f t="shared" si="196"/>
        <v>165</v>
      </c>
      <c r="O1085" s="6" t="str">
        <f t="shared" si="197"/>
        <v>CNT
 de 20h 00 à 21h 00</v>
      </c>
      <c r="P1085" t="str">
        <f t="shared" si="189"/>
        <v>OK</v>
      </c>
    </row>
    <row r="1086" spans="1:16" x14ac:dyDescent="0.25">
      <c r="A1086">
        <f t="shared" si="190"/>
        <v>11</v>
      </c>
      <c r="B1086" s="54">
        <f t="shared" si="198"/>
        <v>6</v>
      </c>
      <c r="C1086" s="55" t="str">
        <f t="shared" si="191"/>
        <v>mars</v>
      </c>
      <c r="D1086">
        <f t="shared" si="199"/>
        <v>2018</v>
      </c>
      <c r="E1086" s="13">
        <v>43175</v>
      </c>
      <c r="F1086" s="16">
        <v>0.875</v>
      </c>
      <c r="G1086" s="16">
        <v>0.9375</v>
      </c>
      <c r="H1086" s="16" t="s">
        <v>22</v>
      </c>
      <c r="J1086" s="1">
        <f t="shared" si="193"/>
        <v>6.25E-2</v>
      </c>
      <c r="K1086" s="2">
        <f t="shared" si="194"/>
        <v>0</v>
      </c>
      <c r="L1086" s="2">
        <f t="shared" si="192"/>
        <v>6</v>
      </c>
      <c r="M1086" s="2">
        <f t="shared" si="195"/>
        <v>166</v>
      </c>
      <c r="N1086" s="2">
        <f t="shared" si="196"/>
        <v>183</v>
      </c>
      <c r="O1086" s="6" t="str">
        <f t="shared" si="197"/>
        <v>TVSV
 de 21h 00 à 22h 30</v>
      </c>
      <c r="P1086" t="str">
        <f t="shared" si="189"/>
        <v>OK</v>
      </c>
    </row>
    <row r="1087" spans="1:16" x14ac:dyDescent="0.25">
      <c r="A1087">
        <f t="shared" si="190"/>
        <v>11</v>
      </c>
      <c r="B1087" s="54">
        <f t="shared" si="198"/>
        <v>7</v>
      </c>
      <c r="C1087" s="55" t="str">
        <f t="shared" si="191"/>
        <v>mars</v>
      </c>
      <c r="D1087">
        <f t="shared" si="199"/>
        <v>2018</v>
      </c>
      <c r="E1087" s="13">
        <v>43176</v>
      </c>
      <c r="F1087" s="16">
        <v>0.33333333333333331</v>
      </c>
      <c r="G1087" s="16">
        <v>0.375</v>
      </c>
      <c r="H1087" s="16" t="s">
        <v>7</v>
      </c>
      <c r="J1087" s="1">
        <f t="shared" si="193"/>
        <v>4.1666666666666685E-2</v>
      </c>
      <c r="K1087" s="2">
        <f t="shared" si="194"/>
        <v>0</v>
      </c>
      <c r="L1087" s="2">
        <f t="shared" si="192"/>
        <v>7</v>
      </c>
      <c r="M1087" s="2">
        <f t="shared" si="195"/>
        <v>10</v>
      </c>
      <c r="N1087" s="2">
        <f t="shared" si="196"/>
        <v>21</v>
      </c>
      <c r="O1087" s="6" t="str">
        <f t="shared" si="197"/>
        <v>Gym Volontaire
 de 8h 00 à 9h 00</v>
      </c>
      <c r="P1087" t="str">
        <f t="shared" si="189"/>
        <v>OK</v>
      </c>
    </row>
    <row r="1088" spans="1:16" x14ac:dyDescent="0.25">
      <c r="A1088">
        <f t="shared" si="190"/>
        <v>11</v>
      </c>
      <c r="B1088" s="54">
        <f t="shared" si="198"/>
        <v>7</v>
      </c>
      <c r="C1088" s="55" t="str">
        <f t="shared" si="191"/>
        <v>mars</v>
      </c>
      <c r="D1088">
        <f t="shared" si="199"/>
        <v>2018</v>
      </c>
      <c r="E1088" s="13">
        <v>43176</v>
      </c>
      <c r="F1088" s="16">
        <v>0.375</v>
      </c>
      <c r="G1088" s="16">
        <v>0.45833333333333331</v>
      </c>
      <c r="H1088" s="16" t="s">
        <v>23</v>
      </c>
      <c r="J1088" s="1">
        <f t="shared" si="193"/>
        <v>8.3333333333333315E-2</v>
      </c>
      <c r="K1088" s="2">
        <f t="shared" si="194"/>
        <v>0</v>
      </c>
      <c r="L1088" s="2">
        <f t="shared" si="192"/>
        <v>7</v>
      </c>
      <c r="M1088" s="2">
        <f t="shared" si="195"/>
        <v>22</v>
      </c>
      <c r="N1088" s="2">
        <f t="shared" si="196"/>
        <v>45</v>
      </c>
      <c r="O1088" s="6" t="str">
        <f t="shared" si="197"/>
        <v>Val Horizon
 de 9h 00 à 11h 00</v>
      </c>
      <c r="P1088" t="str">
        <f t="shared" si="189"/>
        <v>OK</v>
      </c>
    </row>
    <row r="1089" spans="1:16" x14ac:dyDescent="0.25">
      <c r="A1089">
        <f t="shared" si="190"/>
        <v>11</v>
      </c>
      <c r="B1089" s="54">
        <f t="shared" si="198"/>
        <v>7</v>
      </c>
      <c r="C1089" s="55" t="str">
        <f t="shared" si="191"/>
        <v>mars</v>
      </c>
      <c r="D1089">
        <f t="shared" si="199"/>
        <v>2018</v>
      </c>
      <c r="E1089" s="13">
        <v>43176</v>
      </c>
      <c r="F1089" s="16">
        <v>0.45833333333333331</v>
      </c>
      <c r="G1089" s="16">
        <v>0.60416666666666663</v>
      </c>
      <c r="H1089" s="16" t="s">
        <v>10</v>
      </c>
      <c r="J1089" s="1">
        <f t="shared" si="193"/>
        <v>0.14583333333333331</v>
      </c>
      <c r="K1089" s="2">
        <f t="shared" si="194"/>
        <v>0</v>
      </c>
      <c r="L1089" s="2">
        <f t="shared" si="192"/>
        <v>7</v>
      </c>
      <c r="M1089" s="2">
        <f t="shared" si="195"/>
        <v>46</v>
      </c>
      <c r="N1089" s="2">
        <f t="shared" si="196"/>
        <v>87</v>
      </c>
      <c r="O1089" s="6" t="str">
        <f t="shared" si="197"/>
        <v>CNT
 de 11h 00 à 14h 30</v>
      </c>
      <c r="P1089" t="str">
        <f t="shared" si="189"/>
        <v>OK</v>
      </c>
    </row>
    <row r="1090" spans="1:16" x14ac:dyDescent="0.25">
      <c r="A1090">
        <f t="shared" si="190"/>
        <v>11</v>
      </c>
      <c r="B1090" s="54">
        <f t="shared" si="198"/>
        <v>7</v>
      </c>
      <c r="C1090" s="55" t="str">
        <f t="shared" si="191"/>
        <v>mars</v>
      </c>
      <c r="D1090">
        <f t="shared" si="199"/>
        <v>2018</v>
      </c>
      <c r="E1090" s="13">
        <v>43176</v>
      </c>
      <c r="F1090" s="16">
        <v>0.60416666666666663</v>
      </c>
      <c r="G1090" s="16">
        <v>0.79166666666666663</v>
      </c>
      <c r="H1090" s="16" t="s">
        <v>24</v>
      </c>
      <c r="J1090" s="1">
        <f t="shared" si="193"/>
        <v>0.1875</v>
      </c>
      <c r="K1090" s="2">
        <f t="shared" si="194"/>
        <v>0</v>
      </c>
      <c r="L1090" s="2">
        <f t="shared" si="192"/>
        <v>7</v>
      </c>
      <c r="M1090" s="2">
        <f t="shared" si="195"/>
        <v>88</v>
      </c>
      <c r="N1090" s="2">
        <f t="shared" si="196"/>
        <v>141</v>
      </c>
      <c r="O1090" s="6" t="str">
        <f t="shared" si="197"/>
        <v>Public + SDIS ET/OU PSIG
 de 14h 30 à 19h 00</v>
      </c>
      <c r="P1090" t="str">
        <f t="shared" ref="P1090:P1153" si="200">IF(E1089+G1089&gt;E1090+F1090,"Erreur","OK")</f>
        <v>OK</v>
      </c>
    </row>
    <row r="1091" spans="1:16" x14ac:dyDescent="0.25">
      <c r="A1091">
        <f t="shared" ref="A1091:A1154" si="201">WEEKNUM(E1091,2)</f>
        <v>11</v>
      </c>
      <c r="B1091" s="54">
        <f t="shared" si="198"/>
        <v>7</v>
      </c>
      <c r="C1091" s="55" t="str">
        <f t="shared" ref="C1091:C1138" si="202">TEXT(E1091,"mmmm")</f>
        <v>mars</v>
      </c>
      <c r="D1091">
        <f t="shared" si="199"/>
        <v>2018</v>
      </c>
      <c r="E1091" s="13">
        <v>43176</v>
      </c>
      <c r="F1091" s="16">
        <v>0.79166666666666663</v>
      </c>
      <c r="G1091" s="16">
        <v>0.84375</v>
      </c>
      <c r="H1091" s="16" t="s">
        <v>25</v>
      </c>
      <c r="J1091" s="1">
        <f t="shared" si="193"/>
        <v>5.208333333333337E-2</v>
      </c>
      <c r="K1091" s="2">
        <f t="shared" si="194"/>
        <v>0</v>
      </c>
      <c r="L1091" s="2">
        <f t="shared" ref="L1091:L1138" si="203">IF(B1091=1,8,B1091)</f>
        <v>7</v>
      </c>
      <c r="M1091" s="2">
        <f t="shared" si="195"/>
        <v>142</v>
      </c>
      <c r="N1091" s="2">
        <f t="shared" si="196"/>
        <v>156</v>
      </c>
      <c r="O1091" s="6" t="str">
        <f t="shared" si="197"/>
        <v>Plongeurs masqués
 de 19h 00 à 20h 15</v>
      </c>
      <c r="P1091" t="str">
        <f t="shared" si="200"/>
        <v>OK</v>
      </c>
    </row>
    <row r="1092" spans="1:16" x14ac:dyDescent="0.25">
      <c r="A1092">
        <f t="shared" si="201"/>
        <v>11</v>
      </c>
      <c r="B1092" s="54">
        <f t="shared" si="198"/>
        <v>1</v>
      </c>
      <c r="C1092" s="55" t="str">
        <f t="shared" si="202"/>
        <v>mars</v>
      </c>
      <c r="D1092">
        <f t="shared" si="199"/>
        <v>2018</v>
      </c>
      <c r="E1092" s="13">
        <v>43177</v>
      </c>
      <c r="F1092" s="16">
        <v>0.3125</v>
      </c>
      <c r="G1092" s="16">
        <v>0.41666666666666669</v>
      </c>
      <c r="H1092" s="16" t="s">
        <v>10</v>
      </c>
      <c r="J1092" s="1">
        <f t="shared" si="193"/>
        <v>0.10416666666666669</v>
      </c>
      <c r="K1092" s="2">
        <f t="shared" si="194"/>
        <v>0</v>
      </c>
      <c r="L1092" s="2">
        <f t="shared" si="203"/>
        <v>8</v>
      </c>
      <c r="M1092" s="2">
        <f t="shared" si="195"/>
        <v>4</v>
      </c>
      <c r="N1092" s="2">
        <f t="shared" si="196"/>
        <v>33</v>
      </c>
      <c r="O1092" s="6" t="str">
        <f t="shared" si="197"/>
        <v>CNT
 de 7h 30 à 10h 00</v>
      </c>
      <c r="P1092" t="str">
        <f t="shared" si="200"/>
        <v>OK</v>
      </c>
    </row>
    <row r="1093" spans="1:16" x14ac:dyDescent="0.25">
      <c r="A1093">
        <f t="shared" si="201"/>
        <v>11</v>
      </c>
      <c r="B1093" s="54">
        <f t="shared" si="198"/>
        <v>1</v>
      </c>
      <c r="C1093" s="55" t="str">
        <f t="shared" si="202"/>
        <v>mars</v>
      </c>
      <c r="D1093">
        <f t="shared" si="199"/>
        <v>2018</v>
      </c>
      <c r="E1093" s="13">
        <v>43177</v>
      </c>
      <c r="F1093" s="16">
        <v>0.41666666666666669</v>
      </c>
      <c r="G1093" s="16">
        <v>0.5625</v>
      </c>
      <c r="H1093" s="16" t="s">
        <v>14</v>
      </c>
      <c r="J1093" s="1">
        <f t="shared" si="193"/>
        <v>0.14583333333333331</v>
      </c>
      <c r="K1093" s="2">
        <f t="shared" si="194"/>
        <v>0</v>
      </c>
      <c r="L1093" s="2">
        <f t="shared" si="203"/>
        <v>8</v>
      </c>
      <c r="M1093" s="2">
        <f t="shared" si="195"/>
        <v>34</v>
      </c>
      <c r="N1093" s="2">
        <f t="shared" si="196"/>
        <v>75</v>
      </c>
      <c r="O1093" s="6" t="str">
        <f t="shared" si="197"/>
        <v>Public
 de 10h 00 à 13h 30</v>
      </c>
      <c r="P1093" t="str">
        <f t="shared" si="200"/>
        <v>OK</v>
      </c>
    </row>
    <row r="1094" spans="1:16" x14ac:dyDescent="0.25">
      <c r="A1094">
        <f t="shared" si="201"/>
        <v>12</v>
      </c>
      <c r="B1094" s="54">
        <f t="shared" si="198"/>
        <v>2</v>
      </c>
      <c r="C1094" s="55" t="str">
        <f t="shared" si="202"/>
        <v>mars</v>
      </c>
      <c r="D1094">
        <f t="shared" si="199"/>
        <v>2018</v>
      </c>
      <c r="E1094" s="13">
        <v>43178</v>
      </c>
      <c r="F1094" s="16">
        <v>0.375</v>
      </c>
      <c r="G1094" s="16">
        <v>0.44791666666666669</v>
      </c>
      <c r="H1094" s="16" t="s">
        <v>6</v>
      </c>
      <c r="J1094" s="1">
        <f t="shared" si="193"/>
        <v>7.2916666666666685E-2</v>
      </c>
      <c r="K1094" s="2">
        <f t="shared" si="194"/>
        <v>0</v>
      </c>
      <c r="L1094" s="2">
        <f t="shared" si="203"/>
        <v>2</v>
      </c>
      <c r="M1094" s="2">
        <f t="shared" si="195"/>
        <v>22</v>
      </c>
      <c r="N1094" s="2">
        <f t="shared" si="196"/>
        <v>42</v>
      </c>
      <c r="O1094" s="6" t="str">
        <f t="shared" si="197"/>
        <v>Lycée
 de 9h 00 à 10h 45</v>
      </c>
      <c r="P1094" t="str">
        <f t="shared" si="200"/>
        <v>OK</v>
      </c>
    </row>
    <row r="1095" spans="1:16" x14ac:dyDescent="0.25">
      <c r="A1095">
        <f t="shared" si="201"/>
        <v>12</v>
      </c>
      <c r="B1095" s="54">
        <f t="shared" si="198"/>
        <v>2</v>
      </c>
      <c r="C1095" s="55" t="str">
        <f t="shared" si="202"/>
        <v>mars</v>
      </c>
      <c r="D1095">
        <f t="shared" si="199"/>
        <v>2018</v>
      </c>
      <c r="E1095" s="13">
        <v>43178</v>
      </c>
      <c r="F1095" s="16">
        <v>0.5</v>
      </c>
      <c r="G1095" s="16">
        <v>0.5625</v>
      </c>
      <c r="H1095" s="16" t="s">
        <v>7</v>
      </c>
      <c r="J1095" s="1">
        <f t="shared" si="193"/>
        <v>6.25E-2</v>
      </c>
      <c r="K1095" s="2">
        <f t="shared" si="194"/>
        <v>0</v>
      </c>
      <c r="L1095" s="2">
        <f t="shared" si="203"/>
        <v>2</v>
      </c>
      <c r="M1095" s="2">
        <f t="shared" si="195"/>
        <v>58</v>
      </c>
      <c r="N1095" s="2">
        <f t="shared" si="196"/>
        <v>75</v>
      </c>
      <c r="O1095" s="6" t="str">
        <f t="shared" si="197"/>
        <v>Gym Volontaire
 de 12h 00 à 13h 30</v>
      </c>
      <c r="P1095" t="str">
        <f t="shared" si="200"/>
        <v>OK</v>
      </c>
    </row>
    <row r="1096" spans="1:16" x14ac:dyDescent="0.25">
      <c r="A1096">
        <f t="shared" si="201"/>
        <v>12</v>
      </c>
      <c r="B1096" s="54">
        <f t="shared" si="198"/>
        <v>2</v>
      </c>
      <c r="C1096" s="55" t="str">
        <f t="shared" si="202"/>
        <v>mars</v>
      </c>
      <c r="D1096">
        <f t="shared" si="199"/>
        <v>2018</v>
      </c>
      <c r="E1096" s="13">
        <v>43178</v>
      </c>
      <c r="F1096" s="16">
        <v>0.58333333333333337</v>
      </c>
      <c r="G1096" s="16">
        <v>0.64583333333333337</v>
      </c>
      <c r="H1096" s="16" t="s">
        <v>8</v>
      </c>
      <c r="J1096" s="1">
        <f t="shared" si="193"/>
        <v>6.25E-2</v>
      </c>
      <c r="K1096" s="2">
        <f t="shared" si="194"/>
        <v>0</v>
      </c>
      <c r="L1096" s="2">
        <f t="shared" si="203"/>
        <v>2</v>
      </c>
      <c r="M1096" s="2">
        <f t="shared" si="195"/>
        <v>82</v>
      </c>
      <c r="N1096" s="2">
        <f t="shared" si="196"/>
        <v>99</v>
      </c>
      <c r="O1096" s="6" t="str">
        <f t="shared" si="197"/>
        <v>Collège A
 de 14h 00 à 15h 30</v>
      </c>
      <c r="P1096" t="str">
        <f t="shared" si="200"/>
        <v>OK</v>
      </c>
    </row>
    <row r="1097" spans="1:16" x14ac:dyDescent="0.25">
      <c r="A1097">
        <f t="shared" si="201"/>
        <v>12</v>
      </c>
      <c r="B1097" s="54">
        <f t="shared" si="198"/>
        <v>2</v>
      </c>
      <c r="C1097" s="55" t="str">
        <f t="shared" si="202"/>
        <v>mars</v>
      </c>
      <c r="D1097">
        <f t="shared" si="199"/>
        <v>2018</v>
      </c>
      <c r="E1097" s="13">
        <v>43178</v>
      </c>
      <c r="F1097" s="16">
        <v>0.64583333333333337</v>
      </c>
      <c r="G1097" s="16">
        <v>0.70833333333333337</v>
      </c>
      <c r="H1097" s="16" t="s">
        <v>9</v>
      </c>
      <c r="J1097" s="1">
        <f t="shared" si="193"/>
        <v>6.25E-2</v>
      </c>
      <c r="K1097" s="2">
        <f t="shared" si="194"/>
        <v>0</v>
      </c>
      <c r="L1097" s="2">
        <f t="shared" si="203"/>
        <v>2</v>
      </c>
      <c r="M1097" s="2">
        <f t="shared" si="195"/>
        <v>100</v>
      </c>
      <c r="N1097" s="2">
        <f t="shared" si="196"/>
        <v>117</v>
      </c>
      <c r="O1097" s="6" t="str">
        <f t="shared" si="197"/>
        <v>Collège B
 de 15h 30 à 17h 00</v>
      </c>
      <c r="P1097" t="str">
        <f t="shared" si="200"/>
        <v>OK</v>
      </c>
    </row>
    <row r="1098" spans="1:16" x14ac:dyDescent="0.25">
      <c r="A1098">
        <f t="shared" si="201"/>
        <v>12</v>
      </c>
      <c r="B1098" s="54">
        <f t="shared" si="198"/>
        <v>2</v>
      </c>
      <c r="C1098" s="55" t="str">
        <f t="shared" si="202"/>
        <v>mars</v>
      </c>
      <c r="D1098">
        <f t="shared" si="199"/>
        <v>2018</v>
      </c>
      <c r="E1098" s="13">
        <v>43178</v>
      </c>
      <c r="F1098" s="16">
        <v>0.70833333333333337</v>
      </c>
      <c r="G1098" s="16">
        <v>0.75</v>
      </c>
      <c r="H1098" s="16" t="s">
        <v>7</v>
      </c>
      <c r="J1098" s="1">
        <f t="shared" si="193"/>
        <v>4.166666666666663E-2</v>
      </c>
      <c r="K1098" s="2">
        <f t="shared" si="194"/>
        <v>0</v>
      </c>
      <c r="L1098" s="2">
        <f t="shared" si="203"/>
        <v>2</v>
      </c>
      <c r="M1098" s="2">
        <f t="shared" si="195"/>
        <v>118</v>
      </c>
      <c r="N1098" s="2">
        <f t="shared" si="196"/>
        <v>129</v>
      </c>
      <c r="O1098" s="6" t="str">
        <f t="shared" si="197"/>
        <v>Gym Volontaire
 de 17h 00 à 18h 00</v>
      </c>
      <c r="P1098" t="str">
        <f t="shared" si="200"/>
        <v>OK</v>
      </c>
    </row>
    <row r="1099" spans="1:16" x14ac:dyDescent="0.25">
      <c r="A1099">
        <f t="shared" si="201"/>
        <v>12</v>
      </c>
      <c r="B1099" s="54">
        <f t="shared" si="198"/>
        <v>2</v>
      </c>
      <c r="C1099" s="55" t="str">
        <f t="shared" si="202"/>
        <v>mars</v>
      </c>
      <c r="D1099">
        <f t="shared" si="199"/>
        <v>2018</v>
      </c>
      <c r="E1099" s="13">
        <v>43178</v>
      </c>
      <c r="F1099" s="16">
        <v>0.75</v>
      </c>
      <c r="G1099" s="16">
        <v>0.9375</v>
      </c>
      <c r="H1099" s="16" t="s">
        <v>10</v>
      </c>
      <c r="J1099" s="1">
        <f t="shared" si="193"/>
        <v>0.1875</v>
      </c>
      <c r="K1099" s="2">
        <f t="shared" si="194"/>
        <v>0</v>
      </c>
      <c r="L1099" s="2">
        <f t="shared" si="203"/>
        <v>2</v>
      </c>
      <c r="M1099" s="2">
        <f t="shared" si="195"/>
        <v>130</v>
      </c>
      <c r="N1099" s="2">
        <f t="shared" si="196"/>
        <v>183</v>
      </c>
      <c r="O1099" s="6" t="str">
        <f t="shared" si="197"/>
        <v>CNT
 de 18h 00 à 22h 30</v>
      </c>
      <c r="P1099" t="str">
        <f t="shared" si="200"/>
        <v>OK</v>
      </c>
    </row>
    <row r="1100" spans="1:16" x14ac:dyDescent="0.25">
      <c r="A1100">
        <f t="shared" si="201"/>
        <v>12</v>
      </c>
      <c r="B1100" s="54">
        <f t="shared" si="198"/>
        <v>3</v>
      </c>
      <c r="C1100" s="55" t="str">
        <f t="shared" si="202"/>
        <v>mars</v>
      </c>
      <c r="D1100">
        <f t="shared" si="199"/>
        <v>2018</v>
      </c>
      <c r="E1100" s="13">
        <v>43179</v>
      </c>
      <c r="F1100" s="16">
        <v>0.3125</v>
      </c>
      <c r="G1100" s="16">
        <v>0.34375</v>
      </c>
      <c r="H1100" s="16" t="s">
        <v>11</v>
      </c>
      <c r="J1100" s="1">
        <f t="shared" si="193"/>
        <v>3.125E-2</v>
      </c>
      <c r="K1100" s="2">
        <f t="shared" si="194"/>
        <v>0</v>
      </c>
      <c r="L1100" s="2">
        <f t="shared" si="203"/>
        <v>3</v>
      </c>
      <c r="M1100" s="2">
        <f t="shared" si="195"/>
        <v>4</v>
      </c>
      <c r="N1100" s="2">
        <f t="shared" si="196"/>
        <v>12</v>
      </c>
      <c r="O1100" s="6" t="str">
        <f t="shared" si="197"/>
        <v>SDIS et/OU PSIG
 de 7h 30 à 8h 15</v>
      </c>
      <c r="P1100" t="str">
        <f t="shared" si="200"/>
        <v>OK</v>
      </c>
    </row>
    <row r="1101" spans="1:16" x14ac:dyDescent="0.25">
      <c r="A1101">
        <f t="shared" si="201"/>
        <v>12</v>
      </c>
      <c r="B1101" s="54">
        <f t="shared" si="198"/>
        <v>3</v>
      </c>
      <c r="C1101" s="55" t="str">
        <f t="shared" si="202"/>
        <v>mars</v>
      </c>
      <c r="D1101">
        <f t="shared" si="199"/>
        <v>2018</v>
      </c>
      <c r="E1101" s="13">
        <v>43179</v>
      </c>
      <c r="F1101" s="16">
        <v>0.35416666666666669</v>
      </c>
      <c r="G1101" s="16">
        <v>0.5</v>
      </c>
      <c r="H1101" s="16" t="s">
        <v>12</v>
      </c>
      <c r="J1101" s="1">
        <f t="shared" si="193"/>
        <v>0.14583333333333331</v>
      </c>
      <c r="K1101" s="2">
        <f t="shared" si="194"/>
        <v>0</v>
      </c>
      <c r="L1101" s="2">
        <f t="shared" si="203"/>
        <v>3</v>
      </c>
      <c r="M1101" s="2">
        <f t="shared" si="195"/>
        <v>16</v>
      </c>
      <c r="N1101" s="2">
        <f t="shared" si="196"/>
        <v>57</v>
      </c>
      <c r="O1101" s="6" t="str">
        <f t="shared" si="197"/>
        <v>Collège C
 de 8h 30 à 12h 00</v>
      </c>
      <c r="P1101" t="str">
        <f t="shared" si="200"/>
        <v>OK</v>
      </c>
    </row>
    <row r="1102" spans="1:16" x14ac:dyDescent="0.25">
      <c r="A1102">
        <f t="shared" si="201"/>
        <v>12</v>
      </c>
      <c r="B1102" s="54">
        <f t="shared" si="198"/>
        <v>3</v>
      </c>
      <c r="C1102" s="55" t="str">
        <f t="shared" si="202"/>
        <v>mars</v>
      </c>
      <c r="D1102">
        <f t="shared" si="199"/>
        <v>2018</v>
      </c>
      <c r="E1102" s="13">
        <v>43179</v>
      </c>
      <c r="F1102" s="16">
        <v>0.52083333333333337</v>
      </c>
      <c r="G1102" s="16">
        <v>0.5625</v>
      </c>
      <c r="H1102" s="16" t="s">
        <v>13</v>
      </c>
      <c r="J1102" s="1">
        <f t="shared" ref="J1102:J1138" si="204">G1102-F1102</f>
        <v>4.166666666666663E-2</v>
      </c>
      <c r="K1102" s="2">
        <f t="shared" ref="K1102:K1138" si="205">I1102*J1102*24</f>
        <v>0</v>
      </c>
      <c r="L1102" s="2">
        <f t="shared" si="203"/>
        <v>3</v>
      </c>
      <c r="M1102" s="2">
        <f t="shared" si="195"/>
        <v>64</v>
      </c>
      <c r="N1102" s="2">
        <f t="shared" si="196"/>
        <v>75</v>
      </c>
      <c r="O1102" s="6" t="str">
        <f t="shared" si="197"/>
        <v>Maison Des Cèdres
 de 12h 30 à 13h 30</v>
      </c>
      <c r="P1102" t="str">
        <f t="shared" si="200"/>
        <v>OK</v>
      </c>
    </row>
    <row r="1103" spans="1:16" x14ac:dyDescent="0.25">
      <c r="A1103">
        <f t="shared" si="201"/>
        <v>12</v>
      </c>
      <c r="B1103" s="54">
        <f t="shared" ref="B1103:B1138" si="206">WEEKDAY(E1103)</f>
        <v>3</v>
      </c>
      <c r="C1103" s="55" t="str">
        <f t="shared" si="202"/>
        <v>mars</v>
      </c>
      <c r="D1103">
        <f t="shared" si="199"/>
        <v>2018</v>
      </c>
      <c r="E1103" s="13">
        <v>43179</v>
      </c>
      <c r="F1103" s="16">
        <v>0.58333333333333337</v>
      </c>
      <c r="G1103" s="16">
        <v>0.75</v>
      </c>
      <c r="H1103" s="16" t="s">
        <v>6</v>
      </c>
      <c r="J1103" s="1">
        <f t="shared" si="204"/>
        <v>0.16666666666666663</v>
      </c>
      <c r="K1103" s="2">
        <f t="shared" si="205"/>
        <v>0</v>
      </c>
      <c r="L1103" s="2">
        <f t="shared" si="203"/>
        <v>3</v>
      </c>
      <c r="M1103" s="2">
        <f t="shared" si="195"/>
        <v>82</v>
      </c>
      <c r="N1103" s="2">
        <f t="shared" si="196"/>
        <v>129</v>
      </c>
      <c r="O1103" s="6" t="str">
        <f t="shared" ref="O1103:O1138" si="207">H1103&amp;CHAR(10)&amp;" de "&amp;HOUR(F1103)&amp;"h "&amp;IF(MINUTE(F1103)=0,"00",MINUTE(F1103))&amp;" à "&amp;HOUR(G1103)&amp;"h "&amp;IF(MINUTE(G1103)=0,"00",MINUTE(G1103))&amp;IF(I1103&lt;1,"",CHAR(10)&amp;" "&amp;I1103&amp;" participants")</f>
        <v>Lycée
 de 14h 00 à 18h 00</v>
      </c>
      <c r="P1103" t="str">
        <f t="shared" si="200"/>
        <v>OK</v>
      </c>
    </row>
    <row r="1104" spans="1:16" x14ac:dyDescent="0.25">
      <c r="A1104">
        <f t="shared" si="201"/>
        <v>12</v>
      </c>
      <c r="B1104" s="54">
        <f t="shared" si="206"/>
        <v>3</v>
      </c>
      <c r="C1104" s="55" t="str">
        <f t="shared" si="202"/>
        <v>mars</v>
      </c>
      <c r="D1104">
        <f t="shared" si="199"/>
        <v>2018</v>
      </c>
      <c r="E1104" s="13">
        <v>43179</v>
      </c>
      <c r="F1104" s="16">
        <v>0.75</v>
      </c>
      <c r="G1104" s="16">
        <v>0.83333333333333337</v>
      </c>
      <c r="H1104" s="16" t="s">
        <v>14</v>
      </c>
      <c r="J1104" s="1">
        <f t="shared" si="204"/>
        <v>8.333333333333337E-2</v>
      </c>
      <c r="K1104" s="2">
        <f t="shared" si="205"/>
        <v>0</v>
      </c>
      <c r="L1104" s="2">
        <f t="shared" si="203"/>
        <v>3</v>
      </c>
      <c r="M1104" s="2">
        <f t="shared" ref="M1104:M1138" si="208">288*F1104-86</f>
        <v>130</v>
      </c>
      <c r="N1104" s="2">
        <f t="shared" ref="N1104:N1138" si="209">288*G1104-87</f>
        <v>153</v>
      </c>
      <c r="O1104" s="6" t="str">
        <f t="shared" si="207"/>
        <v>Public
 de 18h 00 à 20h 00</v>
      </c>
      <c r="P1104" t="str">
        <f t="shared" si="200"/>
        <v>OK</v>
      </c>
    </row>
    <row r="1105" spans="1:16" x14ac:dyDescent="0.25">
      <c r="A1105">
        <f t="shared" si="201"/>
        <v>12</v>
      </c>
      <c r="B1105" s="54">
        <f t="shared" si="206"/>
        <v>3</v>
      </c>
      <c r="C1105" s="55" t="str">
        <f t="shared" si="202"/>
        <v>mars</v>
      </c>
      <c r="D1105">
        <f t="shared" ref="D1105:D1138" si="210">YEAR(E1105)</f>
        <v>2018</v>
      </c>
      <c r="E1105" s="13">
        <v>43179</v>
      </c>
      <c r="F1105" s="16">
        <v>0.83333333333333337</v>
      </c>
      <c r="G1105" s="16">
        <v>0.9375</v>
      </c>
      <c r="H1105" s="16" t="s">
        <v>10</v>
      </c>
      <c r="J1105" s="1">
        <f t="shared" si="204"/>
        <v>0.10416666666666663</v>
      </c>
      <c r="K1105" s="2">
        <f t="shared" si="205"/>
        <v>0</v>
      </c>
      <c r="L1105" s="2">
        <f t="shared" si="203"/>
        <v>3</v>
      </c>
      <c r="M1105" s="2">
        <f t="shared" si="208"/>
        <v>154</v>
      </c>
      <c r="N1105" s="2">
        <f t="shared" si="209"/>
        <v>183</v>
      </c>
      <c r="O1105" s="6" t="str">
        <f t="shared" si="207"/>
        <v>CNT
 de 20h 00 à 22h 30</v>
      </c>
      <c r="P1105" t="str">
        <f t="shared" si="200"/>
        <v>OK</v>
      </c>
    </row>
    <row r="1106" spans="1:16" x14ac:dyDescent="0.25">
      <c r="A1106">
        <f t="shared" si="201"/>
        <v>12</v>
      </c>
      <c r="B1106" s="54">
        <f t="shared" si="206"/>
        <v>4</v>
      </c>
      <c r="C1106" s="55" t="str">
        <f t="shared" si="202"/>
        <v>mars</v>
      </c>
      <c r="D1106">
        <f t="shared" si="210"/>
        <v>2018</v>
      </c>
      <c r="E1106" s="13">
        <v>43180</v>
      </c>
      <c r="F1106" s="16">
        <v>0.33333333333333331</v>
      </c>
      <c r="G1106" s="16">
        <v>0.41666666666666669</v>
      </c>
      <c r="H1106" s="16" t="s">
        <v>6</v>
      </c>
      <c r="J1106" s="1">
        <f t="shared" si="204"/>
        <v>8.333333333333337E-2</v>
      </c>
      <c r="K1106" s="2">
        <f t="shared" si="205"/>
        <v>0</v>
      </c>
      <c r="L1106" s="2">
        <f t="shared" si="203"/>
        <v>4</v>
      </c>
      <c r="M1106" s="2">
        <f t="shared" si="208"/>
        <v>10</v>
      </c>
      <c r="N1106" s="2">
        <f t="shared" si="209"/>
        <v>33</v>
      </c>
      <c r="O1106" s="6" t="str">
        <f t="shared" si="207"/>
        <v>Lycée
 de 8h 00 à 10h 00</v>
      </c>
      <c r="P1106" t="str">
        <f t="shared" si="200"/>
        <v>OK</v>
      </c>
    </row>
    <row r="1107" spans="1:16" x14ac:dyDescent="0.25">
      <c r="A1107">
        <f t="shared" si="201"/>
        <v>12</v>
      </c>
      <c r="B1107" s="54">
        <f t="shared" si="206"/>
        <v>4</v>
      </c>
      <c r="C1107" s="55" t="str">
        <f t="shared" si="202"/>
        <v>mars</v>
      </c>
      <c r="D1107">
        <f t="shared" si="210"/>
        <v>2018</v>
      </c>
      <c r="E1107" s="13">
        <v>43180</v>
      </c>
      <c r="F1107" s="16">
        <v>0.41666666666666669</v>
      </c>
      <c r="G1107" s="16">
        <v>0.5</v>
      </c>
      <c r="H1107" s="16" t="s">
        <v>6</v>
      </c>
      <c r="J1107" s="1">
        <f t="shared" si="204"/>
        <v>8.3333333333333315E-2</v>
      </c>
      <c r="K1107" s="2">
        <f t="shared" si="205"/>
        <v>0</v>
      </c>
      <c r="L1107" s="2">
        <f t="shared" si="203"/>
        <v>4</v>
      </c>
      <c r="M1107" s="2">
        <f t="shared" si="208"/>
        <v>34</v>
      </c>
      <c r="N1107" s="2">
        <f t="shared" si="209"/>
        <v>57</v>
      </c>
      <c r="O1107" s="6" t="str">
        <f t="shared" si="207"/>
        <v>Lycée
 de 10h 00 à 12h 00</v>
      </c>
      <c r="P1107" t="str">
        <f t="shared" si="200"/>
        <v>OK</v>
      </c>
    </row>
    <row r="1108" spans="1:16" x14ac:dyDescent="0.25">
      <c r="A1108">
        <f t="shared" si="201"/>
        <v>12</v>
      </c>
      <c r="B1108" s="54">
        <f t="shared" si="206"/>
        <v>4</v>
      </c>
      <c r="C1108" s="55" t="str">
        <f t="shared" si="202"/>
        <v>mars</v>
      </c>
      <c r="D1108">
        <f t="shared" si="210"/>
        <v>2018</v>
      </c>
      <c r="E1108" s="13">
        <v>43180</v>
      </c>
      <c r="F1108" s="16">
        <v>0.52083333333333337</v>
      </c>
      <c r="G1108" s="16">
        <v>0.60416666666666663</v>
      </c>
      <c r="H1108" s="16" t="s">
        <v>10</v>
      </c>
      <c r="J1108" s="1">
        <f t="shared" si="204"/>
        <v>8.3333333333333259E-2</v>
      </c>
      <c r="K1108" s="2">
        <f t="shared" si="205"/>
        <v>0</v>
      </c>
      <c r="L1108" s="2">
        <f t="shared" si="203"/>
        <v>4</v>
      </c>
      <c r="M1108" s="2">
        <f t="shared" si="208"/>
        <v>64</v>
      </c>
      <c r="N1108" s="2">
        <f t="shared" si="209"/>
        <v>87</v>
      </c>
      <c r="O1108" s="6" t="str">
        <f t="shared" si="207"/>
        <v>CNT
 de 12h 30 à 14h 30</v>
      </c>
      <c r="P1108" t="str">
        <f t="shared" si="200"/>
        <v>OK</v>
      </c>
    </row>
    <row r="1109" spans="1:16" x14ac:dyDescent="0.25">
      <c r="A1109">
        <f t="shared" si="201"/>
        <v>12</v>
      </c>
      <c r="B1109" s="54">
        <f t="shared" si="206"/>
        <v>4</v>
      </c>
      <c r="C1109" s="55" t="str">
        <f t="shared" si="202"/>
        <v>mars</v>
      </c>
      <c r="D1109">
        <f t="shared" si="210"/>
        <v>2018</v>
      </c>
      <c r="E1109" s="13">
        <v>43180</v>
      </c>
      <c r="F1109" s="16">
        <v>0.60416666666666663</v>
      </c>
      <c r="G1109" s="16">
        <v>0.79166666666666663</v>
      </c>
      <c r="H1109" s="16" t="s">
        <v>14</v>
      </c>
      <c r="J1109" s="1">
        <f t="shared" si="204"/>
        <v>0.1875</v>
      </c>
      <c r="K1109" s="2">
        <f t="shared" si="205"/>
        <v>0</v>
      </c>
      <c r="L1109" s="2">
        <f t="shared" si="203"/>
        <v>4</v>
      </c>
      <c r="M1109" s="2">
        <f t="shared" si="208"/>
        <v>88</v>
      </c>
      <c r="N1109" s="2">
        <f t="shared" si="209"/>
        <v>141</v>
      </c>
      <c r="O1109" s="6" t="str">
        <f t="shared" si="207"/>
        <v>Public
 de 14h 30 à 19h 00</v>
      </c>
      <c r="P1109" t="str">
        <f t="shared" si="200"/>
        <v>OK</v>
      </c>
    </row>
    <row r="1110" spans="1:16" x14ac:dyDescent="0.25">
      <c r="A1110">
        <f t="shared" si="201"/>
        <v>12</v>
      </c>
      <c r="B1110" s="54">
        <f t="shared" si="206"/>
        <v>4</v>
      </c>
      <c r="C1110" s="55" t="str">
        <f t="shared" si="202"/>
        <v>mars</v>
      </c>
      <c r="D1110">
        <f t="shared" si="210"/>
        <v>2018</v>
      </c>
      <c r="E1110" s="13">
        <v>43180</v>
      </c>
      <c r="F1110" s="16">
        <v>0.79166666666666663</v>
      </c>
      <c r="G1110" s="16">
        <v>0.83333333333333337</v>
      </c>
      <c r="H1110" s="16" t="s">
        <v>10</v>
      </c>
      <c r="J1110" s="1">
        <f t="shared" si="204"/>
        <v>4.1666666666666741E-2</v>
      </c>
      <c r="K1110" s="2">
        <f t="shared" si="205"/>
        <v>0</v>
      </c>
      <c r="L1110" s="2">
        <f t="shared" si="203"/>
        <v>4</v>
      </c>
      <c r="M1110" s="2">
        <f t="shared" si="208"/>
        <v>142</v>
      </c>
      <c r="N1110" s="2">
        <f t="shared" si="209"/>
        <v>153</v>
      </c>
      <c r="O1110" s="6" t="str">
        <f t="shared" si="207"/>
        <v>CNT
 de 19h 00 à 20h 00</v>
      </c>
      <c r="P1110" t="str">
        <f t="shared" si="200"/>
        <v>OK</v>
      </c>
    </row>
    <row r="1111" spans="1:16" x14ac:dyDescent="0.25">
      <c r="A1111">
        <f t="shared" si="201"/>
        <v>12</v>
      </c>
      <c r="B1111" s="54">
        <f t="shared" si="206"/>
        <v>4</v>
      </c>
      <c r="C1111" s="55" t="str">
        <f t="shared" si="202"/>
        <v>mars</v>
      </c>
      <c r="D1111">
        <f t="shared" si="210"/>
        <v>2018</v>
      </c>
      <c r="E1111" s="13">
        <v>43180</v>
      </c>
      <c r="F1111" s="16">
        <v>0.83333333333333337</v>
      </c>
      <c r="G1111" s="16">
        <v>0.9375</v>
      </c>
      <c r="H1111" s="16" t="s">
        <v>25</v>
      </c>
      <c r="J1111" s="1">
        <f t="shared" si="204"/>
        <v>0.10416666666666663</v>
      </c>
      <c r="K1111" s="2">
        <f t="shared" si="205"/>
        <v>0</v>
      </c>
      <c r="L1111" s="2">
        <f t="shared" si="203"/>
        <v>4</v>
      </c>
      <c r="M1111" s="2">
        <f t="shared" si="208"/>
        <v>154</v>
      </c>
      <c r="N1111" s="2">
        <f t="shared" si="209"/>
        <v>183</v>
      </c>
      <c r="O1111" s="6" t="str">
        <f t="shared" si="207"/>
        <v>Plongeurs masqués
 de 20h 00 à 22h 30</v>
      </c>
      <c r="P1111" t="str">
        <f t="shared" si="200"/>
        <v>OK</v>
      </c>
    </row>
    <row r="1112" spans="1:16" x14ac:dyDescent="0.25">
      <c r="A1112">
        <f t="shared" si="201"/>
        <v>12</v>
      </c>
      <c r="B1112" s="54">
        <f t="shared" si="206"/>
        <v>5</v>
      </c>
      <c r="C1112" s="55" t="str">
        <f t="shared" si="202"/>
        <v>mars</v>
      </c>
      <c r="D1112">
        <f t="shared" si="210"/>
        <v>2018</v>
      </c>
      <c r="E1112" s="13">
        <v>43181</v>
      </c>
      <c r="F1112" s="16">
        <v>0.35416666666666669</v>
      </c>
      <c r="G1112" s="16">
        <v>0.41666666666666669</v>
      </c>
      <c r="H1112" s="16" t="s">
        <v>9</v>
      </c>
      <c r="J1112" s="1">
        <f t="shared" si="204"/>
        <v>6.25E-2</v>
      </c>
      <c r="K1112" s="2">
        <f t="shared" si="205"/>
        <v>0</v>
      </c>
      <c r="L1112" s="2">
        <f t="shared" si="203"/>
        <v>5</v>
      </c>
      <c r="M1112" s="2">
        <f t="shared" si="208"/>
        <v>16</v>
      </c>
      <c r="N1112" s="2">
        <f t="shared" si="209"/>
        <v>33</v>
      </c>
      <c r="O1112" s="6" t="str">
        <f t="shared" si="207"/>
        <v>Collège B
 de 8h 30 à 10h 00</v>
      </c>
      <c r="P1112" t="str">
        <f t="shared" si="200"/>
        <v>OK</v>
      </c>
    </row>
    <row r="1113" spans="1:16" x14ac:dyDescent="0.25">
      <c r="A1113">
        <f t="shared" si="201"/>
        <v>12</v>
      </c>
      <c r="B1113" s="54">
        <f t="shared" si="206"/>
        <v>5</v>
      </c>
      <c r="C1113" s="55" t="str">
        <f t="shared" si="202"/>
        <v>mars</v>
      </c>
      <c r="D1113">
        <f t="shared" si="210"/>
        <v>2018</v>
      </c>
      <c r="E1113" s="13">
        <v>43181</v>
      </c>
      <c r="F1113" s="16">
        <v>0.52083333333333337</v>
      </c>
      <c r="G1113" s="16">
        <v>0.5625</v>
      </c>
      <c r="H1113" s="16" t="s">
        <v>18</v>
      </c>
      <c r="J1113" s="1">
        <f t="shared" si="204"/>
        <v>4.166666666666663E-2</v>
      </c>
      <c r="K1113" s="2">
        <f t="shared" si="205"/>
        <v>0</v>
      </c>
      <c r="L1113" s="2">
        <f t="shared" si="203"/>
        <v>5</v>
      </c>
      <c r="M1113" s="2">
        <f t="shared" si="208"/>
        <v>64</v>
      </c>
      <c r="N1113" s="2">
        <f t="shared" si="209"/>
        <v>75</v>
      </c>
      <c r="O1113" s="6" t="str">
        <f t="shared" si="207"/>
        <v>Inss
 de 12h 30 à 13h 30</v>
      </c>
      <c r="P1113" t="str">
        <f t="shared" si="200"/>
        <v>OK</v>
      </c>
    </row>
    <row r="1114" spans="1:16" x14ac:dyDescent="0.25">
      <c r="A1114">
        <f t="shared" si="201"/>
        <v>12</v>
      </c>
      <c r="B1114" s="54">
        <f t="shared" si="206"/>
        <v>5</v>
      </c>
      <c r="C1114" s="55" t="str">
        <f t="shared" si="202"/>
        <v>mars</v>
      </c>
      <c r="D1114">
        <f t="shared" si="210"/>
        <v>2018</v>
      </c>
      <c r="E1114" s="13">
        <v>43181</v>
      </c>
      <c r="F1114" s="16">
        <v>0.58333333333333337</v>
      </c>
      <c r="G1114" s="16">
        <v>0.61111111111111105</v>
      </c>
      <c r="H1114" s="16" t="s">
        <v>19</v>
      </c>
      <c r="J1114" s="1">
        <f t="shared" si="204"/>
        <v>2.7777777777777679E-2</v>
      </c>
      <c r="K1114" s="2">
        <f t="shared" si="205"/>
        <v>0</v>
      </c>
      <c r="L1114" s="2">
        <f t="shared" si="203"/>
        <v>5</v>
      </c>
      <c r="M1114" s="2">
        <f t="shared" si="208"/>
        <v>82</v>
      </c>
      <c r="N1114" s="2">
        <f t="shared" si="209"/>
        <v>88.999999999999972</v>
      </c>
      <c r="O1114" s="6" t="str">
        <f t="shared" si="207"/>
        <v>Ecole Primaire A
 de 14h 00 à 14h 40</v>
      </c>
      <c r="P1114" t="str">
        <f t="shared" si="200"/>
        <v>OK</v>
      </c>
    </row>
    <row r="1115" spans="1:16" x14ac:dyDescent="0.25">
      <c r="A1115">
        <f t="shared" si="201"/>
        <v>12</v>
      </c>
      <c r="B1115" s="54">
        <f t="shared" si="206"/>
        <v>5</v>
      </c>
      <c r="C1115" s="55" t="str">
        <f t="shared" si="202"/>
        <v>mars</v>
      </c>
      <c r="D1115">
        <f t="shared" si="210"/>
        <v>2018</v>
      </c>
      <c r="E1115" s="13">
        <v>43181</v>
      </c>
      <c r="F1115" s="16">
        <v>0.61458333333333337</v>
      </c>
      <c r="G1115" s="16">
        <v>0.64236111111111105</v>
      </c>
      <c r="H1115" s="16" t="s">
        <v>19</v>
      </c>
      <c r="J1115" s="1">
        <f t="shared" si="204"/>
        <v>2.7777777777777679E-2</v>
      </c>
      <c r="K1115" s="2">
        <f t="shared" si="205"/>
        <v>0</v>
      </c>
      <c r="L1115" s="2">
        <f t="shared" si="203"/>
        <v>5</v>
      </c>
      <c r="M1115" s="2">
        <f t="shared" si="208"/>
        <v>91</v>
      </c>
      <c r="N1115" s="2">
        <f t="shared" si="209"/>
        <v>97.999999999999972</v>
      </c>
      <c r="O1115" s="6" t="str">
        <f t="shared" si="207"/>
        <v>Ecole Primaire A
 de 14h 45 à 15h 25</v>
      </c>
      <c r="P1115" t="str">
        <f t="shared" si="200"/>
        <v>OK</v>
      </c>
    </row>
    <row r="1116" spans="1:16" x14ac:dyDescent="0.25">
      <c r="A1116">
        <f t="shared" si="201"/>
        <v>12</v>
      </c>
      <c r="B1116" s="54">
        <f t="shared" si="206"/>
        <v>5</v>
      </c>
      <c r="C1116" s="55" t="str">
        <f t="shared" si="202"/>
        <v>mars</v>
      </c>
      <c r="D1116">
        <f t="shared" si="210"/>
        <v>2018</v>
      </c>
      <c r="E1116" s="13">
        <v>43181</v>
      </c>
      <c r="F1116" s="16">
        <v>0.66666666666666663</v>
      </c>
      <c r="G1116" s="16">
        <v>0.75</v>
      </c>
      <c r="H1116" s="16" t="s">
        <v>6</v>
      </c>
      <c r="J1116" s="1">
        <f t="shared" si="204"/>
        <v>8.333333333333337E-2</v>
      </c>
      <c r="K1116" s="2">
        <f t="shared" si="205"/>
        <v>0</v>
      </c>
      <c r="L1116" s="2">
        <f t="shared" si="203"/>
        <v>5</v>
      </c>
      <c r="M1116" s="2">
        <f t="shared" si="208"/>
        <v>106</v>
      </c>
      <c r="N1116" s="2">
        <f t="shared" si="209"/>
        <v>129</v>
      </c>
      <c r="O1116" s="6" t="str">
        <f t="shared" si="207"/>
        <v>Lycée
 de 16h 00 à 18h 00</v>
      </c>
      <c r="P1116" t="str">
        <f t="shared" si="200"/>
        <v>OK</v>
      </c>
    </row>
    <row r="1117" spans="1:16" x14ac:dyDescent="0.25">
      <c r="A1117">
        <f t="shared" si="201"/>
        <v>12</v>
      </c>
      <c r="B1117" s="54">
        <f t="shared" si="206"/>
        <v>5</v>
      </c>
      <c r="C1117" s="55" t="str">
        <f t="shared" si="202"/>
        <v>mars</v>
      </c>
      <c r="D1117">
        <f t="shared" si="210"/>
        <v>2018</v>
      </c>
      <c r="E1117" s="13">
        <v>43181</v>
      </c>
      <c r="F1117" s="16">
        <v>0.75</v>
      </c>
      <c r="G1117" s="16">
        <v>0.83333333333333337</v>
      </c>
      <c r="H1117" s="16" t="s">
        <v>14</v>
      </c>
      <c r="J1117" s="1">
        <f t="shared" si="204"/>
        <v>8.333333333333337E-2</v>
      </c>
      <c r="K1117" s="2">
        <f t="shared" si="205"/>
        <v>0</v>
      </c>
      <c r="L1117" s="2">
        <f t="shared" si="203"/>
        <v>5</v>
      </c>
      <c r="M1117" s="2">
        <f t="shared" si="208"/>
        <v>130</v>
      </c>
      <c r="N1117" s="2">
        <f t="shared" si="209"/>
        <v>153</v>
      </c>
      <c r="O1117" s="6" t="str">
        <f t="shared" si="207"/>
        <v>Public
 de 18h 00 à 20h 00</v>
      </c>
      <c r="P1117" t="str">
        <f t="shared" si="200"/>
        <v>OK</v>
      </c>
    </row>
    <row r="1118" spans="1:16" x14ac:dyDescent="0.25">
      <c r="A1118">
        <f t="shared" si="201"/>
        <v>12</v>
      </c>
      <c r="B1118" s="54">
        <f t="shared" si="206"/>
        <v>5</v>
      </c>
      <c r="C1118" s="55" t="str">
        <f t="shared" si="202"/>
        <v>mars</v>
      </c>
      <c r="D1118">
        <f t="shared" si="210"/>
        <v>2018</v>
      </c>
      <c r="E1118" s="13">
        <v>43181</v>
      </c>
      <c r="F1118" s="16">
        <v>0.83333333333333337</v>
      </c>
      <c r="G1118" s="16">
        <v>0.9375</v>
      </c>
      <c r="H1118" s="16" t="s">
        <v>10</v>
      </c>
      <c r="J1118" s="1">
        <f t="shared" si="204"/>
        <v>0.10416666666666663</v>
      </c>
      <c r="K1118" s="2">
        <f t="shared" si="205"/>
        <v>0</v>
      </c>
      <c r="L1118" s="2">
        <f t="shared" si="203"/>
        <v>5</v>
      </c>
      <c r="M1118" s="2">
        <f t="shared" si="208"/>
        <v>154</v>
      </c>
      <c r="N1118" s="2">
        <f t="shared" si="209"/>
        <v>183</v>
      </c>
      <c r="O1118" s="6" t="str">
        <f t="shared" si="207"/>
        <v>CNT
 de 20h 00 à 22h 30</v>
      </c>
      <c r="P1118" t="str">
        <f t="shared" si="200"/>
        <v>OK</v>
      </c>
    </row>
    <row r="1119" spans="1:16" x14ac:dyDescent="0.25">
      <c r="A1119">
        <f t="shared" si="201"/>
        <v>12</v>
      </c>
      <c r="B1119" s="54">
        <f t="shared" si="206"/>
        <v>6</v>
      </c>
      <c r="C1119" s="55" t="str">
        <f t="shared" si="202"/>
        <v>mars</v>
      </c>
      <c r="D1119">
        <f t="shared" si="210"/>
        <v>2018</v>
      </c>
      <c r="E1119" s="13">
        <v>43182</v>
      </c>
      <c r="F1119" s="16">
        <v>0.375</v>
      </c>
      <c r="G1119" s="16">
        <v>0.47916666666666669</v>
      </c>
      <c r="H1119" s="16" t="s">
        <v>21</v>
      </c>
      <c r="J1119" s="1">
        <f t="shared" si="204"/>
        <v>0.10416666666666669</v>
      </c>
      <c r="K1119" s="2">
        <f t="shared" si="205"/>
        <v>0</v>
      </c>
      <c r="L1119" s="2">
        <f t="shared" si="203"/>
        <v>6</v>
      </c>
      <c r="M1119" s="2">
        <f t="shared" si="208"/>
        <v>22</v>
      </c>
      <c r="N1119" s="2">
        <f t="shared" si="209"/>
        <v>51</v>
      </c>
      <c r="O1119" s="6" t="str">
        <f t="shared" si="207"/>
        <v>Ecole Primaire B
 de 9h 00 à 11h 30</v>
      </c>
      <c r="P1119" t="str">
        <f t="shared" si="200"/>
        <v>OK</v>
      </c>
    </row>
    <row r="1120" spans="1:16" x14ac:dyDescent="0.25">
      <c r="A1120">
        <f t="shared" si="201"/>
        <v>12</v>
      </c>
      <c r="B1120" s="54">
        <f t="shared" si="206"/>
        <v>6</v>
      </c>
      <c r="C1120" s="55" t="str">
        <f t="shared" si="202"/>
        <v>mars</v>
      </c>
      <c r="D1120">
        <f t="shared" si="210"/>
        <v>2018</v>
      </c>
      <c r="E1120" s="13">
        <v>43182</v>
      </c>
      <c r="F1120" s="16">
        <v>0.52083333333333337</v>
      </c>
      <c r="G1120" s="16">
        <v>0.5625</v>
      </c>
      <c r="H1120" s="16" t="s">
        <v>13</v>
      </c>
      <c r="J1120" s="1">
        <f t="shared" si="204"/>
        <v>4.166666666666663E-2</v>
      </c>
      <c r="K1120" s="2">
        <f t="shared" si="205"/>
        <v>0</v>
      </c>
      <c r="L1120" s="2">
        <f t="shared" si="203"/>
        <v>6</v>
      </c>
      <c r="M1120" s="2">
        <f t="shared" si="208"/>
        <v>64</v>
      </c>
      <c r="N1120" s="2">
        <f t="shared" si="209"/>
        <v>75</v>
      </c>
      <c r="O1120" s="6" t="str">
        <f t="shared" si="207"/>
        <v>Maison Des Cèdres
 de 12h 30 à 13h 30</v>
      </c>
      <c r="P1120" t="str">
        <f t="shared" si="200"/>
        <v>OK</v>
      </c>
    </row>
    <row r="1121" spans="1:16" x14ac:dyDescent="0.25">
      <c r="A1121">
        <f t="shared" si="201"/>
        <v>12</v>
      </c>
      <c r="B1121" s="54">
        <f t="shared" si="206"/>
        <v>6</v>
      </c>
      <c r="C1121" s="55" t="str">
        <f t="shared" si="202"/>
        <v>mars</v>
      </c>
      <c r="D1121">
        <f t="shared" si="210"/>
        <v>2018</v>
      </c>
      <c r="E1121" s="13">
        <v>43182</v>
      </c>
      <c r="F1121" s="16">
        <v>0.58333333333333337</v>
      </c>
      <c r="G1121" s="16">
        <v>0.66666666666666663</v>
      </c>
      <c r="H1121" s="16" t="s">
        <v>6</v>
      </c>
      <c r="J1121" s="1">
        <f t="shared" si="204"/>
        <v>8.3333333333333259E-2</v>
      </c>
      <c r="K1121" s="2">
        <f t="shared" si="205"/>
        <v>0</v>
      </c>
      <c r="L1121" s="2">
        <f t="shared" si="203"/>
        <v>6</v>
      </c>
      <c r="M1121" s="2">
        <f t="shared" si="208"/>
        <v>82</v>
      </c>
      <c r="N1121" s="2">
        <f t="shared" si="209"/>
        <v>105</v>
      </c>
      <c r="O1121" s="6" t="str">
        <f t="shared" si="207"/>
        <v>Lycée
 de 14h 00 à 16h 00</v>
      </c>
      <c r="P1121" t="str">
        <f t="shared" si="200"/>
        <v>OK</v>
      </c>
    </row>
    <row r="1122" spans="1:16" x14ac:dyDescent="0.25">
      <c r="A1122">
        <f t="shared" si="201"/>
        <v>12</v>
      </c>
      <c r="B1122" s="54">
        <f t="shared" si="206"/>
        <v>6</v>
      </c>
      <c r="C1122" s="55" t="str">
        <f t="shared" si="202"/>
        <v>mars</v>
      </c>
      <c r="D1122">
        <f t="shared" si="210"/>
        <v>2018</v>
      </c>
      <c r="E1122" s="13">
        <v>43182</v>
      </c>
      <c r="F1122" s="16">
        <v>0.66666666666666663</v>
      </c>
      <c r="G1122" s="16">
        <v>0.75</v>
      </c>
      <c r="H1122" s="16" t="s">
        <v>6</v>
      </c>
      <c r="J1122" s="1">
        <f t="shared" si="204"/>
        <v>8.333333333333337E-2</v>
      </c>
      <c r="K1122" s="2">
        <f t="shared" si="205"/>
        <v>0</v>
      </c>
      <c r="L1122" s="2">
        <f t="shared" si="203"/>
        <v>6</v>
      </c>
      <c r="M1122" s="2">
        <f t="shared" si="208"/>
        <v>106</v>
      </c>
      <c r="N1122" s="2">
        <f t="shared" si="209"/>
        <v>129</v>
      </c>
      <c r="O1122" s="6" t="str">
        <f t="shared" si="207"/>
        <v>Lycée
 de 16h 00 à 18h 00</v>
      </c>
      <c r="P1122" t="str">
        <f t="shared" si="200"/>
        <v>OK</v>
      </c>
    </row>
    <row r="1123" spans="1:16" x14ac:dyDescent="0.25">
      <c r="A1123">
        <f t="shared" si="201"/>
        <v>12</v>
      </c>
      <c r="B1123" s="54">
        <f t="shared" si="206"/>
        <v>6</v>
      </c>
      <c r="C1123" s="55" t="str">
        <f t="shared" si="202"/>
        <v>mars</v>
      </c>
      <c r="D1123">
        <f t="shared" si="210"/>
        <v>2018</v>
      </c>
      <c r="E1123" s="13">
        <v>43182</v>
      </c>
      <c r="F1123" s="16">
        <v>0.75</v>
      </c>
      <c r="G1123" s="16">
        <v>0.83333333333333337</v>
      </c>
      <c r="H1123" s="16" t="s">
        <v>14</v>
      </c>
      <c r="J1123" s="1">
        <f t="shared" si="204"/>
        <v>8.333333333333337E-2</v>
      </c>
      <c r="K1123" s="2">
        <f t="shared" si="205"/>
        <v>0</v>
      </c>
      <c r="L1123" s="2">
        <f t="shared" si="203"/>
        <v>6</v>
      </c>
      <c r="M1123" s="2">
        <f t="shared" si="208"/>
        <v>130</v>
      </c>
      <c r="N1123" s="2">
        <f t="shared" si="209"/>
        <v>153</v>
      </c>
      <c r="O1123" s="6" t="str">
        <f t="shared" si="207"/>
        <v>Public
 de 18h 00 à 20h 00</v>
      </c>
      <c r="P1123" t="str">
        <f t="shared" si="200"/>
        <v>OK</v>
      </c>
    </row>
    <row r="1124" spans="1:16" x14ac:dyDescent="0.25">
      <c r="A1124">
        <f t="shared" si="201"/>
        <v>12</v>
      </c>
      <c r="B1124" s="54">
        <f t="shared" si="206"/>
        <v>6</v>
      </c>
      <c r="C1124" s="55" t="str">
        <f t="shared" si="202"/>
        <v>mars</v>
      </c>
      <c r="D1124">
        <f t="shared" si="210"/>
        <v>2018</v>
      </c>
      <c r="E1124" s="13">
        <v>43182</v>
      </c>
      <c r="F1124" s="16">
        <v>0.83333333333333337</v>
      </c>
      <c r="G1124" s="16">
        <v>0.875</v>
      </c>
      <c r="H1124" s="16" t="s">
        <v>10</v>
      </c>
      <c r="J1124" s="1">
        <f t="shared" si="204"/>
        <v>4.166666666666663E-2</v>
      </c>
      <c r="K1124" s="2">
        <f t="shared" si="205"/>
        <v>0</v>
      </c>
      <c r="L1124" s="2">
        <f t="shared" si="203"/>
        <v>6</v>
      </c>
      <c r="M1124" s="2">
        <f t="shared" si="208"/>
        <v>154</v>
      </c>
      <c r="N1124" s="2">
        <f t="shared" si="209"/>
        <v>165</v>
      </c>
      <c r="O1124" s="6" t="str">
        <f t="shared" si="207"/>
        <v>CNT
 de 20h 00 à 21h 00</v>
      </c>
      <c r="P1124" t="str">
        <f t="shared" si="200"/>
        <v>OK</v>
      </c>
    </row>
    <row r="1125" spans="1:16" x14ac:dyDescent="0.25">
      <c r="A1125">
        <f t="shared" si="201"/>
        <v>12</v>
      </c>
      <c r="B1125" s="54">
        <f t="shared" si="206"/>
        <v>6</v>
      </c>
      <c r="C1125" s="55" t="str">
        <f t="shared" si="202"/>
        <v>mars</v>
      </c>
      <c r="D1125">
        <f t="shared" si="210"/>
        <v>2018</v>
      </c>
      <c r="E1125" s="13">
        <v>43182</v>
      </c>
      <c r="F1125" s="16">
        <v>0.875</v>
      </c>
      <c r="G1125" s="16">
        <v>0.9375</v>
      </c>
      <c r="H1125" s="16" t="s">
        <v>22</v>
      </c>
      <c r="J1125" s="1">
        <f t="shared" si="204"/>
        <v>6.25E-2</v>
      </c>
      <c r="K1125" s="2">
        <f t="shared" si="205"/>
        <v>0</v>
      </c>
      <c r="L1125" s="2">
        <f t="shared" si="203"/>
        <v>6</v>
      </c>
      <c r="M1125" s="2">
        <f t="shared" si="208"/>
        <v>166</v>
      </c>
      <c r="N1125" s="2">
        <f t="shared" si="209"/>
        <v>183</v>
      </c>
      <c r="O1125" s="6" t="str">
        <f t="shared" si="207"/>
        <v>TVSV
 de 21h 00 à 22h 30</v>
      </c>
      <c r="P1125" t="str">
        <f t="shared" si="200"/>
        <v>OK</v>
      </c>
    </row>
    <row r="1126" spans="1:16" x14ac:dyDescent="0.25">
      <c r="A1126">
        <f t="shared" si="201"/>
        <v>12</v>
      </c>
      <c r="B1126" s="54">
        <f t="shared" si="206"/>
        <v>7</v>
      </c>
      <c r="C1126" s="55" t="str">
        <f t="shared" si="202"/>
        <v>mars</v>
      </c>
      <c r="D1126">
        <f t="shared" si="210"/>
        <v>2018</v>
      </c>
      <c r="E1126" s="13">
        <v>43183</v>
      </c>
      <c r="F1126" s="16">
        <v>0.33333333333333331</v>
      </c>
      <c r="G1126" s="16">
        <v>0.375</v>
      </c>
      <c r="H1126" s="16" t="s">
        <v>7</v>
      </c>
      <c r="J1126" s="1">
        <f t="shared" si="204"/>
        <v>4.1666666666666685E-2</v>
      </c>
      <c r="K1126" s="2">
        <f t="shared" si="205"/>
        <v>0</v>
      </c>
      <c r="L1126" s="2">
        <f t="shared" si="203"/>
        <v>7</v>
      </c>
      <c r="M1126" s="2">
        <f t="shared" si="208"/>
        <v>10</v>
      </c>
      <c r="N1126" s="2">
        <f t="shared" si="209"/>
        <v>21</v>
      </c>
      <c r="O1126" s="6" t="str">
        <f t="shared" si="207"/>
        <v>Gym Volontaire
 de 8h 00 à 9h 00</v>
      </c>
      <c r="P1126" t="str">
        <f t="shared" si="200"/>
        <v>OK</v>
      </c>
    </row>
    <row r="1127" spans="1:16" x14ac:dyDescent="0.25">
      <c r="A1127">
        <f t="shared" si="201"/>
        <v>12</v>
      </c>
      <c r="B1127" s="54">
        <f t="shared" si="206"/>
        <v>7</v>
      </c>
      <c r="C1127" s="55" t="str">
        <f t="shared" si="202"/>
        <v>mars</v>
      </c>
      <c r="D1127">
        <f t="shared" si="210"/>
        <v>2018</v>
      </c>
      <c r="E1127" s="13">
        <v>43183</v>
      </c>
      <c r="F1127" s="16">
        <v>0.375</v>
      </c>
      <c r="G1127" s="16">
        <v>0.45833333333333331</v>
      </c>
      <c r="H1127" s="16" t="s">
        <v>23</v>
      </c>
      <c r="J1127" s="1">
        <f t="shared" si="204"/>
        <v>8.3333333333333315E-2</v>
      </c>
      <c r="K1127" s="2">
        <f t="shared" si="205"/>
        <v>0</v>
      </c>
      <c r="L1127" s="2">
        <f t="shared" si="203"/>
        <v>7</v>
      </c>
      <c r="M1127" s="2">
        <f t="shared" si="208"/>
        <v>22</v>
      </c>
      <c r="N1127" s="2">
        <f t="shared" si="209"/>
        <v>45</v>
      </c>
      <c r="O1127" s="6" t="str">
        <f t="shared" si="207"/>
        <v>Val Horizon
 de 9h 00 à 11h 00</v>
      </c>
      <c r="P1127" t="str">
        <f t="shared" si="200"/>
        <v>OK</v>
      </c>
    </row>
    <row r="1128" spans="1:16" x14ac:dyDescent="0.25">
      <c r="A1128">
        <f t="shared" si="201"/>
        <v>12</v>
      </c>
      <c r="B1128" s="54">
        <f t="shared" si="206"/>
        <v>7</v>
      </c>
      <c r="C1128" s="55" t="str">
        <f t="shared" si="202"/>
        <v>mars</v>
      </c>
      <c r="D1128">
        <f t="shared" si="210"/>
        <v>2018</v>
      </c>
      <c r="E1128" s="13">
        <v>43183</v>
      </c>
      <c r="F1128" s="16">
        <v>0.45833333333333331</v>
      </c>
      <c r="G1128" s="16">
        <v>0.60416666666666663</v>
      </c>
      <c r="H1128" s="16" t="s">
        <v>10</v>
      </c>
      <c r="J1128" s="1">
        <f t="shared" si="204"/>
        <v>0.14583333333333331</v>
      </c>
      <c r="K1128" s="2">
        <f t="shared" si="205"/>
        <v>0</v>
      </c>
      <c r="L1128" s="2">
        <f t="shared" si="203"/>
        <v>7</v>
      </c>
      <c r="M1128" s="2">
        <f t="shared" si="208"/>
        <v>46</v>
      </c>
      <c r="N1128" s="2">
        <f t="shared" si="209"/>
        <v>87</v>
      </c>
      <c r="O1128" s="6" t="str">
        <f t="shared" si="207"/>
        <v>CNT
 de 11h 00 à 14h 30</v>
      </c>
      <c r="P1128" t="str">
        <f t="shared" si="200"/>
        <v>OK</v>
      </c>
    </row>
    <row r="1129" spans="1:16" x14ac:dyDescent="0.25">
      <c r="A1129">
        <f t="shared" si="201"/>
        <v>12</v>
      </c>
      <c r="B1129" s="54">
        <f t="shared" si="206"/>
        <v>7</v>
      </c>
      <c r="C1129" s="55" t="str">
        <f t="shared" si="202"/>
        <v>mars</v>
      </c>
      <c r="D1129">
        <f t="shared" si="210"/>
        <v>2018</v>
      </c>
      <c r="E1129" s="13">
        <v>43183</v>
      </c>
      <c r="F1129" s="16">
        <v>0.60416666666666663</v>
      </c>
      <c r="G1129" s="16">
        <v>0.79166666666666663</v>
      </c>
      <c r="H1129" s="16" t="s">
        <v>24</v>
      </c>
      <c r="J1129" s="1">
        <f t="shared" si="204"/>
        <v>0.1875</v>
      </c>
      <c r="K1129" s="2">
        <f t="shared" si="205"/>
        <v>0</v>
      </c>
      <c r="L1129" s="2">
        <f t="shared" si="203"/>
        <v>7</v>
      </c>
      <c r="M1129" s="2">
        <f t="shared" si="208"/>
        <v>88</v>
      </c>
      <c r="N1129" s="2">
        <f t="shared" si="209"/>
        <v>141</v>
      </c>
      <c r="O1129" s="6" t="str">
        <f t="shared" si="207"/>
        <v>Public + SDIS ET/OU PSIG
 de 14h 30 à 19h 00</v>
      </c>
      <c r="P1129" t="str">
        <f t="shared" si="200"/>
        <v>OK</v>
      </c>
    </row>
    <row r="1130" spans="1:16" x14ac:dyDescent="0.25">
      <c r="A1130">
        <f t="shared" si="201"/>
        <v>12</v>
      </c>
      <c r="B1130" s="54">
        <f t="shared" si="206"/>
        <v>7</v>
      </c>
      <c r="C1130" s="55" t="str">
        <f t="shared" si="202"/>
        <v>mars</v>
      </c>
      <c r="D1130">
        <f t="shared" si="210"/>
        <v>2018</v>
      </c>
      <c r="E1130" s="13">
        <v>43183</v>
      </c>
      <c r="F1130" s="16">
        <v>0.79166666666666663</v>
      </c>
      <c r="G1130" s="16">
        <v>0.84375</v>
      </c>
      <c r="H1130" s="16" t="s">
        <v>25</v>
      </c>
      <c r="J1130" s="1">
        <f t="shared" si="204"/>
        <v>5.208333333333337E-2</v>
      </c>
      <c r="K1130" s="2">
        <f t="shared" si="205"/>
        <v>0</v>
      </c>
      <c r="L1130" s="2">
        <f t="shared" si="203"/>
        <v>7</v>
      </c>
      <c r="M1130" s="2">
        <f t="shared" si="208"/>
        <v>142</v>
      </c>
      <c r="N1130" s="2">
        <f t="shared" si="209"/>
        <v>156</v>
      </c>
      <c r="O1130" s="6" t="str">
        <f t="shared" si="207"/>
        <v>Plongeurs masqués
 de 19h 00 à 20h 15</v>
      </c>
      <c r="P1130" t="str">
        <f t="shared" si="200"/>
        <v>OK</v>
      </c>
    </row>
    <row r="1131" spans="1:16" x14ac:dyDescent="0.25">
      <c r="A1131">
        <f t="shared" si="201"/>
        <v>12</v>
      </c>
      <c r="B1131" s="54">
        <f t="shared" si="206"/>
        <v>1</v>
      </c>
      <c r="C1131" s="55" t="str">
        <f t="shared" si="202"/>
        <v>mars</v>
      </c>
      <c r="D1131">
        <f t="shared" si="210"/>
        <v>2018</v>
      </c>
      <c r="E1131" s="13">
        <v>43184</v>
      </c>
      <c r="F1131" s="16">
        <v>0.3125</v>
      </c>
      <c r="G1131" s="16">
        <v>0.41666666666666669</v>
      </c>
      <c r="H1131" s="16" t="s">
        <v>10</v>
      </c>
      <c r="J1131" s="1">
        <f t="shared" si="204"/>
        <v>0.10416666666666669</v>
      </c>
      <c r="K1131" s="2">
        <f t="shared" si="205"/>
        <v>0</v>
      </c>
      <c r="L1131" s="2">
        <f t="shared" si="203"/>
        <v>8</v>
      </c>
      <c r="M1131" s="2">
        <f t="shared" si="208"/>
        <v>4</v>
      </c>
      <c r="N1131" s="2">
        <f t="shared" si="209"/>
        <v>33</v>
      </c>
      <c r="O1131" s="6" t="str">
        <f t="shared" si="207"/>
        <v>CNT
 de 7h 30 à 10h 00</v>
      </c>
      <c r="P1131" t="str">
        <f t="shared" si="200"/>
        <v>OK</v>
      </c>
    </row>
    <row r="1132" spans="1:16" x14ac:dyDescent="0.25">
      <c r="A1132">
        <f t="shared" si="201"/>
        <v>12</v>
      </c>
      <c r="B1132" s="54">
        <f t="shared" si="206"/>
        <v>1</v>
      </c>
      <c r="C1132" s="55" t="str">
        <f t="shared" si="202"/>
        <v>mars</v>
      </c>
      <c r="D1132">
        <f t="shared" si="210"/>
        <v>2018</v>
      </c>
      <c r="E1132" s="13">
        <v>43184</v>
      </c>
      <c r="F1132" s="16">
        <v>0.41666666666666669</v>
      </c>
      <c r="G1132" s="16">
        <v>0.5625</v>
      </c>
      <c r="H1132" s="16" t="s">
        <v>14</v>
      </c>
      <c r="J1132" s="1">
        <f t="shared" si="204"/>
        <v>0.14583333333333331</v>
      </c>
      <c r="K1132" s="2">
        <f t="shared" si="205"/>
        <v>0</v>
      </c>
      <c r="L1132" s="2">
        <f t="shared" si="203"/>
        <v>8</v>
      </c>
      <c r="M1132" s="2">
        <f t="shared" si="208"/>
        <v>34</v>
      </c>
      <c r="N1132" s="2">
        <f t="shared" si="209"/>
        <v>75</v>
      </c>
      <c r="O1132" s="6" t="str">
        <f t="shared" si="207"/>
        <v>Public
 de 10h 00 à 13h 30</v>
      </c>
      <c r="P1132" t="str">
        <f t="shared" si="200"/>
        <v>OK</v>
      </c>
    </row>
    <row r="1133" spans="1:16" x14ac:dyDescent="0.25">
      <c r="A1133">
        <f t="shared" si="201"/>
        <v>13</v>
      </c>
      <c r="B1133" s="54">
        <f t="shared" si="206"/>
        <v>2</v>
      </c>
      <c r="C1133" s="55" t="str">
        <f t="shared" si="202"/>
        <v>mars</v>
      </c>
      <c r="D1133">
        <f t="shared" si="210"/>
        <v>2018</v>
      </c>
      <c r="E1133" s="13">
        <v>43185</v>
      </c>
      <c r="F1133" s="16">
        <v>0.375</v>
      </c>
      <c r="G1133" s="16">
        <v>0.44791666666666669</v>
      </c>
      <c r="H1133" s="16" t="s">
        <v>6</v>
      </c>
      <c r="J1133" s="1">
        <f t="shared" si="204"/>
        <v>7.2916666666666685E-2</v>
      </c>
      <c r="K1133" s="2">
        <f t="shared" si="205"/>
        <v>0</v>
      </c>
      <c r="L1133" s="2">
        <f t="shared" si="203"/>
        <v>2</v>
      </c>
      <c r="M1133" s="2">
        <f t="shared" si="208"/>
        <v>22</v>
      </c>
      <c r="N1133" s="2">
        <f t="shared" si="209"/>
        <v>42</v>
      </c>
      <c r="O1133" s="6" t="str">
        <f t="shared" si="207"/>
        <v>Lycée
 de 9h 00 à 10h 45</v>
      </c>
      <c r="P1133" t="str">
        <f t="shared" si="200"/>
        <v>OK</v>
      </c>
    </row>
    <row r="1134" spans="1:16" x14ac:dyDescent="0.25">
      <c r="A1134">
        <f t="shared" si="201"/>
        <v>13</v>
      </c>
      <c r="B1134" s="54">
        <f t="shared" si="206"/>
        <v>2</v>
      </c>
      <c r="C1134" s="55" t="str">
        <f t="shared" si="202"/>
        <v>mars</v>
      </c>
      <c r="D1134">
        <f t="shared" si="210"/>
        <v>2018</v>
      </c>
      <c r="E1134" s="13">
        <v>43185</v>
      </c>
      <c r="F1134" s="16">
        <v>0.5</v>
      </c>
      <c r="G1134" s="16">
        <v>0.5625</v>
      </c>
      <c r="H1134" s="16" t="s">
        <v>7</v>
      </c>
      <c r="J1134" s="1">
        <f t="shared" si="204"/>
        <v>6.25E-2</v>
      </c>
      <c r="K1134" s="2">
        <f t="shared" si="205"/>
        <v>0</v>
      </c>
      <c r="L1134" s="2">
        <f t="shared" si="203"/>
        <v>2</v>
      </c>
      <c r="M1134" s="2">
        <f t="shared" si="208"/>
        <v>58</v>
      </c>
      <c r="N1134" s="2">
        <f t="shared" si="209"/>
        <v>75</v>
      </c>
      <c r="O1134" s="6" t="str">
        <f t="shared" si="207"/>
        <v>Gym Volontaire
 de 12h 00 à 13h 30</v>
      </c>
      <c r="P1134" t="str">
        <f t="shared" si="200"/>
        <v>OK</v>
      </c>
    </row>
    <row r="1135" spans="1:16" x14ac:dyDescent="0.25">
      <c r="A1135">
        <f t="shared" si="201"/>
        <v>13</v>
      </c>
      <c r="B1135" s="54">
        <f t="shared" si="206"/>
        <v>2</v>
      </c>
      <c r="C1135" s="55" t="str">
        <f t="shared" si="202"/>
        <v>mars</v>
      </c>
      <c r="D1135">
        <f t="shared" si="210"/>
        <v>2018</v>
      </c>
      <c r="E1135" s="13">
        <v>43185</v>
      </c>
      <c r="F1135" s="16">
        <v>0.58333333333333337</v>
      </c>
      <c r="G1135" s="16">
        <v>0.64583333333333337</v>
      </c>
      <c r="H1135" s="16" t="s">
        <v>8</v>
      </c>
      <c r="J1135" s="1">
        <f t="shared" si="204"/>
        <v>6.25E-2</v>
      </c>
      <c r="K1135" s="2">
        <f t="shared" si="205"/>
        <v>0</v>
      </c>
      <c r="L1135" s="2">
        <f t="shared" si="203"/>
        <v>2</v>
      </c>
      <c r="M1135" s="2">
        <f t="shared" si="208"/>
        <v>82</v>
      </c>
      <c r="N1135" s="2">
        <f t="shared" si="209"/>
        <v>99</v>
      </c>
      <c r="O1135" s="6" t="str">
        <f t="shared" si="207"/>
        <v>Collège A
 de 14h 00 à 15h 30</v>
      </c>
      <c r="P1135" t="str">
        <f t="shared" si="200"/>
        <v>OK</v>
      </c>
    </row>
    <row r="1136" spans="1:16" x14ac:dyDescent="0.25">
      <c r="A1136">
        <f t="shared" si="201"/>
        <v>13</v>
      </c>
      <c r="B1136" s="54">
        <f t="shared" si="206"/>
        <v>2</v>
      </c>
      <c r="C1136" s="55" t="str">
        <f t="shared" si="202"/>
        <v>mars</v>
      </c>
      <c r="D1136">
        <f t="shared" si="210"/>
        <v>2018</v>
      </c>
      <c r="E1136" s="13">
        <v>43185</v>
      </c>
      <c r="F1136" s="16">
        <v>0.64583333333333337</v>
      </c>
      <c r="G1136" s="16">
        <v>0.70833333333333337</v>
      </c>
      <c r="H1136" s="16" t="s">
        <v>9</v>
      </c>
      <c r="J1136" s="1">
        <f t="shared" si="204"/>
        <v>6.25E-2</v>
      </c>
      <c r="K1136" s="2">
        <f t="shared" si="205"/>
        <v>0</v>
      </c>
      <c r="L1136" s="2">
        <f t="shared" si="203"/>
        <v>2</v>
      </c>
      <c r="M1136" s="2">
        <f t="shared" si="208"/>
        <v>100</v>
      </c>
      <c r="N1136" s="2">
        <f t="shared" si="209"/>
        <v>117</v>
      </c>
      <c r="O1136" s="6" t="str">
        <f t="shared" si="207"/>
        <v>Collège B
 de 15h 30 à 17h 00</v>
      </c>
      <c r="P1136" t="str">
        <f t="shared" si="200"/>
        <v>OK</v>
      </c>
    </row>
    <row r="1137" spans="1:16" x14ac:dyDescent="0.25">
      <c r="A1137">
        <f t="shared" si="201"/>
        <v>13</v>
      </c>
      <c r="B1137" s="54">
        <f t="shared" si="206"/>
        <v>2</v>
      </c>
      <c r="C1137" s="55" t="str">
        <f t="shared" si="202"/>
        <v>mars</v>
      </c>
      <c r="D1137">
        <f t="shared" si="210"/>
        <v>2018</v>
      </c>
      <c r="E1137" s="13">
        <v>43185</v>
      </c>
      <c r="F1137" s="16">
        <v>0.70833333333333337</v>
      </c>
      <c r="G1137" s="16">
        <v>0.75</v>
      </c>
      <c r="H1137" s="16" t="s">
        <v>7</v>
      </c>
      <c r="J1137" s="1">
        <f t="shared" si="204"/>
        <v>4.166666666666663E-2</v>
      </c>
      <c r="K1137" s="2">
        <f t="shared" si="205"/>
        <v>0</v>
      </c>
      <c r="L1137" s="2">
        <f t="shared" si="203"/>
        <v>2</v>
      </c>
      <c r="M1137" s="2">
        <f t="shared" si="208"/>
        <v>118</v>
      </c>
      <c r="N1137" s="2">
        <f t="shared" si="209"/>
        <v>129</v>
      </c>
      <c r="O1137" s="6" t="str">
        <f t="shared" si="207"/>
        <v>Gym Volontaire
 de 17h 00 à 18h 00</v>
      </c>
      <c r="P1137" t="str">
        <f t="shared" si="200"/>
        <v>OK</v>
      </c>
    </row>
    <row r="1138" spans="1:16" x14ac:dyDescent="0.25">
      <c r="A1138">
        <f t="shared" si="201"/>
        <v>13</v>
      </c>
      <c r="B1138" s="54">
        <f t="shared" si="206"/>
        <v>2</v>
      </c>
      <c r="C1138" s="55" t="str">
        <f t="shared" si="202"/>
        <v>mars</v>
      </c>
      <c r="D1138">
        <f t="shared" si="210"/>
        <v>2018</v>
      </c>
      <c r="E1138" s="13">
        <v>43185</v>
      </c>
      <c r="F1138" s="16">
        <v>0.75</v>
      </c>
      <c r="G1138" s="16">
        <v>0.9375</v>
      </c>
      <c r="H1138" s="16" t="s">
        <v>10</v>
      </c>
      <c r="J1138" s="1">
        <f t="shared" si="204"/>
        <v>0.1875</v>
      </c>
      <c r="K1138" s="2">
        <f t="shared" si="205"/>
        <v>0</v>
      </c>
      <c r="L1138" s="2">
        <f t="shared" si="203"/>
        <v>2</v>
      </c>
      <c r="M1138" s="2">
        <f t="shared" si="208"/>
        <v>130</v>
      </c>
      <c r="N1138" s="2">
        <f t="shared" si="209"/>
        <v>183</v>
      </c>
      <c r="O1138" s="6" t="str">
        <f t="shared" si="207"/>
        <v>CNT
 de 18h 00 à 22h 30</v>
      </c>
      <c r="P1138" t="str">
        <f t="shared" si="200"/>
        <v>OK</v>
      </c>
    </row>
    <row r="1139" spans="1:16" x14ac:dyDescent="0.25">
      <c r="A1139">
        <f t="shared" si="201"/>
        <v>13</v>
      </c>
      <c r="B1139" s="54">
        <f t="shared" ref="B1139:B1202" si="211">WEEKDAY(E1139)</f>
        <v>3</v>
      </c>
      <c r="C1139" s="55" t="str">
        <f t="shared" ref="C1139:C1202" si="212">TEXT(E1139,"mmmm")</f>
        <v>mars</v>
      </c>
      <c r="D1139">
        <f t="shared" ref="D1139:D1202" si="213">YEAR(E1139)</f>
        <v>2018</v>
      </c>
      <c r="E1139" s="13">
        <v>43186</v>
      </c>
      <c r="F1139" s="14">
        <v>0.3125</v>
      </c>
      <c r="G1139" s="14">
        <v>0.34375</v>
      </c>
      <c r="H1139" s="14" t="s">
        <v>11</v>
      </c>
      <c r="P1139" t="str">
        <f t="shared" si="200"/>
        <v>OK</v>
      </c>
    </row>
    <row r="1140" spans="1:16" x14ac:dyDescent="0.25">
      <c r="A1140">
        <f t="shared" si="201"/>
        <v>13</v>
      </c>
      <c r="B1140" s="54">
        <f t="shared" si="211"/>
        <v>3</v>
      </c>
      <c r="C1140" s="55" t="str">
        <f t="shared" si="212"/>
        <v>mars</v>
      </c>
      <c r="D1140">
        <f t="shared" si="213"/>
        <v>2018</v>
      </c>
      <c r="E1140" s="13">
        <v>43186</v>
      </c>
      <c r="F1140" s="14">
        <v>0.35416666666666669</v>
      </c>
      <c r="G1140" s="14">
        <v>0.5</v>
      </c>
      <c r="H1140" s="14" t="s">
        <v>12</v>
      </c>
      <c r="P1140" t="str">
        <f t="shared" si="200"/>
        <v>OK</v>
      </c>
    </row>
    <row r="1141" spans="1:16" x14ac:dyDescent="0.25">
      <c r="A1141">
        <f t="shared" si="201"/>
        <v>13</v>
      </c>
      <c r="B1141" s="54">
        <f t="shared" si="211"/>
        <v>3</v>
      </c>
      <c r="C1141" s="55" t="str">
        <f t="shared" si="212"/>
        <v>mars</v>
      </c>
      <c r="D1141">
        <f t="shared" si="213"/>
        <v>2018</v>
      </c>
      <c r="E1141" s="13">
        <v>43186</v>
      </c>
      <c r="F1141" s="14">
        <v>0.52083333333333337</v>
      </c>
      <c r="G1141" s="14">
        <v>0.5625</v>
      </c>
      <c r="H1141" s="14" t="s">
        <v>13</v>
      </c>
      <c r="P1141" t="str">
        <f t="shared" si="200"/>
        <v>OK</v>
      </c>
    </row>
    <row r="1142" spans="1:16" x14ac:dyDescent="0.25">
      <c r="A1142">
        <f t="shared" si="201"/>
        <v>13</v>
      </c>
      <c r="B1142" s="54">
        <f t="shared" si="211"/>
        <v>3</v>
      </c>
      <c r="C1142" s="55" t="str">
        <f t="shared" si="212"/>
        <v>mars</v>
      </c>
      <c r="D1142">
        <f t="shared" si="213"/>
        <v>2018</v>
      </c>
      <c r="E1142" s="13">
        <v>43186</v>
      </c>
      <c r="F1142" s="14">
        <v>0.58333333333333337</v>
      </c>
      <c r="G1142" s="14">
        <v>0.75</v>
      </c>
      <c r="H1142" s="14" t="s">
        <v>6</v>
      </c>
      <c r="P1142" t="str">
        <f t="shared" si="200"/>
        <v>OK</v>
      </c>
    </row>
    <row r="1143" spans="1:16" x14ac:dyDescent="0.25">
      <c r="A1143">
        <f t="shared" si="201"/>
        <v>13</v>
      </c>
      <c r="B1143" s="54">
        <f t="shared" si="211"/>
        <v>3</v>
      </c>
      <c r="C1143" s="55" t="str">
        <f t="shared" si="212"/>
        <v>mars</v>
      </c>
      <c r="D1143">
        <f t="shared" si="213"/>
        <v>2018</v>
      </c>
      <c r="E1143" s="13">
        <v>43186</v>
      </c>
      <c r="F1143" s="14">
        <v>0.75</v>
      </c>
      <c r="G1143" s="14">
        <v>0.83333333333333337</v>
      </c>
      <c r="H1143" s="14" t="s">
        <v>14</v>
      </c>
      <c r="P1143" t="str">
        <f t="shared" si="200"/>
        <v>OK</v>
      </c>
    </row>
    <row r="1144" spans="1:16" x14ac:dyDescent="0.25">
      <c r="A1144">
        <f t="shared" si="201"/>
        <v>13</v>
      </c>
      <c r="B1144" s="54">
        <f t="shared" si="211"/>
        <v>3</v>
      </c>
      <c r="C1144" s="55" t="str">
        <f t="shared" si="212"/>
        <v>mars</v>
      </c>
      <c r="D1144">
        <f t="shared" si="213"/>
        <v>2018</v>
      </c>
      <c r="E1144" s="13">
        <v>43186</v>
      </c>
      <c r="F1144" s="14">
        <v>0.83333333333333337</v>
      </c>
      <c r="G1144" s="14">
        <v>0.9375</v>
      </c>
      <c r="H1144" s="14" t="s">
        <v>10</v>
      </c>
      <c r="P1144" t="str">
        <f t="shared" si="200"/>
        <v>OK</v>
      </c>
    </row>
    <row r="1145" spans="1:16" x14ac:dyDescent="0.25">
      <c r="A1145">
        <f t="shared" si="201"/>
        <v>13</v>
      </c>
      <c r="B1145" s="54">
        <f t="shared" si="211"/>
        <v>4</v>
      </c>
      <c r="C1145" s="55" t="str">
        <f t="shared" si="212"/>
        <v>mars</v>
      </c>
      <c r="D1145">
        <f t="shared" si="213"/>
        <v>2018</v>
      </c>
      <c r="E1145" s="13">
        <v>43187</v>
      </c>
      <c r="F1145" s="14">
        <v>0.33333333333333331</v>
      </c>
      <c r="G1145" s="14">
        <v>0.41666666666666669</v>
      </c>
      <c r="H1145" s="14" t="s">
        <v>6</v>
      </c>
      <c r="P1145" t="str">
        <f t="shared" si="200"/>
        <v>OK</v>
      </c>
    </row>
    <row r="1146" spans="1:16" x14ac:dyDescent="0.25">
      <c r="A1146">
        <f t="shared" si="201"/>
        <v>13</v>
      </c>
      <c r="B1146" s="54">
        <f t="shared" si="211"/>
        <v>4</v>
      </c>
      <c r="C1146" s="55" t="str">
        <f t="shared" si="212"/>
        <v>mars</v>
      </c>
      <c r="D1146">
        <f t="shared" si="213"/>
        <v>2018</v>
      </c>
      <c r="E1146" s="13">
        <v>43187</v>
      </c>
      <c r="F1146" s="14">
        <v>0.41666666666666669</v>
      </c>
      <c r="G1146" s="14">
        <v>0.5</v>
      </c>
      <c r="H1146" s="14" t="s">
        <v>6</v>
      </c>
      <c r="P1146" t="str">
        <f t="shared" si="200"/>
        <v>OK</v>
      </c>
    </row>
    <row r="1147" spans="1:16" x14ac:dyDescent="0.25">
      <c r="A1147">
        <f t="shared" si="201"/>
        <v>13</v>
      </c>
      <c r="B1147" s="54">
        <f t="shared" si="211"/>
        <v>4</v>
      </c>
      <c r="C1147" s="55" t="str">
        <f t="shared" si="212"/>
        <v>mars</v>
      </c>
      <c r="D1147">
        <f t="shared" si="213"/>
        <v>2018</v>
      </c>
      <c r="E1147" s="13">
        <v>43187</v>
      </c>
      <c r="F1147" s="14">
        <v>0.52083333333333337</v>
      </c>
      <c r="G1147" s="14">
        <v>0.60416666666666663</v>
      </c>
      <c r="H1147" s="14" t="s">
        <v>10</v>
      </c>
      <c r="P1147" t="str">
        <f t="shared" si="200"/>
        <v>OK</v>
      </c>
    </row>
    <row r="1148" spans="1:16" x14ac:dyDescent="0.25">
      <c r="A1148">
        <f t="shared" si="201"/>
        <v>13</v>
      </c>
      <c r="B1148" s="54">
        <f t="shared" si="211"/>
        <v>4</v>
      </c>
      <c r="C1148" s="55" t="str">
        <f t="shared" si="212"/>
        <v>mars</v>
      </c>
      <c r="D1148">
        <f t="shared" si="213"/>
        <v>2018</v>
      </c>
      <c r="E1148" s="13">
        <v>43187</v>
      </c>
      <c r="F1148" s="14">
        <v>0.60416666666666663</v>
      </c>
      <c r="G1148" s="14">
        <v>0.79166666666666663</v>
      </c>
      <c r="H1148" s="14" t="s">
        <v>14</v>
      </c>
      <c r="P1148" t="str">
        <f t="shared" si="200"/>
        <v>OK</v>
      </c>
    </row>
    <row r="1149" spans="1:16" x14ac:dyDescent="0.25">
      <c r="A1149">
        <f t="shared" si="201"/>
        <v>13</v>
      </c>
      <c r="B1149" s="54">
        <f t="shared" si="211"/>
        <v>4</v>
      </c>
      <c r="C1149" s="55" t="str">
        <f t="shared" si="212"/>
        <v>mars</v>
      </c>
      <c r="D1149">
        <f t="shared" si="213"/>
        <v>2018</v>
      </c>
      <c r="E1149" s="13">
        <v>43187</v>
      </c>
      <c r="F1149" s="14">
        <v>0.79166666666666663</v>
      </c>
      <c r="G1149" s="14">
        <v>0.83333333333333337</v>
      </c>
      <c r="H1149" s="14" t="s">
        <v>10</v>
      </c>
      <c r="P1149" t="str">
        <f t="shared" si="200"/>
        <v>OK</v>
      </c>
    </row>
    <row r="1150" spans="1:16" x14ac:dyDescent="0.25">
      <c r="A1150">
        <f t="shared" si="201"/>
        <v>13</v>
      </c>
      <c r="B1150" s="54">
        <f t="shared" si="211"/>
        <v>4</v>
      </c>
      <c r="C1150" s="55" t="str">
        <f t="shared" si="212"/>
        <v>mars</v>
      </c>
      <c r="D1150">
        <f t="shared" si="213"/>
        <v>2018</v>
      </c>
      <c r="E1150" s="13">
        <v>43187</v>
      </c>
      <c r="F1150" s="14">
        <v>0.83333333333333337</v>
      </c>
      <c r="G1150" s="14">
        <v>0.9375</v>
      </c>
      <c r="H1150" s="14" t="s">
        <v>25</v>
      </c>
      <c r="P1150" t="str">
        <f t="shared" si="200"/>
        <v>OK</v>
      </c>
    </row>
    <row r="1151" spans="1:16" x14ac:dyDescent="0.25">
      <c r="A1151">
        <f t="shared" si="201"/>
        <v>13</v>
      </c>
      <c r="B1151" s="54">
        <f t="shared" si="211"/>
        <v>5</v>
      </c>
      <c r="C1151" s="55" t="str">
        <f t="shared" si="212"/>
        <v>mars</v>
      </c>
      <c r="D1151">
        <f t="shared" si="213"/>
        <v>2018</v>
      </c>
      <c r="E1151" s="13">
        <v>43188</v>
      </c>
      <c r="F1151" s="14">
        <v>0.35416666666666669</v>
      </c>
      <c r="G1151" s="14">
        <v>0.41666666666666669</v>
      </c>
      <c r="H1151" s="14" t="s">
        <v>9</v>
      </c>
      <c r="P1151" t="str">
        <f t="shared" si="200"/>
        <v>OK</v>
      </c>
    </row>
    <row r="1152" spans="1:16" x14ac:dyDescent="0.25">
      <c r="A1152">
        <f t="shared" si="201"/>
        <v>13</v>
      </c>
      <c r="B1152" s="54">
        <f t="shared" si="211"/>
        <v>5</v>
      </c>
      <c r="C1152" s="55" t="str">
        <f t="shared" si="212"/>
        <v>mars</v>
      </c>
      <c r="D1152">
        <f t="shared" si="213"/>
        <v>2018</v>
      </c>
      <c r="E1152" s="13">
        <v>43188</v>
      </c>
      <c r="F1152" s="14">
        <v>0.52083333333333337</v>
      </c>
      <c r="G1152" s="14">
        <v>0.5625</v>
      </c>
      <c r="H1152" s="14" t="s">
        <v>18</v>
      </c>
      <c r="P1152" t="str">
        <f t="shared" si="200"/>
        <v>OK</v>
      </c>
    </row>
    <row r="1153" spans="1:16" x14ac:dyDescent="0.25">
      <c r="A1153">
        <f t="shared" si="201"/>
        <v>13</v>
      </c>
      <c r="B1153" s="54">
        <f t="shared" si="211"/>
        <v>5</v>
      </c>
      <c r="C1153" s="55" t="str">
        <f t="shared" si="212"/>
        <v>mars</v>
      </c>
      <c r="D1153">
        <f t="shared" si="213"/>
        <v>2018</v>
      </c>
      <c r="E1153" s="13">
        <v>43188</v>
      </c>
      <c r="F1153" s="14">
        <v>0.58333333333333337</v>
      </c>
      <c r="G1153" s="14">
        <v>0.61111111111111105</v>
      </c>
      <c r="H1153" s="14" t="s">
        <v>19</v>
      </c>
      <c r="P1153" t="str">
        <f t="shared" si="200"/>
        <v>OK</v>
      </c>
    </row>
    <row r="1154" spans="1:16" x14ac:dyDescent="0.25">
      <c r="A1154">
        <f t="shared" si="201"/>
        <v>13</v>
      </c>
      <c r="B1154" s="54">
        <f t="shared" si="211"/>
        <v>5</v>
      </c>
      <c r="C1154" s="55" t="str">
        <f t="shared" si="212"/>
        <v>mars</v>
      </c>
      <c r="D1154">
        <f t="shared" si="213"/>
        <v>2018</v>
      </c>
      <c r="E1154" s="13">
        <v>43188</v>
      </c>
      <c r="F1154" s="14">
        <v>0.61458333333333337</v>
      </c>
      <c r="G1154" s="14">
        <v>0.64236111111111105</v>
      </c>
      <c r="H1154" s="14" t="s">
        <v>19</v>
      </c>
      <c r="P1154" t="str">
        <f t="shared" ref="P1154:P1217" si="214">IF(E1153+G1153&gt;E1154+F1154,"Erreur","OK")</f>
        <v>OK</v>
      </c>
    </row>
    <row r="1155" spans="1:16" x14ac:dyDescent="0.25">
      <c r="A1155">
        <f t="shared" ref="A1155:A1218" si="215">WEEKNUM(E1155,2)</f>
        <v>13</v>
      </c>
      <c r="B1155" s="54">
        <f t="shared" si="211"/>
        <v>5</v>
      </c>
      <c r="C1155" s="55" t="str">
        <f t="shared" si="212"/>
        <v>mars</v>
      </c>
      <c r="D1155">
        <f t="shared" si="213"/>
        <v>2018</v>
      </c>
      <c r="E1155" s="13">
        <v>43188</v>
      </c>
      <c r="F1155" s="14">
        <v>0.66666666666666663</v>
      </c>
      <c r="G1155" s="14">
        <v>0.75</v>
      </c>
      <c r="H1155" s="14" t="s">
        <v>6</v>
      </c>
      <c r="P1155" t="str">
        <f t="shared" si="214"/>
        <v>OK</v>
      </c>
    </row>
    <row r="1156" spans="1:16" x14ac:dyDescent="0.25">
      <c r="A1156">
        <f t="shared" si="215"/>
        <v>13</v>
      </c>
      <c r="B1156" s="54">
        <f t="shared" si="211"/>
        <v>5</v>
      </c>
      <c r="C1156" s="55" t="str">
        <f t="shared" si="212"/>
        <v>mars</v>
      </c>
      <c r="D1156">
        <f t="shared" si="213"/>
        <v>2018</v>
      </c>
      <c r="E1156" s="13">
        <v>43188</v>
      </c>
      <c r="F1156" s="14">
        <v>0.75</v>
      </c>
      <c r="G1156" s="14">
        <v>0.83333333333333337</v>
      </c>
      <c r="H1156" s="14" t="s">
        <v>14</v>
      </c>
      <c r="P1156" t="str">
        <f t="shared" si="214"/>
        <v>OK</v>
      </c>
    </row>
    <row r="1157" spans="1:16" x14ac:dyDescent="0.25">
      <c r="A1157">
        <f t="shared" si="215"/>
        <v>13</v>
      </c>
      <c r="B1157" s="54">
        <f t="shared" si="211"/>
        <v>5</v>
      </c>
      <c r="C1157" s="55" t="str">
        <f t="shared" si="212"/>
        <v>mars</v>
      </c>
      <c r="D1157">
        <f t="shared" si="213"/>
        <v>2018</v>
      </c>
      <c r="E1157" s="13">
        <v>43188</v>
      </c>
      <c r="F1157" s="14">
        <v>0.83333333333333337</v>
      </c>
      <c r="G1157" s="14">
        <v>0.9375</v>
      </c>
      <c r="H1157" s="14" t="s">
        <v>10</v>
      </c>
      <c r="P1157" t="str">
        <f t="shared" si="214"/>
        <v>OK</v>
      </c>
    </row>
    <row r="1158" spans="1:16" x14ac:dyDescent="0.25">
      <c r="A1158">
        <f t="shared" si="215"/>
        <v>13</v>
      </c>
      <c r="B1158" s="54">
        <f t="shared" si="211"/>
        <v>6</v>
      </c>
      <c r="C1158" s="55" t="str">
        <f t="shared" si="212"/>
        <v>mars</v>
      </c>
      <c r="D1158">
        <f t="shared" si="213"/>
        <v>2018</v>
      </c>
      <c r="E1158" s="13">
        <v>43189</v>
      </c>
      <c r="F1158" s="14">
        <v>0.375</v>
      </c>
      <c r="G1158" s="14">
        <v>0.47916666666666669</v>
      </c>
      <c r="H1158" s="14" t="s">
        <v>21</v>
      </c>
      <c r="P1158" t="str">
        <f t="shared" si="214"/>
        <v>OK</v>
      </c>
    </row>
    <row r="1159" spans="1:16" x14ac:dyDescent="0.25">
      <c r="A1159">
        <f t="shared" si="215"/>
        <v>13</v>
      </c>
      <c r="B1159" s="54">
        <f t="shared" si="211"/>
        <v>6</v>
      </c>
      <c r="C1159" s="55" t="str">
        <f t="shared" si="212"/>
        <v>mars</v>
      </c>
      <c r="D1159">
        <f t="shared" si="213"/>
        <v>2018</v>
      </c>
      <c r="E1159" s="13">
        <v>43189</v>
      </c>
      <c r="F1159" s="14">
        <v>0.52083333333333337</v>
      </c>
      <c r="G1159" s="14">
        <v>0.5625</v>
      </c>
      <c r="H1159" s="14" t="s">
        <v>13</v>
      </c>
      <c r="P1159" t="str">
        <f t="shared" si="214"/>
        <v>OK</v>
      </c>
    </row>
    <row r="1160" spans="1:16" x14ac:dyDescent="0.25">
      <c r="A1160">
        <f t="shared" si="215"/>
        <v>13</v>
      </c>
      <c r="B1160" s="54">
        <f t="shared" si="211"/>
        <v>6</v>
      </c>
      <c r="C1160" s="55" t="str">
        <f t="shared" si="212"/>
        <v>mars</v>
      </c>
      <c r="D1160">
        <f t="shared" si="213"/>
        <v>2018</v>
      </c>
      <c r="E1160" s="13">
        <v>43189</v>
      </c>
      <c r="F1160" s="14">
        <v>0.58333333333333337</v>
      </c>
      <c r="G1160" s="14">
        <v>0.66666666666666663</v>
      </c>
      <c r="H1160" s="14" t="s">
        <v>6</v>
      </c>
      <c r="P1160" t="str">
        <f t="shared" si="214"/>
        <v>OK</v>
      </c>
    </row>
    <row r="1161" spans="1:16" x14ac:dyDescent="0.25">
      <c r="A1161">
        <f t="shared" si="215"/>
        <v>13</v>
      </c>
      <c r="B1161" s="54">
        <f t="shared" si="211"/>
        <v>6</v>
      </c>
      <c r="C1161" s="55" t="str">
        <f t="shared" si="212"/>
        <v>mars</v>
      </c>
      <c r="D1161">
        <f t="shared" si="213"/>
        <v>2018</v>
      </c>
      <c r="E1161" s="13">
        <v>43189</v>
      </c>
      <c r="F1161" s="14">
        <v>0.66666666666666663</v>
      </c>
      <c r="G1161" s="14">
        <v>0.75</v>
      </c>
      <c r="H1161" s="14" t="s">
        <v>6</v>
      </c>
      <c r="P1161" t="str">
        <f t="shared" si="214"/>
        <v>OK</v>
      </c>
    </row>
    <row r="1162" spans="1:16" x14ac:dyDescent="0.25">
      <c r="A1162">
        <f t="shared" si="215"/>
        <v>13</v>
      </c>
      <c r="B1162" s="54">
        <f t="shared" si="211"/>
        <v>6</v>
      </c>
      <c r="C1162" s="55" t="str">
        <f t="shared" si="212"/>
        <v>mars</v>
      </c>
      <c r="D1162">
        <f t="shared" si="213"/>
        <v>2018</v>
      </c>
      <c r="E1162" s="13">
        <v>43189</v>
      </c>
      <c r="F1162" s="14">
        <v>0.75</v>
      </c>
      <c r="G1162" s="14">
        <v>0.83333333333333337</v>
      </c>
      <c r="H1162" s="14" t="s">
        <v>14</v>
      </c>
      <c r="P1162" t="str">
        <f t="shared" si="214"/>
        <v>OK</v>
      </c>
    </row>
    <row r="1163" spans="1:16" x14ac:dyDescent="0.25">
      <c r="A1163">
        <f t="shared" si="215"/>
        <v>13</v>
      </c>
      <c r="B1163" s="54">
        <f t="shared" si="211"/>
        <v>6</v>
      </c>
      <c r="C1163" s="55" t="str">
        <f t="shared" si="212"/>
        <v>mars</v>
      </c>
      <c r="D1163">
        <f t="shared" si="213"/>
        <v>2018</v>
      </c>
      <c r="E1163" s="13">
        <v>43189</v>
      </c>
      <c r="F1163" s="14">
        <v>0.83333333333333337</v>
      </c>
      <c r="G1163" s="14">
        <v>0.875</v>
      </c>
      <c r="H1163" s="14" t="s">
        <v>10</v>
      </c>
      <c r="P1163" t="str">
        <f t="shared" si="214"/>
        <v>OK</v>
      </c>
    </row>
    <row r="1164" spans="1:16" x14ac:dyDescent="0.25">
      <c r="A1164">
        <f t="shared" si="215"/>
        <v>13</v>
      </c>
      <c r="B1164" s="54">
        <f t="shared" si="211"/>
        <v>6</v>
      </c>
      <c r="C1164" s="55" t="str">
        <f t="shared" si="212"/>
        <v>mars</v>
      </c>
      <c r="D1164">
        <f t="shared" si="213"/>
        <v>2018</v>
      </c>
      <c r="E1164" s="13">
        <v>43189</v>
      </c>
      <c r="F1164" s="14">
        <v>0.875</v>
      </c>
      <c r="G1164" s="14">
        <v>0.9375</v>
      </c>
      <c r="H1164" s="14" t="s">
        <v>22</v>
      </c>
      <c r="P1164" t="str">
        <f t="shared" si="214"/>
        <v>OK</v>
      </c>
    </row>
    <row r="1165" spans="1:16" x14ac:dyDescent="0.25">
      <c r="A1165">
        <f t="shared" si="215"/>
        <v>13</v>
      </c>
      <c r="B1165" s="54">
        <f t="shared" si="211"/>
        <v>7</v>
      </c>
      <c r="C1165" s="55" t="str">
        <f t="shared" si="212"/>
        <v>mars</v>
      </c>
      <c r="D1165">
        <f t="shared" si="213"/>
        <v>2018</v>
      </c>
      <c r="E1165" s="13">
        <v>43190</v>
      </c>
      <c r="F1165" s="14">
        <v>0.33333333333333331</v>
      </c>
      <c r="G1165" s="14">
        <v>0.375</v>
      </c>
      <c r="H1165" s="14" t="s">
        <v>7</v>
      </c>
      <c r="P1165" t="str">
        <f t="shared" si="214"/>
        <v>OK</v>
      </c>
    </row>
    <row r="1166" spans="1:16" x14ac:dyDescent="0.25">
      <c r="A1166">
        <f t="shared" si="215"/>
        <v>13</v>
      </c>
      <c r="B1166" s="54">
        <f t="shared" si="211"/>
        <v>7</v>
      </c>
      <c r="C1166" s="55" t="str">
        <f t="shared" si="212"/>
        <v>mars</v>
      </c>
      <c r="D1166">
        <f t="shared" si="213"/>
        <v>2018</v>
      </c>
      <c r="E1166" s="13">
        <v>43190</v>
      </c>
      <c r="F1166" s="14">
        <v>0.375</v>
      </c>
      <c r="G1166" s="14">
        <v>0.45833333333333331</v>
      </c>
      <c r="H1166" s="14" t="s">
        <v>23</v>
      </c>
      <c r="P1166" t="str">
        <f t="shared" si="214"/>
        <v>OK</v>
      </c>
    </row>
    <row r="1167" spans="1:16" x14ac:dyDescent="0.25">
      <c r="A1167">
        <f t="shared" si="215"/>
        <v>13</v>
      </c>
      <c r="B1167" s="54">
        <f t="shared" si="211"/>
        <v>7</v>
      </c>
      <c r="C1167" s="55" t="str">
        <f t="shared" si="212"/>
        <v>mars</v>
      </c>
      <c r="D1167">
        <f t="shared" si="213"/>
        <v>2018</v>
      </c>
      <c r="E1167" s="13">
        <v>43190</v>
      </c>
      <c r="F1167" s="14">
        <v>0.45833333333333331</v>
      </c>
      <c r="G1167" s="14">
        <v>0.60416666666666663</v>
      </c>
      <c r="H1167" s="14" t="s">
        <v>10</v>
      </c>
      <c r="P1167" t="str">
        <f t="shared" si="214"/>
        <v>OK</v>
      </c>
    </row>
    <row r="1168" spans="1:16" x14ac:dyDescent="0.25">
      <c r="A1168">
        <f t="shared" si="215"/>
        <v>13</v>
      </c>
      <c r="B1168" s="54">
        <f t="shared" si="211"/>
        <v>7</v>
      </c>
      <c r="C1168" s="55" t="str">
        <f t="shared" si="212"/>
        <v>mars</v>
      </c>
      <c r="D1168">
        <f t="shared" si="213"/>
        <v>2018</v>
      </c>
      <c r="E1168" s="13">
        <v>43190</v>
      </c>
      <c r="F1168" s="14">
        <v>0.60416666666666663</v>
      </c>
      <c r="G1168" s="14">
        <v>0.79166666666666663</v>
      </c>
      <c r="H1168" s="14" t="s">
        <v>24</v>
      </c>
      <c r="P1168" t="str">
        <f t="shared" si="214"/>
        <v>OK</v>
      </c>
    </row>
    <row r="1169" spans="1:16" x14ac:dyDescent="0.25">
      <c r="A1169">
        <f t="shared" si="215"/>
        <v>13</v>
      </c>
      <c r="B1169" s="54">
        <f t="shared" si="211"/>
        <v>7</v>
      </c>
      <c r="C1169" s="55" t="str">
        <f t="shared" si="212"/>
        <v>mars</v>
      </c>
      <c r="D1169">
        <f t="shared" si="213"/>
        <v>2018</v>
      </c>
      <c r="E1169" s="13">
        <v>43190</v>
      </c>
      <c r="F1169" s="14">
        <v>0.79166666666666663</v>
      </c>
      <c r="G1169" s="14">
        <v>0.84375</v>
      </c>
      <c r="H1169" s="14" t="s">
        <v>25</v>
      </c>
      <c r="P1169" t="str">
        <f t="shared" si="214"/>
        <v>OK</v>
      </c>
    </row>
    <row r="1170" spans="1:16" x14ac:dyDescent="0.25">
      <c r="A1170">
        <f t="shared" si="215"/>
        <v>13</v>
      </c>
      <c r="B1170" s="54">
        <f t="shared" si="211"/>
        <v>1</v>
      </c>
      <c r="C1170" s="55" t="str">
        <f t="shared" si="212"/>
        <v>avril</v>
      </c>
      <c r="D1170">
        <f t="shared" si="213"/>
        <v>2018</v>
      </c>
      <c r="E1170" s="13">
        <v>43191</v>
      </c>
      <c r="F1170" s="14">
        <v>0.3125</v>
      </c>
      <c r="G1170" s="14">
        <v>0.41666666666666669</v>
      </c>
      <c r="H1170" s="14" t="s">
        <v>10</v>
      </c>
      <c r="P1170" t="str">
        <f t="shared" si="214"/>
        <v>OK</v>
      </c>
    </row>
    <row r="1171" spans="1:16" x14ac:dyDescent="0.25">
      <c r="A1171">
        <f t="shared" si="215"/>
        <v>13</v>
      </c>
      <c r="B1171" s="54">
        <f t="shared" si="211"/>
        <v>1</v>
      </c>
      <c r="C1171" s="55" t="str">
        <f t="shared" si="212"/>
        <v>avril</v>
      </c>
      <c r="D1171">
        <f t="shared" si="213"/>
        <v>2018</v>
      </c>
      <c r="E1171" s="13">
        <v>43191</v>
      </c>
      <c r="F1171" s="14">
        <v>0.41666666666666669</v>
      </c>
      <c r="G1171" s="14">
        <v>0.5625</v>
      </c>
      <c r="H1171" s="14" t="s">
        <v>14</v>
      </c>
      <c r="P1171" t="str">
        <f t="shared" si="214"/>
        <v>OK</v>
      </c>
    </row>
    <row r="1172" spans="1:16" x14ac:dyDescent="0.25">
      <c r="A1172">
        <f t="shared" si="215"/>
        <v>14</v>
      </c>
      <c r="B1172" s="54">
        <f t="shared" si="211"/>
        <v>2</v>
      </c>
      <c r="C1172" s="55" t="str">
        <f t="shared" si="212"/>
        <v>avril</v>
      </c>
      <c r="D1172">
        <f t="shared" si="213"/>
        <v>2018</v>
      </c>
      <c r="E1172" s="13">
        <v>43192</v>
      </c>
      <c r="F1172" s="14">
        <v>0.375</v>
      </c>
      <c r="G1172" s="14">
        <v>0.44791666666666669</v>
      </c>
      <c r="H1172" s="14" t="s">
        <v>6</v>
      </c>
      <c r="P1172" t="str">
        <f t="shared" si="214"/>
        <v>OK</v>
      </c>
    </row>
    <row r="1173" spans="1:16" x14ac:dyDescent="0.25">
      <c r="A1173">
        <f t="shared" si="215"/>
        <v>14</v>
      </c>
      <c r="B1173" s="54">
        <f t="shared" si="211"/>
        <v>2</v>
      </c>
      <c r="C1173" s="55" t="str">
        <f t="shared" si="212"/>
        <v>avril</v>
      </c>
      <c r="D1173">
        <f t="shared" si="213"/>
        <v>2018</v>
      </c>
      <c r="E1173" s="13">
        <v>43192</v>
      </c>
      <c r="F1173" s="14">
        <v>0.5</v>
      </c>
      <c r="G1173" s="14">
        <v>0.5625</v>
      </c>
      <c r="H1173" s="14" t="s">
        <v>7</v>
      </c>
      <c r="P1173" t="str">
        <f t="shared" si="214"/>
        <v>OK</v>
      </c>
    </row>
    <row r="1174" spans="1:16" x14ac:dyDescent="0.25">
      <c r="A1174">
        <f t="shared" si="215"/>
        <v>14</v>
      </c>
      <c r="B1174" s="54">
        <f t="shared" si="211"/>
        <v>2</v>
      </c>
      <c r="C1174" s="55" t="str">
        <f t="shared" si="212"/>
        <v>avril</v>
      </c>
      <c r="D1174">
        <f t="shared" si="213"/>
        <v>2018</v>
      </c>
      <c r="E1174" s="13">
        <v>43192</v>
      </c>
      <c r="F1174" s="14">
        <v>0.58333333333333337</v>
      </c>
      <c r="G1174" s="14">
        <v>0.64583333333333337</v>
      </c>
      <c r="H1174" s="14" t="s">
        <v>8</v>
      </c>
      <c r="P1174" t="str">
        <f t="shared" si="214"/>
        <v>OK</v>
      </c>
    </row>
    <row r="1175" spans="1:16" x14ac:dyDescent="0.25">
      <c r="A1175">
        <f t="shared" si="215"/>
        <v>14</v>
      </c>
      <c r="B1175" s="54">
        <f t="shared" si="211"/>
        <v>2</v>
      </c>
      <c r="C1175" s="55" t="str">
        <f t="shared" si="212"/>
        <v>avril</v>
      </c>
      <c r="D1175">
        <f t="shared" si="213"/>
        <v>2018</v>
      </c>
      <c r="E1175" s="13">
        <v>43192</v>
      </c>
      <c r="F1175" s="14">
        <v>0.64583333333333337</v>
      </c>
      <c r="G1175" s="14">
        <v>0.70833333333333337</v>
      </c>
      <c r="H1175" s="14" t="s">
        <v>9</v>
      </c>
      <c r="P1175" t="str">
        <f t="shared" si="214"/>
        <v>OK</v>
      </c>
    </row>
    <row r="1176" spans="1:16" x14ac:dyDescent="0.25">
      <c r="A1176">
        <f t="shared" si="215"/>
        <v>14</v>
      </c>
      <c r="B1176" s="54">
        <f t="shared" si="211"/>
        <v>2</v>
      </c>
      <c r="C1176" s="55" t="str">
        <f t="shared" si="212"/>
        <v>avril</v>
      </c>
      <c r="D1176">
        <f t="shared" si="213"/>
        <v>2018</v>
      </c>
      <c r="E1176" s="13">
        <v>43192</v>
      </c>
      <c r="F1176" s="14">
        <v>0.70833333333333337</v>
      </c>
      <c r="G1176" s="14">
        <v>0.75</v>
      </c>
      <c r="H1176" s="14" t="s">
        <v>7</v>
      </c>
      <c r="P1176" t="str">
        <f t="shared" si="214"/>
        <v>OK</v>
      </c>
    </row>
    <row r="1177" spans="1:16" x14ac:dyDescent="0.25">
      <c r="A1177">
        <f t="shared" si="215"/>
        <v>14</v>
      </c>
      <c r="B1177" s="54">
        <f t="shared" si="211"/>
        <v>2</v>
      </c>
      <c r="C1177" s="55" t="str">
        <f t="shared" si="212"/>
        <v>avril</v>
      </c>
      <c r="D1177">
        <f t="shared" si="213"/>
        <v>2018</v>
      </c>
      <c r="E1177" s="13">
        <v>43192</v>
      </c>
      <c r="F1177" s="14">
        <v>0.75</v>
      </c>
      <c r="G1177" s="14">
        <v>0.9375</v>
      </c>
      <c r="H1177" s="14" t="s">
        <v>10</v>
      </c>
      <c r="P1177" t="str">
        <f t="shared" si="214"/>
        <v>OK</v>
      </c>
    </row>
    <row r="1178" spans="1:16" x14ac:dyDescent="0.25">
      <c r="A1178">
        <f t="shared" si="215"/>
        <v>14</v>
      </c>
      <c r="B1178" s="54">
        <f t="shared" si="211"/>
        <v>3</v>
      </c>
      <c r="C1178" s="55" t="str">
        <f t="shared" si="212"/>
        <v>avril</v>
      </c>
      <c r="D1178">
        <f t="shared" si="213"/>
        <v>2018</v>
      </c>
      <c r="E1178" s="13">
        <v>43193</v>
      </c>
      <c r="F1178" s="14">
        <v>0.3125</v>
      </c>
      <c r="G1178" s="14">
        <v>0.34375</v>
      </c>
      <c r="H1178" s="14" t="s">
        <v>11</v>
      </c>
      <c r="P1178" t="str">
        <f t="shared" si="214"/>
        <v>OK</v>
      </c>
    </row>
    <row r="1179" spans="1:16" x14ac:dyDescent="0.25">
      <c r="A1179">
        <f t="shared" si="215"/>
        <v>14</v>
      </c>
      <c r="B1179" s="54">
        <f t="shared" si="211"/>
        <v>3</v>
      </c>
      <c r="C1179" s="55" t="str">
        <f t="shared" si="212"/>
        <v>avril</v>
      </c>
      <c r="D1179">
        <f t="shared" si="213"/>
        <v>2018</v>
      </c>
      <c r="E1179" s="13">
        <v>43193</v>
      </c>
      <c r="F1179" s="14">
        <v>0.35416666666666669</v>
      </c>
      <c r="G1179" s="14">
        <v>0.5</v>
      </c>
      <c r="H1179" s="14" t="s">
        <v>12</v>
      </c>
      <c r="P1179" t="str">
        <f t="shared" si="214"/>
        <v>OK</v>
      </c>
    </row>
    <row r="1180" spans="1:16" x14ac:dyDescent="0.25">
      <c r="A1180">
        <f t="shared" si="215"/>
        <v>14</v>
      </c>
      <c r="B1180" s="54">
        <f t="shared" si="211"/>
        <v>3</v>
      </c>
      <c r="C1180" s="55" t="str">
        <f t="shared" si="212"/>
        <v>avril</v>
      </c>
      <c r="D1180">
        <f t="shared" si="213"/>
        <v>2018</v>
      </c>
      <c r="E1180" s="13">
        <v>43193</v>
      </c>
      <c r="F1180" s="14">
        <v>0.52083333333333337</v>
      </c>
      <c r="G1180" s="14">
        <v>0.5625</v>
      </c>
      <c r="H1180" s="14" t="s">
        <v>13</v>
      </c>
      <c r="P1180" t="str">
        <f t="shared" si="214"/>
        <v>OK</v>
      </c>
    </row>
    <row r="1181" spans="1:16" x14ac:dyDescent="0.25">
      <c r="A1181">
        <f t="shared" si="215"/>
        <v>14</v>
      </c>
      <c r="B1181" s="54">
        <f t="shared" si="211"/>
        <v>3</v>
      </c>
      <c r="C1181" s="55" t="str">
        <f t="shared" si="212"/>
        <v>avril</v>
      </c>
      <c r="D1181">
        <f t="shared" si="213"/>
        <v>2018</v>
      </c>
      <c r="E1181" s="13">
        <v>43193</v>
      </c>
      <c r="F1181" s="14">
        <v>0.58333333333333337</v>
      </c>
      <c r="G1181" s="14">
        <v>0.75</v>
      </c>
      <c r="H1181" s="14" t="s">
        <v>6</v>
      </c>
      <c r="P1181" t="str">
        <f t="shared" si="214"/>
        <v>OK</v>
      </c>
    </row>
    <row r="1182" spans="1:16" x14ac:dyDescent="0.25">
      <c r="A1182">
        <f t="shared" si="215"/>
        <v>14</v>
      </c>
      <c r="B1182" s="54">
        <f t="shared" si="211"/>
        <v>3</v>
      </c>
      <c r="C1182" s="55" t="str">
        <f t="shared" si="212"/>
        <v>avril</v>
      </c>
      <c r="D1182">
        <f t="shared" si="213"/>
        <v>2018</v>
      </c>
      <c r="E1182" s="13">
        <v>43193</v>
      </c>
      <c r="F1182" s="14">
        <v>0.75</v>
      </c>
      <c r="G1182" s="14">
        <v>0.83333333333333337</v>
      </c>
      <c r="H1182" s="14" t="s">
        <v>14</v>
      </c>
      <c r="P1182" t="str">
        <f t="shared" si="214"/>
        <v>OK</v>
      </c>
    </row>
    <row r="1183" spans="1:16" x14ac:dyDescent="0.25">
      <c r="A1183">
        <f t="shared" si="215"/>
        <v>14</v>
      </c>
      <c r="B1183" s="54">
        <f t="shared" si="211"/>
        <v>3</v>
      </c>
      <c r="C1183" s="55" t="str">
        <f t="shared" si="212"/>
        <v>avril</v>
      </c>
      <c r="D1183">
        <f t="shared" si="213"/>
        <v>2018</v>
      </c>
      <c r="E1183" s="13">
        <v>43193</v>
      </c>
      <c r="F1183" s="14">
        <v>0.83333333333333337</v>
      </c>
      <c r="G1183" s="14">
        <v>0.9375</v>
      </c>
      <c r="H1183" s="14" t="s">
        <v>10</v>
      </c>
      <c r="P1183" t="str">
        <f t="shared" si="214"/>
        <v>OK</v>
      </c>
    </row>
    <row r="1184" spans="1:16" x14ac:dyDescent="0.25">
      <c r="A1184">
        <f t="shared" si="215"/>
        <v>14</v>
      </c>
      <c r="B1184" s="54">
        <f t="shared" si="211"/>
        <v>4</v>
      </c>
      <c r="C1184" s="55" t="str">
        <f t="shared" si="212"/>
        <v>avril</v>
      </c>
      <c r="D1184">
        <f t="shared" si="213"/>
        <v>2018</v>
      </c>
      <c r="E1184" s="13">
        <v>43194</v>
      </c>
      <c r="F1184" s="14">
        <v>0.33333333333333331</v>
      </c>
      <c r="G1184" s="14">
        <v>0.41666666666666669</v>
      </c>
      <c r="H1184" s="14" t="s">
        <v>6</v>
      </c>
      <c r="P1184" t="str">
        <f t="shared" si="214"/>
        <v>OK</v>
      </c>
    </row>
    <row r="1185" spans="1:16" x14ac:dyDescent="0.25">
      <c r="A1185">
        <f t="shared" si="215"/>
        <v>14</v>
      </c>
      <c r="B1185" s="54">
        <f t="shared" si="211"/>
        <v>4</v>
      </c>
      <c r="C1185" s="55" t="str">
        <f t="shared" si="212"/>
        <v>avril</v>
      </c>
      <c r="D1185">
        <f t="shared" si="213"/>
        <v>2018</v>
      </c>
      <c r="E1185" s="13">
        <v>43194</v>
      </c>
      <c r="F1185" s="14">
        <v>0.41666666666666669</v>
      </c>
      <c r="G1185" s="14">
        <v>0.5</v>
      </c>
      <c r="H1185" s="14" t="s">
        <v>6</v>
      </c>
      <c r="P1185" t="str">
        <f t="shared" si="214"/>
        <v>OK</v>
      </c>
    </row>
    <row r="1186" spans="1:16" x14ac:dyDescent="0.25">
      <c r="A1186">
        <f t="shared" si="215"/>
        <v>14</v>
      </c>
      <c r="B1186" s="54">
        <f t="shared" si="211"/>
        <v>4</v>
      </c>
      <c r="C1186" s="55" t="str">
        <f t="shared" si="212"/>
        <v>avril</v>
      </c>
      <c r="D1186">
        <f t="shared" si="213"/>
        <v>2018</v>
      </c>
      <c r="E1186" s="13">
        <v>43194</v>
      </c>
      <c r="F1186" s="14">
        <v>0.52083333333333337</v>
      </c>
      <c r="G1186" s="14">
        <v>0.60416666666666663</v>
      </c>
      <c r="H1186" s="14" t="s">
        <v>10</v>
      </c>
      <c r="P1186" t="str">
        <f t="shared" si="214"/>
        <v>OK</v>
      </c>
    </row>
    <row r="1187" spans="1:16" x14ac:dyDescent="0.25">
      <c r="A1187">
        <f t="shared" si="215"/>
        <v>14</v>
      </c>
      <c r="B1187" s="54">
        <f t="shared" si="211"/>
        <v>4</v>
      </c>
      <c r="C1187" s="55" t="str">
        <f t="shared" si="212"/>
        <v>avril</v>
      </c>
      <c r="D1187">
        <f t="shared" si="213"/>
        <v>2018</v>
      </c>
      <c r="E1187" s="13">
        <v>43194</v>
      </c>
      <c r="F1187" s="14">
        <v>0.60416666666666663</v>
      </c>
      <c r="G1187" s="14">
        <v>0.79166666666666663</v>
      </c>
      <c r="H1187" s="14" t="s">
        <v>14</v>
      </c>
      <c r="P1187" t="str">
        <f t="shared" si="214"/>
        <v>OK</v>
      </c>
    </row>
    <row r="1188" spans="1:16" x14ac:dyDescent="0.25">
      <c r="A1188">
        <f t="shared" si="215"/>
        <v>14</v>
      </c>
      <c r="B1188" s="54">
        <f t="shared" si="211"/>
        <v>4</v>
      </c>
      <c r="C1188" s="55" t="str">
        <f t="shared" si="212"/>
        <v>avril</v>
      </c>
      <c r="D1188">
        <f t="shared" si="213"/>
        <v>2018</v>
      </c>
      <c r="E1188" s="13">
        <v>43194</v>
      </c>
      <c r="F1188" s="14">
        <v>0.79166666666666663</v>
      </c>
      <c r="G1188" s="14">
        <v>0.83333333333333337</v>
      </c>
      <c r="H1188" s="14" t="s">
        <v>10</v>
      </c>
      <c r="P1188" t="str">
        <f t="shared" si="214"/>
        <v>OK</v>
      </c>
    </row>
    <row r="1189" spans="1:16" x14ac:dyDescent="0.25">
      <c r="A1189">
        <f t="shared" si="215"/>
        <v>14</v>
      </c>
      <c r="B1189" s="54">
        <f t="shared" si="211"/>
        <v>4</v>
      </c>
      <c r="C1189" s="55" t="str">
        <f t="shared" si="212"/>
        <v>avril</v>
      </c>
      <c r="D1189">
        <f t="shared" si="213"/>
        <v>2018</v>
      </c>
      <c r="E1189" s="13">
        <v>43194</v>
      </c>
      <c r="F1189" s="14">
        <v>0.83333333333333337</v>
      </c>
      <c r="G1189" s="14">
        <v>0.9375</v>
      </c>
      <c r="H1189" s="14" t="s">
        <v>25</v>
      </c>
      <c r="P1189" t="str">
        <f t="shared" si="214"/>
        <v>OK</v>
      </c>
    </row>
    <row r="1190" spans="1:16" x14ac:dyDescent="0.25">
      <c r="A1190">
        <f t="shared" si="215"/>
        <v>14</v>
      </c>
      <c r="B1190" s="54">
        <f t="shared" si="211"/>
        <v>5</v>
      </c>
      <c r="C1190" s="55" t="str">
        <f t="shared" si="212"/>
        <v>avril</v>
      </c>
      <c r="D1190">
        <f t="shared" si="213"/>
        <v>2018</v>
      </c>
      <c r="E1190" s="13">
        <v>43195</v>
      </c>
      <c r="F1190" s="14">
        <v>0.35416666666666669</v>
      </c>
      <c r="G1190" s="14">
        <v>0.41666666666666669</v>
      </c>
      <c r="H1190" s="14" t="s">
        <v>9</v>
      </c>
      <c r="P1190" t="str">
        <f t="shared" si="214"/>
        <v>OK</v>
      </c>
    </row>
    <row r="1191" spans="1:16" x14ac:dyDescent="0.25">
      <c r="A1191">
        <f t="shared" si="215"/>
        <v>14</v>
      </c>
      <c r="B1191" s="54">
        <f t="shared" si="211"/>
        <v>5</v>
      </c>
      <c r="C1191" s="55" t="str">
        <f t="shared" si="212"/>
        <v>avril</v>
      </c>
      <c r="D1191">
        <f t="shared" si="213"/>
        <v>2018</v>
      </c>
      <c r="E1191" s="13">
        <v>43195</v>
      </c>
      <c r="F1191" s="14">
        <v>0.52083333333333337</v>
      </c>
      <c r="G1191" s="14">
        <v>0.5625</v>
      </c>
      <c r="H1191" s="14" t="s">
        <v>18</v>
      </c>
      <c r="P1191" t="str">
        <f t="shared" si="214"/>
        <v>OK</v>
      </c>
    </row>
    <row r="1192" spans="1:16" x14ac:dyDescent="0.25">
      <c r="A1192">
        <f t="shared" si="215"/>
        <v>14</v>
      </c>
      <c r="B1192" s="54">
        <f t="shared" si="211"/>
        <v>5</v>
      </c>
      <c r="C1192" s="55" t="str">
        <f t="shared" si="212"/>
        <v>avril</v>
      </c>
      <c r="D1192">
        <f t="shared" si="213"/>
        <v>2018</v>
      </c>
      <c r="E1192" s="13">
        <v>43195</v>
      </c>
      <c r="F1192" s="14">
        <v>0.58333333333333337</v>
      </c>
      <c r="G1192" s="14">
        <v>0.61111111111111105</v>
      </c>
      <c r="H1192" s="14" t="s">
        <v>19</v>
      </c>
      <c r="P1192" t="str">
        <f t="shared" si="214"/>
        <v>OK</v>
      </c>
    </row>
    <row r="1193" spans="1:16" x14ac:dyDescent="0.25">
      <c r="A1193">
        <f t="shared" si="215"/>
        <v>14</v>
      </c>
      <c r="B1193" s="54">
        <f t="shared" si="211"/>
        <v>5</v>
      </c>
      <c r="C1193" s="55" t="str">
        <f t="shared" si="212"/>
        <v>avril</v>
      </c>
      <c r="D1193">
        <f t="shared" si="213"/>
        <v>2018</v>
      </c>
      <c r="E1193" s="13">
        <v>43195</v>
      </c>
      <c r="F1193" s="14">
        <v>0.61458333333333337</v>
      </c>
      <c r="G1193" s="14">
        <v>0.64236111111111105</v>
      </c>
      <c r="H1193" s="14" t="s">
        <v>19</v>
      </c>
      <c r="P1193" t="str">
        <f t="shared" si="214"/>
        <v>OK</v>
      </c>
    </row>
    <row r="1194" spans="1:16" x14ac:dyDescent="0.25">
      <c r="A1194">
        <f t="shared" si="215"/>
        <v>14</v>
      </c>
      <c r="B1194" s="54">
        <f t="shared" si="211"/>
        <v>5</v>
      </c>
      <c r="C1194" s="55" t="str">
        <f t="shared" si="212"/>
        <v>avril</v>
      </c>
      <c r="D1194">
        <f t="shared" si="213"/>
        <v>2018</v>
      </c>
      <c r="E1194" s="13">
        <v>43195</v>
      </c>
      <c r="F1194" s="14">
        <v>0.66666666666666663</v>
      </c>
      <c r="G1194" s="14">
        <v>0.75</v>
      </c>
      <c r="H1194" s="14" t="s">
        <v>6</v>
      </c>
      <c r="P1194" t="str">
        <f t="shared" si="214"/>
        <v>OK</v>
      </c>
    </row>
    <row r="1195" spans="1:16" x14ac:dyDescent="0.25">
      <c r="A1195">
        <f t="shared" si="215"/>
        <v>14</v>
      </c>
      <c r="B1195" s="54">
        <f t="shared" si="211"/>
        <v>5</v>
      </c>
      <c r="C1195" s="55" t="str">
        <f t="shared" si="212"/>
        <v>avril</v>
      </c>
      <c r="D1195">
        <f t="shared" si="213"/>
        <v>2018</v>
      </c>
      <c r="E1195" s="13">
        <v>43195</v>
      </c>
      <c r="F1195" s="14">
        <v>0.75</v>
      </c>
      <c r="G1195" s="14">
        <v>0.83333333333333337</v>
      </c>
      <c r="H1195" s="14" t="s">
        <v>14</v>
      </c>
      <c r="P1195" t="str">
        <f t="shared" si="214"/>
        <v>OK</v>
      </c>
    </row>
    <row r="1196" spans="1:16" x14ac:dyDescent="0.25">
      <c r="A1196">
        <f t="shared" si="215"/>
        <v>14</v>
      </c>
      <c r="B1196" s="54">
        <f t="shared" si="211"/>
        <v>5</v>
      </c>
      <c r="C1196" s="55" t="str">
        <f t="shared" si="212"/>
        <v>avril</v>
      </c>
      <c r="D1196">
        <f t="shared" si="213"/>
        <v>2018</v>
      </c>
      <c r="E1196" s="13">
        <v>43195</v>
      </c>
      <c r="F1196" s="14">
        <v>0.83333333333333337</v>
      </c>
      <c r="G1196" s="14">
        <v>0.9375</v>
      </c>
      <c r="H1196" s="14" t="s">
        <v>10</v>
      </c>
      <c r="P1196" t="str">
        <f t="shared" si="214"/>
        <v>OK</v>
      </c>
    </row>
    <row r="1197" spans="1:16" x14ac:dyDescent="0.25">
      <c r="A1197">
        <f t="shared" si="215"/>
        <v>14</v>
      </c>
      <c r="B1197" s="54">
        <f t="shared" si="211"/>
        <v>6</v>
      </c>
      <c r="C1197" s="55" t="str">
        <f t="shared" si="212"/>
        <v>avril</v>
      </c>
      <c r="D1197">
        <f t="shared" si="213"/>
        <v>2018</v>
      </c>
      <c r="E1197" s="13">
        <v>43196</v>
      </c>
      <c r="F1197" s="14">
        <v>0.375</v>
      </c>
      <c r="G1197" s="14">
        <v>0.47916666666666669</v>
      </c>
      <c r="H1197" s="14" t="s">
        <v>21</v>
      </c>
      <c r="P1197" t="str">
        <f t="shared" si="214"/>
        <v>OK</v>
      </c>
    </row>
    <row r="1198" spans="1:16" x14ac:dyDescent="0.25">
      <c r="A1198">
        <f t="shared" si="215"/>
        <v>14</v>
      </c>
      <c r="B1198" s="54">
        <f t="shared" si="211"/>
        <v>6</v>
      </c>
      <c r="C1198" s="55" t="str">
        <f t="shared" si="212"/>
        <v>avril</v>
      </c>
      <c r="D1198">
        <f t="shared" si="213"/>
        <v>2018</v>
      </c>
      <c r="E1198" s="13">
        <v>43196</v>
      </c>
      <c r="F1198" s="14">
        <v>0.52083333333333337</v>
      </c>
      <c r="G1198" s="14">
        <v>0.5625</v>
      </c>
      <c r="H1198" s="14" t="s">
        <v>13</v>
      </c>
      <c r="P1198" t="str">
        <f t="shared" si="214"/>
        <v>OK</v>
      </c>
    </row>
    <row r="1199" spans="1:16" x14ac:dyDescent="0.25">
      <c r="A1199">
        <f t="shared" si="215"/>
        <v>14</v>
      </c>
      <c r="B1199" s="54">
        <f t="shared" si="211"/>
        <v>6</v>
      </c>
      <c r="C1199" s="55" t="str">
        <f t="shared" si="212"/>
        <v>avril</v>
      </c>
      <c r="D1199">
        <f t="shared" si="213"/>
        <v>2018</v>
      </c>
      <c r="E1199" s="13">
        <v>43196</v>
      </c>
      <c r="F1199" s="14">
        <v>0.58333333333333337</v>
      </c>
      <c r="G1199" s="14">
        <v>0.66666666666666663</v>
      </c>
      <c r="H1199" s="14" t="s">
        <v>6</v>
      </c>
      <c r="P1199" t="str">
        <f t="shared" si="214"/>
        <v>OK</v>
      </c>
    </row>
    <row r="1200" spans="1:16" x14ac:dyDescent="0.25">
      <c r="A1200">
        <f t="shared" si="215"/>
        <v>14</v>
      </c>
      <c r="B1200" s="54">
        <f t="shared" si="211"/>
        <v>6</v>
      </c>
      <c r="C1200" s="55" t="str">
        <f t="shared" si="212"/>
        <v>avril</v>
      </c>
      <c r="D1200">
        <f t="shared" si="213"/>
        <v>2018</v>
      </c>
      <c r="E1200" s="13">
        <v>43196</v>
      </c>
      <c r="F1200" s="14">
        <v>0.66666666666666663</v>
      </c>
      <c r="G1200" s="14">
        <v>0.75</v>
      </c>
      <c r="H1200" s="14" t="s">
        <v>6</v>
      </c>
      <c r="P1200" t="str">
        <f t="shared" si="214"/>
        <v>OK</v>
      </c>
    </row>
    <row r="1201" spans="1:16" x14ac:dyDescent="0.25">
      <c r="A1201">
        <f t="shared" si="215"/>
        <v>14</v>
      </c>
      <c r="B1201" s="54">
        <f t="shared" si="211"/>
        <v>6</v>
      </c>
      <c r="C1201" s="55" t="str">
        <f t="shared" si="212"/>
        <v>avril</v>
      </c>
      <c r="D1201">
        <f t="shared" si="213"/>
        <v>2018</v>
      </c>
      <c r="E1201" s="13">
        <v>43196</v>
      </c>
      <c r="F1201" s="14">
        <v>0.75</v>
      </c>
      <c r="G1201" s="14">
        <v>0.83333333333333337</v>
      </c>
      <c r="H1201" s="14" t="s">
        <v>14</v>
      </c>
      <c r="P1201" t="str">
        <f t="shared" si="214"/>
        <v>OK</v>
      </c>
    </row>
    <row r="1202" spans="1:16" x14ac:dyDescent="0.25">
      <c r="A1202">
        <f t="shared" si="215"/>
        <v>14</v>
      </c>
      <c r="B1202" s="54">
        <f t="shared" si="211"/>
        <v>6</v>
      </c>
      <c r="C1202" s="55" t="str">
        <f t="shared" si="212"/>
        <v>avril</v>
      </c>
      <c r="D1202">
        <f t="shared" si="213"/>
        <v>2018</v>
      </c>
      <c r="E1202" s="13">
        <v>43196</v>
      </c>
      <c r="F1202" s="14">
        <v>0.83333333333333337</v>
      </c>
      <c r="G1202" s="14">
        <v>0.875</v>
      </c>
      <c r="H1202" s="14" t="s">
        <v>10</v>
      </c>
      <c r="P1202" t="str">
        <f t="shared" si="214"/>
        <v>OK</v>
      </c>
    </row>
    <row r="1203" spans="1:16" x14ac:dyDescent="0.25">
      <c r="A1203">
        <f t="shared" si="215"/>
        <v>14</v>
      </c>
      <c r="B1203" s="54">
        <f t="shared" ref="B1203:B1266" si="216">WEEKDAY(E1203)</f>
        <v>6</v>
      </c>
      <c r="C1203" s="55" t="str">
        <f t="shared" ref="C1203:C1266" si="217">TEXT(E1203,"mmmm")</f>
        <v>avril</v>
      </c>
      <c r="D1203">
        <f t="shared" ref="D1203:D1266" si="218">YEAR(E1203)</f>
        <v>2018</v>
      </c>
      <c r="E1203" s="13">
        <v>43196</v>
      </c>
      <c r="F1203" s="14">
        <v>0.875</v>
      </c>
      <c r="G1203" s="14">
        <v>0.9375</v>
      </c>
      <c r="H1203" s="14" t="s">
        <v>22</v>
      </c>
      <c r="P1203" t="str">
        <f t="shared" si="214"/>
        <v>OK</v>
      </c>
    </row>
    <row r="1204" spans="1:16" x14ac:dyDescent="0.25">
      <c r="A1204">
        <f t="shared" si="215"/>
        <v>14</v>
      </c>
      <c r="B1204" s="54">
        <f t="shared" si="216"/>
        <v>7</v>
      </c>
      <c r="C1204" s="55" t="str">
        <f t="shared" si="217"/>
        <v>avril</v>
      </c>
      <c r="D1204">
        <f t="shared" si="218"/>
        <v>2018</v>
      </c>
      <c r="E1204" s="13">
        <v>43197</v>
      </c>
      <c r="F1204" s="14">
        <v>0.33333333333333331</v>
      </c>
      <c r="G1204" s="14">
        <v>0.375</v>
      </c>
      <c r="H1204" s="14" t="s">
        <v>7</v>
      </c>
      <c r="P1204" t="str">
        <f t="shared" si="214"/>
        <v>OK</v>
      </c>
    </row>
    <row r="1205" spans="1:16" x14ac:dyDescent="0.25">
      <c r="A1205">
        <f t="shared" si="215"/>
        <v>14</v>
      </c>
      <c r="B1205" s="54">
        <f t="shared" si="216"/>
        <v>7</v>
      </c>
      <c r="C1205" s="55" t="str">
        <f t="shared" si="217"/>
        <v>avril</v>
      </c>
      <c r="D1205">
        <f t="shared" si="218"/>
        <v>2018</v>
      </c>
      <c r="E1205" s="13">
        <v>43197</v>
      </c>
      <c r="F1205" s="14">
        <v>0.375</v>
      </c>
      <c r="G1205" s="14">
        <v>0.45833333333333331</v>
      </c>
      <c r="H1205" s="14" t="s">
        <v>23</v>
      </c>
      <c r="P1205" t="str">
        <f t="shared" si="214"/>
        <v>OK</v>
      </c>
    </row>
    <row r="1206" spans="1:16" x14ac:dyDescent="0.25">
      <c r="A1206">
        <f t="shared" si="215"/>
        <v>14</v>
      </c>
      <c r="B1206" s="54">
        <f t="shared" si="216"/>
        <v>7</v>
      </c>
      <c r="C1206" s="55" t="str">
        <f t="shared" si="217"/>
        <v>avril</v>
      </c>
      <c r="D1206">
        <f t="shared" si="218"/>
        <v>2018</v>
      </c>
      <c r="E1206" s="13">
        <v>43197</v>
      </c>
      <c r="F1206" s="14">
        <v>0.45833333333333331</v>
      </c>
      <c r="G1206" s="14">
        <v>0.60416666666666663</v>
      </c>
      <c r="H1206" s="14" t="s">
        <v>10</v>
      </c>
      <c r="P1206" t="str">
        <f t="shared" si="214"/>
        <v>OK</v>
      </c>
    </row>
    <row r="1207" spans="1:16" x14ac:dyDescent="0.25">
      <c r="A1207">
        <f t="shared" si="215"/>
        <v>14</v>
      </c>
      <c r="B1207" s="54">
        <f t="shared" si="216"/>
        <v>7</v>
      </c>
      <c r="C1207" s="55" t="str">
        <f t="shared" si="217"/>
        <v>avril</v>
      </c>
      <c r="D1207">
        <f t="shared" si="218"/>
        <v>2018</v>
      </c>
      <c r="E1207" s="13">
        <v>43197</v>
      </c>
      <c r="F1207" s="14">
        <v>0.60416666666666663</v>
      </c>
      <c r="G1207" s="14">
        <v>0.79166666666666663</v>
      </c>
      <c r="H1207" s="14" t="s">
        <v>24</v>
      </c>
      <c r="P1207" t="str">
        <f t="shared" si="214"/>
        <v>OK</v>
      </c>
    </row>
    <row r="1208" spans="1:16" x14ac:dyDescent="0.25">
      <c r="A1208">
        <f t="shared" si="215"/>
        <v>14</v>
      </c>
      <c r="B1208" s="54">
        <f t="shared" si="216"/>
        <v>7</v>
      </c>
      <c r="C1208" s="55" t="str">
        <f t="shared" si="217"/>
        <v>avril</v>
      </c>
      <c r="D1208">
        <f t="shared" si="218"/>
        <v>2018</v>
      </c>
      <c r="E1208" s="13">
        <v>43197</v>
      </c>
      <c r="F1208" s="14">
        <v>0.79166666666666663</v>
      </c>
      <c r="G1208" s="14">
        <v>0.84375</v>
      </c>
      <c r="H1208" s="14" t="s">
        <v>25</v>
      </c>
      <c r="P1208" t="str">
        <f t="shared" si="214"/>
        <v>OK</v>
      </c>
    </row>
    <row r="1209" spans="1:16" x14ac:dyDescent="0.25">
      <c r="A1209">
        <f t="shared" si="215"/>
        <v>14</v>
      </c>
      <c r="B1209" s="54">
        <f t="shared" si="216"/>
        <v>1</v>
      </c>
      <c r="C1209" s="55" t="str">
        <f t="shared" si="217"/>
        <v>avril</v>
      </c>
      <c r="D1209">
        <f t="shared" si="218"/>
        <v>2018</v>
      </c>
      <c r="E1209" s="13">
        <v>43198</v>
      </c>
      <c r="F1209" s="14">
        <v>0.3125</v>
      </c>
      <c r="G1209" s="14">
        <v>0.41666666666666669</v>
      </c>
      <c r="H1209" s="14" t="s">
        <v>10</v>
      </c>
      <c r="P1209" t="str">
        <f t="shared" si="214"/>
        <v>OK</v>
      </c>
    </row>
    <row r="1210" spans="1:16" x14ac:dyDescent="0.25">
      <c r="A1210">
        <f t="shared" si="215"/>
        <v>14</v>
      </c>
      <c r="B1210" s="54">
        <f t="shared" si="216"/>
        <v>1</v>
      </c>
      <c r="C1210" s="55" t="str">
        <f t="shared" si="217"/>
        <v>avril</v>
      </c>
      <c r="D1210">
        <f t="shared" si="218"/>
        <v>2018</v>
      </c>
      <c r="E1210" s="13">
        <v>43198</v>
      </c>
      <c r="F1210" s="14">
        <v>0.41666666666666669</v>
      </c>
      <c r="G1210" s="14">
        <v>0.5625</v>
      </c>
      <c r="H1210" s="14" t="s">
        <v>14</v>
      </c>
      <c r="P1210" t="str">
        <f t="shared" si="214"/>
        <v>OK</v>
      </c>
    </row>
    <row r="1211" spans="1:16" x14ac:dyDescent="0.25">
      <c r="A1211">
        <f t="shared" si="215"/>
        <v>15</v>
      </c>
      <c r="B1211" s="54">
        <f t="shared" si="216"/>
        <v>2</v>
      </c>
      <c r="C1211" s="55" t="str">
        <f t="shared" si="217"/>
        <v>avril</v>
      </c>
      <c r="D1211">
        <f t="shared" si="218"/>
        <v>2018</v>
      </c>
      <c r="E1211" s="13">
        <v>43199</v>
      </c>
      <c r="F1211" s="14">
        <v>0.375</v>
      </c>
      <c r="G1211" s="14">
        <v>0.44791666666666669</v>
      </c>
      <c r="H1211" s="14" t="s">
        <v>6</v>
      </c>
      <c r="P1211" t="str">
        <f t="shared" si="214"/>
        <v>OK</v>
      </c>
    </row>
    <row r="1212" spans="1:16" x14ac:dyDescent="0.25">
      <c r="A1212">
        <f t="shared" si="215"/>
        <v>15</v>
      </c>
      <c r="B1212" s="54">
        <f t="shared" si="216"/>
        <v>2</v>
      </c>
      <c r="C1212" s="55" t="str">
        <f t="shared" si="217"/>
        <v>avril</v>
      </c>
      <c r="D1212">
        <f t="shared" si="218"/>
        <v>2018</v>
      </c>
      <c r="E1212" s="13">
        <v>43199</v>
      </c>
      <c r="F1212" s="14">
        <v>0.5</v>
      </c>
      <c r="G1212" s="14">
        <v>0.5625</v>
      </c>
      <c r="H1212" s="14" t="s">
        <v>7</v>
      </c>
      <c r="P1212" t="str">
        <f t="shared" si="214"/>
        <v>OK</v>
      </c>
    </row>
    <row r="1213" spans="1:16" x14ac:dyDescent="0.25">
      <c r="A1213">
        <f t="shared" si="215"/>
        <v>15</v>
      </c>
      <c r="B1213" s="54">
        <f t="shared" si="216"/>
        <v>2</v>
      </c>
      <c r="C1213" s="55" t="str">
        <f t="shared" si="217"/>
        <v>avril</v>
      </c>
      <c r="D1213">
        <f t="shared" si="218"/>
        <v>2018</v>
      </c>
      <c r="E1213" s="13">
        <v>43199</v>
      </c>
      <c r="F1213" s="14">
        <v>0.58333333333333337</v>
      </c>
      <c r="G1213" s="14">
        <v>0.64583333333333337</v>
      </c>
      <c r="H1213" s="14" t="s">
        <v>8</v>
      </c>
      <c r="P1213" t="str">
        <f t="shared" si="214"/>
        <v>OK</v>
      </c>
    </row>
    <row r="1214" spans="1:16" x14ac:dyDescent="0.25">
      <c r="A1214">
        <f t="shared" si="215"/>
        <v>15</v>
      </c>
      <c r="B1214" s="54">
        <f t="shared" si="216"/>
        <v>2</v>
      </c>
      <c r="C1214" s="55" t="str">
        <f t="shared" si="217"/>
        <v>avril</v>
      </c>
      <c r="D1214">
        <f t="shared" si="218"/>
        <v>2018</v>
      </c>
      <c r="E1214" s="13">
        <v>43199</v>
      </c>
      <c r="F1214" s="14">
        <v>0.64583333333333337</v>
      </c>
      <c r="G1214" s="14">
        <v>0.70833333333333337</v>
      </c>
      <c r="H1214" s="14" t="s">
        <v>9</v>
      </c>
      <c r="P1214" t="str">
        <f t="shared" si="214"/>
        <v>OK</v>
      </c>
    </row>
    <row r="1215" spans="1:16" x14ac:dyDescent="0.25">
      <c r="A1215">
        <f t="shared" si="215"/>
        <v>15</v>
      </c>
      <c r="B1215" s="54">
        <f t="shared" si="216"/>
        <v>2</v>
      </c>
      <c r="C1215" s="55" t="str">
        <f t="shared" si="217"/>
        <v>avril</v>
      </c>
      <c r="D1215">
        <f t="shared" si="218"/>
        <v>2018</v>
      </c>
      <c r="E1215" s="13">
        <v>43199</v>
      </c>
      <c r="F1215" s="14">
        <v>0.70833333333333337</v>
      </c>
      <c r="G1215" s="14">
        <v>0.75</v>
      </c>
      <c r="H1215" s="14" t="s">
        <v>7</v>
      </c>
      <c r="P1215" t="str">
        <f t="shared" si="214"/>
        <v>OK</v>
      </c>
    </row>
    <row r="1216" spans="1:16" x14ac:dyDescent="0.25">
      <c r="A1216">
        <f t="shared" si="215"/>
        <v>15</v>
      </c>
      <c r="B1216" s="54">
        <f t="shared" si="216"/>
        <v>2</v>
      </c>
      <c r="C1216" s="55" t="str">
        <f t="shared" si="217"/>
        <v>avril</v>
      </c>
      <c r="D1216">
        <f t="shared" si="218"/>
        <v>2018</v>
      </c>
      <c r="E1216" s="13">
        <v>43199</v>
      </c>
      <c r="F1216" s="14">
        <v>0.75</v>
      </c>
      <c r="G1216" s="14">
        <v>0.9375</v>
      </c>
      <c r="H1216" s="14" t="s">
        <v>10</v>
      </c>
      <c r="P1216" t="str">
        <f t="shared" si="214"/>
        <v>OK</v>
      </c>
    </row>
    <row r="1217" spans="1:16" x14ac:dyDescent="0.25">
      <c r="A1217">
        <f t="shared" si="215"/>
        <v>15</v>
      </c>
      <c r="B1217" s="54">
        <f t="shared" si="216"/>
        <v>3</v>
      </c>
      <c r="C1217" s="55" t="str">
        <f t="shared" si="217"/>
        <v>avril</v>
      </c>
      <c r="D1217">
        <f t="shared" si="218"/>
        <v>2018</v>
      </c>
      <c r="E1217" s="13">
        <v>43200</v>
      </c>
      <c r="F1217" s="14">
        <v>0.3125</v>
      </c>
      <c r="G1217" s="14">
        <v>0.34375</v>
      </c>
      <c r="H1217" s="14" t="s">
        <v>11</v>
      </c>
      <c r="P1217" t="str">
        <f t="shared" si="214"/>
        <v>OK</v>
      </c>
    </row>
    <row r="1218" spans="1:16" x14ac:dyDescent="0.25">
      <c r="A1218">
        <f t="shared" si="215"/>
        <v>15</v>
      </c>
      <c r="B1218" s="54">
        <f t="shared" si="216"/>
        <v>3</v>
      </c>
      <c r="C1218" s="55" t="str">
        <f t="shared" si="217"/>
        <v>avril</v>
      </c>
      <c r="D1218">
        <f t="shared" si="218"/>
        <v>2018</v>
      </c>
      <c r="E1218" s="13">
        <v>43200</v>
      </c>
      <c r="F1218" s="14">
        <v>0.35416666666666669</v>
      </c>
      <c r="G1218" s="14">
        <v>0.5</v>
      </c>
      <c r="H1218" s="14" t="s">
        <v>12</v>
      </c>
      <c r="P1218" t="str">
        <f t="shared" ref="P1218:P1281" si="219">IF(E1217+G1217&gt;E1218+F1218,"Erreur","OK")</f>
        <v>OK</v>
      </c>
    </row>
    <row r="1219" spans="1:16" x14ac:dyDescent="0.25">
      <c r="A1219">
        <f t="shared" ref="A1219:A1282" si="220">WEEKNUM(E1219,2)</f>
        <v>15</v>
      </c>
      <c r="B1219" s="54">
        <f t="shared" si="216"/>
        <v>3</v>
      </c>
      <c r="C1219" s="55" t="str">
        <f t="shared" si="217"/>
        <v>avril</v>
      </c>
      <c r="D1219">
        <f t="shared" si="218"/>
        <v>2018</v>
      </c>
      <c r="E1219" s="13">
        <v>43200</v>
      </c>
      <c r="F1219" s="14">
        <v>0.52083333333333337</v>
      </c>
      <c r="G1219" s="14">
        <v>0.5625</v>
      </c>
      <c r="H1219" s="14" t="s">
        <v>13</v>
      </c>
      <c r="P1219" t="str">
        <f t="shared" si="219"/>
        <v>OK</v>
      </c>
    </row>
    <row r="1220" spans="1:16" x14ac:dyDescent="0.25">
      <c r="A1220">
        <f t="shared" si="220"/>
        <v>15</v>
      </c>
      <c r="B1220" s="54">
        <f t="shared" si="216"/>
        <v>3</v>
      </c>
      <c r="C1220" s="55" t="str">
        <f t="shared" si="217"/>
        <v>avril</v>
      </c>
      <c r="D1220">
        <f t="shared" si="218"/>
        <v>2018</v>
      </c>
      <c r="E1220" s="13">
        <v>43200</v>
      </c>
      <c r="F1220" s="14">
        <v>0.58333333333333337</v>
      </c>
      <c r="G1220" s="14">
        <v>0.75</v>
      </c>
      <c r="H1220" s="14" t="s">
        <v>6</v>
      </c>
      <c r="P1220" t="str">
        <f t="shared" si="219"/>
        <v>OK</v>
      </c>
    </row>
    <row r="1221" spans="1:16" x14ac:dyDescent="0.25">
      <c r="A1221">
        <f t="shared" si="220"/>
        <v>15</v>
      </c>
      <c r="B1221" s="54">
        <f t="shared" si="216"/>
        <v>3</v>
      </c>
      <c r="C1221" s="55" t="str">
        <f t="shared" si="217"/>
        <v>avril</v>
      </c>
      <c r="D1221">
        <f t="shared" si="218"/>
        <v>2018</v>
      </c>
      <c r="E1221" s="13">
        <v>43200</v>
      </c>
      <c r="F1221" s="14">
        <v>0.75</v>
      </c>
      <c r="G1221" s="14">
        <v>0.83333333333333337</v>
      </c>
      <c r="H1221" s="14" t="s">
        <v>14</v>
      </c>
      <c r="P1221" t="str">
        <f t="shared" si="219"/>
        <v>OK</v>
      </c>
    </row>
    <row r="1222" spans="1:16" x14ac:dyDescent="0.25">
      <c r="A1222">
        <f t="shared" si="220"/>
        <v>15</v>
      </c>
      <c r="B1222" s="54">
        <f t="shared" si="216"/>
        <v>3</v>
      </c>
      <c r="C1222" s="55" t="str">
        <f t="shared" si="217"/>
        <v>avril</v>
      </c>
      <c r="D1222">
        <f t="shared" si="218"/>
        <v>2018</v>
      </c>
      <c r="E1222" s="13">
        <v>43200</v>
      </c>
      <c r="F1222" s="14">
        <v>0.83333333333333337</v>
      </c>
      <c r="G1222" s="14">
        <v>0.9375</v>
      </c>
      <c r="H1222" s="14" t="s">
        <v>10</v>
      </c>
      <c r="P1222" t="str">
        <f t="shared" si="219"/>
        <v>OK</v>
      </c>
    </row>
    <row r="1223" spans="1:16" x14ac:dyDescent="0.25">
      <c r="A1223">
        <f t="shared" si="220"/>
        <v>15</v>
      </c>
      <c r="B1223" s="54">
        <f t="shared" si="216"/>
        <v>4</v>
      </c>
      <c r="C1223" s="55" t="str">
        <f t="shared" si="217"/>
        <v>avril</v>
      </c>
      <c r="D1223">
        <f t="shared" si="218"/>
        <v>2018</v>
      </c>
      <c r="E1223" s="13">
        <v>43201</v>
      </c>
      <c r="F1223" s="14">
        <v>0.33333333333333331</v>
      </c>
      <c r="G1223" s="14">
        <v>0.41666666666666669</v>
      </c>
      <c r="H1223" s="14" t="s">
        <v>6</v>
      </c>
      <c r="P1223" t="str">
        <f t="shared" si="219"/>
        <v>OK</v>
      </c>
    </row>
    <row r="1224" spans="1:16" x14ac:dyDescent="0.25">
      <c r="A1224">
        <f t="shared" si="220"/>
        <v>15</v>
      </c>
      <c r="B1224" s="54">
        <f t="shared" si="216"/>
        <v>4</v>
      </c>
      <c r="C1224" s="55" t="str">
        <f t="shared" si="217"/>
        <v>avril</v>
      </c>
      <c r="D1224">
        <f t="shared" si="218"/>
        <v>2018</v>
      </c>
      <c r="E1224" s="13">
        <v>43201</v>
      </c>
      <c r="F1224" s="14">
        <v>0.41666666666666669</v>
      </c>
      <c r="G1224" s="14">
        <v>0.5</v>
      </c>
      <c r="H1224" s="14" t="s">
        <v>6</v>
      </c>
      <c r="P1224" t="str">
        <f t="shared" si="219"/>
        <v>OK</v>
      </c>
    </row>
    <row r="1225" spans="1:16" x14ac:dyDescent="0.25">
      <c r="A1225">
        <f t="shared" si="220"/>
        <v>15</v>
      </c>
      <c r="B1225" s="54">
        <f t="shared" si="216"/>
        <v>4</v>
      </c>
      <c r="C1225" s="55" t="str">
        <f t="shared" si="217"/>
        <v>avril</v>
      </c>
      <c r="D1225">
        <f t="shared" si="218"/>
        <v>2018</v>
      </c>
      <c r="E1225" s="13">
        <v>43201</v>
      </c>
      <c r="F1225" s="14">
        <v>0.52083333333333337</v>
      </c>
      <c r="G1225" s="14">
        <v>0.60416666666666663</v>
      </c>
      <c r="H1225" s="14" t="s">
        <v>10</v>
      </c>
      <c r="P1225" t="str">
        <f t="shared" si="219"/>
        <v>OK</v>
      </c>
    </row>
    <row r="1226" spans="1:16" x14ac:dyDescent="0.25">
      <c r="A1226">
        <f t="shared" si="220"/>
        <v>15</v>
      </c>
      <c r="B1226" s="54">
        <f t="shared" si="216"/>
        <v>4</v>
      </c>
      <c r="C1226" s="55" t="str">
        <f t="shared" si="217"/>
        <v>avril</v>
      </c>
      <c r="D1226">
        <f t="shared" si="218"/>
        <v>2018</v>
      </c>
      <c r="E1226" s="13">
        <v>43201</v>
      </c>
      <c r="F1226" s="14">
        <v>0.60416666666666663</v>
      </c>
      <c r="G1226" s="14">
        <v>0.79166666666666663</v>
      </c>
      <c r="H1226" s="14" t="s">
        <v>14</v>
      </c>
      <c r="P1226" t="str">
        <f t="shared" si="219"/>
        <v>OK</v>
      </c>
    </row>
    <row r="1227" spans="1:16" x14ac:dyDescent="0.25">
      <c r="A1227">
        <f t="shared" si="220"/>
        <v>15</v>
      </c>
      <c r="B1227" s="54">
        <f t="shared" si="216"/>
        <v>4</v>
      </c>
      <c r="C1227" s="55" t="str">
        <f t="shared" si="217"/>
        <v>avril</v>
      </c>
      <c r="D1227">
        <f t="shared" si="218"/>
        <v>2018</v>
      </c>
      <c r="E1227" s="13">
        <v>43201</v>
      </c>
      <c r="F1227" s="14">
        <v>0.79166666666666663</v>
      </c>
      <c r="G1227" s="14">
        <v>0.83333333333333337</v>
      </c>
      <c r="H1227" s="14" t="s">
        <v>10</v>
      </c>
      <c r="P1227" t="str">
        <f t="shared" si="219"/>
        <v>OK</v>
      </c>
    </row>
    <row r="1228" spans="1:16" x14ac:dyDescent="0.25">
      <c r="A1228">
        <f t="shared" si="220"/>
        <v>15</v>
      </c>
      <c r="B1228" s="54">
        <f t="shared" si="216"/>
        <v>4</v>
      </c>
      <c r="C1228" s="55" t="str">
        <f t="shared" si="217"/>
        <v>avril</v>
      </c>
      <c r="D1228">
        <f t="shared" si="218"/>
        <v>2018</v>
      </c>
      <c r="E1228" s="13">
        <v>43201</v>
      </c>
      <c r="F1228" s="14">
        <v>0.83333333333333337</v>
      </c>
      <c r="G1228" s="14">
        <v>0.9375</v>
      </c>
      <c r="H1228" s="14" t="s">
        <v>25</v>
      </c>
      <c r="P1228" t="str">
        <f t="shared" si="219"/>
        <v>OK</v>
      </c>
    </row>
    <row r="1229" spans="1:16" x14ac:dyDescent="0.25">
      <c r="A1229">
        <f t="shared" si="220"/>
        <v>15</v>
      </c>
      <c r="B1229" s="54">
        <f t="shared" si="216"/>
        <v>5</v>
      </c>
      <c r="C1229" s="55" t="str">
        <f t="shared" si="217"/>
        <v>avril</v>
      </c>
      <c r="D1229">
        <f t="shared" si="218"/>
        <v>2018</v>
      </c>
      <c r="E1229" s="13">
        <v>43202</v>
      </c>
      <c r="F1229" s="14">
        <v>0.35416666666666669</v>
      </c>
      <c r="G1229" s="14">
        <v>0.41666666666666669</v>
      </c>
      <c r="H1229" s="14" t="s">
        <v>9</v>
      </c>
      <c r="P1229" t="str">
        <f t="shared" si="219"/>
        <v>OK</v>
      </c>
    </row>
    <row r="1230" spans="1:16" x14ac:dyDescent="0.25">
      <c r="A1230">
        <f t="shared" si="220"/>
        <v>15</v>
      </c>
      <c r="B1230" s="54">
        <f t="shared" si="216"/>
        <v>5</v>
      </c>
      <c r="C1230" s="55" t="str">
        <f t="shared" si="217"/>
        <v>avril</v>
      </c>
      <c r="D1230">
        <f t="shared" si="218"/>
        <v>2018</v>
      </c>
      <c r="E1230" s="13">
        <v>43202</v>
      </c>
      <c r="F1230" s="14">
        <v>0.52083333333333337</v>
      </c>
      <c r="G1230" s="14">
        <v>0.5625</v>
      </c>
      <c r="H1230" s="14" t="s">
        <v>18</v>
      </c>
      <c r="P1230" t="str">
        <f t="shared" si="219"/>
        <v>OK</v>
      </c>
    </row>
    <row r="1231" spans="1:16" x14ac:dyDescent="0.25">
      <c r="A1231">
        <f t="shared" si="220"/>
        <v>15</v>
      </c>
      <c r="B1231" s="54">
        <f t="shared" si="216"/>
        <v>5</v>
      </c>
      <c r="C1231" s="55" t="str">
        <f t="shared" si="217"/>
        <v>avril</v>
      </c>
      <c r="D1231">
        <f t="shared" si="218"/>
        <v>2018</v>
      </c>
      <c r="E1231" s="13">
        <v>43202</v>
      </c>
      <c r="F1231" s="14">
        <v>0.58333333333333337</v>
      </c>
      <c r="G1231" s="14">
        <v>0.61111111111111105</v>
      </c>
      <c r="H1231" s="14" t="s">
        <v>19</v>
      </c>
      <c r="P1231" t="str">
        <f t="shared" si="219"/>
        <v>OK</v>
      </c>
    </row>
    <row r="1232" spans="1:16" x14ac:dyDescent="0.25">
      <c r="A1232">
        <f t="shared" si="220"/>
        <v>15</v>
      </c>
      <c r="B1232" s="54">
        <f t="shared" si="216"/>
        <v>5</v>
      </c>
      <c r="C1232" s="55" t="str">
        <f t="shared" si="217"/>
        <v>avril</v>
      </c>
      <c r="D1232">
        <f t="shared" si="218"/>
        <v>2018</v>
      </c>
      <c r="E1232" s="13">
        <v>43202</v>
      </c>
      <c r="F1232" s="14">
        <v>0.61458333333333337</v>
      </c>
      <c r="G1232" s="14">
        <v>0.64236111111111105</v>
      </c>
      <c r="H1232" s="14" t="s">
        <v>19</v>
      </c>
      <c r="P1232" t="str">
        <f t="shared" si="219"/>
        <v>OK</v>
      </c>
    </row>
    <row r="1233" spans="1:16" x14ac:dyDescent="0.25">
      <c r="A1233">
        <f t="shared" si="220"/>
        <v>15</v>
      </c>
      <c r="B1233" s="54">
        <f t="shared" si="216"/>
        <v>5</v>
      </c>
      <c r="C1233" s="55" t="str">
        <f t="shared" si="217"/>
        <v>avril</v>
      </c>
      <c r="D1233">
        <f t="shared" si="218"/>
        <v>2018</v>
      </c>
      <c r="E1233" s="13">
        <v>43202</v>
      </c>
      <c r="F1233" s="14">
        <v>0.66666666666666663</v>
      </c>
      <c r="G1233" s="14">
        <v>0.75</v>
      </c>
      <c r="H1233" s="14" t="s">
        <v>6</v>
      </c>
      <c r="P1233" t="str">
        <f t="shared" si="219"/>
        <v>OK</v>
      </c>
    </row>
    <row r="1234" spans="1:16" x14ac:dyDescent="0.25">
      <c r="A1234">
        <f t="shared" si="220"/>
        <v>15</v>
      </c>
      <c r="B1234" s="54">
        <f t="shared" si="216"/>
        <v>5</v>
      </c>
      <c r="C1234" s="55" t="str">
        <f t="shared" si="217"/>
        <v>avril</v>
      </c>
      <c r="D1234">
        <f t="shared" si="218"/>
        <v>2018</v>
      </c>
      <c r="E1234" s="13">
        <v>43202</v>
      </c>
      <c r="F1234" s="14">
        <v>0.75</v>
      </c>
      <c r="G1234" s="14">
        <v>0.83333333333333337</v>
      </c>
      <c r="H1234" s="14" t="s">
        <v>14</v>
      </c>
      <c r="P1234" t="str">
        <f t="shared" si="219"/>
        <v>OK</v>
      </c>
    </row>
    <row r="1235" spans="1:16" x14ac:dyDescent="0.25">
      <c r="A1235">
        <f t="shared" si="220"/>
        <v>15</v>
      </c>
      <c r="B1235" s="54">
        <f t="shared" si="216"/>
        <v>5</v>
      </c>
      <c r="C1235" s="55" t="str">
        <f t="shared" si="217"/>
        <v>avril</v>
      </c>
      <c r="D1235">
        <f t="shared" si="218"/>
        <v>2018</v>
      </c>
      <c r="E1235" s="13">
        <v>43202</v>
      </c>
      <c r="F1235" s="14">
        <v>0.83333333333333337</v>
      </c>
      <c r="G1235" s="14">
        <v>0.9375</v>
      </c>
      <c r="H1235" s="14" t="s">
        <v>10</v>
      </c>
      <c r="P1235" t="str">
        <f t="shared" si="219"/>
        <v>OK</v>
      </c>
    </row>
    <row r="1236" spans="1:16" x14ac:dyDescent="0.25">
      <c r="A1236">
        <f t="shared" si="220"/>
        <v>15</v>
      </c>
      <c r="B1236" s="54">
        <f t="shared" si="216"/>
        <v>6</v>
      </c>
      <c r="C1236" s="55" t="str">
        <f t="shared" si="217"/>
        <v>avril</v>
      </c>
      <c r="D1236">
        <f t="shared" si="218"/>
        <v>2018</v>
      </c>
      <c r="E1236" s="13">
        <v>43203</v>
      </c>
      <c r="F1236" s="14">
        <v>0.375</v>
      </c>
      <c r="G1236" s="14">
        <v>0.47916666666666669</v>
      </c>
      <c r="H1236" s="14" t="s">
        <v>21</v>
      </c>
      <c r="P1236" t="str">
        <f t="shared" si="219"/>
        <v>OK</v>
      </c>
    </row>
    <row r="1237" spans="1:16" x14ac:dyDescent="0.25">
      <c r="A1237">
        <f t="shared" si="220"/>
        <v>15</v>
      </c>
      <c r="B1237" s="54">
        <f t="shared" si="216"/>
        <v>6</v>
      </c>
      <c r="C1237" s="55" t="str">
        <f t="shared" si="217"/>
        <v>avril</v>
      </c>
      <c r="D1237">
        <f t="shared" si="218"/>
        <v>2018</v>
      </c>
      <c r="E1237" s="13">
        <v>43203</v>
      </c>
      <c r="F1237" s="14">
        <v>0.52083333333333337</v>
      </c>
      <c r="G1237" s="14">
        <v>0.5625</v>
      </c>
      <c r="H1237" s="14" t="s">
        <v>13</v>
      </c>
      <c r="P1237" t="str">
        <f t="shared" si="219"/>
        <v>OK</v>
      </c>
    </row>
    <row r="1238" spans="1:16" x14ac:dyDescent="0.25">
      <c r="A1238">
        <f t="shared" si="220"/>
        <v>15</v>
      </c>
      <c r="B1238" s="54">
        <f t="shared" si="216"/>
        <v>6</v>
      </c>
      <c r="C1238" s="55" t="str">
        <f t="shared" si="217"/>
        <v>avril</v>
      </c>
      <c r="D1238">
        <f t="shared" si="218"/>
        <v>2018</v>
      </c>
      <c r="E1238" s="13">
        <v>43203</v>
      </c>
      <c r="F1238" s="14">
        <v>0.58333333333333337</v>
      </c>
      <c r="G1238" s="14">
        <v>0.66666666666666663</v>
      </c>
      <c r="H1238" s="14" t="s">
        <v>6</v>
      </c>
      <c r="P1238" t="str">
        <f t="shared" si="219"/>
        <v>OK</v>
      </c>
    </row>
    <row r="1239" spans="1:16" x14ac:dyDescent="0.25">
      <c r="A1239">
        <f t="shared" si="220"/>
        <v>15</v>
      </c>
      <c r="B1239" s="54">
        <f t="shared" si="216"/>
        <v>6</v>
      </c>
      <c r="C1239" s="55" t="str">
        <f t="shared" si="217"/>
        <v>avril</v>
      </c>
      <c r="D1239">
        <f t="shared" si="218"/>
        <v>2018</v>
      </c>
      <c r="E1239" s="13">
        <v>43203</v>
      </c>
      <c r="F1239" s="14">
        <v>0.66666666666666663</v>
      </c>
      <c r="G1239" s="14">
        <v>0.75</v>
      </c>
      <c r="H1239" s="14" t="s">
        <v>6</v>
      </c>
      <c r="P1239" t="str">
        <f t="shared" si="219"/>
        <v>OK</v>
      </c>
    </row>
    <row r="1240" spans="1:16" x14ac:dyDescent="0.25">
      <c r="A1240">
        <f t="shared" si="220"/>
        <v>15</v>
      </c>
      <c r="B1240" s="54">
        <f t="shared" si="216"/>
        <v>6</v>
      </c>
      <c r="C1240" s="55" t="str">
        <f t="shared" si="217"/>
        <v>avril</v>
      </c>
      <c r="D1240">
        <f t="shared" si="218"/>
        <v>2018</v>
      </c>
      <c r="E1240" s="13">
        <v>43203</v>
      </c>
      <c r="F1240" s="14">
        <v>0.75</v>
      </c>
      <c r="G1240" s="14">
        <v>0.83333333333333337</v>
      </c>
      <c r="H1240" s="14" t="s">
        <v>14</v>
      </c>
      <c r="P1240" t="str">
        <f t="shared" si="219"/>
        <v>OK</v>
      </c>
    </row>
    <row r="1241" spans="1:16" x14ac:dyDescent="0.25">
      <c r="A1241">
        <f t="shared" si="220"/>
        <v>15</v>
      </c>
      <c r="B1241" s="54">
        <f t="shared" si="216"/>
        <v>6</v>
      </c>
      <c r="C1241" s="55" t="str">
        <f t="shared" si="217"/>
        <v>avril</v>
      </c>
      <c r="D1241">
        <f t="shared" si="218"/>
        <v>2018</v>
      </c>
      <c r="E1241" s="13">
        <v>43203</v>
      </c>
      <c r="F1241" s="14">
        <v>0.83333333333333337</v>
      </c>
      <c r="G1241" s="14">
        <v>0.875</v>
      </c>
      <c r="H1241" s="14" t="s">
        <v>10</v>
      </c>
      <c r="P1241" t="str">
        <f t="shared" si="219"/>
        <v>OK</v>
      </c>
    </row>
    <row r="1242" spans="1:16" x14ac:dyDescent="0.25">
      <c r="A1242">
        <f t="shared" si="220"/>
        <v>15</v>
      </c>
      <c r="B1242" s="54">
        <f t="shared" si="216"/>
        <v>6</v>
      </c>
      <c r="C1242" s="55" t="str">
        <f t="shared" si="217"/>
        <v>avril</v>
      </c>
      <c r="D1242">
        <f t="shared" si="218"/>
        <v>2018</v>
      </c>
      <c r="E1242" s="13">
        <v>43203</v>
      </c>
      <c r="F1242" s="14">
        <v>0.875</v>
      </c>
      <c r="G1242" s="14">
        <v>0.9375</v>
      </c>
      <c r="H1242" s="14" t="s">
        <v>22</v>
      </c>
      <c r="P1242" t="str">
        <f t="shared" si="219"/>
        <v>OK</v>
      </c>
    </row>
    <row r="1243" spans="1:16" x14ac:dyDescent="0.25">
      <c r="A1243">
        <f t="shared" si="220"/>
        <v>15</v>
      </c>
      <c r="B1243" s="54">
        <f t="shared" si="216"/>
        <v>7</v>
      </c>
      <c r="C1243" s="55" t="str">
        <f t="shared" si="217"/>
        <v>avril</v>
      </c>
      <c r="D1243">
        <f t="shared" si="218"/>
        <v>2018</v>
      </c>
      <c r="E1243" s="13">
        <v>43204</v>
      </c>
      <c r="F1243" s="14">
        <v>0.33333333333333331</v>
      </c>
      <c r="G1243" s="14">
        <v>0.375</v>
      </c>
      <c r="H1243" s="14" t="s">
        <v>7</v>
      </c>
      <c r="P1243" t="str">
        <f t="shared" si="219"/>
        <v>OK</v>
      </c>
    </row>
    <row r="1244" spans="1:16" x14ac:dyDescent="0.25">
      <c r="A1244">
        <f t="shared" si="220"/>
        <v>15</v>
      </c>
      <c r="B1244" s="54">
        <f t="shared" si="216"/>
        <v>7</v>
      </c>
      <c r="C1244" s="55" t="str">
        <f t="shared" si="217"/>
        <v>avril</v>
      </c>
      <c r="D1244">
        <f t="shared" si="218"/>
        <v>2018</v>
      </c>
      <c r="E1244" s="13">
        <v>43204</v>
      </c>
      <c r="F1244" s="14">
        <v>0.375</v>
      </c>
      <c r="G1244" s="14">
        <v>0.45833333333333331</v>
      </c>
      <c r="H1244" s="14" t="s">
        <v>23</v>
      </c>
      <c r="P1244" t="str">
        <f t="shared" si="219"/>
        <v>OK</v>
      </c>
    </row>
    <row r="1245" spans="1:16" x14ac:dyDescent="0.25">
      <c r="A1245">
        <f t="shared" si="220"/>
        <v>15</v>
      </c>
      <c r="B1245" s="54">
        <f t="shared" si="216"/>
        <v>7</v>
      </c>
      <c r="C1245" s="55" t="str">
        <f t="shared" si="217"/>
        <v>avril</v>
      </c>
      <c r="D1245">
        <f t="shared" si="218"/>
        <v>2018</v>
      </c>
      <c r="E1245" s="13">
        <v>43204</v>
      </c>
      <c r="F1245" s="14">
        <v>0.45833333333333331</v>
      </c>
      <c r="G1245" s="14">
        <v>0.60416666666666663</v>
      </c>
      <c r="H1245" s="14" t="s">
        <v>10</v>
      </c>
      <c r="P1245" t="str">
        <f t="shared" si="219"/>
        <v>OK</v>
      </c>
    </row>
    <row r="1246" spans="1:16" x14ac:dyDescent="0.25">
      <c r="A1246">
        <f t="shared" si="220"/>
        <v>15</v>
      </c>
      <c r="B1246" s="54">
        <f t="shared" si="216"/>
        <v>7</v>
      </c>
      <c r="C1246" s="55" t="str">
        <f t="shared" si="217"/>
        <v>avril</v>
      </c>
      <c r="D1246">
        <f t="shared" si="218"/>
        <v>2018</v>
      </c>
      <c r="E1246" s="13">
        <v>43204</v>
      </c>
      <c r="F1246" s="14">
        <v>0.60416666666666663</v>
      </c>
      <c r="G1246" s="14">
        <v>0.79166666666666663</v>
      </c>
      <c r="H1246" s="14" t="s">
        <v>24</v>
      </c>
      <c r="P1246" t="str">
        <f t="shared" si="219"/>
        <v>OK</v>
      </c>
    </row>
    <row r="1247" spans="1:16" x14ac:dyDescent="0.25">
      <c r="A1247">
        <f t="shared" si="220"/>
        <v>15</v>
      </c>
      <c r="B1247" s="54">
        <f t="shared" si="216"/>
        <v>7</v>
      </c>
      <c r="C1247" s="55" t="str">
        <f t="shared" si="217"/>
        <v>avril</v>
      </c>
      <c r="D1247">
        <f t="shared" si="218"/>
        <v>2018</v>
      </c>
      <c r="E1247" s="13">
        <v>43204</v>
      </c>
      <c r="F1247" s="14">
        <v>0.79166666666666663</v>
      </c>
      <c r="G1247" s="14">
        <v>0.84375</v>
      </c>
      <c r="H1247" s="14" t="s">
        <v>25</v>
      </c>
      <c r="P1247" t="str">
        <f t="shared" si="219"/>
        <v>OK</v>
      </c>
    </row>
    <row r="1248" spans="1:16" x14ac:dyDescent="0.25">
      <c r="A1248">
        <f t="shared" si="220"/>
        <v>15</v>
      </c>
      <c r="B1248" s="54">
        <f t="shared" si="216"/>
        <v>1</v>
      </c>
      <c r="C1248" s="55" t="str">
        <f t="shared" si="217"/>
        <v>avril</v>
      </c>
      <c r="D1248">
        <f t="shared" si="218"/>
        <v>2018</v>
      </c>
      <c r="E1248" s="13">
        <v>43205</v>
      </c>
      <c r="F1248" s="14">
        <v>0.3125</v>
      </c>
      <c r="G1248" s="14">
        <v>0.41666666666666669</v>
      </c>
      <c r="H1248" s="14" t="s">
        <v>10</v>
      </c>
      <c r="P1248" t="str">
        <f t="shared" si="219"/>
        <v>OK</v>
      </c>
    </row>
    <row r="1249" spans="1:16" x14ac:dyDescent="0.25">
      <c r="A1249">
        <f t="shared" si="220"/>
        <v>15</v>
      </c>
      <c r="B1249" s="54">
        <f t="shared" si="216"/>
        <v>1</v>
      </c>
      <c r="C1249" s="55" t="str">
        <f t="shared" si="217"/>
        <v>avril</v>
      </c>
      <c r="D1249">
        <f t="shared" si="218"/>
        <v>2018</v>
      </c>
      <c r="E1249" s="13">
        <v>43205</v>
      </c>
      <c r="F1249" s="14">
        <v>0.41666666666666669</v>
      </c>
      <c r="G1249" s="14">
        <v>0.5625</v>
      </c>
      <c r="H1249" s="14" t="s">
        <v>14</v>
      </c>
      <c r="P1249" t="str">
        <f t="shared" si="219"/>
        <v>OK</v>
      </c>
    </row>
    <row r="1250" spans="1:16" x14ac:dyDescent="0.25">
      <c r="A1250">
        <f t="shared" si="220"/>
        <v>16</v>
      </c>
      <c r="B1250" s="54">
        <f t="shared" si="216"/>
        <v>2</v>
      </c>
      <c r="C1250" s="55" t="str">
        <f t="shared" si="217"/>
        <v>avril</v>
      </c>
      <c r="D1250">
        <f t="shared" si="218"/>
        <v>2018</v>
      </c>
      <c r="E1250" s="13">
        <v>43206</v>
      </c>
      <c r="F1250" s="14">
        <v>0.375</v>
      </c>
      <c r="G1250" s="14">
        <v>0.44791666666666669</v>
      </c>
      <c r="H1250" s="14" t="s">
        <v>6</v>
      </c>
      <c r="P1250" t="str">
        <f t="shared" si="219"/>
        <v>OK</v>
      </c>
    </row>
    <row r="1251" spans="1:16" x14ac:dyDescent="0.25">
      <c r="A1251">
        <f t="shared" si="220"/>
        <v>16</v>
      </c>
      <c r="B1251" s="54">
        <f t="shared" si="216"/>
        <v>2</v>
      </c>
      <c r="C1251" s="55" t="str">
        <f t="shared" si="217"/>
        <v>avril</v>
      </c>
      <c r="D1251">
        <f t="shared" si="218"/>
        <v>2018</v>
      </c>
      <c r="E1251" s="13">
        <v>43206</v>
      </c>
      <c r="F1251" s="14">
        <v>0.5</v>
      </c>
      <c r="G1251" s="14">
        <v>0.5625</v>
      </c>
      <c r="H1251" s="14" t="s">
        <v>7</v>
      </c>
      <c r="P1251" t="str">
        <f t="shared" si="219"/>
        <v>OK</v>
      </c>
    </row>
    <row r="1252" spans="1:16" x14ac:dyDescent="0.25">
      <c r="A1252">
        <f t="shared" si="220"/>
        <v>16</v>
      </c>
      <c r="B1252" s="54">
        <f t="shared" si="216"/>
        <v>2</v>
      </c>
      <c r="C1252" s="55" t="str">
        <f t="shared" si="217"/>
        <v>avril</v>
      </c>
      <c r="D1252">
        <f t="shared" si="218"/>
        <v>2018</v>
      </c>
      <c r="E1252" s="13">
        <v>43206</v>
      </c>
      <c r="F1252" s="14">
        <v>0.58333333333333337</v>
      </c>
      <c r="G1252" s="14">
        <v>0.64583333333333337</v>
      </c>
      <c r="H1252" s="14" t="s">
        <v>8</v>
      </c>
      <c r="P1252" t="str">
        <f t="shared" si="219"/>
        <v>OK</v>
      </c>
    </row>
    <row r="1253" spans="1:16" x14ac:dyDescent="0.25">
      <c r="A1253">
        <f t="shared" si="220"/>
        <v>16</v>
      </c>
      <c r="B1253" s="54">
        <f t="shared" si="216"/>
        <v>2</v>
      </c>
      <c r="C1253" s="55" t="str">
        <f t="shared" si="217"/>
        <v>avril</v>
      </c>
      <c r="D1253">
        <f t="shared" si="218"/>
        <v>2018</v>
      </c>
      <c r="E1253" s="13">
        <v>43206</v>
      </c>
      <c r="F1253" s="14">
        <v>0.64583333333333337</v>
      </c>
      <c r="G1253" s="14">
        <v>0.70833333333333337</v>
      </c>
      <c r="H1253" s="14" t="s">
        <v>9</v>
      </c>
      <c r="P1253" t="str">
        <f t="shared" si="219"/>
        <v>OK</v>
      </c>
    </row>
    <row r="1254" spans="1:16" x14ac:dyDescent="0.25">
      <c r="A1254">
        <f t="shared" si="220"/>
        <v>16</v>
      </c>
      <c r="B1254" s="54">
        <f t="shared" si="216"/>
        <v>2</v>
      </c>
      <c r="C1254" s="55" t="str">
        <f t="shared" si="217"/>
        <v>avril</v>
      </c>
      <c r="D1254">
        <f t="shared" si="218"/>
        <v>2018</v>
      </c>
      <c r="E1254" s="13">
        <v>43206</v>
      </c>
      <c r="F1254" s="14">
        <v>0.70833333333333337</v>
      </c>
      <c r="G1254" s="14">
        <v>0.75</v>
      </c>
      <c r="H1254" s="14" t="s">
        <v>7</v>
      </c>
      <c r="P1254" t="str">
        <f t="shared" si="219"/>
        <v>OK</v>
      </c>
    </row>
    <row r="1255" spans="1:16" x14ac:dyDescent="0.25">
      <c r="A1255">
        <f t="shared" si="220"/>
        <v>16</v>
      </c>
      <c r="B1255" s="54">
        <f t="shared" si="216"/>
        <v>2</v>
      </c>
      <c r="C1255" s="55" t="str">
        <f t="shared" si="217"/>
        <v>avril</v>
      </c>
      <c r="D1255">
        <f t="shared" si="218"/>
        <v>2018</v>
      </c>
      <c r="E1255" s="13">
        <v>43206</v>
      </c>
      <c r="F1255" s="14">
        <v>0.75</v>
      </c>
      <c r="G1255" s="14">
        <v>0.9375</v>
      </c>
      <c r="H1255" s="14" t="s">
        <v>10</v>
      </c>
      <c r="P1255" t="str">
        <f t="shared" si="219"/>
        <v>OK</v>
      </c>
    </row>
    <row r="1256" spans="1:16" x14ac:dyDescent="0.25">
      <c r="A1256">
        <f t="shared" si="220"/>
        <v>16</v>
      </c>
      <c r="B1256" s="54">
        <f t="shared" si="216"/>
        <v>3</v>
      </c>
      <c r="C1256" s="55" t="str">
        <f t="shared" si="217"/>
        <v>avril</v>
      </c>
      <c r="D1256">
        <f t="shared" si="218"/>
        <v>2018</v>
      </c>
      <c r="E1256" s="13">
        <v>43207</v>
      </c>
      <c r="F1256" s="14">
        <v>0.3125</v>
      </c>
      <c r="G1256" s="14">
        <v>0.34375</v>
      </c>
      <c r="H1256" s="14" t="s">
        <v>11</v>
      </c>
      <c r="P1256" t="str">
        <f t="shared" si="219"/>
        <v>OK</v>
      </c>
    </row>
    <row r="1257" spans="1:16" x14ac:dyDescent="0.25">
      <c r="A1257">
        <f t="shared" si="220"/>
        <v>16</v>
      </c>
      <c r="B1257" s="54">
        <f t="shared" si="216"/>
        <v>3</v>
      </c>
      <c r="C1257" s="55" t="str">
        <f t="shared" si="217"/>
        <v>avril</v>
      </c>
      <c r="D1257">
        <f t="shared" si="218"/>
        <v>2018</v>
      </c>
      <c r="E1257" s="13">
        <v>43207</v>
      </c>
      <c r="F1257" s="14">
        <v>0.35416666666666669</v>
      </c>
      <c r="G1257" s="14">
        <v>0.5</v>
      </c>
      <c r="H1257" s="14" t="s">
        <v>12</v>
      </c>
      <c r="P1257" t="str">
        <f t="shared" si="219"/>
        <v>OK</v>
      </c>
    </row>
    <row r="1258" spans="1:16" x14ac:dyDescent="0.25">
      <c r="A1258">
        <f t="shared" si="220"/>
        <v>16</v>
      </c>
      <c r="B1258" s="54">
        <f t="shared" si="216"/>
        <v>3</v>
      </c>
      <c r="C1258" s="55" t="str">
        <f t="shared" si="217"/>
        <v>avril</v>
      </c>
      <c r="D1258">
        <f t="shared" si="218"/>
        <v>2018</v>
      </c>
      <c r="E1258" s="13">
        <v>43207</v>
      </c>
      <c r="F1258" s="14">
        <v>0.52083333333333337</v>
      </c>
      <c r="G1258" s="14">
        <v>0.5625</v>
      </c>
      <c r="H1258" s="14" t="s">
        <v>13</v>
      </c>
      <c r="P1258" t="str">
        <f t="shared" si="219"/>
        <v>OK</v>
      </c>
    </row>
    <row r="1259" spans="1:16" x14ac:dyDescent="0.25">
      <c r="A1259">
        <f t="shared" si="220"/>
        <v>16</v>
      </c>
      <c r="B1259" s="54">
        <f t="shared" si="216"/>
        <v>3</v>
      </c>
      <c r="C1259" s="55" t="str">
        <f t="shared" si="217"/>
        <v>avril</v>
      </c>
      <c r="D1259">
        <f t="shared" si="218"/>
        <v>2018</v>
      </c>
      <c r="E1259" s="13">
        <v>43207</v>
      </c>
      <c r="F1259" s="14">
        <v>0.58333333333333337</v>
      </c>
      <c r="G1259" s="14">
        <v>0.75</v>
      </c>
      <c r="H1259" s="14" t="s">
        <v>6</v>
      </c>
      <c r="P1259" t="str">
        <f t="shared" si="219"/>
        <v>OK</v>
      </c>
    </row>
    <row r="1260" spans="1:16" x14ac:dyDescent="0.25">
      <c r="A1260">
        <f t="shared" si="220"/>
        <v>16</v>
      </c>
      <c r="B1260" s="54">
        <f t="shared" si="216"/>
        <v>3</v>
      </c>
      <c r="C1260" s="55" t="str">
        <f t="shared" si="217"/>
        <v>avril</v>
      </c>
      <c r="D1260">
        <f t="shared" si="218"/>
        <v>2018</v>
      </c>
      <c r="E1260" s="13">
        <v>43207</v>
      </c>
      <c r="F1260" s="14">
        <v>0.75</v>
      </c>
      <c r="G1260" s="14">
        <v>0.83333333333333337</v>
      </c>
      <c r="H1260" s="14" t="s">
        <v>14</v>
      </c>
      <c r="P1260" t="str">
        <f t="shared" si="219"/>
        <v>OK</v>
      </c>
    </row>
    <row r="1261" spans="1:16" x14ac:dyDescent="0.25">
      <c r="A1261">
        <f t="shared" si="220"/>
        <v>16</v>
      </c>
      <c r="B1261" s="54">
        <f t="shared" si="216"/>
        <v>3</v>
      </c>
      <c r="C1261" s="55" t="str">
        <f t="shared" si="217"/>
        <v>avril</v>
      </c>
      <c r="D1261">
        <f t="shared" si="218"/>
        <v>2018</v>
      </c>
      <c r="E1261" s="13">
        <v>43207</v>
      </c>
      <c r="F1261" s="14">
        <v>0.83333333333333337</v>
      </c>
      <c r="G1261" s="14">
        <v>0.9375</v>
      </c>
      <c r="H1261" s="14" t="s">
        <v>10</v>
      </c>
      <c r="P1261" t="str">
        <f t="shared" si="219"/>
        <v>OK</v>
      </c>
    </row>
    <row r="1262" spans="1:16" x14ac:dyDescent="0.25">
      <c r="A1262">
        <f t="shared" si="220"/>
        <v>16</v>
      </c>
      <c r="B1262" s="54">
        <f t="shared" si="216"/>
        <v>4</v>
      </c>
      <c r="C1262" s="55" t="str">
        <f t="shared" si="217"/>
        <v>avril</v>
      </c>
      <c r="D1262">
        <f t="shared" si="218"/>
        <v>2018</v>
      </c>
      <c r="E1262" s="13">
        <v>43208</v>
      </c>
      <c r="F1262" s="14">
        <v>0.33333333333333331</v>
      </c>
      <c r="G1262" s="14">
        <v>0.41666666666666669</v>
      </c>
      <c r="H1262" s="14" t="s">
        <v>6</v>
      </c>
      <c r="P1262" t="str">
        <f t="shared" si="219"/>
        <v>OK</v>
      </c>
    </row>
    <row r="1263" spans="1:16" x14ac:dyDescent="0.25">
      <c r="A1263">
        <f t="shared" si="220"/>
        <v>16</v>
      </c>
      <c r="B1263" s="54">
        <f t="shared" si="216"/>
        <v>4</v>
      </c>
      <c r="C1263" s="55" t="str">
        <f t="shared" si="217"/>
        <v>avril</v>
      </c>
      <c r="D1263">
        <f t="shared" si="218"/>
        <v>2018</v>
      </c>
      <c r="E1263" s="13">
        <v>43208</v>
      </c>
      <c r="F1263" s="14">
        <v>0.41666666666666669</v>
      </c>
      <c r="G1263" s="14">
        <v>0.5</v>
      </c>
      <c r="H1263" s="14" t="s">
        <v>6</v>
      </c>
      <c r="P1263" t="str">
        <f t="shared" si="219"/>
        <v>OK</v>
      </c>
    </row>
    <row r="1264" spans="1:16" x14ac:dyDescent="0.25">
      <c r="A1264">
        <f t="shared" si="220"/>
        <v>16</v>
      </c>
      <c r="B1264" s="54">
        <f t="shared" si="216"/>
        <v>4</v>
      </c>
      <c r="C1264" s="55" t="str">
        <f t="shared" si="217"/>
        <v>avril</v>
      </c>
      <c r="D1264">
        <f t="shared" si="218"/>
        <v>2018</v>
      </c>
      <c r="E1264" s="13">
        <v>43208</v>
      </c>
      <c r="F1264" s="14">
        <v>0.52083333333333337</v>
      </c>
      <c r="G1264" s="14">
        <v>0.60416666666666663</v>
      </c>
      <c r="H1264" s="14" t="s">
        <v>10</v>
      </c>
      <c r="P1264" t="str">
        <f t="shared" si="219"/>
        <v>OK</v>
      </c>
    </row>
    <row r="1265" spans="1:16" x14ac:dyDescent="0.25">
      <c r="A1265">
        <f t="shared" si="220"/>
        <v>16</v>
      </c>
      <c r="B1265" s="54">
        <f t="shared" si="216"/>
        <v>4</v>
      </c>
      <c r="C1265" s="55" t="str">
        <f t="shared" si="217"/>
        <v>avril</v>
      </c>
      <c r="D1265">
        <f t="shared" si="218"/>
        <v>2018</v>
      </c>
      <c r="E1265" s="13">
        <v>43208</v>
      </c>
      <c r="F1265" s="14">
        <v>0.60416666666666663</v>
      </c>
      <c r="G1265" s="14">
        <v>0.79166666666666663</v>
      </c>
      <c r="H1265" s="14" t="s">
        <v>14</v>
      </c>
      <c r="P1265" t="str">
        <f t="shared" si="219"/>
        <v>OK</v>
      </c>
    </row>
    <row r="1266" spans="1:16" x14ac:dyDescent="0.25">
      <c r="A1266">
        <f t="shared" si="220"/>
        <v>16</v>
      </c>
      <c r="B1266" s="54">
        <f t="shared" si="216"/>
        <v>4</v>
      </c>
      <c r="C1266" s="55" t="str">
        <f t="shared" si="217"/>
        <v>avril</v>
      </c>
      <c r="D1266">
        <f t="shared" si="218"/>
        <v>2018</v>
      </c>
      <c r="E1266" s="13">
        <v>43208</v>
      </c>
      <c r="F1266" s="14">
        <v>0.79166666666666663</v>
      </c>
      <c r="G1266" s="14">
        <v>0.83333333333333337</v>
      </c>
      <c r="H1266" s="14" t="s">
        <v>10</v>
      </c>
      <c r="P1266" t="str">
        <f t="shared" si="219"/>
        <v>OK</v>
      </c>
    </row>
    <row r="1267" spans="1:16" x14ac:dyDescent="0.25">
      <c r="A1267">
        <f t="shared" si="220"/>
        <v>16</v>
      </c>
      <c r="B1267" s="54">
        <f t="shared" ref="B1267:B1318" si="221">WEEKDAY(E1267)</f>
        <v>4</v>
      </c>
      <c r="C1267" s="55" t="str">
        <f t="shared" ref="C1267:C1318" si="222">TEXT(E1267,"mmmm")</f>
        <v>avril</v>
      </c>
      <c r="D1267">
        <f t="shared" ref="D1267:D1318" si="223">YEAR(E1267)</f>
        <v>2018</v>
      </c>
      <c r="E1267" s="13">
        <v>43208</v>
      </c>
      <c r="F1267" s="14">
        <v>0.83333333333333337</v>
      </c>
      <c r="G1267" s="14">
        <v>0.9375</v>
      </c>
      <c r="H1267" s="14" t="s">
        <v>25</v>
      </c>
      <c r="P1267" t="str">
        <f t="shared" si="219"/>
        <v>OK</v>
      </c>
    </row>
    <row r="1268" spans="1:16" x14ac:dyDescent="0.25">
      <c r="A1268">
        <f t="shared" si="220"/>
        <v>16</v>
      </c>
      <c r="B1268" s="54">
        <f t="shared" si="221"/>
        <v>5</v>
      </c>
      <c r="C1268" s="55" t="str">
        <f t="shared" si="222"/>
        <v>avril</v>
      </c>
      <c r="D1268">
        <f t="shared" si="223"/>
        <v>2018</v>
      </c>
      <c r="E1268" s="13">
        <v>43209</v>
      </c>
      <c r="F1268" s="14">
        <v>0.35416666666666669</v>
      </c>
      <c r="G1268" s="14">
        <v>0.41666666666666669</v>
      </c>
      <c r="H1268" s="14" t="s">
        <v>9</v>
      </c>
      <c r="P1268" t="str">
        <f t="shared" si="219"/>
        <v>OK</v>
      </c>
    </row>
    <row r="1269" spans="1:16" x14ac:dyDescent="0.25">
      <c r="A1269">
        <f t="shared" si="220"/>
        <v>16</v>
      </c>
      <c r="B1269" s="54">
        <f t="shared" si="221"/>
        <v>5</v>
      </c>
      <c r="C1269" s="55" t="str">
        <f t="shared" si="222"/>
        <v>avril</v>
      </c>
      <c r="D1269">
        <f t="shared" si="223"/>
        <v>2018</v>
      </c>
      <c r="E1269" s="13">
        <v>43209</v>
      </c>
      <c r="F1269" s="14">
        <v>0.52083333333333337</v>
      </c>
      <c r="G1269" s="14">
        <v>0.5625</v>
      </c>
      <c r="H1269" s="14" t="s">
        <v>18</v>
      </c>
      <c r="P1269" t="str">
        <f t="shared" si="219"/>
        <v>OK</v>
      </c>
    </row>
    <row r="1270" spans="1:16" x14ac:dyDescent="0.25">
      <c r="A1270">
        <f t="shared" si="220"/>
        <v>16</v>
      </c>
      <c r="B1270" s="54">
        <f t="shared" si="221"/>
        <v>5</v>
      </c>
      <c r="C1270" s="55" t="str">
        <f t="shared" si="222"/>
        <v>avril</v>
      </c>
      <c r="D1270">
        <f t="shared" si="223"/>
        <v>2018</v>
      </c>
      <c r="E1270" s="13">
        <v>43209</v>
      </c>
      <c r="F1270" s="14">
        <v>0.58333333333333337</v>
      </c>
      <c r="G1270" s="14">
        <v>0.61111111111111105</v>
      </c>
      <c r="H1270" s="14" t="s">
        <v>19</v>
      </c>
      <c r="P1270" t="str">
        <f t="shared" si="219"/>
        <v>OK</v>
      </c>
    </row>
    <row r="1271" spans="1:16" x14ac:dyDescent="0.25">
      <c r="A1271">
        <f t="shared" si="220"/>
        <v>16</v>
      </c>
      <c r="B1271" s="54">
        <f t="shared" si="221"/>
        <v>5</v>
      </c>
      <c r="C1271" s="55" t="str">
        <f t="shared" si="222"/>
        <v>avril</v>
      </c>
      <c r="D1271">
        <f t="shared" si="223"/>
        <v>2018</v>
      </c>
      <c r="E1271" s="13">
        <v>43209</v>
      </c>
      <c r="F1271" s="14">
        <v>0.61458333333333337</v>
      </c>
      <c r="G1271" s="14">
        <v>0.64236111111111105</v>
      </c>
      <c r="H1271" s="14" t="s">
        <v>19</v>
      </c>
      <c r="P1271" t="str">
        <f t="shared" si="219"/>
        <v>OK</v>
      </c>
    </row>
    <row r="1272" spans="1:16" x14ac:dyDescent="0.25">
      <c r="A1272">
        <f t="shared" si="220"/>
        <v>16</v>
      </c>
      <c r="B1272" s="54">
        <f t="shared" si="221"/>
        <v>5</v>
      </c>
      <c r="C1272" s="55" t="str">
        <f t="shared" si="222"/>
        <v>avril</v>
      </c>
      <c r="D1272">
        <f t="shared" si="223"/>
        <v>2018</v>
      </c>
      <c r="E1272" s="13">
        <v>43209</v>
      </c>
      <c r="F1272" s="14">
        <v>0.66666666666666663</v>
      </c>
      <c r="G1272" s="14">
        <v>0.75</v>
      </c>
      <c r="H1272" s="14" t="s">
        <v>6</v>
      </c>
      <c r="P1272" t="str">
        <f t="shared" si="219"/>
        <v>OK</v>
      </c>
    </row>
    <row r="1273" spans="1:16" x14ac:dyDescent="0.25">
      <c r="A1273">
        <f t="shared" si="220"/>
        <v>16</v>
      </c>
      <c r="B1273" s="54">
        <f t="shared" si="221"/>
        <v>5</v>
      </c>
      <c r="C1273" s="55" t="str">
        <f t="shared" si="222"/>
        <v>avril</v>
      </c>
      <c r="D1273">
        <f t="shared" si="223"/>
        <v>2018</v>
      </c>
      <c r="E1273" s="13">
        <v>43209</v>
      </c>
      <c r="F1273" s="14">
        <v>0.75</v>
      </c>
      <c r="G1273" s="14">
        <v>0.83333333333333337</v>
      </c>
      <c r="H1273" s="14" t="s">
        <v>14</v>
      </c>
      <c r="P1273" t="str">
        <f t="shared" si="219"/>
        <v>OK</v>
      </c>
    </row>
    <row r="1274" spans="1:16" x14ac:dyDescent="0.25">
      <c r="A1274">
        <f t="shared" si="220"/>
        <v>16</v>
      </c>
      <c r="B1274" s="54">
        <f t="shared" si="221"/>
        <v>5</v>
      </c>
      <c r="C1274" s="55" t="str">
        <f t="shared" si="222"/>
        <v>avril</v>
      </c>
      <c r="D1274">
        <f t="shared" si="223"/>
        <v>2018</v>
      </c>
      <c r="E1274" s="13">
        <v>43209</v>
      </c>
      <c r="F1274" s="14">
        <v>0.83333333333333337</v>
      </c>
      <c r="G1274" s="14">
        <v>0.9375</v>
      </c>
      <c r="H1274" s="14" t="s">
        <v>10</v>
      </c>
      <c r="P1274" t="str">
        <f t="shared" si="219"/>
        <v>OK</v>
      </c>
    </row>
    <row r="1275" spans="1:16" x14ac:dyDescent="0.25">
      <c r="A1275">
        <f t="shared" si="220"/>
        <v>16</v>
      </c>
      <c r="B1275" s="54">
        <f t="shared" si="221"/>
        <v>6</v>
      </c>
      <c r="C1275" s="55" t="str">
        <f t="shared" si="222"/>
        <v>avril</v>
      </c>
      <c r="D1275">
        <f t="shared" si="223"/>
        <v>2018</v>
      </c>
      <c r="E1275" s="13">
        <v>43210</v>
      </c>
      <c r="F1275" s="14">
        <v>0.375</v>
      </c>
      <c r="G1275" s="14">
        <v>0.47916666666666669</v>
      </c>
      <c r="H1275" s="14" t="s">
        <v>21</v>
      </c>
      <c r="P1275" t="str">
        <f t="shared" si="219"/>
        <v>OK</v>
      </c>
    </row>
    <row r="1276" spans="1:16" x14ac:dyDescent="0.25">
      <c r="A1276">
        <f t="shared" si="220"/>
        <v>16</v>
      </c>
      <c r="B1276" s="54">
        <f t="shared" si="221"/>
        <v>6</v>
      </c>
      <c r="C1276" s="55" t="str">
        <f t="shared" si="222"/>
        <v>avril</v>
      </c>
      <c r="D1276">
        <f t="shared" si="223"/>
        <v>2018</v>
      </c>
      <c r="E1276" s="13">
        <v>43210</v>
      </c>
      <c r="F1276" s="14">
        <v>0.52083333333333337</v>
      </c>
      <c r="G1276" s="14">
        <v>0.5625</v>
      </c>
      <c r="H1276" s="14" t="s">
        <v>13</v>
      </c>
      <c r="P1276" t="str">
        <f t="shared" si="219"/>
        <v>OK</v>
      </c>
    </row>
    <row r="1277" spans="1:16" x14ac:dyDescent="0.25">
      <c r="A1277">
        <f t="shared" si="220"/>
        <v>16</v>
      </c>
      <c r="B1277" s="54">
        <f t="shared" si="221"/>
        <v>6</v>
      </c>
      <c r="C1277" s="55" t="str">
        <f t="shared" si="222"/>
        <v>avril</v>
      </c>
      <c r="D1277">
        <f t="shared" si="223"/>
        <v>2018</v>
      </c>
      <c r="E1277" s="13">
        <v>43210</v>
      </c>
      <c r="F1277" s="14">
        <v>0.58333333333333337</v>
      </c>
      <c r="G1277" s="14">
        <v>0.66666666666666663</v>
      </c>
      <c r="H1277" s="14" t="s">
        <v>6</v>
      </c>
      <c r="P1277" t="str">
        <f t="shared" si="219"/>
        <v>OK</v>
      </c>
    </row>
    <row r="1278" spans="1:16" x14ac:dyDescent="0.25">
      <c r="A1278">
        <f t="shared" si="220"/>
        <v>16</v>
      </c>
      <c r="B1278" s="54">
        <f t="shared" si="221"/>
        <v>6</v>
      </c>
      <c r="C1278" s="55" t="str">
        <f t="shared" si="222"/>
        <v>avril</v>
      </c>
      <c r="D1278">
        <f t="shared" si="223"/>
        <v>2018</v>
      </c>
      <c r="E1278" s="13">
        <v>43210</v>
      </c>
      <c r="F1278" s="14">
        <v>0.66666666666666663</v>
      </c>
      <c r="G1278" s="14">
        <v>0.75</v>
      </c>
      <c r="H1278" s="14" t="s">
        <v>6</v>
      </c>
      <c r="P1278" t="str">
        <f t="shared" si="219"/>
        <v>OK</v>
      </c>
    </row>
    <row r="1279" spans="1:16" x14ac:dyDescent="0.25">
      <c r="A1279">
        <f t="shared" si="220"/>
        <v>16</v>
      </c>
      <c r="B1279" s="54">
        <f t="shared" si="221"/>
        <v>6</v>
      </c>
      <c r="C1279" s="55" t="str">
        <f t="shared" si="222"/>
        <v>avril</v>
      </c>
      <c r="D1279">
        <f t="shared" si="223"/>
        <v>2018</v>
      </c>
      <c r="E1279" s="13">
        <v>43210</v>
      </c>
      <c r="F1279" s="14">
        <v>0.75</v>
      </c>
      <c r="G1279" s="14">
        <v>0.83333333333333337</v>
      </c>
      <c r="H1279" s="14" t="s">
        <v>14</v>
      </c>
      <c r="P1279" t="str">
        <f t="shared" si="219"/>
        <v>OK</v>
      </c>
    </row>
    <row r="1280" spans="1:16" x14ac:dyDescent="0.25">
      <c r="A1280">
        <f t="shared" si="220"/>
        <v>16</v>
      </c>
      <c r="B1280" s="54">
        <f t="shared" si="221"/>
        <v>6</v>
      </c>
      <c r="C1280" s="55" t="str">
        <f t="shared" si="222"/>
        <v>avril</v>
      </c>
      <c r="D1280">
        <f t="shared" si="223"/>
        <v>2018</v>
      </c>
      <c r="E1280" s="13">
        <v>43210</v>
      </c>
      <c r="F1280" s="14">
        <v>0.83333333333333337</v>
      </c>
      <c r="G1280" s="14">
        <v>0.875</v>
      </c>
      <c r="H1280" s="14" t="s">
        <v>10</v>
      </c>
      <c r="P1280" t="str">
        <f t="shared" si="219"/>
        <v>OK</v>
      </c>
    </row>
    <row r="1281" spans="1:16" x14ac:dyDescent="0.25">
      <c r="A1281">
        <f t="shared" si="220"/>
        <v>16</v>
      </c>
      <c r="B1281" s="54">
        <f t="shared" si="221"/>
        <v>6</v>
      </c>
      <c r="C1281" s="55" t="str">
        <f t="shared" si="222"/>
        <v>avril</v>
      </c>
      <c r="D1281">
        <f t="shared" si="223"/>
        <v>2018</v>
      </c>
      <c r="E1281" s="13">
        <v>43210</v>
      </c>
      <c r="F1281" s="14">
        <v>0.875</v>
      </c>
      <c r="G1281" s="14">
        <v>0.9375</v>
      </c>
      <c r="H1281" s="14" t="s">
        <v>22</v>
      </c>
      <c r="P1281" t="str">
        <f t="shared" si="219"/>
        <v>OK</v>
      </c>
    </row>
    <row r="1282" spans="1:16" x14ac:dyDescent="0.25">
      <c r="A1282">
        <f t="shared" si="220"/>
        <v>16</v>
      </c>
      <c r="B1282" s="54">
        <f t="shared" si="221"/>
        <v>7</v>
      </c>
      <c r="C1282" s="55" t="str">
        <f t="shared" si="222"/>
        <v>avril</v>
      </c>
      <c r="D1282">
        <f t="shared" si="223"/>
        <v>2018</v>
      </c>
      <c r="E1282" s="13">
        <v>43211</v>
      </c>
      <c r="F1282" s="14">
        <v>0.33333333333333331</v>
      </c>
      <c r="G1282" s="14">
        <v>0.375</v>
      </c>
      <c r="H1282" s="14" t="s">
        <v>7</v>
      </c>
      <c r="P1282" t="str">
        <f t="shared" ref="P1282:P1318" si="224">IF(E1281+G1281&gt;E1282+F1282,"Erreur","OK")</f>
        <v>OK</v>
      </c>
    </row>
    <row r="1283" spans="1:16" x14ac:dyDescent="0.25">
      <c r="A1283">
        <f t="shared" ref="A1283:A1318" si="225">WEEKNUM(E1283,2)</f>
        <v>16</v>
      </c>
      <c r="B1283" s="54">
        <f t="shared" si="221"/>
        <v>7</v>
      </c>
      <c r="C1283" s="55" t="str">
        <f t="shared" si="222"/>
        <v>avril</v>
      </c>
      <c r="D1283">
        <f t="shared" si="223"/>
        <v>2018</v>
      </c>
      <c r="E1283" s="13">
        <v>43211</v>
      </c>
      <c r="F1283" s="14">
        <v>0.375</v>
      </c>
      <c r="G1283" s="14">
        <v>0.45833333333333331</v>
      </c>
      <c r="H1283" s="14" t="s">
        <v>23</v>
      </c>
      <c r="P1283" t="str">
        <f t="shared" si="224"/>
        <v>OK</v>
      </c>
    </row>
    <row r="1284" spans="1:16" x14ac:dyDescent="0.25">
      <c r="A1284">
        <f t="shared" si="225"/>
        <v>16</v>
      </c>
      <c r="B1284" s="54">
        <f t="shared" si="221"/>
        <v>7</v>
      </c>
      <c r="C1284" s="55" t="str">
        <f t="shared" si="222"/>
        <v>avril</v>
      </c>
      <c r="D1284">
        <f t="shared" si="223"/>
        <v>2018</v>
      </c>
      <c r="E1284" s="13">
        <v>43211</v>
      </c>
      <c r="F1284" s="14">
        <v>0.45833333333333331</v>
      </c>
      <c r="G1284" s="14">
        <v>0.60416666666666663</v>
      </c>
      <c r="H1284" s="14" t="s">
        <v>10</v>
      </c>
      <c r="P1284" t="str">
        <f t="shared" si="224"/>
        <v>OK</v>
      </c>
    </row>
    <row r="1285" spans="1:16" x14ac:dyDescent="0.25">
      <c r="A1285">
        <f t="shared" si="225"/>
        <v>16</v>
      </c>
      <c r="B1285" s="54">
        <f t="shared" si="221"/>
        <v>7</v>
      </c>
      <c r="C1285" s="55" t="str">
        <f t="shared" si="222"/>
        <v>avril</v>
      </c>
      <c r="D1285">
        <f t="shared" si="223"/>
        <v>2018</v>
      </c>
      <c r="E1285" s="13">
        <v>43211</v>
      </c>
      <c r="F1285" s="14">
        <v>0.60416666666666663</v>
      </c>
      <c r="G1285" s="14">
        <v>0.79166666666666663</v>
      </c>
      <c r="H1285" s="14" t="s">
        <v>24</v>
      </c>
      <c r="P1285" t="str">
        <f t="shared" si="224"/>
        <v>OK</v>
      </c>
    </row>
    <row r="1286" spans="1:16" x14ac:dyDescent="0.25">
      <c r="A1286">
        <f t="shared" si="225"/>
        <v>16</v>
      </c>
      <c r="B1286" s="54">
        <f t="shared" si="221"/>
        <v>7</v>
      </c>
      <c r="C1286" s="55" t="str">
        <f t="shared" si="222"/>
        <v>avril</v>
      </c>
      <c r="D1286">
        <f t="shared" si="223"/>
        <v>2018</v>
      </c>
      <c r="E1286" s="13">
        <v>43211</v>
      </c>
      <c r="F1286" s="14">
        <v>0.79166666666666663</v>
      </c>
      <c r="G1286" s="14">
        <v>0.84375</v>
      </c>
      <c r="H1286" s="14" t="s">
        <v>25</v>
      </c>
      <c r="P1286" t="str">
        <f t="shared" si="224"/>
        <v>OK</v>
      </c>
    </row>
    <row r="1287" spans="1:16" x14ac:dyDescent="0.25">
      <c r="A1287">
        <f t="shared" si="225"/>
        <v>16</v>
      </c>
      <c r="B1287" s="54">
        <f t="shared" si="221"/>
        <v>1</v>
      </c>
      <c r="C1287" s="55" t="str">
        <f t="shared" si="222"/>
        <v>avril</v>
      </c>
      <c r="D1287">
        <f t="shared" si="223"/>
        <v>2018</v>
      </c>
      <c r="E1287" s="13">
        <v>43212</v>
      </c>
      <c r="F1287" s="14">
        <v>0.3125</v>
      </c>
      <c r="G1287" s="14">
        <v>0.41666666666666669</v>
      </c>
      <c r="H1287" s="14" t="s">
        <v>10</v>
      </c>
      <c r="P1287" t="str">
        <f t="shared" si="224"/>
        <v>OK</v>
      </c>
    </row>
    <row r="1288" spans="1:16" x14ac:dyDescent="0.25">
      <c r="A1288">
        <f t="shared" si="225"/>
        <v>16</v>
      </c>
      <c r="B1288" s="54">
        <f t="shared" si="221"/>
        <v>1</v>
      </c>
      <c r="C1288" s="55" t="str">
        <f t="shared" si="222"/>
        <v>avril</v>
      </c>
      <c r="D1288">
        <f t="shared" si="223"/>
        <v>2018</v>
      </c>
      <c r="E1288" s="13">
        <v>43212</v>
      </c>
      <c r="F1288" s="14">
        <v>0.41666666666666669</v>
      </c>
      <c r="G1288" s="14">
        <v>0.5625</v>
      </c>
      <c r="H1288" s="14" t="s">
        <v>14</v>
      </c>
      <c r="P1288" t="str">
        <f t="shared" si="224"/>
        <v>OK</v>
      </c>
    </row>
    <row r="1289" spans="1:16" x14ac:dyDescent="0.25">
      <c r="A1289">
        <f t="shared" si="225"/>
        <v>17</v>
      </c>
      <c r="B1289" s="54">
        <f t="shared" si="221"/>
        <v>2</v>
      </c>
      <c r="C1289" s="55" t="str">
        <f t="shared" si="222"/>
        <v>avril</v>
      </c>
      <c r="D1289">
        <f t="shared" si="223"/>
        <v>2018</v>
      </c>
      <c r="E1289" s="13">
        <v>43213</v>
      </c>
      <c r="F1289" s="14">
        <v>0.375</v>
      </c>
      <c r="G1289" s="14">
        <v>0.44791666666666669</v>
      </c>
      <c r="H1289" s="14" t="s">
        <v>6</v>
      </c>
      <c r="P1289" t="str">
        <f t="shared" si="224"/>
        <v>OK</v>
      </c>
    </row>
    <row r="1290" spans="1:16" x14ac:dyDescent="0.25">
      <c r="A1290">
        <f t="shared" si="225"/>
        <v>17</v>
      </c>
      <c r="B1290" s="54">
        <f t="shared" si="221"/>
        <v>2</v>
      </c>
      <c r="C1290" s="55" t="str">
        <f t="shared" si="222"/>
        <v>avril</v>
      </c>
      <c r="D1290">
        <f t="shared" si="223"/>
        <v>2018</v>
      </c>
      <c r="E1290" s="13">
        <v>43213</v>
      </c>
      <c r="F1290" s="14">
        <v>0.5</v>
      </c>
      <c r="G1290" s="14">
        <v>0.5625</v>
      </c>
      <c r="H1290" s="14" t="s">
        <v>7</v>
      </c>
      <c r="P1290" t="str">
        <f t="shared" si="224"/>
        <v>OK</v>
      </c>
    </row>
    <row r="1291" spans="1:16" x14ac:dyDescent="0.25">
      <c r="A1291">
        <f t="shared" si="225"/>
        <v>17</v>
      </c>
      <c r="B1291" s="54">
        <f t="shared" si="221"/>
        <v>2</v>
      </c>
      <c r="C1291" s="55" t="str">
        <f t="shared" si="222"/>
        <v>avril</v>
      </c>
      <c r="D1291">
        <f t="shared" si="223"/>
        <v>2018</v>
      </c>
      <c r="E1291" s="13">
        <v>43213</v>
      </c>
      <c r="F1291" s="14">
        <v>0.58333333333333337</v>
      </c>
      <c r="G1291" s="14">
        <v>0.64583333333333337</v>
      </c>
      <c r="H1291" s="14" t="s">
        <v>8</v>
      </c>
      <c r="P1291" t="str">
        <f t="shared" si="224"/>
        <v>OK</v>
      </c>
    </row>
    <row r="1292" spans="1:16" x14ac:dyDescent="0.25">
      <c r="A1292">
        <f t="shared" si="225"/>
        <v>17</v>
      </c>
      <c r="B1292" s="54">
        <f t="shared" si="221"/>
        <v>2</v>
      </c>
      <c r="C1292" s="55" t="str">
        <f t="shared" si="222"/>
        <v>avril</v>
      </c>
      <c r="D1292">
        <f t="shared" si="223"/>
        <v>2018</v>
      </c>
      <c r="E1292" s="13">
        <v>43213</v>
      </c>
      <c r="F1292" s="14">
        <v>0.64583333333333337</v>
      </c>
      <c r="G1292" s="14">
        <v>0.70833333333333337</v>
      </c>
      <c r="H1292" s="14" t="s">
        <v>9</v>
      </c>
      <c r="P1292" t="str">
        <f t="shared" si="224"/>
        <v>OK</v>
      </c>
    </row>
    <row r="1293" spans="1:16" x14ac:dyDescent="0.25">
      <c r="A1293">
        <f t="shared" si="225"/>
        <v>17</v>
      </c>
      <c r="B1293" s="54">
        <f t="shared" si="221"/>
        <v>2</v>
      </c>
      <c r="C1293" s="55" t="str">
        <f t="shared" si="222"/>
        <v>avril</v>
      </c>
      <c r="D1293">
        <f t="shared" si="223"/>
        <v>2018</v>
      </c>
      <c r="E1293" s="13">
        <v>43213</v>
      </c>
      <c r="F1293" s="14">
        <v>0.70833333333333337</v>
      </c>
      <c r="G1293" s="14">
        <v>0.75</v>
      </c>
      <c r="H1293" s="14" t="s">
        <v>7</v>
      </c>
      <c r="P1293" t="str">
        <f t="shared" si="224"/>
        <v>OK</v>
      </c>
    </row>
    <row r="1294" spans="1:16" x14ac:dyDescent="0.25">
      <c r="A1294">
        <f t="shared" si="225"/>
        <v>17</v>
      </c>
      <c r="B1294" s="54">
        <f t="shared" si="221"/>
        <v>2</v>
      </c>
      <c r="C1294" s="55" t="str">
        <f t="shared" si="222"/>
        <v>avril</v>
      </c>
      <c r="D1294">
        <f t="shared" si="223"/>
        <v>2018</v>
      </c>
      <c r="E1294" s="13">
        <v>43213</v>
      </c>
      <c r="F1294" s="14">
        <v>0.75</v>
      </c>
      <c r="G1294" s="14">
        <v>0.9375</v>
      </c>
      <c r="H1294" s="14" t="s">
        <v>10</v>
      </c>
      <c r="P1294" t="str">
        <f t="shared" si="224"/>
        <v>OK</v>
      </c>
    </row>
    <row r="1295" spans="1:16" x14ac:dyDescent="0.25">
      <c r="A1295">
        <f t="shared" si="225"/>
        <v>17</v>
      </c>
      <c r="B1295" s="54">
        <f t="shared" si="221"/>
        <v>3</v>
      </c>
      <c r="C1295" s="55" t="str">
        <f t="shared" si="222"/>
        <v>avril</v>
      </c>
      <c r="D1295">
        <f t="shared" si="223"/>
        <v>2018</v>
      </c>
      <c r="E1295" s="13">
        <v>43214</v>
      </c>
      <c r="F1295" s="14">
        <v>0.3125</v>
      </c>
      <c r="G1295" s="14">
        <v>0.34375</v>
      </c>
      <c r="H1295" s="14" t="s">
        <v>11</v>
      </c>
      <c r="P1295" t="str">
        <f t="shared" si="224"/>
        <v>OK</v>
      </c>
    </row>
    <row r="1296" spans="1:16" x14ac:dyDescent="0.25">
      <c r="A1296">
        <f t="shared" si="225"/>
        <v>17</v>
      </c>
      <c r="B1296" s="54">
        <f t="shared" si="221"/>
        <v>3</v>
      </c>
      <c r="C1296" s="55" t="str">
        <f t="shared" si="222"/>
        <v>avril</v>
      </c>
      <c r="D1296">
        <f t="shared" si="223"/>
        <v>2018</v>
      </c>
      <c r="E1296" s="13">
        <v>43214</v>
      </c>
      <c r="F1296" s="14">
        <v>0.35416666666666669</v>
      </c>
      <c r="G1296" s="14">
        <v>0.5</v>
      </c>
      <c r="H1296" s="14" t="s">
        <v>12</v>
      </c>
      <c r="P1296" t="str">
        <f t="shared" si="224"/>
        <v>OK</v>
      </c>
    </row>
    <row r="1297" spans="1:16" x14ac:dyDescent="0.25">
      <c r="A1297">
        <f t="shared" si="225"/>
        <v>17</v>
      </c>
      <c r="B1297" s="54">
        <f t="shared" si="221"/>
        <v>3</v>
      </c>
      <c r="C1297" s="55" t="str">
        <f t="shared" si="222"/>
        <v>avril</v>
      </c>
      <c r="D1297">
        <f t="shared" si="223"/>
        <v>2018</v>
      </c>
      <c r="E1297" s="13">
        <v>43214</v>
      </c>
      <c r="F1297" s="14">
        <v>0.52083333333333337</v>
      </c>
      <c r="G1297" s="14">
        <v>0.5625</v>
      </c>
      <c r="H1297" s="14" t="s">
        <v>13</v>
      </c>
      <c r="P1297" t="str">
        <f t="shared" si="224"/>
        <v>OK</v>
      </c>
    </row>
    <row r="1298" spans="1:16" x14ac:dyDescent="0.25">
      <c r="A1298">
        <f t="shared" si="225"/>
        <v>17</v>
      </c>
      <c r="B1298" s="54">
        <f t="shared" si="221"/>
        <v>3</v>
      </c>
      <c r="C1298" s="55" t="str">
        <f t="shared" si="222"/>
        <v>avril</v>
      </c>
      <c r="D1298">
        <f t="shared" si="223"/>
        <v>2018</v>
      </c>
      <c r="E1298" s="13">
        <v>43214</v>
      </c>
      <c r="F1298" s="14">
        <v>0.58333333333333337</v>
      </c>
      <c r="G1298" s="14">
        <v>0.75</v>
      </c>
      <c r="H1298" s="14" t="s">
        <v>6</v>
      </c>
      <c r="P1298" t="str">
        <f t="shared" si="224"/>
        <v>OK</v>
      </c>
    </row>
    <row r="1299" spans="1:16" x14ac:dyDescent="0.25">
      <c r="A1299">
        <f t="shared" si="225"/>
        <v>17</v>
      </c>
      <c r="B1299" s="54">
        <f t="shared" si="221"/>
        <v>3</v>
      </c>
      <c r="C1299" s="55" t="str">
        <f t="shared" si="222"/>
        <v>avril</v>
      </c>
      <c r="D1299">
        <f t="shared" si="223"/>
        <v>2018</v>
      </c>
      <c r="E1299" s="13">
        <v>43214</v>
      </c>
      <c r="F1299" s="14">
        <v>0.75</v>
      </c>
      <c r="G1299" s="14">
        <v>0.83333333333333337</v>
      </c>
      <c r="H1299" s="14" t="s">
        <v>14</v>
      </c>
      <c r="P1299" t="str">
        <f t="shared" si="224"/>
        <v>OK</v>
      </c>
    </row>
    <row r="1300" spans="1:16" x14ac:dyDescent="0.25">
      <c r="A1300">
        <f t="shared" si="225"/>
        <v>17</v>
      </c>
      <c r="B1300" s="54">
        <f t="shared" si="221"/>
        <v>3</v>
      </c>
      <c r="C1300" s="55" t="str">
        <f t="shared" si="222"/>
        <v>avril</v>
      </c>
      <c r="D1300">
        <f t="shared" si="223"/>
        <v>2018</v>
      </c>
      <c r="E1300" s="13">
        <v>43214</v>
      </c>
      <c r="F1300" s="14">
        <v>0.83333333333333337</v>
      </c>
      <c r="G1300" s="14">
        <v>0.9375</v>
      </c>
      <c r="H1300" s="14" t="s">
        <v>10</v>
      </c>
      <c r="P1300" t="str">
        <f t="shared" si="224"/>
        <v>OK</v>
      </c>
    </row>
    <row r="1301" spans="1:16" x14ac:dyDescent="0.25">
      <c r="A1301">
        <f t="shared" si="225"/>
        <v>17</v>
      </c>
      <c r="B1301" s="54">
        <f t="shared" si="221"/>
        <v>4</v>
      </c>
      <c r="C1301" s="55" t="str">
        <f t="shared" si="222"/>
        <v>avril</v>
      </c>
      <c r="D1301">
        <f t="shared" si="223"/>
        <v>2018</v>
      </c>
      <c r="E1301" s="13">
        <v>43215</v>
      </c>
      <c r="F1301" s="14">
        <v>0.33333333333333331</v>
      </c>
      <c r="G1301" s="14">
        <v>0.41666666666666669</v>
      </c>
      <c r="H1301" s="14" t="s">
        <v>6</v>
      </c>
      <c r="P1301" t="str">
        <f t="shared" si="224"/>
        <v>OK</v>
      </c>
    </row>
    <row r="1302" spans="1:16" x14ac:dyDescent="0.25">
      <c r="A1302">
        <f t="shared" si="225"/>
        <v>17</v>
      </c>
      <c r="B1302" s="54">
        <f t="shared" si="221"/>
        <v>4</v>
      </c>
      <c r="C1302" s="55" t="str">
        <f t="shared" si="222"/>
        <v>avril</v>
      </c>
      <c r="D1302">
        <f t="shared" si="223"/>
        <v>2018</v>
      </c>
      <c r="E1302" s="13">
        <v>43215</v>
      </c>
      <c r="F1302" s="14">
        <v>0.41666666666666669</v>
      </c>
      <c r="G1302" s="14">
        <v>0.5</v>
      </c>
      <c r="H1302" s="14" t="s">
        <v>6</v>
      </c>
      <c r="P1302" t="str">
        <f t="shared" si="224"/>
        <v>OK</v>
      </c>
    </row>
    <row r="1303" spans="1:16" x14ac:dyDescent="0.25">
      <c r="A1303">
        <f t="shared" si="225"/>
        <v>17</v>
      </c>
      <c r="B1303" s="54">
        <f t="shared" si="221"/>
        <v>4</v>
      </c>
      <c r="C1303" s="55" t="str">
        <f t="shared" si="222"/>
        <v>avril</v>
      </c>
      <c r="D1303">
        <f t="shared" si="223"/>
        <v>2018</v>
      </c>
      <c r="E1303" s="13">
        <v>43215</v>
      </c>
      <c r="F1303" s="14">
        <v>0.52083333333333337</v>
      </c>
      <c r="G1303" s="14">
        <v>0.60416666666666663</v>
      </c>
      <c r="H1303" s="14" t="s">
        <v>10</v>
      </c>
      <c r="P1303" t="str">
        <f t="shared" si="224"/>
        <v>OK</v>
      </c>
    </row>
    <row r="1304" spans="1:16" x14ac:dyDescent="0.25">
      <c r="A1304">
        <f t="shared" si="225"/>
        <v>17</v>
      </c>
      <c r="B1304" s="54">
        <f t="shared" si="221"/>
        <v>4</v>
      </c>
      <c r="C1304" s="55" t="str">
        <f t="shared" si="222"/>
        <v>avril</v>
      </c>
      <c r="D1304">
        <f t="shared" si="223"/>
        <v>2018</v>
      </c>
      <c r="E1304" s="13">
        <v>43215</v>
      </c>
      <c r="F1304" s="14">
        <v>0.60416666666666663</v>
      </c>
      <c r="G1304" s="14">
        <v>0.79166666666666663</v>
      </c>
      <c r="H1304" s="14" t="s">
        <v>14</v>
      </c>
      <c r="P1304" t="str">
        <f t="shared" si="224"/>
        <v>OK</v>
      </c>
    </row>
    <row r="1305" spans="1:16" x14ac:dyDescent="0.25">
      <c r="A1305">
        <f t="shared" si="225"/>
        <v>17</v>
      </c>
      <c r="B1305" s="54">
        <f t="shared" si="221"/>
        <v>4</v>
      </c>
      <c r="C1305" s="55" t="str">
        <f t="shared" si="222"/>
        <v>avril</v>
      </c>
      <c r="D1305">
        <f t="shared" si="223"/>
        <v>2018</v>
      </c>
      <c r="E1305" s="13">
        <v>43215</v>
      </c>
      <c r="F1305" s="14">
        <v>0.79166666666666663</v>
      </c>
      <c r="G1305" s="14">
        <v>0.83333333333333337</v>
      </c>
      <c r="H1305" s="14" t="s">
        <v>10</v>
      </c>
      <c r="P1305" t="str">
        <f t="shared" si="224"/>
        <v>OK</v>
      </c>
    </row>
    <row r="1306" spans="1:16" x14ac:dyDescent="0.25">
      <c r="A1306">
        <f t="shared" si="225"/>
        <v>17</v>
      </c>
      <c r="B1306" s="54">
        <f t="shared" si="221"/>
        <v>4</v>
      </c>
      <c r="C1306" s="55" t="str">
        <f t="shared" si="222"/>
        <v>avril</v>
      </c>
      <c r="D1306">
        <f t="shared" si="223"/>
        <v>2018</v>
      </c>
      <c r="E1306" s="13">
        <v>43215</v>
      </c>
      <c r="F1306" s="14">
        <v>0.83333333333333337</v>
      </c>
      <c r="G1306" s="14">
        <v>0.9375</v>
      </c>
      <c r="H1306" s="14" t="s">
        <v>25</v>
      </c>
      <c r="P1306" t="str">
        <f t="shared" si="224"/>
        <v>OK</v>
      </c>
    </row>
    <row r="1307" spans="1:16" x14ac:dyDescent="0.25">
      <c r="A1307">
        <f t="shared" si="225"/>
        <v>17</v>
      </c>
      <c r="B1307" s="54">
        <f t="shared" si="221"/>
        <v>5</v>
      </c>
      <c r="C1307" s="55" t="str">
        <f t="shared" si="222"/>
        <v>avril</v>
      </c>
      <c r="D1307">
        <f t="shared" si="223"/>
        <v>2018</v>
      </c>
      <c r="E1307" s="13">
        <v>43216</v>
      </c>
      <c r="F1307" s="14">
        <v>0.35416666666666669</v>
      </c>
      <c r="G1307" s="14">
        <v>0.41666666666666669</v>
      </c>
      <c r="H1307" s="14" t="s">
        <v>9</v>
      </c>
      <c r="P1307" t="str">
        <f t="shared" si="224"/>
        <v>OK</v>
      </c>
    </row>
    <row r="1308" spans="1:16" x14ac:dyDescent="0.25">
      <c r="A1308">
        <f t="shared" si="225"/>
        <v>17</v>
      </c>
      <c r="B1308" s="54">
        <f t="shared" si="221"/>
        <v>5</v>
      </c>
      <c r="C1308" s="55" t="str">
        <f t="shared" si="222"/>
        <v>avril</v>
      </c>
      <c r="D1308">
        <f t="shared" si="223"/>
        <v>2018</v>
      </c>
      <c r="E1308" s="13">
        <v>43216</v>
      </c>
      <c r="F1308" s="14">
        <v>0.52083333333333337</v>
      </c>
      <c r="G1308" s="14">
        <v>0.5625</v>
      </c>
      <c r="H1308" s="14" t="s">
        <v>18</v>
      </c>
      <c r="P1308" t="str">
        <f t="shared" si="224"/>
        <v>OK</v>
      </c>
    </row>
    <row r="1309" spans="1:16" x14ac:dyDescent="0.25">
      <c r="A1309">
        <f t="shared" si="225"/>
        <v>17</v>
      </c>
      <c r="B1309" s="54">
        <f t="shared" si="221"/>
        <v>5</v>
      </c>
      <c r="C1309" s="55" t="str">
        <f t="shared" si="222"/>
        <v>avril</v>
      </c>
      <c r="D1309">
        <f t="shared" si="223"/>
        <v>2018</v>
      </c>
      <c r="E1309" s="13">
        <v>43216</v>
      </c>
      <c r="F1309" s="14">
        <v>0.58333333333333337</v>
      </c>
      <c r="G1309" s="14">
        <v>0.61111111111111105</v>
      </c>
      <c r="H1309" s="14" t="s">
        <v>19</v>
      </c>
      <c r="P1309" t="str">
        <f t="shared" si="224"/>
        <v>OK</v>
      </c>
    </row>
    <row r="1310" spans="1:16" x14ac:dyDescent="0.25">
      <c r="A1310">
        <f t="shared" si="225"/>
        <v>17</v>
      </c>
      <c r="B1310" s="54">
        <f t="shared" si="221"/>
        <v>5</v>
      </c>
      <c r="C1310" s="55" t="str">
        <f t="shared" si="222"/>
        <v>avril</v>
      </c>
      <c r="D1310">
        <f t="shared" si="223"/>
        <v>2018</v>
      </c>
      <c r="E1310" s="13">
        <v>43216</v>
      </c>
      <c r="F1310" s="14">
        <v>0.61458333333333337</v>
      </c>
      <c r="G1310" s="14">
        <v>0.64236111111111105</v>
      </c>
      <c r="H1310" s="14" t="s">
        <v>19</v>
      </c>
      <c r="P1310" t="str">
        <f t="shared" si="224"/>
        <v>OK</v>
      </c>
    </row>
    <row r="1311" spans="1:16" x14ac:dyDescent="0.25">
      <c r="A1311">
        <f t="shared" si="225"/>
        <v>17</v>
      </c>
      <c r="B1311" s="54">
        <f t="shared" si="221"/>
        <v>5</v>
      </c>
      <c r="C1311" s="55" t="str">
        <f t="shared" si="222"/>
        <v>avril</v>
      </c>
      <c r="D1311">
        <f t="shared" si="223"/>
        <v>2018</v>
      </c>
      <c r="E1311" s="13">
        <v>43216</v>
      </c>
      <c r="F1311" s="14">
        <v>0.66666666666666663</v>
      </c>
      <c r="G1311" s="14">
        <v>0.75</v>
      </c>
      <c r="H1311" s="14" t="s">
        <v>6</v>
      </c>
      <c r="P1311" t="str">
        <f t="shared" si="224"/>
        <v>OK</v>
      </c>
    </row>
    <row r="1312" spans="1:16" x14ac:dyDescent="0.25">
      <c r="A1312">
        <f t="shared" si="225"/>
        <v>17</v>
      </c>
      <c r="B1312" s="54">
        <f t="shared" si="221"/>
        <v>5</v>
      </c>
      <c r="C1312" s="55" t="str">
        <f t="shared" si="222"/>
        <v>avril</v>
      </c>
      <c r="D1312">
        <f t="shared" si="223"/>
        <v>2018</v>
      </c>
      <c r="E1312" s="13">
        <v>43216</v>
      </c>
      <c r="F1312" s="14">
        <v>0.75</v>
      </c>
      <c r="G1312" s="14">
        <v>0.83333333333333337</v>
      </c>
      <c r="H1312" s="14" t="s">
        <v>14</v>
      </c>
      <c r="P1312" t="str">
        <f t="shared" si="224"/>
        <v>OK</v>
      </c>
    </row>
    <row r="1313" spans="1:16" x14ac:dyDescent="0.25">
      <c r="A1313">
        <f t="shared" si="225"/>
        <v>17</v>
      </c>
      <c r="B1313" s="54">
        <f t="shared" si="221"/>
        <v>5</v>
      </c>
      <c r="C1313" s="55" t="str">
        <f t="shared" si="222"/>
        <v>avril</v>
      </c>
      <c r="D1313">
        <f t="shared" si="223"/>
        <v>2018</v>
      </c>
      <c r="E1313" s="13">
        <v>43216</v>
      </c>
      <c r="F1313" s="14">
        <v>0.83333333333333337</v>
      </c>
      <c r="G1313" s="14">
        <v>0.9375</v>
      </c>
      <c r="H1313" s="14" t="s">
        <v>10</v>
      </c>
      <c r="P1313" t="str">
        <f t="shared" si="224"/>
        <v>OK</v>
      </c>
    </row>
    <row r="1314" spans="1:16" x14ac:dyDescent="0.25">
      <c r="A1314">
        <f t="shared" si="225"/>
        <v>17</v>
      </c>
      <c r="B1314" s="54">
        <f t="shared" si="221"/>
        <v>6</v>
      </c>
      <c r="C1314" s="55" t="str">
        <f t="shared" si="222"/>
        <v>avril</v>
      </c>
      <c r="D1314">
        <f t="shared" si="223"/>
        <v>2018</v>
      </c>
      <c r="E1314" s="13">
        <v>43217</v>
      </c>
      <c r="F1314" s="14">
        <v>0.375</v>
      </c>
      <c r="G1314" s="14">
        <v>0.47916666666666669</v>
      </c>
      <c r="H1314" s="14" t="s">
        <v>21</v>
      </c>
      <c r="P1314" t="str">
        <f t="shared" si="224"/>
        <v>OK</v>
      </c>
    </row>
    <row r="1315" spans="1:16" x14ac:dyDescent="0.25">
      <c r="A1315">
        <f t="shared" si="225"/>
        <v>17</v>
      </c>
      <c r="B1315" s="54">
        <f t="shared" si="221"/>
        <v>6</v>
      </c>
      <c r="C1315" s="55" t="str">
        <f t="shared" si="222"/>
        <v>avril</v>
      </c>
      <c r="D1315">
        <f t="shared" si="223"/>
        <v>2018</v>
      </c>
      <c r="E1315" s="13">
        <v>43217</v>
      </c>
      <c r="F1315" s="14">
        <v>0.52083333333333337</v>
      </c>
      <c r="G1315" s="14">
        <v>0.5625</v>
      </c>
      <c r="H1315" s="14" t="s">
        <v>13</v>
      </c>
      <c r="P1315" t="str">
        <f t="shared" si="224"/>
        <v>OK</v>
      </c>
    </row>
    <row r="1316" spans="1:16" x14ac:dyDescent="0.25">
      <c r="A1316">
        <f t="shared" si="225"/>
        <v>17</v>
      </c>
      <c r="B1316" s="54">
        <f t="shared" si="221"/>
        <v>6</v>
      </c>
      <c r="C1316" s="55" t="str">
        <f t="shared" si="222"/>
        <v>avril</v>
      </c>
      <c r="D1316">
        <f t="shared" si="223"/>
        <v>2018</v>
      </c>
      <c r="E1316" s="13">
        <v>43217</v>
      </c>
      <c r="F1316" s="14">
        <v>0.58333333333333337</v>
      </c>
      <c r="G1316" s="14">
        <v>0.66666666666666663</v>
      </c>
      <c r="H1316" s="14" t="s">
        <v>6</v>
      </c>
      <c r="P1316" t="str">
        <f t="shared" si="224"/>
        <v>OK</v>
      </c>
    </row>
    <row r="1317" spans="1:16" x14ac:dyDescent="0.25">
      <c r="A1317">
        <f t="shared" si="225"/>
        <v>17</v>
      </c>
      <c r="B1317" s="54">
        <f t="shared" si="221"/>
        <v>6</v>
      </c>
      <c r="C1317" s="55" t="str">
        <f t="shared" si="222"/>
        <v>avril</v>
      </c>
      <c r="D1317">
        <f t="shared" si="223"/>
        <v>2018</v>
      </c>
      <c r="E1317" s="13">
        <v>43217</v>
      </c>
      <c r="F1317" s="14">
        <v>0.66666666666666663</v>
      </c>
      <c r="G1317" s="14">
        <v>0.75</v>
      </c>
      <c r="H1317" s="14" t="s">
        <v>6</v>
      </c>
      <c r="P1317" t="str">
        <f t="shared" si="224"/>
        <v>OK</v>
      </c>
    </row>
    <row r="1318" spans="1:16" x14ac:dyDescent="0.25">
      <c r="A1318">
        <f t="shared" si="225"/>
        <v>17</v>
      </c>
      <c r="B1318" s="54">
        <f t="shared" si="221"/>
        <v>6</v>
      </c>
      <c r="C1318" s="55" t="str">
        <f t="shared" si="222"/>
        <v>avril</v>
      </c>
      <c r="D1318">
        <f t="shared" si="223"/>
        <v>2018</v>
      </c>
      <c r="E1318" s="13">
        <v>43217</v>
      </c>
      <c r="F1318" s="14">
        <v>0.75</v>
      </c>
      <c r="G1318" s="14">
        <v>0.83333333333333337</v>
      </c>
      <c r="H1318" s="14" t="s">
        <v>14</v>
      </c>
      <c r="P1318" t="str">
        <f t="shared" si="224"/>
        <v>OK</v>
      </c>
    </row>
  </sheetData>
  <autoFilter ref="A1:D1318"/>
  <conditionalFormatting sqref="F1:F1048576">
    <cfRule type="expression" dxfId="1" priority="1">
      <formula>$P1="Erreur"</formula>
    </cfRule>
  </conditionalFormatting>
  <dataValidations count="4">
    <dataValidation type="list" allowBlank="1" showInputMessage="1" showErrorMessage="1" sqref="H2:H1048576">
      <formula1>Organisme</formula1>
    </dataValidation>
    <dataValidation type="time" allowBlank="1" showInputMessage="1" showErrorMessage="1" sqref="F1:G1048576">
      <formula1>0.3125</formula1>
      <formula2>0.9375</formula2>
    </dataValidation>
    <dataValidation type="date" operator="greaterThan" allowBlank="1" showInputMessage="1" showErrorMessage="1" sqref="E1:E1048576">
      <formula1>42982</formula1>
    </dataValidation>
    <dataValidation type="whole" allowBlank="1" showInputMessage="1" showErrorMessage="1" sqref="I1:I1048576">
      <formula1>0</formula1>
      <formula2>150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I398"/>
  <sheetViews>
    <sheetView zoomScale="50" zoomScaleNormal="50" workbookViewId="0">
      <selection activeCell="O30" sqref="O30"/>
    </sheetView>
  </sheetViews>
  <sheetFormatPr baseColWidth="10" defaultRowHeight="15" x14ac:dyDescent="0.25"/>
  <cols>
    <col min="1" max="1" width="1.85546875" style="50" bestFit="1" customWidth="1"/>
    <col min="2" max="8" width="40.42578125" style="7" customWidth="1"/>
    <col min="9" max="16384" width="11.42578125" style="7"/>
  </cols>
  <sheetData>
    <row r="1" spans="1:9" s="8" customFormat="1" ht="57.75" customHeight="1" x14ac:dyDescent="0.5">
      <c r="A1" s="45"/>
      <c r="B1" s="31" t="s">
        <v>15</v>
      </c>
      <c r="C1" s="30">
        <v>2018</v>
      </c>
      <c r="D1" s="129" t="str">
        <f>"Planning occupation du " &amp;CHAR(10)&amp;TEXT(B3,"jjjj jj mmmm aaaa")&amp; " au "&amp;TEXT(H3,"jjjj jj mmmm aaaa")</f>
        <v>Planning occupation du 
lundi 12 février 2018 au dimanche 18 février 2018</v>
      </c>
      <c r="E1" s="130"/>
      <c r="F1" s="130"/>
      <c r="G1" s="131"/>
      <c r="H1" s="7"/>
    </row>
    <row r="2" spans="1:9" ht="57.75" customHeight="1" x14ac:dyDescent="0.5">
      <c r="A2" s="45"/>
      <c r="B2" s="31" t="s">
        <v>31</v>
      </c>
      <c r="C2" s="30">
        <v>7</v>
      </c>
      <c r="D2" s="132"/>
      <c r="E2" s="133"/>
      <c r="F2" s="133"/>
      <c r="G2" s="134"/>
      <c r="H2" s="10"/>
    </row>
    <row r="3" spans="1:9" s="52" customFormat="1" ht="27" customHeight="1" x14ac:dyDescent="0.25">
      <c r="A3" s="51"/>
      <c r="B3" s="59">
        <f>7*$C$2+DATE($C$1,1,3)-WEEKDAY(DATE($C$1,1,3))-5</f>
        <v>43143</v>
      </c>
      <c r="C3" s="53">
        <f>B3+1</f>
        <v>43144</v>
      </c>
      <c r="D3" s="53">
        <f t="shared" ref="D3:H3" si="0">C3+1</f>
        <v>43145</v>
      </c>
      <c r="E3" s="53">
        <f t="shared" si="0"/>
        <v>43146</v>
      </c>
      <c r="F3" s="53">
        <f t="shared" si="0"/>
        <v>43147</v>
      </c>
      <c r="G3" s="53">
        <f t="shared" si="0"/>
        <v>43148</v>
      </c>
      <c r="H3" s="53">
        <f t="shared" si="0"/>
        <v>43149</v>
      </c>
    </row>
    <row r="4" spans="1:9" ht="5.25" customHeight="1" x14ac:dyDescent="0.25">
      <c r="A4" s="46">
        <v>0.3125</v>
      </c>
      <c r="B4" s="60"/>
      <c r="C4" s="103" t="s">
        <v>69</v>
      </c>
      <c r="D4" s="40"/>
      <c r="E4" s="40"/>
      <c r="F4" s="40"/>
      <c r="G4" s="40"/>
      <c r="H4" s="115" t="s">
        <v>46</v>
      </c>
      <c r="I4" s="9"/>
    </row>
    <row r="5" spans="1:9" ht="5.25" customHeight="1" x14ac:dyDescent="0.25">
      <c r="A5" s="46">
        <v>0.31597222222222221</v>
      </c>
      <c r="B5" s="42"/>
      <c r="C5" s="104"/>
      <c r="D5" s="44"/>
      <c r="E5" s="44"/>
      <c r="F5" s="44"/>
      <c r="G5" s="44"/>
      <c r="H5" s="116"/>
      <c r="I5" s="9"/>
    </row>
    <row r="6" spans="1:9" ht="5.25" customHeight="1" x14ac:dyDescent="0.25">
      <c r="A6" s="46">
        <v>0.31944444444444398</v>
      </c>
      <c r="B6" s="42"/>
      <c r="C6" s="104"/>
      <c r="D6" s="44"/>
      <c r="E6" s="44"/>
      <c r="F6" s="44"/>
      <c r="G6" s="44"/>
      <c r="H6" s="116"/>
      <c r="I6" s="9"/>
    </row>
    <row r="7" spans="1:9" ht="5.25" customHeight="1" x14ac:dyDescent="0.25">
      <c r="A7" s="46">
        <v>0.32291666666666702</v>
      </c>
      <c r="B7" s="42"/>
      <c r="C7" s="104"/>
      <c r="D7" s="44"/>
      <c r="E7" s="44"/>
      <c r="F7" s="44"/>
      <c r="G7" s="44"/>
      <c r="H7" s="116"/>
      <c r="I7" s="9"/>
    </row>
    <row r="8" spans="1:9" ht="5.25" customHeight="1" x14ac:dyDescent="0.25">
      <c r="A8" s="46">
        <v>0.32638888888888901</v>
      </c>
      <c r="B8" s="42"/>
      <c r="C8" s="104"/>
      <c r="D8" s="44"/>
      <c r="E8" s="44"/>
      <c r="F8" s="44"/>
      <c r="G8" s="44"/>
      <c r="H8" s="116"/>
      <c r="I8" s="9"/>
    </row>
    <row r="9" spans="1:9" ht="5.25" customHeight="1" x14ac:dyDescent="0.25">
      <c r="A9" s="46">
        <v>0.32986111111111099</v>
      </c>
      <c r="B9" s="42"/>
      <c r="C9" s="104"/>
      <c r="D9" s="44"/>
      <c r="E9" s="44"/>
      <c r="F9" s="44"/>
      <c r="G9" s="44"/>
      <c r="H9" s="116"/>
      <c r="I9" s="9"/>
    </row>
    <row r="10" spans="1:9" ht="5.25" customHeight="1" x14ac:dyDescent="0.25">
      <c r="A10" s="46">
        <v>0.33333333333333298</v>
      </c>
      <c r="B10" s="42"/>
      <c r="C10" s="105"/>
      <c r="D10" s="115" t="s">
        <v>72</v>
      </c>
      <c r="E10" s="44"/>
      <c r="F10" s="44"/>
      <c r="G10" s="85" t="s">
        <v>62</v>
      </c>
      <c r="H10" s="116"/>
      <c r="I10" s="9"/>
    </row>
    <row r="11" spans="1:9" ht="5.25" customHeight="1" x14ac:dyDescent="0.25">
      <c r="A11" s="46">
        <v>0.33680555555555602</v>
      </c>
      <c r="B11" s="42"/>
      <c r="C11" s="105"/>
      <c r="D11" s="116"/>
      <c r="E11" s="44"/>
      <c r="F11" s="44"/>
      <c r="G11" s="86"/>
      <c r="H11" s="116"/>
      <c r="I11" s="9"/>
    </row>
    <row r="12" spans="1:9" ht="5.25" customHeight="1" x14ac:dyDescent="0.25">
      <c r="A12" s="46">
        <v>0.34027777777777801</v>
      </c>
      <c r="B12" s="42"/>
      <c r="C12" s="105"/>
      <c r="D12" s="116"/>
      <c r="E12" s="44"/>
      <c r="F12" s="44"/>
      <c r="G12" s="86"/>
      <c r="H12" s="116"/>
      <c r="I12" s="9"/>
    </row>
    <row r="13" spans="1:9" ht="5.25" customHeight="1" x14ac:dyDescent="0.25">
      <c r="A13" s="46">
        <v>0.34375</v>
      </c>
      <c r="B13" s="42"/>
      <c r="C13" s="44"/>
      <c r="D13" s="116"/>
      <c r="E13" s="44"/>
      <c r="F13" s="44"/>
      <c r="G13" s="86"/>
      <c r="H13" s="116"/>
      <c r="I13" s="9"/>
    </row>
    <row r="14" spans="1:9" ht="5.25" customHeight="1" x14ac:dyDescent="0.25">
      <c r="A14" s="46">
        <v>0.34722222222222199</v>
      </c>
      <c r="B14" s="42"/>
      <c r="C14" s="44"/>
      <c r="D14" s="116"/>
      <c r="E14" s="44"/>
      <c r="F14" s="44"/>
      <c r="G14" s="86"/>
      <c r="H14" s="116"/>
      <c r="I14" s="9"/>
    </row>
    <row r="15" spans="1:9" ht="5.25" customHeight="1" x14ac:dyDescent="0.25">
      <c r="A15" s="46">
        <v>0.35069444444444398</v>
      </c>
      <c r="B15" s="42"/>
      <c r="C15" s="44"/>
      <c r="D15" s="116"/>
      <c r="E15" s="44"/>
      <c r="F15" s="44"/>
      <c r="G15" s="86"/>
      <c r="H15" s="116"/>
      <c r="I15" s="9"/>
    </row>
    <row r="16" spans="1:9" ht="5.25" customHeight="1" x14ac:dyDescent="0.25">
      <c r="A16" s="46">
        <v>0.35416666666666702</v>
      </c>
      <c r="B16" s="42"/>
      <c r="C16" s="106" t="s">
        <v>70</v>
      </c>
      <c r="D16" s="81"/>
      <c r="E16" s="96" t="s">
        <v>50</v>
      </c>
      <c r="F16" s="44"/>
      <c r="G16" s="86"/>
      <c r="H16" s="116"/>
      <c r="I16" s="9"/>
    </row>
    <row r="17" spans="1:9" ht="5.25" customHeight="1" x14ac:dyDescent="0.25">
      <c r="A17" s="46">
        <v>0.35763888888888901</v>
      </c>
      <c r="B17" s="42"/>
      <c r="C17" s="107"/>
      <c r="D17" s="81"/>
      <c r="E17" s="97"/>
      <c r="F17" s="44"/>
      <c r="G17" s="86"/>
      <c r="H17" s="116"/>
      <c r="I17" s="9"/>
    </row>
    <row r="18" spans="1:9" ht="5.25" customHeight="1" x14ac:dyDescent="0.25">
      <c r="A18" s="46">
        <v>0.36111111111111099</v>
      </c>
      <c r="B18" s="42"/>
      <c r="C18" s="107"/>
      <c r="D18" s="81"/>
      <c r="E18" s="97"/>
      <c r="F18" s="44"/>
      <c r="G18" s="86"/>
      <c r="H18" s="116"/>
      <c r="I18" s="9"/>
    </row>
    <row r="19" spans="1:9" ht="5.25" customHeight="1" x14ac:dyDescent="0.25">
      <c r="A19" s="46">
        <v>0.36458333333333298</v>
      </c>
      <c r="B19" s="42"/>
      <c r="C19" s="107"/>
      <c r="D19" s="81"/>
      <c r="E19" s="97"/>
      <c r="F19" s="44"/>
      <c r="G19" s="86"/>
      <c r="H19" s="116"/>
      <c r="I19" s="9"/>
    </row>
    <row r="20" spans="1:9" ht="5.25" customHeight="1" x14ac:dyDescent="0.25">
      <c r="A20" s="46">
        <v>0.36805555555555503</v>
      </c>
      <c r="B20" s="42"/>
      <c r="C20" s="107"/>
      <c r="D20" s="81"/>
      <c r="E20" s="97"/>
      <c r="F20" s="44"/>
      <c r="G20" s="86"/>
      <c r="H20" s="116"/>
      <c r="I20" s="9"/>
    </row>
    <row r="21" spans="1:9" ht="5.25" customHeight="1" x14ac:dyDescent="0.25">
      <c r="A21" s="46">
        <v>0.37152777777777801</v>
      </c>
      <c r="B21" s="42"/>
      <c r="C21" s="107"/>
      <c r="D21" s="81"/>
      <c r="E21" s="97"/>
      <c r="F21" s="44"/>
      <c r="G21" s="87"/>
      <c r="H21" s="116"/>
      <c r="I21" s="9"/>
    </row>
    <row r="22" spans="1:9" ht="5.25" customHeight="1" x14ac:dyDescent="0.25">
      <c r="A22" s="46">
        <v>0.375</v>
      </c>
      <c r="B22" s="80" t="s">
        <v>76</v>
      </c>
      <c r="C22" s="107"/>
      <c r="D22" s="81"/>
      <c r="E22" s="98"/>
      <c r="F22" s="78" t="s">
        <v>57</v>
      </c>
      <c r="G22" s="88" t="s">
        <v>63</v>
      </c>
      <c r="H22" s="116"/>
      <c r="I22" s="9"/>
    </row>
    <row r="23" spans="1:9" ht="5.25" customHeight="1" x14ac:dyDescent="0.25">
      <c r="A23" s="46">
        <v>0.37847222222222199</v>
      </c>
      <c r="B23" s="81"/>
      <c r="C23" s="107"/>
      <c r="D23" s="81"/>
      <c r="E23" s="98"/>
      <c r="F23" s="79"/>
      <c r="G23" s="89"/>
      <c r="H23" s="116"/>
      <c r="I23" s="9"/>
    </row>
    <row r="24" spans="1:9" ht="5.25" customHeight="1" x14ac:dyDescent="0.25">
      <c r="A24" s="46">
        <v>0.38194444444444398</v>
      </c>
      <c r="B24" s="81"/>
      <c r="C24" s="107"/>
      <c r="D24" s="81"/>
      <c r="E24" s="98"/>
      <c r="F24" s="79"/>
      <c r="G24" s="89"/>
      <c r="H24" s="116"/>
      <c r="I24" s="9"/>
    </row>
    <row r="25" spans="1:9" ht="5.25" customHeight="1" x14ac:dyDescent="0.25">
      <c r="A25" s="46">
        <v>0.38541666666666602</v>
      </c>
      <c r="B25" s="81"/>
      <c r="C25" s="107"/>
      <c r="D25" s="81"/>
      <c r="E25" s="98"/>
      <c r="F25" s="79"/>
      <c r="G25" s="89"/>
      <c r="H25" s="116"/>
      <c r="I25" s="9"/>
    </row>
    <row r="26" spans="1:9" ht="5.25" customHeight="1" x14ac:dyDescent="0.25">
      <c r="A26" s="46">
        <v>0.38888888888888901</v>
      </c>
      <c r="B26" s="81"/>
      <c r="C26" s="107"/>
      <c r="D26" s="81"/>
      <c r="E26" s="98"/>
      <c r="F26" s="79"/>
      <c r="G26" s="89"/>
      <c r="H26" s="116"/>
      <c r="I26" s="9"/>
    </row>
    <row r="27" spans="1:9" ht="5.25" customHeight="1" x14ac:dyDescent="0.25">
      <c r="A27" s="46">
        <v>0.39236111111111099</v>
      </c>
      <c r="B27" s="81"/>
      <c r="C27" s="107"/>
      <c r="D27" s="81"/>
      <c r="E27" s="98"/>
      <c r="F27" s="79"/>
      <c r="G27" s="89"/>
      <c r="H27" s="116"/>
      <c r="I27" s="9"/>
    </row>
    <row r="28" spans="1:9" ht="5.25" customHeight="1" x14ac:dyDescent="0.25">
      <c r="A28" s="46">
        <v>0.39583333333333298</v>
      </c>
      <c r="B28" s="81"/>
      <c r="C28" s="107"/>
      <c r="D28" s="81"/>
      <c r="E28" s="98"/>
      <c r="F28" s="79"/>
      <c r="G28" s="89"/>
      <c r="H28" s="116"/>
      <c r="I28" s="9"/>
    </row>
    <row r="29" spans="1:9" ht="5.25" customHeight="1" x14ac:dyDescent="0.25">
      <c r="A29" s="46">
        <v>0.39930555555555503</v>
      </c>
      <c r="B29" s="81"/>
      <c r="C29" s="107"/>
      <c r="D29" s="81"/>
      <c r="E29" s="98"/>
      <c r="F29" s="79"/>
      <c r="G29" s="89"/>
      <c r="H29" s="116"/>
      <c r="I29" s="9"/>
    </row>
    <row r="30" spans="1:9" ht="5.25" customHeight="1" x14ac:dyDescent="0.25">
      <c r="A30" s="46">
        <v>0.40277777777777801</v>
      </c>
      <c r="B30" s="81"/>
      <c r="C30" s="107"/>
      <c r="D30" s="81"/>
      <c r="E30" s="98"/>
      <c r="F30" s="79"/>
      <c r="G30" s="89"/>
      <c r="H30" s="116"/>
      <c r="I30" s="9"/>
    </row>
    <row r="31" spans="1:9" ht="5.25" customHeight="1" x14ac:dyDescent="0.25">
      <c r="A31" s="46">
        <v>0.40625</v>
      </c>
      <c r="B31" s="81"/>
      <c r="C31" s="107"/>
      <c r="D31" s="81"/>
      <c r="E31" s="98"/>
      <c r="F31" s="79"/>
      <c r="G31" s="89"/>
      <c r="H31" s="116"/>
      <c r="I31" s="9"/>
    </row>
    <row r="32" spans="1:9" ht="5.25" customHeight="1" x14ac:dyDescent="0.25">
      <c r="A32" s="46">
        <v>0.40972222222222199</v>
      </c>
      <c r="B32" s="81"/>
      <c r="C32" s="107"/>
      <c r="D32" s="81"/>
      <c r="E32" s="98"/>
      <c r="F32" s="79"/>
      <c r="G32" s="89"/>
      <c r="H32" s="116"/>
      <c r="I32" s="9"/>
    </row>
    <row r="33" spans="1:9" ht="5.25" customHeight="1" x14ac:dyDescent="0.25">
      <c r="A33" s="46">
        <v>0.41319444444444398</v>
      </c>
      <c r="B33" s="81"/>
      <c r="C33" s="107"/>
      <c r="D33" s="82"/>
      <c r="E33" s="98"/>
      <c r="F33" s="79"/>
      <c r="G33" s="89"/>
      <c r="H33" s="124"/>
      <c r="I33" s="9"/>
    </row>
    <row r="34" spans="1:9" ht="5.25" customHeight="1" x14ac:dyDescent="0.25">
      <c r="A34" s="46">
        <v>0.41666666666666602</v>
      </c>
      <c r="B34" s="81"/>
      <c r="C34" s="107"/>
      <c r="D34" s="115" t="s">
        <v>73</v>
      </c>
      <c r="E34" s="44"/>
      <c r="F34" s="79"/>
      <c r="G34" s="89"/>
      <c r="H34" s="83" t="s">
        <v>47</v>
      </c>
      <c r="I34" s="9"/>
    </row>
    <row r="35" spans="1:9" ht="5.25" customHeight="1" x14ac:dyDescent="0.25">
      <c r="A35" s="46">
        <v>0.42013888888888901</v>
      </c>
      <c r="B35" s="81"/>
      <c r="C35" s="107"/>
      <c r="D35" s="116"/>
      <c r="E35" s="44"/>
      <c r="F35" s="79"/>
      <c r="G35" s="89"/>
      <c r="H35" s="84"/>
      <c r="I35" s="9"/>
    </row>
    <row r="36" spans="1:9" ht="5.25" customHeight="1" x14ac:dyDescent="0.25">
      <c r="A36" s="46">
        <v>0.42361111111111099</v>
      </c>
      <c r="B36" s="81"/>
      <c r="C36" s="107"/>
      <c r="D36" s="116"/>
      <c r="E36" s="44"/>
      <c r="F36" s="79"/>
      <c r="G36" s="89"/>
      <c r="H36" s="84"/>
      <c r="I36" s="9"/>
    </row>
    <row r="37" spans="1:9" ht="5.25" customHeight="1" x14ac:dyDescent="0.25">
      <c r="A37" s="46">
        <v>0.42708333333333298</v>
      </c>
      <c r="B37" s="81"/>
      <c r="C37" s="107"/>
      <c r="D37" s="116"/>
      <c r="E37" s="44"/>
      <c r="F37" s="79"/>
      <c r="G37" s="89"/>
      <c r="H37" s="84"/>
      <c r="I37" s="9"/>
    </row>
    <row r="38" spans="1:9" ht="5.25" customHeight="1" x14ac:dyDescent="0.25">
      <c r="A38" s="46">
        <v>0.43055555555555503</v>
      </c>
      <c r="B38" s="81"/>
      <c r="C38" s="107"/>
      <c r="D38" s="116"/>
      <c r="E38" s="44"/>
      <c r="F38" s="79"/>
      <c r="G38" s="89"/>
      <c r="H38" s="84"/>
      <c r="I38" s="9"/>
    </row>
    <row r="39" spans="1:9" ht="5.25" customHeight="1" x14ac:dyDescent="0.25">
      <c r="A39" s="46">
        <v>0.43402777777777701</v>
      </c>
      <c r="B39" s="81"/>
      <c r="C39" s="107"/>
      <c r="D39" s="116"/>
      <c r="E39" s="44"/>
      <c r="F39" s="79"/>
      <c r="G39" s="89"/>
      <c r="H39" s="84"/>
      <c r="I39" s="9"/>
    </row>
    <row r="40" spans="1:9" ht="5.25" customHeight="1" x14ac:dyDescent="0.25">
      <c r="A40" s="46">
        <v>0.4375</v>
      </c>
      <c r="B40" s="81"/>
      <c r="C40" s="107"/>
      <c r="D40" s="116"/>
      <c r="E40" s="44"/>
      <c r="F40" s="79"/>
      <c r="G40" s="89"/>
      <c r="H40" s="84"/>
      <c r="I40" s="9"/>
    </row>
    <row r="41" spans="1:9" ht="5.25" customHeight="1" x14ac:dyDescent="0.25">
      <c r="A41" s="46">
        <v>0.44097222222222199</v>
      </c>
      <c r="B41" s="81"/>
      <c r="C41" s="107"/>
      <c r="D41" s="116"/>
      <c r="E41" s="44"/>
      <c r="F41" s="79"/>
      <c r="G41" s="89"/>
      <c r="H41" s="84"/>
      <c r="I41" s="9"/>
    </row>
    <row r="42" spans="1:9" ht="5.25" customHeight="1" x14ac:dyDescent="0.25">
      <c r="A42" s="46">
        <v>0.44444444444444398</v>
      </c>
      <c r="B42" s="81"/>
      <c r="C42" s="107"/>
      <c r="D42" s="116"/>
      <c r="E42" s="44"/>
      <c r="F42" s="79"/>
      <c r="G42" s="89"/>
      <c r="H42" s="84"/>
      <c r="I42" s="9"/>
    </row>
    <row r="43" spans="1:9" ht="5.25" customHeight="1" x14ac:dyDescent="0.25">
      <c r="A43" s="46">
        <v>0.44791666666666602</v>
      </c>
      <c r="B43" s="42"/>
      <c r="C43" s="107"/>
      <c r="D43" s="116"/>
      <c r="E43" s="44"/>
      <c r="F43" s="79"/>
      <c r="G43" s="89"/>
      <c r="H43" s="84"/>
      <c r="I43" s="9"/>
    </row>
    <row r="44" spans="1:9" ht="5.25" customHeight="1" x14ac:dyDescent="0.25">
      <c r="A44" s="46">
        <v>0.45138888888888801</v>
      </c>
      <c r="B44" s="42"/>
      <c r="C44" s="107"/>
      <c r="D44" s="116"/>
      <c r="E44" s="44"/>
      <c r="F44" s="79"/>
      <c r="G44" s="89"/>
      <c r="H44" s="84"/>
      <c r="I44" s="9"/>
    </row>
    <row r="45" spans="1:9" ht="5.25" customHeight="1" x14ac:dyDescent="0.25">
      <c r="A45" s="46">
        <v>0.45486111111111099</v>
      </c>
      <c r="B45" s="42"/>
      <c r="C45" s="107"/>
      <c r="D45" s="116"/>
      <c r="E45" s="44"/>
      <c r="F45" s="79"/>
      <c r="G45" s="90"/>
      <c r="H45" s="84"/>
      <c r="I45" s="9"/>
    </row>
    <row r="46" spans="1:9" ht="5.25" customHeight="1" x14ac:dyDescent="0.25">
      <c r="A46" s="46">
        <v>0.45833333333333298</v>
      </c>
      <c r="B46" s="42"/>
      <c r="C46" s="107"/>
      <c r="D46" s="116"/>
      <c r="E46" s="44"/>
      <c r="F46" s="79"/>
      <c r="G46" s="80" t="s">
        <v>64</v>
      </c>
      <c r="H46" s="84"/>
      <c r="I46" s="9"/>
    </row>
    <row r="47" spans="1:9" ht="5.25" customHeight="1" x14ac:dyDescent="0.25">
      <c r="A47" s="46">
        <v>0.46180555555555503</v>
      </c>
      <c r="B47" s="42"/>
      <c r="C47" s="107"/>
      <c r="D47" s="116"/>
      <c r="E47" s="44"/>
      <c r="F47" s="79"/>
      <c r="G47" s="81"/>
      <c r="H47" s="84"/>
      <c r="I47" s="9"/>
    </row>
    <row r="48" spans="1:9" ht="5.25" customHeight="1" x14ac:dyDescent="0.25">
      <c r="A48" s="46">
        <v>0.46527777777777701</v>
      </c>
      <c r="B48" s="42"/>
      <c r="C48" s="107"/>
      <c r="D48" s="116"/>
      <c r="E48" s="44"/>
      <c r="F48" s="79"/>
      <c r="G48" s="81"/>
      <c r="H48" s="84"/>
      <c r="I48" s="9"/>
    </row>
    <row r="49" spans="1:9" ht="5.25" customHeight="1" x14ac:dyDescent="0.25">
      <c r="A49" s="46">
        <v>0.468749999999999</v>
      </c>
      <c r="B49" s="42"/>
      <c r="C49" s="107"/>
      <c r="D49" s="116"/>
      <c r="E49" s="44"/>
      <c r="F49" s="79"/>
      <c r="G49" s="81"/>
      <c r="H49" s="84"/>
      <c r="I49" s="9"/>
    </row>
    <row r="50" spans="1:9" ht="5.25" customHeight="1" x14ac:dyDescent="0.25">
      <c r="A50" s="46">
        <v>0.47222222222222199</v>
      </c>
      <c r="B50" s="42"/>
      <c r="C50" s="107"/>
      <c r="D50" s="116"/>
      <c r="E50" s="44"/>
      <c r="F50" s="79"/>
      <c r="G50" s="81"/>
      <c r="H50" s="84"/>
      <c r="I50" s="9"/>
    </row>
    <row r="51" spans="1:9" ht="5.25" customHeight="1" x14ac:dyDescent="0.25">
      <c r="A51" s="46">
        <v>0.47569444444444398</v>
      </c>
      <c r="B51" s="42"/>
      <c r="C51" s="107"/>
      <c r="D51" s="116"/>
      <c r="E51" s="44"/>
      <c r="F51" s="79"/>
      <c r="G51" s="81"/>
      <c r="H51" s="84"/>
      <c r="I51" s="9"/>
    </row>
    <row r="52" spans="1:9" ht="5.25" customHeight="1" x14ac:dyDescent="0.25">
      <c r="A52" s="46">
        <v>0.47916666666666602</v>
      </c>
      <c r="B52" s="42"/>
      <c r="C52" s="107"/>
      <c r="D52" s="116"/>
      <c r="E52" s="44"/>
      <c r="F52" s="44"/>
      <c r="G52" s="81"/>
      <c r="H52" s="84"/>
      <c r="I52" s="9"/>
    </row>
    <row r="53" spans="1:9" ht="5.25" customHeight="1" x14ac:dyDescent="0.25">
      <c r="A53" s="46">
        <v>0.48263888888888801</v>
      </c>
      <c r="B53" s="42"/>
      <c r="C53" s="107"/>
      <c r="D53" s="116"/>
      <c r="E53" s="44"/>
      <c r="F53" s="44"/>
      <c r="G53" s="81"/>
      <c r="H53" s="84"/>
      <c r="I53" s="9"/>
    </row>
    <row r="54" spans="1:9" ht="5.25" customHeight="1" x14ac:dyDescent="0.25">
      <c r="A54" s="46">
        <v>0.48611111111110999</v>
      </c>
      <c r="B54" s="42"/>
      <c r="C54" s="107"/>
      <c r="D54" s="116"/>
      <c r="E54" s="44"/>
      <c r="F54" s="44"/>
      <c r="G54" s="81"/>
      <c r="H54" s="84"/>
      <c r="I54" s="9"/>
    </row>
    <row r="55" spans="1:9" ht="5.25" customHeight="1" x14ac:dyDescent="0.25">
      <c r="A55" s="46">
        <v>0.48958333333333298</v>
      </c>
      <c r="B55" s="42"/>
      <c r="C55" s="107"/>
      <c r="D55" s="116"/>
      <c r="E55" s="44"/>
      <c r="F55" s="44"/>
      <c r="G55" s="81"/>
      <c r="H55" s="84"/>
      <c r="I55" s="9"/>
    </row>
    <row r="56" spans="1:9" ht="5.25" customHeight="1" x14ac:dyDescent="0.25">
      <c r="A56" s="46">
        <v>0.49305555555555503</v>
      </c>
      <c r="B56" s="42"/>
      <c r="C56" s="107"/>
      <c r="D56" s="116"/>
      <c r="E56" s="44"/>
      <c r="F56" s="44"/>
      <c r="G56" s="81"/>
      <c r="H56" s="84"/>
      <c r="I56" s="9"/>
    </row>
    <row r="57" spans="1:9" ht="5.25" customHeight="1" x14ac:dyDescent="0.25">
      <c r="A57" s="46">
        <v>0.49652777777777701</v>
      </c>
      <c r="B57" s="42"/>
      <c r="C57" s="107"/>
      <c r="D57" s="116"/>
      <c r="E57" s="44"/>
      <c r="F57" s="44"/>
      <c r="G57" s="81"/>
      <c r="H57" s="84"/>
      <c r="I57" s="9"/>
    </row>
    <row r="58" spans="1:9" ht="5.25" customHeight="1" x14ac:dyDescent="0.25">
      <c r="A58" s="46">
        <v>0.499999999999999</v>
      </c>
      <c r="B58" s="113" t="s">
        <v>77</v>
      </c>
      <c r="C58" s="44"/>
      <c r="D58" s="44"/>
      <c r="E58" s="44"/>
      <c r="F58" s="44"/>
      <c r="G58" s="81"/>
      <c r="H58" s="84"/>
      <c r="I58" s="9"/>
    </row>
    <row r="59" spans="1:9" ht="5.25" customHeight="1" x14ac:dyDescent="0.25">
      <c r="A59" s="46">
        <v>0.50347222222222199</v>
      </c>
      <c r="B59" s="114"/>
      <c r="C59" s="44"/>
      <c r="D59" s="44"/>
      <c r="E59" s="44"/>
      <c r="F59" s="44"/>
      <c r="G59" s="81"/>
      <c r="H59" s="84"/>
      <c r="I59" s="9"/>
    </row>
    <row r="60" spans="1:9" ht="5.25" customHeight="1" x14ac:dyDescent="0.25">
      <c r="A60" s="46">
        <v>0.50694444444444398</v>
      </c>
      <c r="B60" s="114"/>
      <c r="C60" s="44"/>
      <c r="D60" s="44"/>
      <c r="E60" s="44"/>
      <c r="F60" s="44"/>
      <c r="G60" s="81"/>
      <c r="H60" s="84"/>
      <c r="I60" s="9"/>
    </row>
    <row r="61" spans="1:9" ht="5.25" customHeight="1" x14ac:dyDescent="0.25">
      <c r="A61" s="46">
        <v>0.51041666666666596</v>
      </c>
      <c r="B61" s="114"/>
      <c r="C61" s="44"/>
      <c r="D61" s="44"/>
      <c r="E61" s="44"/>
      <c r="F61" s="44"/>
      <c r="G61" s="81"/>
      <c r="H61" s="84"/>
      <c r="I61" s="9"/>
    </row>
    <row r="62" spans="1:9" ht="5.25" customHeight="1" x14ac:dyDescent="0.25">
      <c r="A62" s="46">
        <v>0.51388888888888795</v>
      </c>
      <c r="B62" s="114"/>
      <c r="C62" s="44"/>
      <c r="D62" s="44"/>
      <c r="E62" s="44"/>
      <c r="F62" s="44"/>
      <c r="G62" s="81"/>
      <c r="H62" s="84"/>
      <c r="I62" s="9"/>
    </row>
    <row r="63" spans="1:9" ht="5.25" customHeight="1" x14ac:dyDescent="0.25">
      <c r="A63" s="46">
        <v>0.51736111111111005</v>
      </c>
      <c r="B63" s="114"/>
      <c r="C63" s="44"/>
      <c r="D63" s="44"/>
      <c r="E63" s="44"/>
      <c r="F63" s="44"/>
      <c r="G63" s="81"/>
      <c r="H63" s="84"/>
      <c r="I63" s="9"/>
    </row>
    <row r="64" spans="1:9" ht="5.25" customHeight="1" x14ac:dyDescent="0.25">
      <c r="A64" s="46">
        <v>0.52083333333333304</v>
      </c>
      <c r="B64" s="86"/>
      <c r="C64" s="108" t="s">
        <v>58</v>
      </c>
      <c r="D64" s="80" t="s">
        <v>74</v>
      </c>
      <c r="E64" s="99" t="s">
        <v>51</v>
      </c>
      <c r="F64" s="108" t="s">
        <v>58</v>
      </c>
      <c r="G64" s="81"/>
      <c r="H64" s="84"/>
      <c r="I64" s="9"/>
    </row>
    <row r="65" spans="1:9" ht="5.25" customHeight="1" x14ac:dyDescent="0.25">
      <c r="A65" s="46">
        <v>0.52430555555555503</v>
      </c>
      <c r="B65" s="86"/>
      <c r="C65" s="109"/>
      <c r="D65" s="81"/>
      <c r="E65" s="100"/>
      <c r="F65" s="109"/>
      <c r="G65" s="81"/>
      <c r="H65" s="84"/>
      <c r="I65" s="9"/>
    </row>
    <row r="66" spans="1:9" ht="5.25" customHeight="1" x14ac:dyDescent="0.25">
      <c r="A66" s="46">
        <v>0.52777777777777701</v>
      </c>
      <c r="B66" s="86"/>
      <c r="C66" s="109"/>
      <c r="D66" s="81"/>
      <c r="E66" s="100"/>
      <c r="F66" s="109"/>
      <c r="G66" s="81"/>
      <c r="H66" s="84"/>
      <c r="I66" s="9"/>
    </row>
    <row r="67" spans="1:9" ht="5.25" customHeight="1" x14ac:dyDescent="0.25">
      <c r="A67" s="46">
        <v>0.531249999999999</v>
      </c>
      <c r="B67" s="86"/>
      <c r="C67" s="109"/>
      <c r="D67" s="81"/>
      <c r="E67" s="100"/>
      <c r="F67" s="109"/>
      <c r="G67" s="81"/>
      <c r="H67" s="84"/>
      <c r="I67" s="9"/>
    </row>
    <row r="68" spans="1:9" ht="5.25" customHeight="1" x14ac:dyDescent="0.25">
      <c r="A68" s="46">
        <v>0.53472222222222099</v>
      </c>
      <c r="B68" s="86"/>
      <c r="C68" s="109"/>
      <c r="D68" s="81"/>
      <c r="E68" s="100"/>
      <c r="F68" s="109"/>
      <c r="G68" s="81"/>
      <c r="H68" s="84"/>
      <c r="I68" s="9"/>
    </row>
    <row r="69" spans="1:9" ht="5.25" customHeight="1" x14ac:dyDescent="0.25">
      <c r="A69" s="46">
        <v>0.53819444444444398</v>
      </c>
      <c r="B69" s="86"/>
      <c r="C69" s="109"/>
      <c r="D69" s="81"/>
      <c r="E69" s="100"/>
      <c r="F69" s="109"/>
      <c r="G69" s="81"/>
      <c r="H69" s="84"/>
      <c r="I69" s="9"/>
    </row>
    <row r="70" spans="1:9" ht="5.25" customHeight="1" x14ac:dyDescent="0.25">
      <c r="A70" s="46">
        <v>0.54166666666666596</v>
      </c>
      <c r="B70" s="86"/>
      <c r="C70" s="109"/>
      <c r="D70" s="81"/>
      <c r="E70" s="100"/>
      <c r="F70" s="109"/>
      <c r="G70" s="81"/>
      <c r="H70" s="84"/>
      <c r="I70" s="9"/>
    </row>
    <row r="71" spans="1:9" ht="5.25" customHeight="1" x14ac:dyDescent="0.25">
      <c r="A71" s="46">
        <v>0.54513888888888795</v>
      </c>
      <c r="B71" s="86"/>
      <c r="C71" s="109"/>
      <c r="D71" s="81"/>
      <c r="E71" s="100"/>
      <c r="F71" s="109"/>
      <c r="G71" s="81"/>
      <c r="H71" s="84"/>
      <c r="I71" s="9"/>
    </row>
    <row r="72" spans="1:9" ht="5.25" customHeight="1" x14ac:dyDescent="0.25">
      <c r="A72" s="46">
        <v>0.54861111111111005</v>
      </c>
      <c r="B72" s="86"/>
      <c r="C72" s="109"/>
      <c r="D72" s="81"/>
      <c r="E72" s="100"/>
      <c r="F72" s="109"/>
      <c r="G72" s="81"/>
      <c r="H72" s="84"/>
      <c r="I72" s="9"/>
    </row>
    <row r="73" spans="1:9" ht="5.25" customHeight="1" x14ac:dyDescent="0.25">
      <c r="A73" s="46">
        <v>0.55208333333333204</v>
      </c>
      <c r="B73" s="86"/>
      <c r="C73" s="109"/>
      <c r="D73" s="81"/>
      <c r="E73" s="100"/>
      <c r="F73" s="109"/>
      <c r="G73" s="81"/>
      <c r="H73" s="84"/>
      <c r="I73" s="9"/>
    </row>
    <row r="74" spans="1:9" ht="5.25" customHeight="1" x14ac:dyDescent="0.25">
      <c r="A74" s="46">
        <v>0.55555555555555503</v>
      </c>
      <c r="B74" s="86"/>
      <c r="C74" s="109"/>
      <c r="D74" s="81"/>
      <c r="E74" s="100"/>
      <c r="F74" s="109"/>
      <c r="G74" s="81"/>
      <c r="H74" s="84"/>
      <c r="I74" s="9"/>
    </row>
    <row r="75" spans="1:9" ht="5.25" customHeight="1" x14ac:dyDescent="0.25">
      <c r="A75" s="46">
        <v>0.55902777777777701</v>
      </c>
      <c r="B75" s="86"/>
      <c r="C75" s="109"/>
      <c r="D75" s="81"/>
      <c r="E75" s="100"/>
      <c r="F75" s="109"/>
      <c r="G75" s="81"/>
      <c r="H75" s="84"/>
      <c r="I75" s="9"/>
    </row>
    <row r="76" spans="1:9" ht="5.25" customHeight="1" x14ac:dyDescent="0.25">
      <c r="A76" s="46">
        <v>0.562499999999999</v>
      </c>
      <c r="B76" s="42"/>
      <c r="C76" s="44"/>
      <c r="D76" s="116"/>
      <c r="E76" s="44"/>
      <c r="F76" s="44"/>
      <c r="G76" s="116"/>
      <c r="H76" s="41"/>
      <c r="I76" s="9"/>
    </row>
    <row r="77" spans="1:9" ht="5.25" customHeight="1" x14ac:dyDescent="0.25">
      <c r="A77" s="46">
        <v>0.56597222222222099</v>
      </c>
      <c r="B77" s="42"/>
      <c r="C77" s="44"/>
      <c r="D77" s="116"/>
      <c r="E77" s="44"/>
      <c r="F77" s="44"/>
      <c r="G77" s="116"/>
      <c r="H77" s="41"/>
      <c r="I77" s="9"/>
    </row>
    <row r="78" spans="1:9" ht="5.25" customHeight="1" x14ac:dyDescent="0.25">
      <c r="A78" s="46">
        <v>0.56944444444444398</v>
      </c>
      <c r="B78" s="42"/>
      <c r="C78" s="44"/>
      <c r="D78" s="116"/>
      <c r="E78" s="44"/>
      <c r="F78" s="44"/>
      <c r="G78" s="116"/>
      <c r="H78" s="41"/>
      <c r="I78" s="9"/>
    </row>
    <row r="79" spans="1:9" ht="5.25" customHeight="1" x14ac:dyDescent="0.25">
      <c r="A79" s="46">
        <v>0.57291666666666596</v>
      </c>
      <c r="B79" s="42"/>
      <c r="C79" s="44"/>
      <c r="D79" s="116"/>
      <c r="E79" s="44"/>
      <c r="F79" s="44"/>
      <c r="G79" s="116"/>
      <c r="H79" s="41"/>
      <c r="I79" s="9"/>
    </row>
    <row r="80" spans="1:9" ht="5.25" customHeight="1" x14ac:dyDescent="0.25">
      <c r="A80" s="46">
        <v>0.57638888888888795</v>
      </c>
      <c r="B80" s="42"/>
      <c r="C80" s="44"/>
      <c r="D80" s="116"/>
      <c r="E80" s="44"/>
      <c r="F80" s="44"/>
      <c r="G80" s="116"/>
      <c r="H80" s="41"/>
      <c r="I80" s="9"/>
    </row>
    <row r="81" spans="1:9" ht="5.25" customHeight="1" x14ac:dyDescent="0.25">
      <c r="A81" s="46">
        <v>0.57986111111111005</v>
      </c>
      <c r="B81" s="42"/>
      <c r="C81" s="44"/>
      <c r="D81" s="116"/>
      <c r="E81" s="44"/>
      <c r="F81" s="44"/>
      <c r="G81" s="116"/>
      <c r="H81" s="41"/>
      <c r="I81" s="9"/>
    </row>
    <row r="82" spans="1:9" ht="5.25" customHeight="1" x14ac:dyDescent="0.25">
      <c r="A82" s="46">
        <v>0.58333333333333204</v>
      </c>
      <c r="B82" s="126" t="s">
        <v>78</v>
      </c>
      <c r="C82" s="80" t="s">
        <v>71</v>
      </c>
      <c r="D82" s="81"/>
      <c r="E82" s="101" t="s">
        <v>52</v>
      </c>
      <c r="F82" s="80" t="s">
        <v>59</v>
      </c>
      <c r="G82" s="116"/>
      <c r="H82" s="41"/>
      <c r="I82" s="9"/>
    </row>
    <row r="83" spans="1:9" ht="5.25" customHeight="1" x14ac:dyDescent="0.25">
      <c r="A83" s="46">
        <v>0.58680555555555503</v>
      </c>
      <c r="B83" s="127"/>
      <c r="C83" s="81"/>
      <c r="D83" s="81"/>
      <c r="E83" s="102"/>
      <c r="F83" s="81"/>
      <c r="G83" s="116"/>
      <c r="H83" s="41"/>
      <c r="I83" s="9"/>
    </row>
    <row r="84" spans="1:9" ht="5.25" customHeight="1" x14ac:dyDescent="0.25">
      <c r="A84" s="46">
        <v>0.59027777777777701</v>
      </c>
      <c r="B84" s="127"/>
      <c r="C84" s="81"/>
      <c r="D84" s="81"/>
      <c r="E84" s="102"/>
      <c r="F84" s="81"/>
      <c r="G84" s="116"/>
      <c r="H84" s="41"/>
      <c r="I84" s="9"/>
    </row>
    <row r="85" spans="1:9" ht="5.25" customHeight="1" x14ac:dyDescent="0.25">
      <c r="A85" s="46">
        <v>0.593749999999999</v>
      </c>
      <c r="B85" s="127"/>
      <c r="C85" s="81"/>
      <c r="D85" s="81"/>
      <c r="E85" s="102"/>
      <c r="F85" s="81"/>
      <c r="G85" s="116"/>
      <c r="H85" s="41"/>
      <c r="I85" s="9"/>
    </row>
    <row r="86" spans="1:9" ht="5.25" customHeight="1" x14ac:dyDescent="0.25">
      <c r="A86" s="46">
        <v>0.59722222222222099</v>
      </c>
      <c r="B86" s="127"/>
      <c r="C86" s="81"/>
      <c r="D86" s="81"/>
      <c r="E86" s="102"/>
      <c r="F86" s="81"/>
      <c r="G86" s="116"/>
      <c r="H86" s="41"/>
      <c r="I86" s="9"/>
    </row>
    <row r="87" spans="1:9" ht="5.25" customHeight="1" x14ac:dyDescent="0.25">
      <c r="A87" s="46">
        <v>0.60069444444444298</v>
      </c>
      <c r="B87" s="127"/>
      <c r="C87" s="81"/>
      <c r="D87" s="82"/>
      <c r="E87" s="102"/>
      <c r="F87" s="81"/>
      <c r="G87" s="124"/>
      <c r="H87" s="41"/>
      <c r="I87" s="9"/>
    </row>
    <row r="88" spans="1:9" ht="5.25" customHeight="1" x14ac:dyDescent="0.25">
      <c r="A88" s="46">
        <v>0.60416666666666596</v>
      </c>
      <c r="B88" s="127"/>
      <c r="C88" s="81"/>
      <c r="D88" s="110" t="s">
        <v>75</v>
      </c>
      <c r="E88" s="102"/>
      <c r="F88" s="81"/>
      <c r="G88" s="91" t="s">
        <v>65</v>
      </c>
      <c r="H88" s="41"/>
      <c r="I88" s="9"/>
    </row>
    <row r="89" spans="1:9" ht="5.25" customHeight="1" x14ac:dyDescent="0.25">
      <c r="A89" s="46">
        <v>0.60763888888888795</v>
      </c>
      <c r="B89" s="127"/>
      <c r="C89" s="81"/>
      <c r="D89" s="111"/>
      <c r="E89" s="102"/>
      <c r="F89" s="81"/>
      <c r="G89" s="92"/>
      <c r="H89" s="41"/>
      <c r="I89" s="9"/>
    </row>
    <row r="90" spans="1:9" ht="5.25" customHeight="1" x14ac:dyDescent="0.25">
      <c r="A90" s="46">
        <v>0.61111111111111005</v>
      </c>
      <c r="B90" s="127"/>
      <c r="C90" s="81"/>
      <c r="D90" s="84"/>
      <c r="E90" s="44"/>
      <c r="F90" s="81"/>
      <c r="G90" s="92"/>
      <c r="H90" s="41"/>
      <c r="I90" s="9"/>
    </row>
    <row r="91" spans="1:9" ht="5.25" customHeight="1" x14ac:dyDescent="0.25">
      <c r="A91" s="46">
        <v>0.61458333333333204</v>
      </c>
      <c r="B91" s="127"/>
      <c r="C91" s="81"/>
      <c r="D91" s="111"/>
      <c r="E91" s="101" t="s">
        <v>53</v>
      </c>
      <c r="F91" s="81"/>
      <c r="G91" s="92"/>
      <c r="H91" s="41"/>
      <c r="I91" s="9"/>
    </row>
    <row r="92" spans="1:9" ht="5.25" customHeight="1" x14ac:dyDescent="0.25">
      <c r="A92" s="46">
        <v>0.61805555555555403</v>
      </c>
      <c r="B92" s="127"/>
      <c r="C92" s="81"/>
      <c r="D92" s="111"/>
      <c r="E92" s="102"/>
      <c r="F92" s="81"/>
      <c r="G92" s="92"/>
      <c r="H92" s="41"/>
      <c r="I92" s="9"/>
    </row>
    <row r="93" spans="1:9" ht="5.25" customHeight="1" x14ac:dyDescent="0.25">
      <c r="A93" s="46">
        <v>0.62152777777777701</v>
      </c>
      <c r="B93" s="127"/>
      <c r="C93" s="81"/>
      <c r="D93" s="111"/>
      <c r="E93" s="102"/>
      <c r="F93" s="81"/>
      <c r="G93" s="92"/>
      <c r="H93" s="41"/>
      <c r="I93" s="9"/>
    </row>
    <row r="94" spans="1:9" ht="5.25" customHeight="1" x14ac:dyDescent="0.25">
      <c r="A94" s="46">
        <v>0.624999999999999</v>
      </c>
      <c r="B94" s="127"/>
      <c r="C94" s="81"/>
      <c r="D94" s="111"/>
      <c r="E94" s="102"/>
      <c r="F94" s="81"/>
      <c r="G94" s="92"/>
      <c r="H94" s="41"/>
      <c r="I94" s="9"/>
    </row>
    <row r="95" spans="1:9" ht="5.25" customHeight="1" x14ac:dyDescent="0.25">
      <c r="A95" s="46">
        <v>0.62847222222222099</v>
      </c>
      <c r="B95" s="127"/>
      <c r="C95" s="81"/>
      <c r="D95" s="111"/>
      <c r="E95" s="102"/>
      <c r="F95" s="81"/>
      <c r="G95" s="92"/>
      <c r="H95" s="41"/>
      <c r="I95" s="9"/>
    </row>
    <row r="96" spans="1:9" ht="5.25" customHeight="1" x14ac:dyDescent="0.25">
      <c r="A96" s="46">
        <v>0.63194444444444298</v>
      </c>
      <c r="B96" s="127"/>
      <c r="C96" s="81"/>
      <c r="D96" s="111"/>
      <c r="E96" s="102"/>
      <c r="F96" s="81"/>
      <c r="G96" s="92"/>
      <c r="H96" s="41"/>
      <c r="I96" s="9"/>
    </row>
    <row r="97" spans="1:9" ht="5.25" customHeight="1" x14ac:dyDescent="0.25">
      <c r="A97" s="46">
        <v>0.63541666666666596</v>
      </c>
      <c r="B97" s="127"/>
      <c r="C97" s="81"/>
      <c r="D97" s="111"/>
      <c r="E97" s="102"/>
      <c r="F97" s="81"/>
      <c r="G97" s="92"/>
      <c r="H97" s="41"/>
      <c r="I97" s="9"/>
    </row>
    <row r="98" spans="1:9" ht="5.25" customHeight="1" x14ac:dyDescent="0.25">
      <c r="A98" s="46">
        <v>0.63888888888888795</v>
      </c>
      <c r="B98" s="127"/>
      <c r="C98" s="81"/>
      <c r="D98" s="111"/>
      <c r="E98" s="102"/>
      <c r="F98" s="81"/>
      <c r="G98" s="92"/>
      <c r="H98" s="41"/>
      <c r="I98" s="9"/>
    </row>
    <row r="99" spans="1:9" ht="5.25" customHeight="1" x14ac:dyDescent="0.25">
      <c r="A99" s="46">
        <v>0.64236111111111005</v>
      </c>
      <c r="B99" s="128"/>
      <c r="C99" s="81"/>
      <c r="D99" s="84"/>
      <c r="E99" s="44"/>
      <c r="F99" s="81"/>
      <c r="G99" s="92"/>
      <c r="H99" s="41"/>
      <c r="I99" s="9"/>
    </row>
    <row r="100" spans="1:9" ht="5.25" customHeight="1" x14ac:dyDescent="0.25">
      <c r="A100" s="46">
        <v>0.64583333333333204</v>
      </c>
      <c r="B100" s="119" t="s">
        <v>79</v>
      </c>
      <c r="C100" s="81"/>
      <c r="D100" s="84"/>
      <c r="E100" s="44"/>
      <c r="F100" s="81"/>
      <c r="G100" s="92"/>
      <c r="H100" s="41"/>
      <c r="I100" s="9"/>
    </row>
    <row r="101" spans="1:9" ht="5.25" customHeight="1" x14ac:dyDescent="0.25">
      <c r="A101" s="46">
        <v>0.64930555555555403</v>
      </c>
      <c r="B101" s="98"/>
      <c r="C101" s="81"/>
      <c r="D101" s="84"/>
      <c r="E101" s="44"/>
      <c r="F101" s="81"/>
      <c r="G101" s="92"/>
      <c r="H101" s="41"/>
      <c r="I101" s="9"/>
    </row>
    <row r="102" spans="1:9" ht="5.25" customHeight="1" x14ac:dyDescent="0.25">
      <c r="A102" s="46">
        <v>0.65277777777777701</v>
      </c>
      <c r="B102" s="98"/>
      <c r="C102" s="81"/>
      <c r="D102" s="84"/>
      <c r="E102" s="44"/>
      <c r="F102" s="81"/>
      <c r="G102" s="92"/>
      <c r="H102" s="41"/>
      <c r="I102" s="9"/>
    </row>
    <row r="103" spans="1:9" ht="5.25" customHeight="1" x14ac:dyDescent="0.25">
      <c r="A103" s="46">
        <v>0.656249999999999</v>
      </c>
      <c r="B103" s="98"/>
      <c r="C103" s="81"/>
      <c r="D103" s="84"/>
      <c r="E103" s="44"/>
      <c r="F103" s="81"/>
      <c r="G103" s="92"/>
      <c r="H103" s="41"/>
      <c r="I103" s="9"/>
    </row>
    <row r="104" spans="1:9" ht="5.25" customHeight="1" x14ac:dyDescent="0.25">
      <c r="A104" s="46">
        <v>0.65972222222222099</v>
      </c>
      <c r="B104" s="98"/>
      <c r="C104" s="81"/>
      <c r="D104" s="84"/>
      <c r="E104" s="44"/>
      <c r="F104" s="81"/>
      <c r="G104" s="92"/>
      <c r="H104" s="41"/>
      <c r="I104" s="9"/>
    </row>
    <row r="105" spans="1:9" ht="5.25" customHeight="1" x14ac:dyDescent="0.25">
      <c r="A105" s="46">
        <v>0.66319444444444298</v>
      </c>
      <c r="B105" s="98"/>
      <c r="C105" s="81"/>
      <c r="D105" s="84"/>
      <c r="E105" s="44"/>
      <c r="F105" s="82"/>
      <c r="G105" s="92"/>
      <c r="H105" s="41"/>
      <c r="I105" s="9"/>
    </row>
    <row r="106" spans="1:9" ht="5.25" customHeight="1" x14ac:dyDescent="0.25">
      <c r="A106" s="46">
        <v>0.66666666666666496</v>
      </c>
      <c r="B106" s="98"/>
      <c r="C106" s="81"/>
      <c r="D106" s="111"/>
      <c r="E106" s="80" t="s">
        <v>54</v>
      </c>
      <c r="F106" s="80" t="s">
        <v>54</v>
      </c>
      <c r="G106" s="92"/>
      <c r="H106" s="41"/>
      <c r="I106" s="9"/>
    </row>
    <row r="107" spans="1:9" ht="5.25" customHeight="1" x14ac:dyDescent="0.25">
      <c r="A107" s="46">
        <v>0.67013888888888795</v>
      </c>
      <c r="B107" s="98"/>
      <c r="C107" s="81"/>
      <c r="D107" s="111"/>
      <c r="E107" s="81"/>
      <c r="F107" s="81"/>
      <c r="G107" s="92"/>
      <c r="H107" s="41"/>
      <c r="I107" s="9"/>
    </row>
    <row r="108" spans="1:9" ht="5.25" customHeight="1" x14ac:dyDescent="0.25">
      <c r="A108" s="46">
        <v>0.67361111111111005</v>
      </c>
      <c r="B108" s="98"/>
      <c r="C108" s="81"/>
      <c r="D108" s="111"/>
      <c r="E108" s="81"/>
      <c r="F108" s="81"/>
      <c r="G108" s="92"/>
      <c r="H108" s="41"/>
      <c r="I108" s="9"/>
    </row>
    <row r="109" spans="1:9" ht="5.25" customHeight="1" x14ac:dyDescent="0.25">
      <c r="A109" s="46">
        <v>0.67708333333333204</v>
      </c>
      <c r="B109" s="98"/>
      <c r="C109" s="81"/>
      <c r="D109" s="111"/>
      <c r="E109" s="81"/>
      <c r="F109" s="81"/>
      <c r="G109" s="92"/>
      <c r="H109" s="41"/>
      <c r="I109" s="9"/>
    </row>
    <row r="110" spans="1:9" ht="5.25" customHeight="1" x14ac:dyDescent="0.25">
      <c r="A110" s="46">
        <v>0.68055555555555403</v>
      </c>
      <c r="B110" s="98"/>
      <c r="C110" s="81"/>
      <c r="D110" s="111"/>
      <c r="E110" s="81"/>
      <c r="F110" s="81"/>
      <c r="G110" s="92"/>
      <c r="H110" s="41"/>
      <c r="I110" s="9"/>
    </row>
    <row r="111" spans="1:9" ht="5.25" customHeight="1" x14ac:dyDescent="0.25">
      <c r="A111" s="46">
        <v>0.68402777777777601</v>
      </c>
      <c r="B111" s="98"/>
      <c r="C111" s="81"/>
      <c r="D111" s="111"/>
      <c r="E111" s="81"/>
      <c r="F111" s="81"/>
      <c r="G111" s="92"/>
      <c r="H111" s="41"/>
      <c r="I111" s="9"/>
    </row>
    <row r="112" spans="1:9" ht="5.25" customHeight="1" x14ac:dyDescent="0.25">
      <c r="A112" s="46">
        <v>0.687499999999999</v>
      </c>
      <c r="B112" s="98"/>
      <c r="C112" s="81"/>
      <c r="D112" s="111"/>
      <c r="E112" s="81"/>
      <c r="F112" s="81"/>
      <c r="G112" s="92"/>
      <c r="H112" s="41"/>
      <c r="I112" s="9"/>
    </row>
    <row r="113" spans="1:9" ht="5.25" customHeight="1" x14ac:dyDescent="0.25">
      <c r="A113" s="46">
        <v>0.69097222222222099</v>
      </c>
      <c r="B113" s="98"/>
      <c r="C113" s="81"/>
      <c r="D113" s="111"/>
      <c r="E113" s="81"/>
      <c r="F113" s="81"/>
      <c r="G113" s="92"/>
      <c r="H113" s="41"/>
      <c r="I113" s="9"/>
    </row>
    <row r="114" spans="1:9" ht="5.25" customHeight="1" x14ac:dyDescent="0.25">
      <c r="A114" s="46">
        <v>0.69444444444444298</v>
      </c>
      <c r="B114" s="98"/>
      <c r="C114" s="81"/>
      <c r="D114" s="111"/>
      <c r="E114" s="81"/>
      <c r="F114" s="81"/>
      <c r="G114" s="92"/>
      <c r="H114" s="41"/>
      <c r="I114" s="9"/>
    </row>
    <row r="115" spans="1:9" ht="5.25" customHeight="1" x14ac:dyDescent="0.25">
      <c r="A115" s="46">
        <v>0.69791666666666496</v>
      </c>
      <c r="B115" s="98"/>
      <c r="C115" s="81"/>
      <c r="D115" s="111"/>
      <c r="E115" s="81"/>
      <c r="F115" s="81"/>
      <c r="G115" s="92"/>
      <c r="H115" s="41"/>
      <c r="I115" s="9"/>
    </row>
    <row r="116" spans="1:9" ht="5.25" customHeight="1" x14ac:dyDescent="0.25">
      <c r="A116" s="46">
        <v>0.70138888888888795</v>
      </c>
      <c r="B116" s="98"/>
      <c r="C116" s="81"/>
      <c r="D116" s="111"/>
      <c r="E116" s="81"/>
      <c r="F116" s="81"/>
      <c r="G116" s="92"/>
      <c r="H116" s="41"/>
      <c r="I116" s="9"/>
    </row>
    <row r="117" spans="1:9" ht="5.25" customHeight="1" x14ac:dyDescent="0.25">
      <c r="A117" s="46">
        <v>0.70486111111111005</v>
      </c>
      <c r="B117" s="120"/>
      <c r="C117" s="81"/>
      <c r="D117" s="111"/>
      <c r="E117" s="81"/>
      <c r="F117" s="81"/>
      <c r="G117" s="92"/>
      <c r="H117" s="41"/>
      <c r="I117" s="9"/>
    </row>
    <row r="118" spans="1:9" ht="5.25" customHeight="1" x14ac:dyDescent="0.25">
      <c r="A118" s="46">
        <v>0.70833333333333204</v>
      </c>
      <c r="B118" s="85" t="s">
        <v>68</v>
      </c>
      <c r="C118" s="81"/>
      <c r="D118" s="111"/>
      <c r="E118" s="81"/>
      <c r="F118" s="81"/>
      <c r="G118" s="92"/>
      <c r="H118" s="41"/>
      <c r="I118" s="9"/>
    </row>
    <row r="119" spans="1:9" ht="5.25" customHeight="1" x14ac:dyDescent="0.25">
      <c r="A119" s="46">
        <v>0.71180555555555403</v>
      </c>
      <c r="B119" s="86"/>
      <c r="C119" s="81"/>
      <c r="D119" s="111"/>
      <c r="E119" s="81"/>
      <c r="F119" s="81"/>
      <c r="G119" s="92"/>
      <c r="H119" s="41"/>
      <c r="I119" s="9"/>
    </row>
    <row r="120" spans="1:9" ht="5.25" customHeight="1" x14ac:dyDescent="0.25">
      <c r="A120" s="46">
        <v>0.71527777777777601</v>
      </c>
      <c r="B120" s="86"/>
      <c r="C120" s="81"/>
      <c r="D120" s="111"/>
      <c r="E120" s="81"/>
      <c r="F120" s="81"/>
      <c r="G120" s="92"/>
      <c r="H120" s="41"/>
      <c r="I120" s="9"/>
    </row>
    <row r="121" spans="1:9" ht="5.25" customHeight="1" x14ac:dyDescent="0.25">
      <c r="A121" s="46">
        <v>0.718749999999999</v>
      </c>
      <c r="B121" s="86"/>
      <c r="C121" s="81"/>
      <c r="D121" s="111"/>
      <c r="E121" s="81"/>
      <c r="F121" s="81"/>
      <c r="G121" s="92"/>
      <c r="H121" s="41"/>
      <c r="I121" s="9"/>
    </row>
    <row r="122" spans="1:9" ht="5.25" customHeight="1" x14ac:dyDescent="0.25">
      <c r="A122" s="46">
        <v>0.72222222222222099</v>
      </c>
      <c r="B122" s="86"/>
      <c r="C122" s="81"/>
      <c r="D122" s="111"/>
      <c r="E122" s="81"/>
      <c r="F122" s="81"/>
      <c r="G122" s="92"/>
      <c r="H122" s="41"/>
      <c r="I122" s="9"/>
    </row>
    <row r="123" spans="1:9" ht="5.25" customHeight="1" x14ac:dyDescent="0.25">
      <c r="A123" s="46">
        <v>0.72569444444444298</v>
      </c>
      <c r="B123" s="86"/>
      <c r="C123" s="81"/>
      <c r="D123" s="111"/>
      <c r="E123" s="81"/>
      <c r="F123" s="81"/>
      <c r="G123" s="92"/>
      <c r="H123" s="41"/>
      <c r="I123" s="9"/>
    </row>
    <row r="124" spans="1:9" ht="5.25" customHeight="1" x14ac:dyDescent="0.25">
      <c r="A124" s="46">
        <v>0.72916666666666496</v>
      </c>
      <c r="B124" s="86"/>
      <c r="C124" s="81"/>
      <c r="D124" s="111"/>
      <c r="E124" s="81"/>
      <c r="F124" s="81"/>
      <c r="G124" s="92"/>
      <c r="H124" s="41"/>
      <c r="I124" s="9"/>
    </row>
    <row r="125" spans="1:9" ht="5.25" customHeight="1" x14ac:dyDescent="0.25">
      <c r="A125" s="46">
        <v>0.73263888888888695</v>
      </c>
      <c r="B125" s="86"/>
      <c r="C125" s="81"/>
      <c r="D125" s="111"/>
      <c r="E125" s="81"/>
      <c r="F125" s="81"/>
      <c r="G125" s="92"/>
      <c r="H125" s="41"/>
      <c r="I125" s="9"/>
    </row>
    <row r="126" spans="1:9" ht="5.25" customHeight="1" x14ac:dyDescent="0.25">
      <c r="A126" s="46">
        <v>0.73611111111111005</v>
      </c>
      <c r="B126" s="86"/>
      <c r="C126" s="81"/>
      <c r="D126" s="111"/>
      <c r="E126" s="81"/>
      <c r="F126" s="81"/>
      <c r="G126" s="92"/>
      <c r="H126" s="41"/>
      <c r="I126" s="9"/>
    </row>
    <row r="127" spans="1:9" ht="5.25" customHeight="1" x14ac:dyDescent="0.25">
      <c r="A127" s="46">
        <v>0.73958333333333204</v>
      </c>
      <c r="B127" s="86"/>
      <c r="C127" s="81"/>
      <c r="D127" s="111"/>
      <c r="E127" s="81"/>
      <c r="F127" s="81"/>
      <c r="G127" s="92"/>
      <c r="H127" s="41"/>
      <c r="I127" s="9"/>
    </row>
    <row r="128" spans="1:9" ht="5.25" customHeight="1" x14ac:dyDescent="0.25">
      <c r="A128" s="46">
        <v>0.74305555555555403</v>
      </c>
      <c r="B128" s="86"/>
      <c r="C128" s="81"/>
      <c r="D128" s="111"/>
      <c r="E128" s="81"/>
      <c r="F128" s="81"/>
      <c r="G128" s="92"/>
      <c r="H128" s="41"/>
      <c r="I128" s="9"/>
    </row>
    <row r="129" spans="1:9" ht="5.25" customHeight="1" x14ac:dyDescent="0.25">
      <c r="A129" s="46">
        <v>0.74652777777777601</v>
      </c>
      <c r="B129" s="87"/>
      <c r="C129" s="82"/>
      <c r="D129" s="111"/>
      <c r="E129" s="82"/>
      <c r="F129" s="82"/>
      <c r="G129" s="92"/>
      <c r="H129" s="41"/>
      <c r="I129" s="9"/>
    </row>
    <row r="130" spans="1:9" ht="5.25" customHeight="1" x14ac:dyDescent="0.25">
      <c r="A130" s="46">
        <v>0.749999999999998</v>
      </c>
      <c r="B130" s="80" t="s">
        <v>80</v>
      </c>
      <c r="C130" s="110" t="s">
        <v>55</v>
      </c>
      <c r="D130" s="111"/>
      <c r="E130" s="110" t="s">
        <v>55</v>
      </c>
      <c r="F130" s="110" t="s">
        <v>55</v>
      </c>
      <c r="G130" s="92"/>
      <c r="H130" s="41"/>
      <c r="I130" s="9"/>
    </row>
    <row r="131" spans="1:9" ht="5.25" customHeight="1" x14ac:dyDescent="0.25">
      <c r="A131" s="46">
        <v>0.75347222222222099</v>
      </c>
      <c r="B131" s="81"/>
      <c r="C131" s="111"/>
      <c r="D131" s="111"/>
      <c r="E131" s="111"/>
      <c r="F131" s="111"/>
      <c r="G131" s="92"/>
      <c r="H131" s="41"/>
      <c r="I131" s="9"/>
    </row>
    <row r="132" spans="1:9" ht="5.25" customHeight="1" x14ac:dyDescent="0.25">
      <c r="A132" s="46">
        <v>0.75694444444444298</v>
      </c>
      <c r="B132" s="81"/>
      <c r="C132" s="111"/>
      <c r="D132" s="111"/>
      <c r="E132" s="111"/>
      <c r="F132" s="111"/>
      <c r="G132" s="92"/>
      <c r="H132" s="41"/>
      <c r="I132" s="9"/>
    </row>
    <row r="133" spans="1:9" ht="5.25" customHeight="1" x14ac:dyDescent="0.25">
      <c r="A133" s="46">
        <v>0.76041666666666496</v>
      </c>
      <c r="B133" s="81"/>
      <c r="C133" s="111"/>
      <c r="D133" s="111"/>
      <c r="E133" s="111"/>
      <c r="F133" s="111"/>
      <c r="G133" s="92"/>
      <c r="H133" s="41"/>
      <c r="I133" s="9"/>
    </row>
    <row r="134" spans="1:9" ht="5.25" customHeight="1" x14ac:dyDescent="0.25">
      <c r="A134" s="46">
        <v>0.76388888888888695</v>
      </c>
      <c r="B134" s="81"/>
      <c r="C134" s="111"/>
      <c r="D134" s="111"/>
      <c r="E134" s="111"/>
      <c r="F134" s="111"/>
      <c r="G134" s="92"/>
      <c r="H134" s="41"/>
      <c r="I134" s="9"/>
    </row>
    <row r="135" spans="1:9" ht="5.25" customHeight="1" x14ac:dyDescent="0.25">
      <c r="A135" s="46">
        <v>0.76736111111110905</v>
      </c>
      <c r="B135" s="81"/>
      <c r="C135" s="111"/>
      <c r="D135" s="111"/>
      <c r="E135" s="111"/>
      <c r="F135" s="111"/>
      <c r="G135" s="92"/>
      <c r="H135" s="41"/>
      <c r="I135" s="9"/>
    </row>
    <row r="136" spans="1:9" ht="5.25" customHeight="1" x14ac:dyDescent="0.25">
      <c r="A136" s="46">
        <v>0.77083333333333204</v>
      </c>
      <c r="B136" s="81"/>
      <c r="C136" s="111"/>
      <c r="D136" s="111"/>
      <c r="E136" s="111"/>
      <c r="F136" s="111"/>
      <c r="G136" s="92"/>
      <c r="H136" s="41"/>
      <c r="I136" s="9"/>
    </row>
    <row r="137" spans="1:9" ht="5.25" customHeight="1" x14ac:dyDescent="0.25">
      <c r="A137" s="46">
        <v>0.77430555555555403</v>
      </c>
      <c r="B137" s="81"/>
      <c r="C137" s="111"/>
      <c r="D137" s="111"/>
      <c r="E137" s="111"/>
      <c r="F137" s="111"/>
      <c r="G137" s="92"/>
      <c r="H137" s="41"/>
      <c r="I137" s="9"/>
    </row>
    <row r="138" spans="1:9" ht="5.25" customHeight="1" x14ac:dyDescent="0.25">
      <c r="A138" s="46">
        <v>0.77777777777777601</v>
      </c>
      <c r="B138" s="81"/>
      <c r="C138" s="111"/>
      <c r="D138" s="111"/>
      <c r="E138" s="111"/>
      <c r="F138" s="111"/>
      <c r="G138" s="92"/>
      <c r="H138" s="41"/>
      <c r="I138" s="9"/>
    </row>
    <row r="139" spans="1:9" ht="5.25" customHeight="1" x14ac:dyDescent="0.25">
      <c r="A139" s="46">
        <v>0.781249999999998</v>
      </c>
      <c r="B139" s="81"/>
      <c r="C139" s="111"/>
      <c r="D139" s="111"/>
      <c r="E139" s="111"/>
      <c r="F139" s="111"/>
      <c r="G139" s="92"/>
      <c r="H139" s="41"/>
      <c r="I139" s="9"/>
    </row>
    <row r="140" spans="1:9" ht="5.25" customHeight="1" x14ac:dyDescent="0.25">
      <c r="A140" s="46">
        <v>0.78472222222222099</v>
      </c>
      <c r="B140" s="81"/>
      <c r="C140" s="111"/>
      <c r="D140" s="111"/>
      <c r="E140" s="111"/>
      <c r="F140" s="111"/>
      <c r="G140" s="92"/>
      <c r="H140" s="41"/>
      <c r="I140" s="9"/>
    </row>
    <row r="141" spans="1:9" ht="5.25" customHeight="1" x14ac:dyDescent="0.25">
      <c r="A141" s="46">
        <v>0.78819444444444298</v>
      </c>
      <c r="B141" s="81"/>
      <c r="C141" s="111"/>
      <c r="D141" s="112"/>
      <c r="E141" s="111"/>
      <c r="F141" s="111"/>
      <c r="G141" s="93"/>
      <c r="H141" s="41"/>
      <c r="I141" s="9"/>
    </row>
    <row r="142" spans="1:9" ht="5.25" customHeight="1" x14ac:dyDescent="0.25">
      <c r="A142" s="46">
        <v>0.79166666666666496</v>
      </c>
      <c r="B142" s="81"/>
      <c r="C142" s="111"/>
      <c r="D142" s="80" t="s">
        <v>48</v>
      </c>
      <c r="E142" s="111"/>
      <c r="F142" s="111"/>
      <c r="G142" s="94" t="s">
        <v>66</v>
      </c>
      <c r="H142" s="41"/>
      <c r="I142" s="9"/>
    </row>
    <row r="143" spans="1:9" ht="5.25" customHeight="1" x14ac:dyDescent="0.25">
      <c r="A143" s="46">
        <v>0.79513888888888695</v>
      </c>
      <c r="B143" s="81"/>
      <c r="C143" s="111"/>
      <c r="D143" s="81"/>
      <c r="E143" s="111"/>
      <c r="F143" s="111"/>
      <c r="G143" s="95"/>
      <c r="H143" s="41"/>
      <c r="I143" s="9"/>
    </row>
    <row r="144" spans="1:9" ht="5.25" customHeight="1" x14ac:dyDescent="0.25">
      <c r="A144" s="46">
        <v>0.79861111111110905</v>
      </c>
      <c r="B144" s="81"/>
      <c r="C144" s="111"/>
      <c r="D144" s="81"/>
      <c r="E144" s="111"/>
      <c r="F144" s="111"/>
      <c r="G144" s="95"/>
      <c r="H144" s="41"/>
      <c r="I144" s="9"/>
    </row>
    <row r="145" spans="1:9" ht="5.25" customHeight="1" x14ac:dyDescent="0.25">
      <c r="A145" s="46">
        <v>0.80208333333333204</v>
      </c>
      <c r="B145" s="81"/>
      <c r="C145" s="111"/>
      <c r="D145" s="81"/>
      <c r="E145" s="111"/>
      <c r="F145" s="111"/>
      <c r="G145" s="95"/>
      <c r="H145" s="41"/>
      <c r="I145" s="9"/>
    </row>
    <row r="146" spans="1:9" ht="5.25" customHeight="1" x14ac:dyDescent="0.25">
      <c r="A146" s="46">
        <v>0.80555555555555403</v>
      </c>
      <c r="B146" s="81"/>
      <c r="C146" s="111"/>
      <c r="D146" s="81"/>
      <c r="E146" s="111"/>
      <c r="F146" s="111"/>
      <c r="G146" s="95"/>
      <c r="H146" s="41"/>
      <c r="I146" s="9"/>
    </row>
    <row r="147" spans="1:9" ht="5.25" customHeight="1" x14ac:dyDescent="0.25">
      <c r="A147" s="46">
        <v>0.80902777777777601</v>
      </c>
      <c r="B147" s="81"/>
      <c r="C147" s="111"/>
      <c r="D147" s="81"/>
      <c r="E147" s="111"/>
      <c r="F147" s="111"/>
      <c r="G147" s="95"/>
      <c r="H147" s="41"/>
      <c r="I147" s="9"/>
    </row>
    <row r="148" spans="1:9" ht="5.25" customHeight="1" x14ac:dyDescent="0.25">
      <c r="A148" s="46">
        <v>0.812499999999998</v>
      </c>
      <c r="B148" s="81"/>
      <c r="C148" s="111"/>
      <c r="D148" s="81"/>
      <c r="E148" s="111"/>
      <c r="F148" s="111"/>
      <c r="G148" s="95"/>
      <c r="H148" s="41"/>
      <c r="I148" s="9"/>
    </row>
    <row r="149" spans="1:9" ht="5.25" customHeight="1" x14ac:dyDescent="0.25">
      <c r="A149" s="46">
        <v>0.81597222222221999</v>
      </c>
      <c r="B149" s="81"/>
      <c r="C149" s="111"/>
      <c r="D149" s="81"/>
      <c r="E149" s="111"/>
      <c r="F149" s="111"/>
      <c r="G149" s="95"/>
      <c r="H149" s="41"/>
      <c r="I149" s="9"/>
    </row>
    <row r="150" spans="1:9" ht="5.25" customHeight="1" x14ac:dyDescent="0.25">
      <c r="A150" s="46">
        <v>0.81944444444444298</v>
      </c>
      <c r="B150" s="81"/>
      <c r="C150" s="111"/>
      <c r="D150" s="81"/>
      <c r="E150" s="111"/>
      <c r="F150" s="111"/>
      <c r="G150" s="95"/>
      <c r="H150" s="41"/>
      <c r="I150" s="9"/>
    </row>
    <row r="151" spans="1:9" ht="5.25" customHeight="1" x14ac:dyDescent="0.25">
      <c r="A151" s="46">
        <v>0.82291666666666496</v>
      </c>
      <c r="B151" s="81"/>
      <c r="C151" s="111"/>
      <c r="D151" s="81"/>
      <c r="E151" s="111"/>
      <c r="F151" s="111"/>
      <c r="G151" s="95"/>
      <c r="H151" s="41"/>
      <c r="I151" s="9"/>
    </row>
    <row r="152" spans="1:9" ht="5.25" customHeight="1" x14ac:dyDescent="0.25">
      <c r="A152" s="46">
        <v>0.82638888888888695</v>
      </c>
      <c r="B152" s="81"/>
      <c r="C152" s="111"/>
      <c r="D152" s="81"/>
      <c r="E152" s="111"/>
      <c r="F152" s="111"/>
      <c r="G152" s="95"/>
      <c r="H152" s="41"/>
      <c r="I152" s="9"/>
    </row>
    <row r="153" spans="1:9" ht="5.25" customHeight="1" x14ac:dyDescent="0.25">
      <c r="A153" s="46">
        <v>0.82986111111110905</v>
      </c>
      <c r="B153" s="81"/>
      <c r="C153" s="112"/>
      <c r="D153" s="82"/>
      <c r="E153" s="112"/>
      <c r="F153" s="112"/>
      <c r="G153" s="95"/>
      <c r="H153" s="41"/>
      <c r="I153" s="9"/>
    </row>
    <row r="154" spans="1:9" ht="5.25" customHeight="1" x14ac:dyDescent="0.25">
      <c r="A154" s="46">
        <v>0.83333333333333104</v>
      </c>
      <c r="B154" s="81"/>
      <c r="C154" s="80" t="s">
        <v>56</v>
      </c>
      <c r="D154" s="117" t="s">
        <v>49</v>
      </c>
      <c r="E154" s="80" t="s">
        <v>56</v>
      </c>
      <c r="F154" s="80" t="s">
        <v>60</v>
      </c>
      <c r="G154" s="95"/>
      <c r="H154" s="41"/>
      <c r="I154" s="9"/>
    </row>
    <row r="155" spans="1:9" ht="5.25" customHeight="1" x14ac:dyDescent="0.25">
      <c r="A155" s="46">
        <v>0.83680555555555403</v>
      </c>
      <c r="B155" s="81"/>
      <c r="C155" s="81"/>
      <c r="D155" s="118"/>
      <c r="E155" s="81"/>
      <c r="F155" s="81"/>
      <c r="G155" s="95"/>
      <c r="H155" s="41"/>
      <c r="I155" s="9"/>
    </row>
    <row r="156" spans="1:9" ht="5.25" customHeight="1" x14ac:dyDescent="0.25">
      <c r="A156" s="46">
        <v>0.84027777777777601</v>
      </c>
      <c r="B156" s="81"/>
      <c r="C156" s="81"/>
      <c r="D156" s="118"/>
      <c r="E156" s="81"/>
      <c r="F156" s="81"/>
      <c r="G156" s="95"/>
      <c r="H156" s="41"/>
      <c r="I156" s="9"/>
    </row>
    <row r="157" spans="1:9" ht="5.25" customHeight="1" x14ac:dyDescent="0.25">
      <c r="A157" s="46">
        <v>0.843749999999998</v>
      </c>
      <c r="B157" s="81"/>
      <c r="C157" s="81"/>
      <c r="D157" s="118"/>
      <c r="E157" s="81"/>
      <c r="F157" s="116"/>
      <c r="G157" s="44"/>
      <c r="H157" s="41"/>
      <c r="I157" s="9"/>
    </row>
    <row r="158" spans="1:9" ht="5.25" customHeight="1" x14ac:dyDescent="0.25">
      <c r="A158" s="46">
        <v>0.84722222222221999</v>
      </c>
      <c r="B158" s="81"/>
      <c r="C158" s="81"/>
      <c r="D158" s="118"/>
      <c r="E158" s="81"/>
      <c r="F158" s="116"/>
      <c r="G158" s="44"/>
      <c r="H158" s="41"/>
      <c r="I158" s="9"/>
    </row>
    <row r="159" spans="1:9" ht="5.25" customHeight="1" x14ac:dyDescent="0.25">
      <c r="A159" s="46">
        <v>0.85069444444444298</v>
      </c>
      <c r="B159" s="81"/>
      <c r="C159" s="81"/>
      <c r="D159" s="118"/>
      <c r="E159" s="81"/>
      <c r="F159" s="116"/>
      <c r="G159" s="44"/>
      <c r="H159" s="41"/>
      <c r="I159" s="9"/>
    </row>
    <row r="160" spans="1:9" ht="5.25" customHeight="1" x14ac:dyDescent="0.25">
      <c r="A160" s="46">
        <v>0.85416666666666496</v>
      </c>
      <c r="B160" s="81"/>
      <c r="C160" s="81"/>
      <c r="D160" s="118"/>
      <c r="E160" s="81"/>
      <c r="F160" s="116"/>
      <c r="G160" s="44"/>
      <c r="H160" s="41"/>
      <c r="I160" s="9"/>
    </row>
    <row r="161" spans="1:9" ht="5.25" customHeight="1" x14ac:dyDescent="0.25">
      <c r="A161" s="46">
        <v>0.85763888888888695</v>
      </c>
      <c r="B161" s="81"/>
      <c r="C161" s="81"/>
      <c r="D161" s="118"/>
      <c r="E161" s="81"/>
      <c r="F161" s="116"/>
      <c r="G161" s="44"/>
      <c r="H161" s="41"/>
      <c r="I161" s="9"/>
    </row>
    <row r="162" spans="1:9" ht="5.25" customHeight="1" x14ac:dyDescent="0.25">
      <c r="A162" s="46">
        <v>0.86111111111110905</v>
      </c>
      <c r="B162" s="81"/>
      <c r="C162" s="81"/>
      <c r="D162" s="118"/>
      <c r="E162" s="81"/>
      <c r="F162" s="116"/>
      <c r="G162" s="44"/>
      <c r="H162" s="41"/>
      <c r="I162" s="9"/>
    </row>
    <row r="163" spans="1:9" ht="5.25" customHeight="1" x14ac:dyDescent="0.25">
      <c r="A163" s="46">
        <v>0.86458333333333104</v>
      </c>
      <c r="B163" s="81"/>
      <c r="C163" s="81"/>
      <c r="D163" s="118"/>
      <c r="E163" s="81"/>
      <c r="F163" s="116"/>
      <c r="G163" s="44"/>
      <c r="H163" s="41"/>
      <c r="I163" s="9"/>
    </row>
    <row r="164" spans="1:9" ht="5.25" customHeight="1" x14ac:dyDescent="0.25">
      <c r="A164" s="46">
        <v>0.86805555555555403</v>
      </c>
      <c r="B164" s="81"/>
      <c r="C164" s="81"/>
      <c r="D164" s="118"/>
      <c r="E164" s="81"/>
      <c r="F164" s="116"/>
      <c r="G164" s="44"/>
      <c r="H164" s="41"/>
      <c r="I164" s="9"/>
    </row>
    <row r="165" spans="1:9" ht="5.25" customHeight="1" x14ac:dyDescent="0.25">
      <c r="A165" s="46">
        <v>0.87152777777777601</v>
      </c>
      <c r="B165" s="81"/>
      <c r="C165" s="81"/>
      <c r="D165" s="118"/>
      <c r="E165" s="81"/>
      <c r="F165" s="124"/>
      <c r="G165" s="44"/>
      <c r="H165" s="41"/>
      <c r="I165" s="9"/>
    </row>
    <row r="166" spans="1:9" ht="5.25" customHeight="1" x14ac:dyDescent="0.25">
      <c r="A166" s="46">
        <v>0.874999999999998</v>
      </c>
      <c r="B166" s="81"/>
      <c r="C166" s="81"/>
      <c r="D166" s="118"/>
      <c r="E166" s="81"/>
      <c r="F166" s="121" t="s">
        <v>61</v>
      </c>
      <c r="G166" s="44"/>
      <c r="H166" s="41"/>
      <c r="I166" s="9"/>
    </row>
    <row r="167" spans="1:9" ht="5.25" customHeight="1" x14ac:dyDescent="0.25">
      <c r="A167" s="46">
        <v>0.87847222222221999</v>
      </c>
      <c r="B167" s="81"/>
      <c r="C167" s="81"/>
      <c r="D167" s="118"/>
      <c r="E167" s="81"/>
      <c r="F167" s="122"/>
      <c r="G167" s="44"/>
      <c r="H167" s="41"/>
      <c r="I167" s="9"/>
    </row>
    <row r="168" spans="1:9" ht="5.25" customHeight="1" x14ac:dyDescent="0.25">
      <c r="A168" s="46">
        <v>0.88194444444444198</v>
      </c>
      <c r="B168" s="81"/>
      <c r="C168" s="81"/>
      <c r="D168" s="118"/>
      <c r="E168" s="81"/>
      <c r="F168" s="122"/>
      <c r="G168" s="44"/>
      <c r="H168" s="41"/>
      <c r="I168" s="9"/>
    </row>
    <row r="169" spans="1:9" ht="5.25" customHeight="1" x14ac:dyDescent="0.25">
      <c r="A169" s="46">
        <v>0.88541666666666496</v>
      </c>
      <c r="B169" s="81"/>
      <c r="C169" s="81"/>
      <c r="D169" s="118"/>
      <c r="E169" s="81"/>
      <c r="F169" s="122"/>
      <c r="G169" s="44"/>
      <c r="H169" s="41"/>
      <c r="I169" s="9"/>
    </row>
    <row r="170" spans="1:9" ht="5.25" customHeight="1" x14ac:dyDescent="0.25">
      <c r="A170" s="46">
        <v>0.88888888888888695</v>
      </c>
      <c r="B170" s="81"/>
      <c r="C170" s="81"/>
      <c r="D170" s="118"/>
      <c r="E170" s="81"/>
      <c r="F170" s="122"/>
      <c r="G170" s="44"/>
      <c r="H170" s="41"/>
      <c r="I170" s="9"/>
    </row>
    <row r="171" spans="1:9" ht="5.25" customHeight="1" x14ac:dyDescent="0.25">
      <c r="A171" s="46">
        <v>0.89236111111110905</v>
      </c>
      <c r="B171" s="81"/>
      <c r="C171" s="81"/>
      <c r="D171" s="118"/>
      <c r="E171" s="81"/>
      <c r="F171" s="122"/>
      <c r="G171" s="44"/>
      <c r="H171" s="41"/>
      <c r="I171" s="9"/>
    </row>
    <row r="172" spans="1:9" ht="5.25" customHeight="1" x14ac:dyDescent="0.25">
      <c r="A172" s="46">
        <v>0.89583333333333104</v>
      </c>
      <c r="B172" s="81"/>
      <c r="C172" s="81"/>
      <c r="D172" s="118"/>
      <c r="E172" s="81"/>
      <c r="F172" s="122"/>
      <c r="G172" s="44"/>
      <c r="H172" s="41"/>
      <c r="I172" s="9"/>
    </row>
    <row r="173" spans="1:9" ht="5.25" customHeight="1" x14ac:dyDescent="0.25">
      <c r="A173" s="46">
        <v>0.89930555555555303</v>
      </c>
      <c r="B173" s="81"/>
      <c r="C173" s="81"/>
      <c r="D173" s="118"/>
      <c r="E173" s="81"/>
      <c r="F173" s="122"/>
      <c r="G173" s="44"/>
      <c r="H173" s="41"/>
      <c r="I173" s="9"/>
    </row>
    <row r="174" spans="1:9" ht="5.25" customHeight="1" x14ac:dyDescent="0.25">
      <c r="A174" s="46">
        <v>0.90277777777777601</v>
      </c>
      <c r="B174" s="81"/>
      <c r="C174" s="81"/>
      <c r="D174" s="118"/>
      <c r="E174" s="81"/>
      <c r="F174" s="122"/>
      <c r="G174" s="44"/>
      <c r="H174" s="41"/>
      <c r="I174" s="9"/>
    </row>
    <row r="175" spans="1:9" ht="5.25" customHeight="1" x14ac:dyDescent="0.25">
      <c r="A175" s="46">
        <v>0.906249999999998</v>
      </c>
      <c r="B175" s="81"/>
      <c r="C175" s="81"/>
      <c r="D175" s="118"/>
      <c r="E175" s="81"/>
      <c r="F175" s="122"/>
      <c r="G175" s="44"/>
      <c r="H175" s="41"/>
      <c r="I175" s="9"/>
    </row>
    <row r="176" spans="1:9" ht="5.25" customHeight="1" x14ac:dyDescent="0.25">
      <c r="A176" s="46">
        <v>0.90972222222221999</v>
      </c>
      <c r="B176" s="81"/>
      <c r="C176" s="81"/>
      <c r="D176" s="118"/>
      <c r="E176" s="81"/>
      <c r="F176" s="122"/>
      <c r="G176" s="44"/>
      <c r="H176" s="41"/>
      <c r="I176" s="9"/>
    </row>
    <row r="177" spans="1:9" ht="5.25" customHeight="1" x14ac:dyDescent="0.25">
      <c r="A177" s="46">
        <v>0.91319444444444198</v>
      </c>
      <c r="B177" s="81"/>
      <c r="C177" s="81"/>
      <c r="D177" s="118"/>
      <c r="E177" s="81"/>
      <c r="F177" s="122"/>
      <c r="G177" s="44"/>
      <c r="H177" s="41"/>
      <c r="I177" s="9"/>
    </row>
    <row r="178" spans="1:9" ht="5.25" customHeight="1" x14ac:dyDescent="0.25">
      <c r="A178" s="46">
        <v>0.91666666666666496</v>
      </c>
      <c r="B178" s="81"/>
      <c r="C178" s="81"/>
      <c r="D178" s="118"/>
      <c r="E178" s="81"/>
      <c r="F178" s="122"/>
      <c r="G178" s="44"/>
      <c r="H178" s="41"/>
      <c r="I178" s="9"/>
    </row>
    <row r="179" spans="1:9" ht="5.25" customHeight="1" x14ac:dyDescent="0.25">
      <c r="A179" s="46">
        <v>0.92013888888888695</v>
      </c>
      <c r="B179" s="81"/>
      <c r="C179" s="81"/>
      <c r="D179" s="118"/>
      <c r="E179" s="81"/>
      <c r="F179" s="122"/>
      <c r="G179" s="44"/>
      <c r="H179" s="41"/>
      <c r="I179" s="9"/>
    </row>
    <row r="180" spans="1:9" ht="5.25" customHeight="1" x14ac:dyDescent="0.25">
      <c r="A180" s="46">
        <v>0.92361111111110905</v>
      </c>
      <c r="B180" s="81"/>
      <c r="C180" s="81"/>
      <c r="D180" s="118"/>
      <c r="E180" s="81"/>
      <c r="F180" s="122"/>
      <c r="G180" s="44"/>
      <c r="H180" s="41"/>
      <c r="I180" s="9"/>
    </row>
    <row r="181" spans="1:9" ht="5.25" customHeight="1" x14ac:dyDescent="0.25">
      <c r="A181" s="46">
        <v>0.92708333333333104</v>
      </c>
      <c r="B181" s="81"/>
      <c r="C181" s="81"/>
      <c r="D181" s="118"/>
      <c r="E181" s="81"/>
      <c r="F181" s="122"/>
      <c r="G181" s="44"/>
      <c r="H181" s="41"/>
      <c r="I181" s="9"/>
    </row>
    <row r="182" spans="1:9" ht="5.25" customHeight="1" x14ac:dyDescent="0.25">
      <c r="A182" s="46">
        <v>0.93055555555555303</v>
      </c>
      <c r="B182" s="81"/>
      <c r="C182" s="81"/>
      <c r="D182" s="118"/>
      <c r="E182" s="81"/>
      <c r="F182" s="122"/>
      <c r="G182" s="44"/>
      <c r="H182" s="41"/>
      <c r="I182" s="9"/>
    </row>
    <row r="183" spans="1:9" ht="5.25" customHeight="1" x14ac:dyDescent="0.25">
      <c r="A183" s="46">
        <v>0.93402777777777601</v>
      </c>
      <c r="B183" s="81"/>
      <c r="C183" s="81"/>
      <c r="D183" s="118"/>
      <c r="E183" s="81"/>
      <c r="F183" s="122"/>
      <c r="G183" s="61"/>
      <c r="H183" s="43"/>
      <c r="I183" s="9"/>
    </row>
    <row r="184" spans="1:9" s="11" customFormat="1" ht="13.5" customHeight="1" x14ac:dyDescent="0.25">
      <c r="A184" s="47"/>
      <c r="B184" s="12"/>
      <c r="C184" s="12"/>
      <c r="D184" s="12"/>
      <c r="E184" s="12"/>
      <c r="F184" s="12"/>
      <c r="G184" s="12"/>
      <c r="H184" s="12"/>
    </row>
    <row r="185" spans="1:9" x14ac:dyDescent="0.25">
      <c r="A185" s="48"/>
    </row>
    <row r="186" spans="1:9" x14ac:dyDescent="0.25">
      <c r="A186" s="48"/>
    </row>
    <row r="187" spans="1:9" x14ac:dyDescent="0.25">
      <c r="A187" s="48"/>
    </row>
    <row r="188" spans="1:9" x14ac:dyDescent="0.25">
      <c r="A188" s="48"/>
    </row>
    <row r="189" spans="1:9" x14ac:dyDescent="0.25">
      <c r="A189" s="48"/>
    </row>
    <row r="190" spans="1:9" x14ac:dyDescent="0.25">
      <c r="A190" s="48"/>
    </row>
    <row r="191" spans="1:9" x14ac:dyDescent="0.25">
      <c r="A191" s="48"/>
    </row>
    <row r="192" spans="1:9" x14ac:dyDescent="0.25">
      <c r="A192" s="48"/>
    </row>
    <row r="193" spans="1:1" x14ac:dyDescent="0.25">
      <c r="A193" s="48"/>
    </row>
    <row r="194" spans="1:1" x14ac:dyDescent="0.25">
      <c r="A194" s="48"/>
    </row>
    <row r="195" spans="1:1" x14ac:dyDescent="0.25">
      <c r="A195" s="48"/>
    </row>
    <row r="196" spans="1:1" x14ac:dyDescent="0.25">
      <c r="A196" s="48"/>
    </row>
    <row r="197" spans="1:1" x14ac:dyDescent="0.25">
      <c r="A197" s="48"/>
    </row>
    <row r="198" spans="1:1" x14ac:dyDescent="0.25">
      <c r="A198" s="48"/>
    </row>
    <row r="199" spans="1:1" x14ac:dyDescent="0.25">
      <c r="A199" s="48"/>
    </row>
    <row r="200" spans="1:1" x14ac:dyDescent="0.25">
      <c r="A200" s="48"/>
    </row>
    <row r="201" spans="1:1" x14ac:dyDescent="0.25">
      <c r="A201" s="48"/>
    </row>
    <row r="202" spans="1:1" x14ac:dyDescent="0.25">
      <c r="A202" s="48"/>
    </row>
    <row r="203" spans="1:1" x14ac:dyDescent="0.25">
      <c r="A203" s="48"/>
    </row>
    <row r="204" spans="1:1" x14ac:dyDescent="0.25">
      <c r="A204" s="48"/>
    </row>
    <row r="205" spans="1:1" x14ac:dyDescent="0.25">
      <c r="A205" s="48"/>
    </row>
    <row r="206" spans="1:1" x14ac:dyDescent="0.25">
      <c r="A206" s="48"/>
    </row>
    <row r="207" spans="1:1" x14ac:dyDescent="0.25">
      <c r="A207" s="48"/>
    </row>
    <row r="208" spans="1:1" x14ac:dyDescent="0.25">
      <c r="A208" s="48"/>
    </row>
    <row r="209" spans="1:1" x14ac:dyDescent="0.25">
      <c r="A209" s="48"/>
    </row>
    <row r="210" spans="1:1" x14ac:dyDescent="0.25">
      <c r="A210" s="48"/>
    </row>
    <row r="211" spans="1:1" x14ac:dyDescent="0.25">
      <c r="A211" s="48"/>
    </row>
    <row r="212" spans="1:1" x14ac:dyDescent="0.25">
      <c r="A212" s="48"/>
    </row>
    <row r="213" spans="1:1" x14ac:dyDescent="0.25">
      <c r="A213" s="48"/>
    </row>
    <row r="214" spans="1:1" x14ac:dyDescent="0.25">
      <c r="A214" s="48"/>
    </row>
    <row r="215" spans="1:1" x14ac:dyDescent="0.25">
      <c r="A215" s="48"/>
    </row>
    <row r="216" spans="1:1" x14ac:dyDescent="0.25">
      <c r="A216" s="48"/>
    </row>
    <row r="217" spans="1:1" x14ac:dyDescent="0.25">
      <c r="A217" s="48"/>
    </row>
    <row r="218" spans="1:1" x14ac:dyDescent="0.25">
      <c r="A218" s="48"/>
    </row>
    <row r="219" spans="1:1" x14ac:dyDescent="0.25">
      <c r="A219" s="48"/>
    </row>
    <row r="220" spans="1:1" x14ac:dyDescent="0.25">
      <c r="A220" s="48"/>
    </row>
    <row r="221" spans="1:1" x14ac:dyDescent="0.25">
      <c r="A221" s="48"/>
    </row>
    <row r="222" spans="1:1" x14ac:dyDescent="0.25">
      <c r="A222" s="48"/>
    </row>
    <row r="223" spans="1:1" x14ac:dyDescent="0.25">
      <c r="A223" s="48"/>
    </row>
    <row r="224" spans="1:1" x14ac:dyDescent="0.25">
      <c r="A224" s="48"/>
    </row>
    <row r="225" spans="1:1" x14ac:dyDescent="0.25">
      <c r="A225" s="48"/>
    </row>
    <row r="226" spans="1:1" x14ac:dyDescent="0.25">
      <c r="A226" s="48"/>
    </row>
    <row r="227" spans="1:1" x14ac:dyDescent="0.25">
      <c r="A227" s="48"/>
    </row>
    <row r="228" spans="1:1" x14ac:dyDescent="0.25">
      <c r="A228" s="48"/>
    </row>
    <row r="229" spans="1:1" x14ac:dyDescent="0.25">
      <c r="A229" s="48"/>
    </row>
    <row r="230" spans="1:1" x14ac:dyDescent="0.25">
      <c r="A230" s="48"/>
    </row>
    <row r="231" spans="1:1" x14ac:dyDescent="0.25">
      <c r="A231" s="48"/>
    </row>
    <row r="232" spans="1:1" x14ac:dyDescent="0.25">
      <c r="A232" s="48"/>
    </row>
    <row r="233" spans="1:1" x14ac:dyDescent="0.25">
      <c r="A233" s="48"/>
    </row>
    <row r="234" spans="1:1" x14ac:dyDescent="0.25">
      <c r="A234" s="48"/>
    </row>
    <row r="235" spans="1:1" x14ac:dyDescent="0.25">
      <c r="A235" s="48"/>
    </row>
    <row r="236" spans="1:1" x14ac:dyDescent="0.25">
      <c r="A236" s="48"/>
    </row>
    <row r="237" spans="1:1" x14ac:dyDescent="0.25">
      <c r="A237" s="48"/>
    </row>
    <row r="238" spans="1:1" x14ac:dyDescent="0.25">
      <c r="A238" s="48"/>
    </row>
    <row r="239" spans="1:1" x14ac:dyDescent="0.25">
      <c r="A239" s="48"/>
    </row>
    <row r="240" spans="1:1" x14ac:dyDescent="0.25">
      <c r="A240" s="48"/>
    </row>
    <row r="241" spans="1:1" x14ac:dyDescent="0.25">
      <c r="A241" s="48"/>
    </row>
    <row r="242" spans="1:1" x14ac:dyDescent="0.25">
      <c r="A242" s="48"/>
    </row>
    <row r="243" spans="1:1" x14ac:dyDescent="0.25">
      <c r="A243" s="48"/>
    </row>
    <row r="244" spans="1:1" x14ac:dyDescent="0.25">
      <c r="A244" s="48"/>
    </row>
    <row r="245" spans="1:1" x14ac:dyDescent="0.25">
      <c r="A245" s="48"/>
    </row>
    <row r="246" spans="1:1" x14ac:dyDescent="0.25">
      <c r="A246" s="48"/>
    </row>
    <row r="247" spans="1:1" x14ac:dyDescent="0.25">
      <c r="A247" s="48"/>
    </row>
    <row r="248" spans="1:1" x14ac:dyDescent="0.25">
      <c r="A248" s="48"/>
    </row>
    <row r="249" spans="1:1" x14ac:dyDescent="0.25">
      <c r="A249" s="48"/>
    </row>
    <row r="250" spans="1:1" x14ac:dyDescent="0.25">
      <c r="A250" s="48"/>
    </row>
    <row r="251" spans="1:1" x14ac:dyDescent="0.25">
      <c r="A251" s="48"/>
    </row>
    <row r="252" spans="1:1" x14ac:dyDescent="0.25">
      <c r="A252" s="48"/>
    </row>
    <row r="253" spans="1:1" x14ac:dyDescent="0.25">
      <c r="A253" s="48"/>
    </row>
    <row r="254" spans="1:1" x14ac:dyDescent="0.25">
      <c r="A254" s="48"/>
    </row>
    <row r="255" spans="1:1" x14ac:dyDescent="0.25">
      <c r="A255" s="48"/>
    </row>
    <row r="256" spans="1:1" x14ac:dyDescent="0.25">
      <c r="A256" s="48"/>
    </row>
    <row r="257" spans="1:1" x14ac:dyDescent="0.25">
      <c r="A257" s="48"/>
    </row>
    <row r="258" spans="1:1" x14ac:dyDescent="0.25">
      <c r="A258" s="48"/>
    </row>
    <row r="259" spans="1:1" x14ac:dyDescent="0.25">
      <c r="A259" s="48"/>
    </row>
    <row r="260" spans="1:1" x14ac:dyDescent="0.25">
      <c r="A260" s="48"/>
    </row>
    <row r="261" spans="1:1" x14ac:dyDescent="0.25">
      <c r="A261" s="48"/>
    </row>
    <row r="262" spans="1:1" x14ac:dyDescent="0.25">
      <c r="A262" s="48"/>
    </row>
    <row r="263" spans="1:1" x14ac:dyDescent="0.25">
      <c r="A263" s="48"/>
    </row>
    <row r="264" spans="1:1" x14ac:dyDescent="0.25">
      <c r="A264" s="48"/>
    </row>
    <row r="265" spans="1:1" x14ac:dyDescent="0.25">
      <c r="A265" s="48"/>
    </row>
    <row r="266" spans="1:1" x14ac:dyDescent="0.25">
      <c r="A266" s="48"/>
    </row>
    <row r="267" spans="1:1" x14ac:dyDescent="0.25">
      <c r="A267" s="48"/>
    </row>
    <row r="268" spans="1:1" x14ac:dyDescent="0.25">
      <c r="A268" s="48"/>
    </row>
    <row r="269" spans="1:1" x14ac:dyDescent="0.25">
      <c r="A269" s="48"/>
    </row>
    <row r="270" spans="1:1" x14ac:dyDescent="0.25">
      <c r="A270" s="48"/>
    </row>
    <row r="271" spans="1:1" x14ac:dyDescent="0.25">
      <c r="A271" s="48"/>
    </row>
    <row r="272" spans="1:1" x14ac:dyDescent="0.25">
      <c r="A272" s="48"/>
    </row>
    <row r="273" spans="1:1" x14ac:dyDescent="0.25">
      <c r="A273" s="48"/>
    </row>
    <row r="274" spans="1:1" x14ac:dyDescent="0.25">
      <c r="A274" s="48"/>
    </row>
    <row r="275" spans="1:1" x14ac:dyDescent="0.25">
      <c r="A275" s="48"/>
    </row>
    <row r="276" spans="1:1" x14ac:dyDescent="0.25">
      <c r="A276" s="48"/>
    </row>
    <row r="277" spans="1:1" x14ac:dyDescent="0.25">
      <c r="A277" s="48"/>
    </row>
    <row r="278" spans="1:1" x14ac:dyDescent="0.25">
      <c r="A278" s="48"/>
    </row>
    <row r="279" spans="1:1" x14ac:dyDescent="0.25">
      <c r="A279" s="48"/>
    </row>
    <row r="280" spans="1:1" x14ac:dyDescent="0.25">
      <c r="A280" s="48"/>
    </row>
    <row r="281" spans="1:1" x14ac:dyDescent="0.25">
      <c r="A281" s="48"/>
    </row>
    <row r="282" spans="1:1" x14ac:dyDescent="0.25">
      <c r="A282" s="48"/>
    </row>
    <row r="283" spans="1:1" x14ac:dyDescent="0.25">
      <c r="A283" s="48"/>
    </row>
    <row r="284" spans="1:1" x14ac:dyDescent="0.25">
      <c r="A284" s="48"/>
    </row>
    <row r="285" spans="1:1" x14ac:dyDescent="0.25">
      <c r="A285" s="48"/>
    </row>
    <row r="286" spans="1:1" x14ac:dyDescent="0.25">
      <c r="A286" s="48"/>
    </row>
    <row r="287" spans="1:1" x14ac:dyDescent="0.25">
      <c r="A287" s="48"/>
    </row>
    <row r="288" spans="1:1" x14ac:dyDescent="0.25">
      <c r="A288" s="48"/>
    </row>
    <row r="289" spans="1:1" x14ac:dyDescent="0.25">
      <c r="A289" s="48"/>
    </row>
    <row r="290" spans="1:1" x14ac:dyDescent="0.25">
      <c r="A290" s="48"/>
    </row>
    <row r="291" spans="1:1" x14ac:dyDescent="0.25">
      <c r="A291" s="48"/>
    </row>
    <row r="292" spans="1:1" x14ac:dyDescent="0.25">
      <c r="A292" s="48"/>
    </row>
    <row r="293" spans="1:1" x14ac:dyDescent="0.25">
      <c r="A293" s="48"/>
    </row>
    <row r="294" spans="1:1" x14ac:dyDescent="0.25">
      <c r="A294" s="48"/>
    </row>
    <row r="295" spans="1:1" x14ac:dyDescent="0.25">
      <c r="A295" s="48"/>
    </row>
    <row r="296" spans="1:1" x14ac:dyDescent="0.25">
      <c r="A296" s="48"/>
    </row>
    <row r="297" spans="1:1" x14ac:dyDescent="0.25">
      <c r="A297" s="48"/>
    </row>
    <row r="298" spans="1:1" x14ac:dyDescent="0.25">
      <c r="A298" s="48"/>
    </row>
    <row r="299" spans="1:1" x14ac:dyDescent="0.25">
      <c r="A299" s="48"/>
    </row>
    <row r="300" spans="1:1" x14ac:dyDescent="0.25">
      <c r="A300" s="48"/>
    </row>
    <row r="301" spans="1:1" x14ac:dyDescent="0.25">
      <c r="A301" s="48"/>
    </row>
    <row r="302" spans="1:1" x14ac:dyDescent="0.25">
      <c r="A302" s="48"/>
    </row>
    <row r="303" spans="1:1" x14ac:dyDescent="0.25">
      <c r="A303" s="48"/>
    </row>
    <row r="304" spans="1:1" x14ac:dyDescent="0.25">
      <c r="A304" s="48"/>
    </row>
    <row r="305" spans="1:1" x14ac:dyDescent="0.25">
      <c r="A305" s="48"/>
    </row>
    <row r="306" spans="1:1" x14ac:dyDescent="0.25">
      <c r="A306" s="48"/>
    </row>
    <row r="307" spans="1:1" x14ac:dyDescent="0.25">
      <c r="A307" s="48"/>
    </row>
    <row r="308" spans="1:1" x14ac:dyDescent="0.25">
      <c r="A308" s="48"/>
    </row>
    <row r="309" spans="1:1" x14ac:dyDescent="0.25">
      <c r="A309" s="48"/>
    </row>
    <row r="310" spans="1:1" x14ac:dyDescent="0.25">
      <c r="A310" s="48"/>
    </row>
    <row r="311" spans="1:1" x14ac:dyDescent="0.25">
      <c r="A311" s="48"/>
    </row>
    <row r="312" spans="1:1" x14ac:dyDescent="0.25">
      <c r="A312" s="48"/>
    </row>
    <row r="313" spans="1:1" x14ac:dyDescent="0.25">
      <c r="A313" s="48"/>
    </row>
    <row r="314" spans="1:1" x14ac:dyDescent="0.25">
      <c r="A314" s="48"/>
    </row>
    <row r="315" spans="1:1" x14ac:dyDescent="0.25">
      <c r="A315" s="48"/>
    </row>
    <row r="316" spans="1:1" x14ac:dyDescent="0.25">
      <c r="A316" s="48"/>
    </row>
    <row r="317" spans="1:1" x14ac:dyDescent="0.25">
      <c r="A317" s="48"/>
    </row>
    <row r="318" spans="1:1" x14ac:dyDescent="0.25">
      <c r="A318" s="48"/>
    </row>
    <row r="319" spans="1:1" x14ac:dyDescent="0.25">
      <c r="A319" s="48"/>
    </row>
    <row r="320" spans="1:1" x14ac:dyDescent="0.25">
      <c r="A320" s="48"/>
    </row>
    <row r="321" spans="1:1" x14ac:dyDescent="0.25">
      <c r="A321" s="48"/>
    </row>
    <row r="322" spans="1:1" x14ac:dyDescent="0.25">
      <c r="A322" s="48"/>
    </row>
    <row r="323" spans="1:1" x14ac:dyDescent="0.25">
      <c r="A323" s="48"/>
    </row>
    <row r="324" spans="1:1" x14ac:dyDescent="0.25">
      <c r="A324" s="48"/>
    </row>
    <row r="325" spans="1:1" x14ac:dyDescent="0.25">
      <c r="A325" s="48"/>
    </row>
    <row r="326" spans="1:1" x14ac:dyDescent="0.25">
      <c r="A326" s="48"/>
    </row>
    <row r="327" spans="1:1" x14ac:dyDescent="0.25">
      <c r="A327" s="48"/>
    </row>
    <row r="328" spans="1:1" x14ac:dyDescent="0.25">
      <c r="A328" s="48"/>
    </row>
    <row r="329" spans="1:1" x14ac:dyDescent="0.25">
      <c r="A329" s="48"/>
    </row>
    <row r="330" spans="1:1" x14ac:dyDescent="0.25">
      <c r="A330" s="48"/>
    </row>
    <row r="331" spans="1:1" x14ac:dyDescent="0.25">
      <c r="A331" s="48"/>
    </row>
    <row r="332" spans="1:1" x14ac:dyDescent="0.25">
      <c r="A332" s="48"/>
    </row>
    <row r="333" spans="1:1" x14ac:dyDescent="0.25">
      <c r="A333" s="48"/>
    </row>
    <row r="334" spans="1:1" x14ac:dyDescent="0.25">
      <c r="A334" s="48"/>
    </row>
    <row r="335" spans="1:1" x14ac:dyDescent="0.25">
      <c r="A335" s="48"/>
    </row>
    <row r="336" spans="1:1" x14ac:dyDescent="0.25">
      <c r="A336" s="48"/>
    </row>
    <row r="337" spans="1:1" x14ac:dyDescent="0.25">
      <c r="A337" s="48"/>
    </row>
    <row r="338" spans="1:1" x14ac:dyDescent="0.25">
      <c r="A338" s="48"/>
    </row>
    <row r="339" spans="1:1" x14ac:dyDescent="0.25">
      <c r="A339" s="48"/>
    </row>
    <row r="340" spans="1:1" x14ac:dyDescent="0.25">
      <c r="A340" s="48"/>
    </row>
    <row r="341" spans="1:1" x14ac:dyDescent="0.25">
      <c r="A341" s="48"/>
    </row>
    <row r="342" spans="1:1" x14ac:dyDescent="0.25">
      <c r="A342" s="48"/>
    </row>
    <row r="343" spans="1:1" x14ac:dyDescent="0.25">
      <c r="A343" s="48"/>
    </row>
    <row r="344" spans="1:1" x14ac:dyDescent="0.25">
      <c r="A344" s="48"/>
    </row>
    <row r="345" spans="1:1" x14ac:dyDescent="0.25">
      <c r="A345" s="48"/>
    </row>
    <row r="346" spans="1:1" x14ac:dyDescent="0.25">
      <c r="A346" s="48"/>
    </row>
    <row r="347" spans="1:1" x14ac:dyDescent="0.25">
      <c r="A347" s="48"/>
    </row>
    <row r="348" spans="1:1" x14ac:dyDescent="0.25">
      <c r="A348" s="48"/>
    </row>
    <row r="349" spans="1:1" x14ac:dyDescent="0.25">
      <c r="A349" s="48"/>
    </row>
    <row r="350" spans="1:1" x14ac:dyDescent="0.25">
      <c r="A350" s="48"/>
    </row>
    <row r="351" spans="1:1" x14ac:dyDescent="0.25">
      <c r="A351" s="48"/>
    </row>
    <row r="352" spans="1:1" x14ac:dyDescent="0.25">
      <c r="A352" s="48"/>
    </row>
    <row r="353" spans="1:1" x14ac:dyDescent="0.25">
      <c r="A353" s="48"/>
    </row>
    <row r="354" spans="1:1" x14ac:dyDescent="0.25">
      <c r="A354" s="48"/>
    </row>
    <row r="355" spans="1:1" x14ac:dyDescent="0.25">
      <c r="A355" s="48"/>
    </row>
    <row r="356" spans="1:1" x14ac:dyDescent="0.25">
      <c r="A356" s="48"/>
    </row>
    <row r="357" spans="1:1" x14ac:dyDescent="0.25">
      <c r="A357" s="48"/>
    </row>
    <row r="358" spans="1:1" x14ac:dyDescent="0.25">
      <c r="A358" s="48"/>
    </row>
    <row r="359" spans="1:1" x14ac:dyDescent="0.25">
      <c r="A359" s="48"/>
    </row>
    <row r="360" spans="1:1" x14ac:dyDescent="0.25">
      <c r="A360" s="48"/>
    </row>
    <row r="361" spans="1:1" x14ac:dyDescent="0.25">
      <c r="A361" s="48"/>
    </row>
    <row r="362" spans="1:1" x14ac:dyDescent="0.25">
      <c r="A362" s="48"/>
    </row>
    <row r="363" spans="1:1" x14ac:dyDescent="0.25">
      <c r="A363" s="48"/>
    </row>
    <row r="364" spans="1:1" x14ac:dyDescent="0.25">
      <c r="A364" s="48"/>
    </row>
    <row r="365" spans="1:1" x14ac:dyDescent="0.25">
      <c r="A365" s="48"/>
    </row>
    <row r="366" spans="1:1" x14ac:dyDescent="0.25">
      <c r="A366" s="48"/>
    </row>
    <row r="367" spans="1:1" x14ac:dyDescent="0.25">
      <c r="A367" s="48"/>
    </row>
    <row r="368" spans="1:1" x14ac:dyDescent="0.25">
      <c r="A368" s="48"/>
    </row>
    <row r="369" spans="1:1" x14ac:dyDescent="0.25">
      <c r="A369" s="48"/>
    </row>
    <row r="370" spans="1:1" x14ac:dyDescent="0.25">
      <c r="A370" s="48"/>
    </row>
    <row r="371" spans="1:1" x14ac:dyDescent="0.25">
      <c r="A371" s="48"/>
    </row>
    <row r="372" spans="1:1" x14ac:dyDescent="0.25">
      <c r="A372" s="49"/>
    </row>
    <row r="373" spans="1:1" x14ac:dyDescent="0.25">
      <c r="A373" s="49"/>
    </row>
    <row r="374" spans="1:1" x14ac:dyDescent="0.25">
      <c r="A374" s="49"/>
    </row>
    <row r="375" spans="1:1" x14ac:dyDescent="0.25">
      <c r="A375" s="49"/>
    </row>
    <row r="376" spans="1:1" x14ac:dyDescent="0.25">
      <c r="A376" s="49"/>
    </row>
    <row r="377" spans="1:1" x14ac:dyDescent="0.25">
      <c r="A377" s="49"/>
    </row>
    <row r="378" spans="1:1" x14ac:dyDescent="0.25">
      <c r="A378" s="49"/>
    </row>
    <row r="379" spans="1:1" x14ac:dyDescent="0.25">
      <c r="A379" s="49"/>
    </row>
    <row r="380" spans="1:1" x14ac:dyDescent="0.25">
      <c r="A380" s="49"/>
    </row>
    <row r="381" spans="1:1" x14ac:dyDescent="0.25">
      <c r="A381" s="49"/>
    </row>
    <row r="382" spans="1:1" x14ac:dyDescent="0.25">
      <c r="A382" s="49"/>
    </row>
    <row r="383" spans="1:1" x14ac:dyDescent="0.25">
      <c r="A383" s="49"/>
    </row>
    <row r="384" spans="1:1" x14ac:dyDescent="0.25">
      <c r="A384" s="49"/>
    </row>
    <row r="385" spans="1:1" x14ac:dyDescent="0.25">
      <c r="A385" s="49"/>
    </row>
    <row r="386" spans="1:1" x14ac:dyDescent="0.25">
      <c r="A386" s="49"/>
    </row>
    <row r="387" spans="1:1" x14ac:dyDescent="0.25">
      <c r="A387" s="49"/>
    </row>
    <row r="388" spans="1:1" x14ac:dyDescent="0.25">
      <c r="A388" s="49"/>
    </row>
    <row r="389" spans="1:1" x14ac:dyDescent="0.25">
      <c r="A389" s="49"/>
    </row>
    <row r="390" spans="1:1" x14ac:dyDescent="0.25">
      <c r="A390" s="49"/>
    </row>
    <row r="391" spans="1:1" x14ac:dyDescent="0.25">
      <c r="A391" s="49"/>
    </row>
    <row r="392" spans="1:1" x14ac:dyDescent="0.25">
      <c r="A392" s="49"/>
    </row>
    <row r="393" spans="1:1" x14ac:dyDescent="0.25">
      <c r="A393" s="49"/>
    </row>
    <row r="394" spans="1:1" x14ac:dyDescent="0.25">
      <c r="A394" s="49"/>
    </row>
    <row r="395" spans="1:1" x14ac:dyDescent="0.25">
      <c r="A395" s="49"/>
    </row>
    <row r="396" spans="1:1" x14ac:dyDescent="0.25">
      <c r="A396" s="49"/>
    </row>
    <row r="397" spans="1:1" x14ac:dyDescent="0.25">
      <c r="A397" s="49"/>
    </row>
    <row r="398" spans="1:1" x14ac:dyDescent="0.25">
      <c r="A398" s="49"/>
    </row>
  </sheetData>
  <mergeCells count="40">
    <mergeCell ref="D1:G2"/>
    <mergeCell ref="D154:D183"/>
    <mergeCell ref="B100:B117"/>
    <mergeCell ref="B118:B129"/>
    <mergeCell ref="E154:E183"/>
    <mergeCell ref="F64:F75"/>
    <mergeCell ref="F106:F129"/>
    <mergeCell ref="F130:F153"/>
    <mergeCell ref="D88:D141"/>
    <mergeCell ref="D142:D153"/>
    <mergeCell ref="E91:E98"/>
    <mergeCell ref="E106:E129"/>
    <mergeCell ref="E130:E153"/>
    <mergeCell ref="F166:F183"/>
    <mergeCell ref="E16:E33"/>
    <mergeCell ref="E64:E75"/>
    <mergeCell ref="E82:E89"/>
    <mergeCell ref="B130:B183"/>
    <mergeCell ref="C4:C12"/>
    <mergeCell ref="C16:C57"/>
    <mergeCell ref="C64:C75"/>
    <mergeCell ref="C82:C129"/>
    <mergeCell ref="C130:C153"/>
    <mergeCell ref="C154:C183"/>
    <mergeCell ref="B22:B42"/>
    <mergeCell ref="B58:B75"/>
    <mergeCell ref="B82:B99"/>
    <mergeCell ref="D10:D33"/>
    <mergeCell ref="D34:D57"/>
    <mergeCell ref="D64:D87"/>
    <mergeCell ref="F22:F51"/>
    <mergeCell ref="F82:F105"/>
    <mergeCell ref="H4:H33"/>
    <mergeCell ref="H34:H75"/>
    <mergeCell ref="F154:F165"/>
    <mergeCell ref="G10:G21"/>
    <mergeCell ref="G22:G45"/>
    <mergeCell ref="G46:G87"/>
    <mergeCell ref="G88:G141"/>
    <mergeCell ref="G142:G156"/>
  </mergeCells>
  <dataValidations count="2">
    <dataValidation type="whole" allowBlank="1" showInputMessage="1" showErrorMessage="1" sqref="C2">
      <formula1>1</formula1>
      <formula2>53</formula2>
    </dataValidation>
    <dataValidation type="whole" allowBlank="1" showInputMessage="1" showErrorMessage="1" sqref="C1">
      <formula1>2017</formula1>
      <formula2>2025</formula2>
    </dataValidation>
  </dataValidations>
  <pageMargins left="0.70866141732283472" right="0.70866141732283472" top="0.74803149606299213" bottom="0.74803149606299213" header="0.31496062992125984" footer="0.31496062992125984"/>
  <pageSetup paperSize="9" scale="4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371475</xdr:colOff>
                    <xdr:row>0</xdr:row>
                    <xdr:rowOff>171450</xdr:rowOff>
                  </from>
                  <to>
                    <xdr:col>7</xdr:col>
                    <xdr:colOff>3390900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BB47"/>
  <sheetViews>
    <sheetView topLeftCell="A16" workbookViewId="0">
      <selection activeCell="B28" sqref="B28"/>
    </sheetView>
  </sheetViews>
  <sheetFormatPr baseColWidth="10" defaultRowHeight="15" x14ac:dyDescent="0.25"/>
  <cols>
    <col min="1" max="1" width="22.85546875" bestFit="1" customWidth="1"/>
    <col min="2" max="54" width="5.85546875" customWidth="1"/>
  </cols>
  <sheetData>
    <row r="2" spans="1:10" x14ac:dyDescent="0.25">
      <c r="A2" s="29" t="s">
        <v>15</v>
      </c>
      <c r="B2" s="4">
        <v>2018</v>
      </c>
    </row>
    <row r="3" spans="1:10" x14ac:dyDescent="0.25">
      <c r="A3" s="29" t="s">
        <v>31</v>
      </c>
      <c r="B3" s="4">
        <v>4</v>
      </c>
    </row>
    <row r="5" spans="1:10" x14ac:dyDescent="0.25">
      <c r="B5" s="33">
        <v>1</v>
      </c>
      <c r="C5" s="33">
        <v>2</v>
      </c>
      <c r="D5" s="33">
        <v>3</v>
      </c>
      <c r="E5" s="33">
        <v>4</v>
      </c>
      <c r="F5" s="33">
        <v>5</v>
      </c>
      <c r="G5" s="33">
        <v>6</v>
      </c>
      <c r="H5" s="33">
        <v>7</v>
      </c>
      <c r="I5" s="3"/>
      <c r="J5" s="28" t="s">
        <v>34</v>
      </c>
    </row>
    <row r="6" spans="1:10" x14ac:dyDescent="0.25">
      <c r="A6" s="27" t="s">
        <v>6</v>
      </c>
      <c r="B6" s="34">
        <f>SUMIFS(Saisie!$I:$I,Saisie!$H:$H,'STATS Manuelles'!$A6,Saisie!$D:$D,'STATS Manuelles'!$B$2,Saisie!$A:$A,'STATS Manuelles'!$B$3,Saisie!$B:$B,'STATS Manuelles'!B$5)</f>
        <v>0</v>
      </c>
      <c r="C6" s="34">
        <f>SUMIFS(Saisie!$I:$I,Saisie!$H:$H,'STATS Manuelles'!$A6,Saisie!$D:$D,'STATS Manuelles'!$B$2,Saisie!$A:$A,'STATS Manuelles'!$B$3,Saisie!$B:$B,'STATS Manuelles'!C$5)</f>
        <v>45</v>
      </c>
      <c r="D6" s="34">
        <f>SUMIFS(Saisie!$I:$I,Saisie!$H:$H,'STATS Manuelles'!$A6,Saisie!$D:$D,'STATS Manuelles'!$B$2,Saisie!$A:$A,'STATS Manuelles'!$B$3,Saisie!$B:$B,'STATS Manuelles'!D$5)</f>
        <v>50</v>
      </c>
      <c r="E6" s="34">
        <f>SUMIFS(Saisie!$I:$I,Saisie!$H:$H,'STATS Manuelles'!$A6,Saisie!$D:$D,'STATS Manuelles'!$B$2,Saisie!$A:$A,'STATS Manuelles'!$B$3,Saisie!$B:$B,'STATS Manuelles'!E$5)</f>
        <v>105</v>
      </c>
      <c r="F6" s="34">
        <f>SUMIFS(Saisie!$I:$I,Saisie!$H:$H,'STATS Manuelles'!$A6,Saisie!$D:$D,'STATS Manuelles'!$B$2,Saisie!$A:$A,'STATS Manuelles'!$B$3,Saisie!$B:$B,'STATS Manuelles'!F$5)</f>
        <v>52</v>
      </c>
      <c r="G6" s="34">
        <f>SUMIFS(Saisie!$I:$I,Saisie!$H:$H,'STATS Manuelles'!$A6,Saisie!$D:$D,'STATS Manuelles'!$B$2,Saisie!$A:$A,'STATS Manuelles'!$B$3,Saisie!$B:$B,'STATS Manuelles'!G$5)</f>
        <v>70</v>
      </c>
      <c r="H6" s="34">
        <f>SUMIFS(Saisie!$I:$I,Saisie!$H:$H,'STATS Manuelles'!$A6,Saisie!$D:$D,'STATS Manuelles'!$B$2,Saisie!$A:$A,'STATS Manuelles'!$B$3,Saisie!$B:$B,'STATS Manuelles'!H$5)</f>
        <v>0</v>
      </c>
      <c r="I6" s="35"/>
      <c r="J6" s="37">
        <f>SUM(B6:H6)</f>
        <v>322</v>
      </c>
    </row>
    <row r="7" spans="1:10" x14ac:dyDescent="0.25">
      <c r="A7" s="28" t="s">
        <v>10</v>
      </c>
      <c r="B7" s="34">
        <f>SUMIFS(Saisie!$I:$I,Saisie!$H:$H,'STATS Manuelles'!$A7,Saisie!$D:$D,'STATS Manuelles'!$B$2,Saisie!$A:$A,'STATS Manuelles'!$B$3,Saisie!$B:$B,'STATS Manuelles'!B$5)</f>
        <v>17</v>
      </c>
      <c r="C7" s="34">
        <f>SUMIFS(Saisie!$I:$I,Saisie!$H:$H,'STATS Manuelles'!$A7,Saisie!$D:$D,'STATS Manuelles'!$B$2,Saisie!$A:$A,'STATS Manuelles'!$B$3,Saisie!$B:$B,'STATS Manuelles'!C$5)</f>
        <v>38</v>
      </c>
      <c r="D7" s="34">
        <f>SUMIFS(Saisie!$I:$I,Saisie!$H:$H,'STATS Manuelles'!$A7,Saisie!$D:$D,'STATS Manuelles'!$B$2,Saisie!$A:$A,'STATS Manuelles'!$B$3,Saisie!$B:$B,'STATS Manuelles'!D$5)</f>
        <v>15</v>
      </c>
      <c r="E7" s="34">
        <f>SUMIFS(Saisie!$I:$I,Saisie!$H:$H,'STATS Manuelles'!$A7,Saisie!$D:$D,'STATS Manuelles'!$B$2,Saisie!$A:$A,'STATS Manuelles'!$B$3,Saisie!$B:$B,'STATS Manuelles'!E$5)</f>
        <v>27</v>
      </c>
      <c r="F7" s="34">
        <f>SUMIFS(Saisie!$I:$I,Saisie!$H:$H,'STATS Manuelles'!$A7,Saisie!$D:$D,'STATS Manuelles'!$B$2,Saisie!$A:$A,'STATS Manuelles'!$B$3,Saisie!$B:$B,'STATS Manuelles'!F$5)</f>
        <v>15</v>
      </c>
      <c r="G7" s="34">
        <f>SUMIFS(Saisie!$I:$I,Saisie!$H:$H,'STATS Manuelles'!$A7,Saisie!$D:$D,'STATS Manuelles'!$B$2,Saisie!$A:$A,'STATS Manuelles'!$B$3,Saisie!$B:$B,'STATS Manuelles'!G$5)</f>
        <v>53</v>
      </c>
      <c r="H7" s="34">
        <f>SUMIFS(Saisie!$I:$I,Saisie!$H:$H,'STATS Manuelles'!$A7,Saisie!$D:$D,'STATS Manuelles'!$B$2,Saisie!$A:$A,'STATS Manuelles'!$B$3,Saisie!$B:$B,'STATS Manuelles'!H$5)</f>
        <v>15</v>
      </c>
      <c r="I7" s="35"/>
      <c r="J7" s="37">
        <f t="shared" ref="J7:J20" si="0">SUM(B7:H7)</f>
        <v>180</v>
      </c>
    </row>
    <row r="8" spans="1:10" x14ac:dyDescent="0.25">
      <c r="A8" s="28" t="s">
        <v>8</v>
      </c>
      <c r="B8" s="34">
        <f>SUMIFS(Saisie!$I:$I,Saisie!$H:$H,'STATS Manuelles'!$A8,Saisie!$D:$D,'STATS Manuelles'!$B$2,Saisie!$A:$A,'STATS Manuelles'!$B$3,Saisie!$B:$B,'STATS Manuelles'!B$5)</f>
        <v>0</v>
      </c>
      <c r="C8" s="34">
        <f>SUMIFS(Saisie!$I:$I,Saisie!$H:$H,'STATS Manuelles'!$A8,Saisie!$D:$D,'STATS Manuelles'!$B$2,Saisie!$A:$A,'STATS Manuelles'!$B$3,Saisie!$B:$B,'STATS Manuelles'!C$5)</f>
        <v>19</v>
      </c>
      <c r="D8" s="34">
        <f>SUMIFS(Saisie!$I:$I,Saisie!$H:$H,'STATS Manuelles'!$A8,Saisie!$D:$D,'STATS Manuelles'!$B$2,Saisie!$A:$A,'STATS Manuelles'!$B$3,Saisie!$B:$B,'STATS Manuelles'!D$5)</f>
        <v>0</v>
      </c>
      <c r="E8" s="34">
        <f>SUMIFS(Saisie!$I:$I,Saisie!$H:$H,'STATS Manuelles'!$A8,Saisie!$D:$D,'STATS Manuelles'!$B$2,Saisie!$A:$A,'STATS Manuelles'!$B$3,Saisie!$B:$B,'STATS Manuelles'!E$5)</f>
        <v>0</v>
      </c>
      <c r="F8" s="34">
        <f>SUMIFS(Saisie!$I:$I,Saisie!$H:$H,'STATS Manuelles'!$A8,Saisie!$D:$D,'STATS Manuelles'!$B$2,Saisie!$A:$A,'STATS Manuelles'!$B$3,Saisie!$B:$B,'STATS Manuelles'!F$5)</f>
        <v>0</v>
      </c>
      <c r="G8" s="34">
        <f>SUMIFS(Saisie!$I:$I,Saisie!$H:$H,'STATS Manuelles'!$A8,Saisie!$D:$D,'STATS Manuelles'!$B$2,Saisie!$A:$A,'STATS Manuelles'!$B$3,Saisie!$B:$B,'STATS Manuelles'!G$5)</f>
        <v>0</v>
      </c>
      <c r="H8" s="34">
        <f>SUMIFS(Saisie!$I:$I,Saisie!$H:$H,'STATS Manuelles'!$A8,Saisie!$D:$D,'STATS Manuelles'!$B$2,Saisie!$A:$A,'STATS Manuelles'!$B$3,Saisie!$B:$B,'STATS Manuelles'!H$5)</f>
        <v>0</v>
      </c>
      <c r="I8" s="35"/>
      <c r="J8" s="37">
        <f t="shared" si="0"/>
        <v>19</v>
      </c>
    </row>
    <row r="9" spans="1:10" x14ac:dyDescent="0.25">
      <c r="A9" s="28" t="s">
        <v>9</v>
      </c>
      <c r="B9" s="34">
        <f>SUMIFS(Saisie!$I:$I,Saisie!$H:$H,'STATS Manuelles'!$A9,Saisie!$D:$D,'STATS Manuelles'!$B$2,Saisie!$A:$A,'STATS Manuelles'!$B$3,Saisie!$B:$B,'STATS Manuelles'!B$5)</f>
        <v>0</v>
      </c>
      <c r="C9" s="34">
        <f>SUMIFS(Saisie!$I:$I,Saisie!$H:$H,'STATS Manuelles'!$A9,Saisie!$D:$D,'STATS Manuelles'!$B$2,Saisie!$A:$A,'STATS Manuelles'!$B$3,Saisie!$B:$B,'STATS Manuelles'!C$5)</f>
        <v>22</v>
      </c>
      <c r="D9" s="34">
        <f>SUMIFS(Saisie!$I:$I,Saisie!$H:$H,'STATS Manuelles'!$A9,Saisie!$D:$D,'STATS Manuelles'!$B$2,Saisie!$A:$A,'STATS Manuelles'!$B$3,Saisie!$B:$B,'STATS Manuelles'!D$5)</f>
        <v>0</v>
      </c>
      <c r="E9" s="34">
        <f>SUMIFS(Saisie!$I:$I,Saisie!$H:$H,'STATS Manuelles'!$A9,Saisie!$D:$D,'STATS Manuelles'!$B$2,Saisie!$A:$A,'STATS Manuelles'!$B$3,Saisie!$B:$B,'STATS Manuelles'!E$5)</f>
        <v>0</v>
      </c>
      <c r="F9" s="34">
        <f>SUMIFS(Saisie!$I:$I,Saisie!$H:$H,'STATS Manuelles'!$A9,Saisie!$D:$D,'STATS Manuelles'!$B$2,Saisie!$A:$A,'STATS Manuelles'!$B$3,Saisie!$B:$B,'STATS Manuelles'!F$5)</f>
        <v>52</v>
      </c>
      <c r="G9" s="34">
        <f>SUMIFS(Saisie!$I:$I,Saisie!$H:$H,'STATS Manuelles'!$A9,Saisie!$D:$D,'STATS Manuelles'!$B$2,Saisie!$A:$A,'STATS Manuelles'!$B$3,Saisie!$B:$B,'STATS Manuelles'!G$5)</f>
        <v>0</v>
      </c>
      <c r="H9" s="34">
        <f>SUMIFS(Saisie!$I:$I,Saisie!$H:$H,'STATS Manuelles'!$A9,Saisie!$D:$D,'STATS Manuelles'!$B$2,Saisie!$A:$A,'STATS Manuelles'!$B$3,Saisie!$B:$B,'STATS Manuelles'!H$5)</f>
        <v>0</v>
      </c>
      <c r="I9" s="35"/>
      <c r="J9" s="37">
        <f t="shared" si="0"/>
        <v>74</v>
      </c>
    </row>
    <row r="10" spans="1:10" x14ac:dyDescent="0.25">
      <c r="A10" s="28" t="s">
        <v>12</v>
      </c>
      <c r="B10" s="34">
        <f>SUMIFS(Saisie!$I:$I,Saisie!$H:$H,'STATS Manuelles'!$A10,Saisie!$D:$D,'STATS Manuelles'!$B$2,Saisie!$A:$A,'STATS Manuelles'!$B$3,Saisie!$B:$B,'STATS Manuelles'!B$5)</f>
        <v>0</v>
      </c>
      <c r="C10" s="34">
        <f>SUMIFS(Saisie!$I:$I,Saisie!$H:$H,'STATS Manuelles'!$A10,Saisie!$D:$D,'STATS Manuelles'!$B$2,Saisie!$A:$A,'STATS Manuelles'!$B$3,Saisie!$B:$B,'STATS Manuelles'!C$5)</f>
        <v>0</v>
      </c>
      <c r="D10" s="34">
        <f>SUMIFS(Saisie!$I:$I,Saisie!$H:$H,'STATS Manuelles'!$A10,Saisie!$D:$D,'STATS Manuelles'!$B$2,Saisie!$A:$A,'STATS Manuelles'!$B$3,Saisie!$B:$B,'STATS Manuelles'!D$5)</f>
        <v>45</v>
      </c>
      <c r="E10" s="34">
        <f>SUMIFS(Saisie!$I:$I,Saisie!$H:$H,'STATS Manuelles'!$A10,Saisie!$D:$D,'STATS Manuelles'!$B$2,Saisie!$A:$A,'STATS Manuelles'!$B$3,Saisie!$B:$B,'STATS Manuelles'!E$5)</f>
        <v>0</v>
      </c>
      <c r="F10" s="34">
        <f>SUMIFS(Saisie!$I:$I,Saisie!$H:$H,'STATS Manuelles'!$A10,Saisie!$D:$D,'STATS Manuelles'!$B$2,Saisie!$A:$A,'STATS Manuelles'!$B$3,Saisie!$B:$B,'STATS Manuelles'!F$5)</f>
        <v>0</v>
      </c>
      <c r="G10" s="34">
        <f>SUMIFS(Saisie!$I:$I,Saisie!$H:$H,'STATS Manuelles'!$A10,Saisie!$D:$D,'STATS Manuelles'!$B$2,Saisie!$A:$A,'STATS Manuelles'!$B$3,Saisie!$B:$B,'STATS Manuelles'!G$5)</f>
        <v>0</v>
      </c>
      <c r="H10" s="34">
        <f>SUMIFS(Saisie!$I:$I,Saisie!$H:$H,'STATS Manuelles'!$A10,Saisie!$D:$D,'STATS Manuelles'!$B$2,Saisie!$A:$A,'STATS Manuelles'!$B$3,Saisie!$B:$B,'STATS Manuelles'!H$5)</f>
        <v>0</v>
      </c>
      <c r="I10" s="35"/>
      <c r="J10" s="37">
        <f t="shared" si="0"/>
        <v>45</v>
      </c>
    </row>
    <row r="11" spans="1:10" x14ac:dyDescent="0.25">
      <c r="A11" s="28" t="s">
        <v>19</v>
      </c>
      <c r="B11" s="34">
        <f>SUMIFS(Saisie!$I:$I,Saisie!$H:$H,'STATS Manuelles'!$A11,Saisie!$D:$D,'STATS Manuelles'!$B$2,Saisie!$A:$A,'STATS Manuelles'!$B$3,Saisie!$B:$B,'STATS Manuelles'!B$5)</f>
        <v>0</v>
      </c>
      <c r="C11" s="34">
        <f>SUMIFS(Saisie!$I:$I,Saisie!$H:$H,'STATS Manuelles'!$A11,Saisie!$D:$D,'STATS Manuelles'!$B$2,Saisie!$A:$A,'STATS Manuelles'!$B$3,Saisie!$B:$B,'STATS Manuelles'!C$5)</f>
        <v>0</v>
      </c>
      <c r="D11" s="34">
        <f>SUMIFS(Saisie!$I:$I,Saisie!$H:$H,'STATS Manuelles'!$A11,Saisie!$D:$D,'STATS Manuelles'!$B$2,Saisie!$A:$A,'STATS Manuelles'!$B$3,Saisie!$B:$B,'STATS Manuelles'!D$5)</f>
        <v>0</v>
      </c>
      <c r="E11" s="34">
        <f>SUMIFS(Saisie!$I:$I,Saisie!$H:$H,'STATS Manuelles'!$A11,Saisie!$D:$D,'STATS Manuelles'!$B$2,Saisie!$A:$A,'STATS Manuelles'!$B$3,Saisie!$B:$B,'STATS Manuelles'!E$5)</f>
        <v>0</v>
      </c>
      <c r="F11" s="34">
        <f>SUMIFS(Saisie!$I:$I,Saisie!$H:$H,'STATS Manuelles'!$A11,Saisie!$D:$D,'STATS Manuelles'!$B$2,Saisie!$A:$A,'STATS Manuelles'!$B$3,Saisie!$B:$B,'STATS Manuelles'!F$5)</f>
        <v>64</v>
      </c>
      <c r="G11" s="34">
        <f>SUMIFS(Saisie!$I:$I,Saisie!$H:$H,'STATS Manuelles'!$A11,Saisie!$D:$D,'STATS Manuelles'!$B$2,Saisie!$A:$A,'STATS Manuelles'!$B$3,Saisie!$B:$B,'STATS Manuelles'!G$5)</f>
        <v>0</v>
      </c>
      <c r="H11" s="34">
        <f>SUMIFS(Saisie!$I:$I,Saisie!$H:$H,'STATS Manuelles'!$A11,Saisie!$D:$D,'STATS Manuelles'!$B$2,Saisie!$A:$A,'STATS Manuelles'!$B$3,Saisie!$B:$B,'STATS Manuelles'!H$5)</f>
        <v>0</v>
      </c>
      <c r="I11" s="35"/>
      <c r="J11" s="37">
        <f t="shared" si="0"/>
        <v>64</v>
      </c>
    </row>
    <row r="12" spans="1:10" x14ac:dyDescent="0.25">
      <c r="A12" s="28" t="s">
        <v>21</v>
      </c>
      <c r="B12" s="34">
        <f>SUMIFS(Saisie!$I:$I,Saisie!$H:$H,'STATS Manuelles'!$A12,Saisie!$D:$D,'STATS Manuelles'!$B$2,Saisie!$A:$A,'STATS Manuelles'!$B$3,Saisie!$B:$B,'STATS Manuelles'!B$5)</f>
        <v>0</v>
      </c>
      <c r="C12" s="34">
        <f>SUMIFS(Saisie!$I:$I,Saisie!$H:$H,'STATS Manuelles'!$A12,Saisie!$D:$D,'STATS Manuelles'!$B$2,Saisie!$A:$A,'STATS Manuelles'!$B$3,Saisie!$B:$B,'STATS Manuelles'!C$5)</f>
        <v>0</v>
      </c>
      <c r="D12" s="34">
        <f>SUMIFS(Saisie!$I:$I,Saisie!$H:$H,'STATS Manuelles'!$A12,Saisie!$D:$D,'STATS Manuelles'!$B$2,Saisie!$A:$A,'STATS Manuelles'!$B$3,Saisie!$B:$B,'STATS Manuelles'!D$5)</f>
        <v>0</v>
      </c>
      <c r="E12" s="34">
        <f>SUMIFS(Saisie!$I:$I,Saisie!$H:$H,'STATS Manuelles'!$A12,Saisie!$D:$D,'STATS Manuelles'!$B$2,Saisie!$A:$A,'STATS Manuelles'!$B$3,Saisie!$B:$B,'STATS Manuelles'!E$5)</f>
        <v>0</v>
      </c>
      <c r="F12" s="34">
        <f>SUMIFS(Saisie!$I:$I,Saisie!$H:$H,'STATS Manuelles'!$A12,Saisie!$D:$D,'STATS Manuelles'!$B$2,Saisie!$A:$A,'STATS Manuelles'!$B$3,Saisie!$B:$B,'STATS Manuelles'!F$5)</f>
        <v>0</v>
      </c>
      <c r="G12" s="34">
        <f>SUMIFS(Saisie!$I:$I,Saisie!$H:$H,'STATS Manuelles'!$A12,Saisie!$D:$D,'STATS Manuelles'!$B$2,Saisie!$A:$A,'STATS Manuelles'!$B$3,Saisie!$B:$B,'STATS Manuelles'!G$5)</f>
        <v>25</v>
      </c>
      <c r="H12" s="34">
        <f>SUMIFS(Saisie!$I:$I,Saisie!$H:$H,'STATS Manuelles'!$A12,Saisie!$D:$D,'STATS Manuelles'!$B$2,Saisie!$A:$A,'STATS Manuelles'!$B$3,Saisie!$B:$B,'STATS Manuelles'!H$5)</f>
        <v>0</v>
      </c>
      <c r="I12" s="35"/>
      <c r="J12" s="37">
        <f t="shared" si="0"/>
        <v>25</v>
      </c>
    </row>
    <row r="13" spans="1:10" x14ac:dyDescent="0.25">
      <c r="A13" s="28" t="s">
        <v>7</v>
      </c>
      <c r="B13" s="34">
        <f>SUMIFS(Saisie!$I:$I,Saisie!$H:$H,'STATS Manuelles'!$A13,Saisie!$D:$D,'STATS Manuelles'!$B$2,Saisie!$A:$A,'STATS Manuelles'!$B$3,Saisie!$B:$B,'STATS Manuelles'!B$5)</f>
        <v>0</v>
      </c>
      <c r="C13" s="34">
        <f>SUMIFS(Saisie!$I:$I,Saisie!$H:$H,'STATS Manuelles'!$A13,Saisie!$D:$D,'STATS Manuelles'!$B$2,Saisie!$A:$A,'STATS Manuelles'!$B$3,Saisie!$B:$B,'STATS Manuelles'!C$5)</f>
        <v>55</v>
      </c>
      <c r="D13" s="34">
        <f>SUMIFS(Saisie!$I:$I,Saisie!$H:$H,'STATS Manuelles'!$A13,Saisie!$D:$D,'STATS Manuelles'!$B$2,Saisie!$A:$A,'STATS Manuelles'!$B$3,Saisie!$B:$B,'STATS Manuelles'!D$5)</f>
        <v>0</v>
      </c>
      <c r="E13" s="34">
        <f>SUMIFS(Saisie!$I:$I,Saisie!$H:$H,'STATS Manuelles'!$A13,Saisie!$D:$D,'STATS Manuelles'!$B$2,Saisie!$A:$A,'STATS Manuelles'!$B$3,Saisie!$B:$B,'STATS Manuelles'!E$5)</f>
        <v>0</v>
      </c>
      <c r="F13" s="34">
        <f>SUMIFS(Saisie!$I:$I,Saisie!$H:$H,'STATS Manuelles'!$A13,Saisie!$D:$D,'STATS Manuelles'!$B$2,Saisie!$A:$A,'STATS Manuelles'!$B$3,Saisie!$B:$B,'STATS Manuelles'!F$5)</f>
        <v>0</v>
      </c>
      <c r="G13" s="34">
        <f>SUMIFS(Saisie!$I:$I,Saisie!$H:$H,'STATS Manuelles'!$A13,Saisie!$D:$D,'STATS Manuelles'!$B$2,Saisie!$A:$A,'STATS Manuelles'!$B$3,Saisie!$B:$B,'STATS Manuelles'!G$5)</f>
        <v>0</v>
      </c>
      <c r="H13" s="34">
        <f>SUMIFS(Saisie!$I:$I,Saisie!$H:$H,'STATS Manuelles'!$A13,Saisie!$D:$D,'STATS Manuelles'!$B$2,Saisie!$A:$A,'STATS Manuelles'!$B$3,Saisie!$B:$B,'STATS Manuelles'!H$5)</f>
        <v>12</v>
      </c>
      <c r="I13" s="35"/>
      <c r="J13" s="37">
        <f t="shared" si="0"/>
        <v>67</v>
      </c>
    </row>
    <row r="14" spans="1:10" x14ac:dyDescent="0.25">
      <c r="A14" s="28" t="s">
        <v>18</v>
      </c>
      <c r="B14" s="34">
        <f>SUMIFS(Saisie!$I:$I,Saisie!$H:$H,'STATS Manuelles'!$A14,Saisie!$D:$D,'STATS Manuelles'!$B$2,Saisie!$A:$A,'STATS Manuelles'!$B$3,Saisie!$B:$B,'STATS Manuelles'!B$5)</f>
        <v>0</v>
      </c>
      <c r="C14" s="34">
        <f>SUMIFS(Saisie!$I:$I,Saisie!$H:$H,'STATS Manuelles'!$A14,Saisie!$D:$D,'STATS Manuelles'!$B$2,Saisie!$A:$A,'STATS Manuelles'!$B$3,Saisie!$B:$B,'STATS Manuelles'!C$5)</f>
        <v>0</v>
      </c>
      <c r="D14" s="34">
        <f>SUMIFS(Saisie!$I:$I,Saisie!$H:$H,'STATS Manuelles'!$A14,Saisie!$D:$D,'STATS Manuelles'!$B$2,Saisie!$A:$A,'STATS Manuelles'!$B$3,Saisie!$B:$B,'STATS Manuelles'!D$5)</f>
        <v>0</v>
      </c>
      <c r="E14" s="34">
        <f>SUMIFS(Saisie!$I:$I,Saisie!$H:$H,'STATS Manuelles'!$A14,Saisie!$D:$D,'STATS Manuelles'!$B$2,Saisie!$A:$A,'STATS Manuelles'!$B$3,Saisie!$B:$B,'STATS Manuelles'!E$5)</f>
        <v>0</v>
      </c>
      <c r="F14" s="34">
        <f>SUMIFS(Saisie!$I:$I,Saisie!$H:$H,'STATS Manuelles'!$A14,Saisie!$D:$D,'STATS Manuelles'!$B$2,Saisie!$A:$A,'STATS Manuelles'!$B$3,Saisie!$B:$B,'STATS Manuelles'!F$5)</f>
        <v>52</v>
      </c>
      <c r="G14" s="34">
        <f>SUMIFS(Saisie!$I:$I,Saisie!$H:$H,'STATS Manuelles'!$A14,Saisie!$D:$D,'STATS Manuelles'!$B$2,Saisie!$A:$A,'STATS Manuelles'!$B$3,Saisie!$B:$B,'STATS Manuelles'!G$5)</f>
        <v>0</v>
      </c>
      <c r="H14" s="34">
        <f>SUMIFS(Saisie!$I:$I,Saisie!$H:$H,'STATS Manuelles'!$A14,Saisie!$D:$D,'STATS Manuelles'!$B$2,Saisie!$A:$A,'STATS Manuelles'!$B$3,Saisie!$B:$B,'STATS Manuelles'!H$5)</f>
        <v>0</v>
      </c>
      <c r="I14" s="35"/>
      <c r="J14" s="37">
        <f t="shared" si="0"/>
        <v>52</v>
      </c>
    </row>
    <row r="15" spans="1:10" x14ac:dyDescent="0.25">
      <c r="A15" s="28" t="s">
        <v>13</v>
      </c>
      <c r="B15" s="34">
        <f>SUMIFS(Saisie!$I:$I,Saisie!$H:$H,'STATS Manuelles'!$A15,Saisie!$D:$D,'STATS Manuelles'!$B$2,Saisie!$A:$A,'STATS Manuelles'!$B$3,Saisie!$B:$B,'STATS Manuelles'!B$5)</f>
        <v>0</v>
      </c>
      <c r="C15" s="34">
        <f>SUMIFS(Saisie!$I:$I,Saisie!$H:$H,'STATS Manuelles'!$A15,Saisie!$D:$D,'STATS Manuelles'!$B$2,Saisie!$A:$A,'STATS Manuelles'!$B$3,Saisie!$B:$B,'STATS Manuelles'!C$5)</f>
        <v>0</v>
      </c>
      <c r="D15" s="34">
        <f>SUMIFS(Saisie!$I:$I,Saisie!$H:$H,'STATS Manuelles'!$A15,Saisie!$D:$D,'STATS Manuelles'!$B$2,Saisie!$A:$A,'STATS Manuelles'!$B$3,Saisie!$B:$B,'STATS Manuelles'!D$5)</f>
        <v>10</v>
      </c>
      <c r="E15" s="34">
        <f>SUMIFS(Saisie!$I:$I,Saisie!$H:$H,'STATS Manuelles'!$A15,Saisie!$D:$D,'STATS Manuelles'!$B$2,Saisie!$A:$A,'STATS Manuelles'!$B$3,Saisie!$B:$B,'STATS Manuelles'!E$5)</f>
        <v>0</v>
      </c>
      <c r="F15" s="34">
        <f>SUMIFS(Saisie!$I:$I,Saisie!$H:$H,'STATS Manuelles'!$A15,Saisie!$D:$D,'STATS Manuelles'!$B$2,Saisie!$A:$A,'STATS Manuelles'!$B$3,Saisie!$B:$B,'STATS Manuelles'!F$5)</f>
        <v>0</v>
      </c>
      <c r="G15" s="34">
        <f>SUMIFS(Saisie!$I:$I,Saisie!$H:$H,'STATS Manuelles'!$A15,Saisie!$D:$D,'STATS Manuelles'!$B$2,Saisie!$A:$A,'STATS Manuelles'!$B$3,Saisie!$B:$B,'STATS Manuelles'!G$5)</f>
        <v>15</v>
      </c>
      <c r="H15" s="34">
        <f>SUMIFS(Saisie!$I:$I,Saisie!$H:$H,'STATS Manuelles'!$A15,Saisie!$D:$D,'STATS Manuelles'!$B$2,Saisie!$A:$A,'STATS Manuelles'!$B$3,Saisie!$B:$B,'STATS Manuelles'!H$5)</f>
        <v>0</v>
      </c>
      <c r="I15" s="35"/>
      <c r="J15" s="37">
        <f t="shared" si="0"/>
        <v>25</v>
      </c>
    </row>
    <row r="16" spans="1:10" x14ac:dyDescent="0.25">
      <c r="A16" s="28" t="s">
        <v>25</v>
      </c>
      <c r="B16" s="34">
        <f>SUMIFS(Saisie!$I:$I,Saisie!$H:$H,'STATS Manuelles'!$A16,Saisie!$D:$D,'STATS Manuelles'!$B$2,Saisie!$A:$A,'STATS Manuelles'!$B$3,Saisie!$B:$B,'STATS Manuelles'!B$5)</f>
        <v>0</v>
      </c>
      <c r="C16" s="34">
        <f>SUMIFS(Saisie!$I:$I,Saisie!$H:$H,'STATS Manuelles'!$A16,Saisie!$D:$D,'STATS Manuelles'!$B$2,Saisie!$A:$A,'STATS Manuelles'!$B$3,Saisie!$B:$B,'STATS Manuelles'!C$5)</f>
        <v>0</v>
      </c>
      <c r="D16" s="34">
        <f>SUMIFS(Saisie!$I:$I,Saisie!$H:$H,'STATS Manuelles'!$A16,Saisie!$D:$D,'STATS Manuelles'!$B$2,Saisie!$A:$A,'STATS Manuelles'!$B$3,Saisie!$B:$B,'STATS Manuelles'!D$5)</f>
        <v>0</v>
      </c>
      <c r="E16" s="34">
        <f>SUMIFS(Saisie!$I:$I,Saisie!$H:$H,'STATS Manuelles'!$A16,Saisie!$D:$D,'STATS Manuelles'!$B$2,Saisie!$A:$A,'STATS Manuelles'!$B$3,Saisie!$B:$B,'STATS Manuelles'!E$5)</f>
        <v>10</v>
      </c>
      <c r="F16" s="34">
        <f>SUMIFS(Saisie!$I:$I,Saisie!$H:$H,'STATS Manuelles'!$A16,Saisie!$D:$D,'STATS Manuelles'!$B$2,Saisie!$A:$A,'STATS Manuelles'!$B$3,Saisie!$B:$B,'STATS Manuelles'!F$5)</f>
        <v>0</v>
      </c>
      <c r="G16" s="34">
        <f>SUMIFS(Saisie!$I:$I,Saisie!$H:$H,'STATS Manuelles'!$A16,Saisie!$D:$D,'STATS Manuelles'!$B$2,Saisie!$A:$A,'STATS Manuelles'!$B$3,Saisie!$B:$B,'STATS Manuelles'!G$5)</f>
        <v>0</v>
      </c>
      <c r="H16" s="34">
        <f>SUMIFS(Saisie!$I:$I,Saisie!$H:$H,'STATS Manuelles'!$A16,Saisie!$D:$D,'STATS Manuelles'!$B$2,Saisie!$A:$A,'STATS Manuelles'!$B$3,Saisie!$B:$B,'STATS Manuelles'!H$5)</f>
        <v>10</v>
      </c>
      <c r="I16" s="35"/>
      <c r="J16" s="37">
        <f t="shared" si="0"/>
        <v>20</v>
      </c>
    </row>
    <row r="17" spans="1:54" x14ac:dyDescent="0.25">
      <c r="A17" s="28" t="s">
        <v>14</v>
      </c>
      <c r="B17" s="34">
        <f>SUMIFS(Saisie!$I:$I,Saisie!$H:$H,'STATS Manuelles'!$A17,Saisie!$D:$D,'STATS Manuelles'!$B$2,Saisie!$A:$A,'STATS Manuelles'!$B$3,Saisie!$B:$B,'STATS Manuelles'!B$5)</f>
        <v>25</v>
      </c>
      <c r="C17" s="34">
        <f>SUMIFS(Saisie!$I:$I,Saisie!$H:$H,'STATS Manuelles'!$A17,Saisie!$D:$D,'STATS Manuelles'!$B$2,Saisie!$A:$A,'STATS Manuelles'!$B$3,Saisie!$B:$B,'STATS Manuelles'!C$5)</f>
        <v>0</v>
      </c>
      <c r="D17" s="34">
        <f>SUMIFS(Saisie!$I:$I,Saisie!$H:$H,'STATS Manuelles'!$A17,Saisie!$D:$D,'STATS Manuelles'!$B$2,Saisie!$A:$A,'STATS Manuelles'!$B$3,Saisie!$B:$B,'STATS Manuelles'!D$5)</f>
        <v>25</v>
      </c>
      <c r="E17" s="34">
        <f>SUMIFS(Saisie!$I:$I,Saisie!$H:$H,'STATS Manuelles'!$A17,Saisie!$D:$D,'STATS Manuelles'!$B$2,Saisie!$A:$A,'STATS Manuelles'!$B$3,Saisie!$B:$B,'STATS Manuelles'!E$5)</f>
        <v>60</v>
      </c>
      <c r="F17" s="34">
        <f>SUMIFS(Saisie!$I:$I,Saisie!$H:$H,'STATS Manuelles'!$A17,Saisie!$D:$D,'STATS Manuelles'!$B$2,Saisie!$A:$A,'STATS Manuelles'!$B$3,Saisie!$B:$B,'STATS Manuelles'!F$5)</f>
        <v>60</v>
      </c>
      <c r="G17" s="34">
        <f>SUMIFS(Saisie!$I:$I,Saisie!$H:$H,'STATS Manuelles'!$A17,Saisie!$D:$D,'STATS Manuelles'!$B$2,Saisie!$A:$A,'STATS Manuelles'!$B$3,Saisie!$B:$B,'STATS Manuelles'!G$5)</f>
        <v>45</v>
      </c>
      <c r="H17" s="34">
        <f>SUMIFS(Saisie!$I:$I,Saisie!$H:$H,'STATS Manuelles'!$A17,Saisie!$D:$D,'STATS Manuelles'!$B$2,Saisie!$A:$A,'STATS Manuelles'!$B$3,Saisie!$B:$B,'STATS Manuelles'!H$5)</f>
        <v>0</v>
      </c>
      <c r="I17" s="35"/>
      <c r="J17" s="37">
        <f t="shared" si="0"/>
        <v>215</v>
      </c>
    </row>
    <row r="18" spans="1:54" x14ac:dyDescent="0.25">
      <c r="A18" s="28" t="s">
        <v>24</v>
      </c>
      <c r="B18" s="34">
        <f>SUMIFS(Saisie!$I:$I,Saisie!$H:$H,'STATS Manuelles'!$A18,Saisie!$D:$D,'STATS Manuelles'!$B$2,Saisie!$A:$A,'STATS Manuelles'!$B$3,Saisie!$B:$B,'STATS Manuelles'!B$5)</f>
        <v>0</v>
      </c>
      <c r="C18" s="34">
        <f>SUMIFS(Saisie!$I:$I,Saisie!$H:$H,'STATS Manuelles'!$A18,Saisie!$D:$D,'STATS Manuelles'!$B$2,Saisie!$A:$A,'STATS Manuelles'!$B$3,Saisie!$B:$B,'STATS Manuelles'!C$5)</f>
        <v>0</v>
      </c>
      <c r="D18" s="34">
        <f>SUMIFS(Saisie!$I:$I,Saisie!$H:$H,'STATS Manuelles'!$A18,Saisie!$D:$D,'STATS Manuelles'!$B$2,Saisie!$A:$A,'STATS Manuelles'!$B$3,Saisie!$B:$B,'STATS Manuelles'!D$5)</f>
        <v>0</v>
      </c>
      <c r="E18" s="34">
        <f>SUMIFS(Saisie!$I:$I,Saisie!$H:$H,'STATS Manuelles'!$A18,Saisie!$D:$D,'STATS Manuelles'!$B$2,Saisie!$A:$A,'STATS Manuelles'!$B$3,Saisie!$B:$B,'STATS Manuelles'!E$5)</f>
        <v>0</v>
      </c>
      <c r="F18" s="34">
        <f>SUMIFS(Saisie!$I:$I,Saisie!$H:$H,'STATS Manuelles'!$A18,Saisie!$D:$D,'STATS Manuelles'!$B$2,Saisie!$A:$A,'STATS Manuelles'!$B$3,Saisie!$B:$B,'STATS Manuelles'!F$5)</f>
        <v>0</v>
      </c>
      <c r="G18" s="34">
        <f>SUMIFS(Saisie!$I:$I,Saisie!$H:$H,'STATS Manuelles'!$A18,Saisie!$D:$D,'STATS Manuelles'!$B$2,Saisie!$A:$A,'STATS Manuelles'!$B$3,Saisie!$B:$B,'STATS Manuelles'!G$5)</f>
        <v>0</v>
      </c>
      <c r="H18" s="34">
        <f>SUMIFS(Saisie!$I:$I,Saisie!$H:$H,'STATS Manuelles'!$A18,Saisie!$D:$D,'STATS Manuelles'!$B$2,Saisie!$A:$A,'STATS Manuelles'!$B$3,Saisie!$B:$B,'STATS Manuelles'!H$5)</f>
        <v>15</v>
      </c>
      <c r="I18" s="35"/>
      <c r="J18" s="37">
        <f t="shared" si="0"/>
        <v>15</v>
      </c>
    </row>
    <row r="19" spans="1:54" x14ac:dyDescent="0.25">
      <c r="A19" s="28" t="s">
        <v>11</v>
      </c>
      <c r="B19" s="34">
        <f>SUMIFS(Saisie!$I:$I,Saisie!$H:$H,'STATS Manuelles'!$A19,Saisie!$D:$D,'STATS Manuelles'!$B$2,Saisie!$A:$A,'STATS Manuelles'!$B$3,Saisie!$B:$B,'STATS Manuelles'!B$5)</f>
        <v>0</v>
      </c>
      <c r="C19" s="34">
        <f>SUMIFS(Saisie!$I:$I,Saisie!$H:$H,'STATS Manuelles'!$A19,Saisie!$D:$D,'STATS Manuelles'!$B$2,Saisie!$A:$A,'STATS Manuelles'!$B$3,Saisie!$B:$B,'STATS Manuelles'!C$5)</f>
        <v>0</v>
      </c>
      <c r="D19" s="34">
        <f>SUMIFS(Saisie!$I:$I,Saisie!$H:$H,'STATS Manuelles'!$A19,Saisie!$D:$D,'STATS Manuelles'!$B$2,Saisie!$A:$A,'STATS Manuelles'!$B$3,Saisie!$B:$B,'STATS Manuelles'!D$5)</f>
        <v>12</v>
      </c>
      <c r="E19" s="34">
        <f>SUMIFS(Saisie!$I:$I,Saisie!$H:$H,'STATS Manuelles'!$A19,Saisie!$D:$D,'STATS Manuelles'!$B$2,Saisie!$A:$A,'STATS Manuelles'!$B$3,Saisie!$B:$B,'STATS Manuelles'!E$5)</f>
        <v>0</v>
      </c>
      <c r="F19" s="34">
        <f>SUMIFS(Saisie!$I:$I,Saisie!$H:$H,'STATS Manuelles'!$A19,Saisie!$D:$D,'STATS Manuelles'!$B$2,Saisie!$A:$A,'STATS Manuelles'!$B$3,Saisie!$B:$B,'STATS Manuelles'!F$5)</f>
        <v>0</v>
      </c>
      <c r="G19" s="34">
        <f>SUMIFS(Saisie!$I:$I,Saisie!$H:$H,'STATS Manuelles'!$A19,Saisie!$D:$D,'STATS Manuelles'!$B$2,Saisie!$A:$A,'STATS Manuelles'!$B$3,Saisie!$B:$B,'STATS Manuelles'!G$5)</f>
        <v>0</v>
      </c>
      <c r="H19" s="34">
        <f>SUMIFS(Saisie!$I:$I,Saisie!$H:$H,'STATS Manuelles'!$A19,Saisie!$D:$D,'STATS Manuelles'!$B$2,Saisie!$A:$A,'STATS Manuelles'!$B$3,Saisie!$B:$B,'STATS Manuelles'!H$5)</f>
        <v>0</v>
      </c>
      <c r="I19" s="35"/>
      <c r="J19" s="37">
        <f t="shared" si="0"/>
        <v>12</v>
      </c>
    </row>
    <row r="20" spans="1:54" x14ac:dyDescent="0.25">
      <c r="A20" s="28" t="s">
        <v>22</v>
      </c>
      <c r="B20" s="34">
        <f>SUMIFS(Saisie!$I:$I,Saisie!$H:$H,'STATS Manuelles'!$A20,Saisie!$D:$D,'STATS Manuelles'!$B$2,Saisie!$A:$A,'STATS Manuelles'!$B$3,Saisie!$B:$B,'STATS Manuelles'!B$5)</f>
        <v>0</v>
      </c>
      <c r="C20" s="34">
        <f>SUMIFS(Saisie!$I:$I,Saisie!$H:$H,'STATS Manuelles'!$A20,Saisie!$D:$D,'STATS Manuelles'!$B$2,Saisie!$A:$A,'STATS Manuelles'!$B$3,Saisie!$B:$B,'STATS Manuelles'!C$5)</f>
        <v>0</v>
      </c>
      <c r="D20" s="34">
        <f>SUMIFS(Saisie!$I:$I,Saisie!$H:$H,'STATS Manuelles'!$A20,Saisie!$D:$D,'STATS Manuelles'!$B$2,Saisie!$A:$A,'STATS Manuelles'!$B$3,Saisie!$B:$B,'STATS Manuelles'!D$5)</f>
        <v>0</v>
      </c>
      <c r="E20" s="34">
        <f>SUMIFS(Saisie!$I:$I,Saisie!$H:$H,'STATS Manuelles'!$A20,Saisie!$D:$D,'STATS Manuelles'!$B$2,Saisie!$A:$A,'STATS Manuelles'!$B$3,Saisie!$B:$B,'STATS Manuelles'!E$5)</f>
        <v>0</v>
      </c>
      <c r="F20" s="34">
        <f>SUMIFS(Saisie!$I:$I,Saisie!$H:$H,'STATS Manuelles'!$A20,Saisie!$D:$D,'STATS Manuelles'!$B$2,Saisie!$A:$A,'STATS Manuelles'!$B$3,Saisie!$B:$B,'STATS Manuelles'!F$5)</f>
        <v>0</v>
      </c>
      <c r="G20" s="34">
        <f>SUMIFS(Saisie!$I:$I,Saisie!$H:$H,'STATS Manuelles'!$A20,Saisie!$D:$D,'STATS Manuelles'!$B$2,Saisie!$A:$A,'STATS Manuelles'!$B$3,Saisie!$B:$B,'STATS Manuelles'!G$5)</f>
        <v>27</v>
      </c>
      <c r="H20" s="34">
        <f>SUMIFS(Saisie!$I:$I,Saisie!$H:$H,'STATS Manuelles'!$A20,Saisie!$D:$D,'STATS Manuelles'!$B$2,Saisie!$A:$A,'STATS Manuelles'!$B$3,Saisie!$B:$B,'STATS Manuelles'!H$5)</f>
        <v>0</v>
      </c>
      <c r="I20" s="35"/>
      <c r="J20" s="37">
        <f t="shared" si="0"/>
        <v>27</v>
      </c>
    </row>
    <row r="21" spans="1:54" x14ac:dyDescent="0.25">
      <c r="A21" s="28" t="s">
        <v>23</v>
      </c>
      <c r="B21" s="34">
        <f>SUMIFS(Saisie!$I:$I,Saisie!$H:$H,'STATS Manuelles'!$A21,Saisie!$D:$D,'STATS Manuelles'!$B$2,Saisie!$A:$A,'STATS Manuelles'!$B$3,Saisie!$B:$B,'STATS Manuelles'!B$5)</f>
        <v>0</v>
      </c>
      <c r="C21" s="34">
        <f>SUMIFS(Saisie!$I:$I,Saisie!$H:$H,'STATS Manuelles'!$A21,Saisie!$D:$D,'STATS Manuelles'!$B$2,Saisie!$A:$A,'STATS Manuelles'!$B$3,Saisie!$B:$B,'STATS Manuelles'!C$5)</f>
        <v>0</v>
      </c>
      <c r="D21" s="34">
        <f>SUMIFS(Saisie!$I:$I,Saisie!$H:$H,'STATS Manuelles'!$A21,Saisie!$D:$D,'STATS Manuelles'!$B$2,Saisie!$A:$A,'STATS Manuelles'!$B$3,Saisie!$B:$B,'STATS Manuelles'!D$5)</f>
        <v>0</v>
      </c>
      <c r="E21" s="34">
        <f>SUMIFS(Saisie!$I:$I,Saisie!$H:$H,'STATS Manuelles'!$A21,Saisie!$D:$D,'STATS Manuelles'!$B$2,Saisie!$A:$A,'STATS Manuelles'!$B$3,Saisie!$B:$B,'STATS Manuelles'!E$5)</f>
        <v>0</v>
      </c>
      <c r="F21" s="34">
        <f>SUMIFS(Saisie!$I:$I,Saisie!$H:$H,'STATS Manuelles'!$A21,Saisie!$D:$D,'STATS Manuelles'!$B$2,Saisie!$A:$A,'STATS Manuelles'!$B$3,Saisie!$B:$B,'STATS Manuelles'!F$5)</f>
        <v>0</v>
      </c>
      <c r="G21" s="34">
        <f>SUMIFS(Saisie!$I:$I,Saisie!$H:$H,'STATS Manuelles'!$A21,Saisie!$D:$D,'STATS Manuelles'!$B$2,Saisie!$A:$A,'STATS Manuelles'!$B$3,Saisie!$B:$B,'STATS Manuelles'!G$5)</f>
        <v>0</v>
      </c>
      <c r="H21" s="34">
        <f>SUMIFS(Saisie!$I:$I,Saisie!$H:$H,'STATS Manuelles'!$A21,Saisie!$D:$D,'STATS Manuelles'!$B$2,Saisie!$A:$A,'STATS Manuelles'!$B$3,Saisie!$B:$B,'STATS Manuelles'!H$5)</f>
        <v>15</v>
      </c>
      <c r="I21" s="35"/>
      <c r="J21" s="38">
        <f t="shared" ref="J21" si="1">SUM(B21:H21)</f>
        <v>15</v>
      </c>
    </row>
    <row r="22" spans="1:54" x14ac:dyDescent="0.25">
      <c r="B22" s="35"/>
      <c r="C22" s="35"/>
      <c r="D22" s="35"/>
      <c r="E22" s="35"/>
      <c r="F22" s="35"/>
      <c r="G22" s="35"/>
      <c r="H22" s="35"/>
      <c r="I22" s="35"/>
      <c r="J22" s="35"/>
    </row>
    <row r="23" spans="1:54" x14ac:dyDescent="0.25">
      <c r="A23" s="28" t="s">
        <v>0</v>
      </c>
      <c r="B23" s="36">
        <f>SUM(B6:B21)</f>
        <v>42</v>
      </c>
      <c r="C23" s="36">
        <f t="shared" ref="C23:J23" si="2">SUM(C6:C21)</f>
        <v>179</v>
      </c>
      <c r="D23" s="36">
        <f t="shared" si="2"/>
        <v>157</v>
      </c>
      <c r="E23" s="36">
        <f t="shared" si="2"/>
        <v>202</v>
      </c>
      <c r="F23" s="36">
        <f t="shared" si="2"/>
        <v>295</v>
      </c>
      <c r="G23" s="36">
        <f t="shared" si="2"/>
        <v>235</v>
      </c>
      <c r="H23" s="36">
        <f t="shared" si="2"/>
        <v>67</v>
      </c>
      <c r="I23" s="35"/>
      <c r="J23" s="39">
        <f t="shared" si="2"/>
        <v>1177</v>
      </c>
    </row>
    <row r="27" spans="1:54" x14ac:dyDescent="0.25">
      <c r="A27" s="29" t="s">
        <v>15</v>
      </c>
      <c r="B27" s="4">
        <v>2018</v>
      </c>
    </row>
    <row r="29" spans="1:54" s="2" customFormat="1" x14ac:dyDescent="0.25">
      <c r="B29" s="32">
        <v>1</v>
      </c>
      <c r="C29" s="32">
        <f>B29+1</f>
        <v>2</v>
      </c>
      <c r="D29" s="32">
        <f t="shared" ref="D29:BB29" si="3">C29+1</f>
        <v>3</v>
      </c>
      <c r="E29" s="32">
        <f t="shared" si="3"/>
        <v>4</v>
      </c>
      <c r="F29" s="32">
        <f t="shared" si="3"/>
        <v>5</v>
      </c>
      <c r="G29" s="32">
        <f t="shared" si="3"/>
        <v>6</v>
      </c>
      <c r="H29" s="32">
        <f t="shared" si="3"/>
        <v>7</v>
      </c>
      <c r="I29" s="32">
        <f t="shared" si="3"/>
        <v>8</v>
      </c>
      <c r="J29" s="32">
        <f t="shared" si="3"/>
        <v>9</v>
      </c>
      <c r="K29" s="32">
        <f t="shared" si="3"/>
        <v>10</v>
      </c>
      <c r="L29" s="32">
        <f t="shared" si="3"/>
        <v>11</v>
      </c>
      <c r="M29" s="32">
        <f t="shared" si="3"/>
        <v>12</v>
      </c>
      <c r="N29" s="32">
        <f t="shared" si="3"/>
        <v>13</v>
      </c>
      <c r="O29" s="32">
        <f t="shared" si="3"/>
        <v>14</v>
      </c>
      <c r="P29" s="32">
        <f t="shared" si="3"/>
        <v>15</v>
      </c>
      <c r="Q29" s="32">
        <f t="shared" si="3"/>
        <v>16</v>
      </c>
      <c r="R29" s="32">
        <f t="shared" si="3"/>
        <v>17</v>
      </c>
      <c r="S29" s="32">
        <f t="shared" si="3"/>
        <v>18</v>
      </c>
      <c r="T29" s="32">
        <f t="shared" si="3"/>
        <v>19</v>
      </c>
      <c r="U29" s="32">
        <f t="shared" si="3"/>
        <v>20</v>
      </c>
      <c r="V29" s="32">
        <f t="shared" si="3"/>
        <v>21</v>
      </c>
      <c r="W29" s="32">
        <f t="shared" si="3"/>
        <v>22</v>
      </c>
      <c r="X29" s="32">
        <f t="shared" si="3"/>
        <v>23</v>
      </c>
      <c r="Y29" s="32">
        <f t="shared" si="3"/>
        <v>24</v>
      </c>
      <c r="Z29" s="32">
        <f t="shared" si="3"/>
        <v>25</v>
      </c>
      <c r="AA29" s="32">
        <f t="shared" si="3"/>
        <v>26</v>
      </c>
      <c r="AB29" s="32">
        <f t="shared" si="3"/>
        <v>27</v>
      </c>
      <c r="AC29" s="32">
        <f t="shared" si="3"/>
        <v>28</v>
      </c>
      <c r="AD29" s="32">
        <f t="shared" si="3"/>
        <v>29</v>
      </c>
      <c r="AE29" s="32">
        <f t="shared" si="3"/>
        <v>30</v>
      </c>
      <c r="AF29" s="32">
        <f t="shared" si="3"/>
        <v>31</v>
      </c>
      <c r="AG29" s="32">
        <f t="shared" si="3"/>
        <v>32</v>
      </c>
      <c r="AH29" s="32">
        <f t="shared" si="3"/>
        <v>33</v>
      </c>
      <c r="AI29" s="32">
        <f t="shared" si="3"/>
        <v>34</v>
      </c>
      <c r="AJ29" s="32">
        <f t="shared" si="3"/>
        <v>35</v>
      </c>
      <c r="AK29" s="32">
        <f t="shared" si="3"/>
        <v>36</v>
      </c>
      <c r="AL29" s="32">
        <f t="shared" si="3"/>
        <v>37</v>
      </c>
      <c r="AM29" s="32">
        <f t="shared" si="3"/>
        <v>38</v>
      </c>
      <c r="AN29" s="32">
        <f t="shared" si="3"/>
        <v>39</v>
      </c>
      <c r="AO29" s="32">
        <f t="shared" si="3"/>
        <v>40</v>
      </c>
      <c r="AP29" s="32">
        <f t="shared" si="3"/>
        <v>41</v>
      </c>
      <c r="AQ29" s="32">
        <f t="shared" si="3"/>
        <v>42</v>
      </c>
      <c r="AR29" s="32">
        <f t="shared" si="3"/>
        <v>43</v>
      </c>
      <c r="AS29" s="32">
        <f t="shared" si="3"/>
        <v>44</v>
      </c>
      <c r="AT29" s="32">
        <f t="shared" si="3"/>
        <v>45</v>
      </c>
      <c r="AU29" s="32">
        <f t="shared" si="3"/>
        <v>46</v>
      </c>
      <c r="AV29" s="32">
        <f t="shared" si="3"/>
        <v>47</v>
      </c>
      <c r="AW29" s="32">
        <f t="shared" si="3"/>
        <v>48</v>
      </c>
      <c r="AX29" s="32">
        <f t="shared" si="3"/>
        <v>49</v>
      </c>
      <c r="AY29" s="32">
        <f t="shared" si="3"/>
        <v>50</v>
      </c>
      <c r="AZ29" s="32">
        <f t="shared" si="3"/>
        <v>51</v>
      </c>
      <c r="BA29" s="32">
        <f t="shared" si="3"/>
        <v>52</v>
      </c>
      <c r="BB29" s="32">
        <f t="shared" si="3"/>
        <v>53</v>
      </c>
    </row>
    <row r="30" spans="1:54" x14ac:dyDescent="0.25">
      <c r="A30" s="27" t="s">
        <v>6</v>
      </c>
      <c r="B30" s="34">
        <f>SUMIFS(Saisie!$I:$I,Saisie!$H:$H,'STATS Manuelles'!$A30,Saisie!$D:$D,'STATS Manuelles'!$B$27,Saisie!$A:$A,'STATS Manuelles'!B$29)</f>
        <v>0</v>
      </c>
      <c r="C30" s="34">
        <f>SUMIFS(Saisie!$I:$I,Saisie!$H:$H,'STATS Manuelles'!$A30,Saisie!$D:$D,'STATS Manuelles'!$B$27,Saisie!$A:$A,'STATS Manuelles'!C$29)</f>
        <v>0</v>
      </c>
      <c r="D30" s="34">
        <f>SUMIFS(Saisie!$I:$I,Saisie!$H:$H,'STATS Manuelles'!$A30,Saisie!$D:$D,'STATS Manuelles'!$B$27,Saisie!$A:$A,'STATS Manuelles'!D$29)</f>
        <v>0</v>
      </c>
      <c r="E30" s="34">
        <f>SUMIFS(Saisie!$I:$I,Saisie!$H:$H,'STATS Manuelles'!$A30,Saisie!$D:$D,'STATS Manuelles'!$B$27,Saisie!$A:$A,'STATS Manuelles'!E$29)</f>
        <v>322</v>
      </c>
      <c r="F30" s="34">
        <f>SUMIFS(Saisie!$I:$I,Saisie!$H:$H,'STATS Manuelles'!$A30,Saisie!$D:$D,'STATS Manuelles'!$B$27,Saisie!$A:$A,'STATS Manuelles'!F$29)</f>
        <v>0</v>
      </c>
      <c r="G30" s="34">
        <f>SUMIFS(Saisie!$I:$I,Saisie!$H:$H,'STATS Manuelles'!$A30,Saisie!$D:$D,'STATS Manuelles'!$B$27,Saisie!$A:$A,'STATS Manuelles'!G$29)</f>
        <v>0</v>
      </c>
      <c r="H30" s="34">
        <f>SUMIFS(Saisie!$I:$I,Saisie!$H:$H,'STATS Manuelles'!$A30,Saisie!$D:$D,'STATS Manuelles'!$B$27,Saisie!$A:$A,'STATS Manuelles'!H$29)</f>
        <v>0</v>
      </c>
      <c r="I30" s="34">
        <f>SUMIFS(Saisie!$I:$I,Saisie!$H:$H,'STATS Manuelles'!$A30,Saisie!$D:$D,'STATS Manuelles'!$B$27,Saisie!$A:$A,'STATS Manuelles'!I$29)</f>
        <v>0</v>
      </c>
      <c r="J30" s="34">
        <f>SUMIFS(Saisie!$I:$I,Saisie!$H:$H,'STATS Manuelles'!$A30,Saisie!$D:$D,'STATS Manuelles'!$B$27,Saisie!$A:$A,'STATS Manuelles'!J$29)</f>
        <v>0</v>
      </c>
      <c r="K30" s="34">
        <f>SUMIFS(Saisie!$I:$I,Saisie!$H:$H,'STATS Manuelles'!$A30,Saisie!$D:$D,'STATS Manuelles'!$B$27,Saisie!$A:$A,'STATS Manuelles'!K$29)</f>
        <v>0</v>
      </c>
      <c r="L30" s="34">
        <f>SUMIFS(Saisie!$I:$I,Saisie!$H:$H,'STATS Manuelles'!$A30,Saisie!$D:$D,'STATS Manuelles'!$B$27,Saisie!$A:$A,'STATS Manuelles'!L$29)</f>
        <v>0</v>
      </c>
      <c r="M30" s="34">
        <f>SUMIFS(Saisie!$I:$I,Saisie!$H:$H,'STATS Manuelles'!$A30,Saisie!$D:$D,'STATS Manuelles'!$B$27,Saisie!$A:$A,'STATS Manuelles'!M$29)</f>
        <v>0</v>
      </c>
      <c r="N30" s="34">
        <f>SUMIFS(Saisie!$I:$I,Saisie!$H:$H,'STATS Manuelles'!$A30,Saisie!$D:$D,'STATS Manuelles'!$B$27,Saisie!$A:$A,'STATS Manuelles'!N$29)</f>
        <v>0</v>
      </c>
      <c r="O30" s="34">
        <f>SUMIFS(Saisie!$I:$I,Saisie!$H:$H,'STATS Manuelles'!$A30,Saisie!$D:$D,'STATS Manuelles'!$B$27,Saisie!$A:$A,'STATS Manuelles'!O$29)</f>
        <v>0</v>
      </c>
      <c r="P30" s="34">
        <f>SUMIFS(Saisie!$I:$I,Saisie!$H:$H,'STATS Manuelles'!$A30,Saisie!$D:$D,'STATS Manuelles'!$B$27,Saisie!$A:$A,'STATS Manuelles'!P$29)</f>
        <v>0</v>
      </c>
      <c r="Q30" s="34">
        <f>SUMIFS(Saisie!$I:$I,Saisie!$H:$H,'STATS Manuelles'!$A30,Saisie!$D:$D,'STATS Manuelles'!$B$27,Saisie!$A:$A,'STATS Manuelles'!Q$29)</f>
        <v>0</v>
      </c>
      <c r="R30" s="34">
        <f>SUMIFS(Saisie!$I:$I,Saisie!$H:$H,'STATS Manuelles'!$A30,Saisie!$D:$D,'STATS Manuelles'!$B$27,Saisie!$A:$A,'STATS Manuelles'!R$29)</f>
        <v>0</v>
      </c>
      <c r="S30" s="34">
        <f>SUMIFS(Saisie!$I:$I,Saisie!$H:$H,'STATS Manuelles'!$A30,Saisie!$D:$D,'STATS Manuelles'!$B$27,Saisie!$A:$A,'STATS Manuelles'!S$29)</f>
        <v>0</v>
      </c>
      <c r="T30" s="34">
        <f>SUMIFS(Saisie!$I:$I,Saisie!$H:$H,'STATS Manuelles'!$A30,Saisie!$D:$D,'STATS Manuelles'!$B$27,Saisie!$A:$A,'STATS Manuelles'!T$29)</f>
        <v>0</v>
      </c>
      <c r="U30" s="34">
        <f>SUMIFS(Saisie!$I:$I,Saisie!$H:$H,'STATS Manuelles'!$A30,Saisie!$D:$D,'STATS Manuelles'!$B$27,Saisie!$A:$A,'STATS Manuelles'!U$29)</f>
        <v>0</v>
      </c>
      <c r="V30" s="34">
        <f>SUMIFS(Saisie!$I:$I,Saisie!$H:$H,'STATS Manuelles'!$A30,Saisie!$D:$D,'STATS Manuelles'!$B$27,Saisie!$A:$A,'STATS Manuelles'!V$29)</f>
        <v>0</v>
      </c>
      <c r="W30" s="34">
        <f>SUMIFS(Saisie!$I:$I,Saisie!$H:$H,'STATS Manuelles'!$A30,Saisie!$D:$D,'STATS Manuelles'!$B$27,Saisie!$A:$A,'STATS Manuelles'!W$29)</f>
        <v>0</v>
      </c>
      <c r="X30" s="34">
        <f>SUMIFS(Saisie!$I:$I,Saisie!$H:$H,'STATS Manuelles'!$A30,Saisie!$D:$D,'STATS Manuelles'!$B$27,Saisie!$A:$A,'STATS Manuelles'!X$29)</f>
        <v>0</v>
      </c>
      <c r="Y30" s="34">
        <f>SUMIFS(Saisie!$I:$I,Saisie!$H:$H,'STATS Manuelles'!$A30,Saisie!$D:$D,'STATS Manuelles'!$B$27,Saisie!$A:$A,'STATS Manuelles'!Y$29)</f>
        <v>0</v>
      </c>
      <c r="Z30" s="34">
        <f>SUMIFS(Saisie!$I:$I,Saisie!$H:$H,'STATS Manuelles'!$A30,Saisie!$D:$D,'STATS Manuelles'!$B$27,Saisie!$A:$A,'STATS Manuelles'!Z$29)</f>
        <v>0</v>
      </c>
      <c r="AA30" s="34">
        <f>SUMIFS(Saisie!$I:$I,Saisie!$H:$H,'STATS Manuelles'!$A30,Saisie!$D:$D,'STATS Manuelles'!$B$27,Saisie!$A:$A,'STATS Manuelles'!AA$29)</f>
        <v>0</v>
      </c>
      <c r="AB30" s="34">
        <f>SUMIFS(Saisie!$I:$I,Saisie!$H:$H,'STATS Manuelles'!$A30,Saisie!$D:$D,'STATS Manuelles'!$B$27,Saisie!$A:$A,'STATS Manuelles'!AB$29)</f>
        <v>0</v>
      </c>
      <c r="AC30" s="34">
        <f>SUMIFS(Saisie!$I:$I,Saisie!$H:$H,'STATS Manuelles'!$A30,Saisie!$D:$D,'STATS Manuelles'!$B$27,Saisie!$A:$A,'STATS Manuelles'!AC$29)</f>
        <v>0</v>
      </c>
      <c r="AD30" s="34">
        <f>SUMIFS(Saisie!$I:$I,Saisie!$H:$H,'STATS Manuelles'!$A30,Saisie!$D:$D,'STATS Manuelles'!$B$27,Saisie!$A:$A,'STATS Manuelles'!AD$29)</f>
        <v>0</v>
      </c>
      <c r="AE30" s="34">
        <f>SUMIFS(Saisie!$I:$I,Saisie!$H:$H,'STATS Manuelles'!$A30,Saisie!$D:$D,'STATS Manuelles'!$B$27,Saisie!$A:$A,'STATS Manuelles'!AE$29)</f>
        <v>0</v>
      </c>
      <c r="AF30" s="34">
        <f>SUMIFS(Saisie!$I:$I,Saisie!$H:$H,'STATS Manuelles'!$A30,Saisie!$D:$D,'STATS Manuelles'!$B$27,Saisie!$A:$A,'STATS Manuelles'!AF$29)</f>
        <v>0</v>
      </c>
      <c r="AG30" s="34">
        <f>SUMIFS(Saisie!$I:$I,Saisie!$H:$H,'STATS Manuelles'!$A30,Saisie!$D:$D,'STATS Manuelles'!$B$27,Saisie!$A:$A,'STATS Manuelles'!AG$29)</f>
        <v>0</v>
      </c>
      <c r="AH30" s="34">
        <f>SUMIFS(Saisie!$I:$I,Saisie!$H:$H,'STATS Manuelles'!$A30,Saisie!$D:$D,'STATS Manuelles'!$B$27,Saisie!$A:$A,'STATS Manuelles'!AH$29)</f>
        <v>0</v>
      </c>
      <c r="AI30" s="34">
        <f>SUMIFS(Saisie!$I:$I,Saisie!$H:$H,'STATS Manuelles'!$A30,Saisie!$D:$D,'STATS Manuelles'!$B$27,Saisie!$A:$A,'STATS Manuelles'!AI$29)</f>
        <v>0</v>
      </c>
      <c r="AJ30" s="34">
        <f>SUMIFS(Saisie!$I:$I,Saisie!$H:$H,'STATS Manuelles'!$A30,Saisie!$D:$D,'STATS Manuelles'!$B$27,Saisie!$A:$A,'STATS Manuelles'!AJ$29)</f>
        <v>0</v>
      </c>
      <c r="AK30" s="34">
        <f>SUMIFS(Saisie!$I:$I,Saisie!$H:$H,'STATS Manuelles'!$A30,Saisie!$D:$D,'STATS Manuelles'!$B$27,Saisie!$A:$A,'STATS Manuelles'!AK$29)</f>
        <v>0</v>
      </c>
      <c r="AL30" s="34">
        <f>SUMIFS(Saisie!$I:$I,Saisie!$H:$H,'STATS Manuelles'!$A30,Saisie!$D:$D,'STATS Manuelles'!$B$27,Saisie!$A:$A,'STATS Manuelles'!AL$29)</f>
        <v>0</v>
      </c>
      <c r="AM30" s="34">
        <f>SUMIFS(Saisie!$I:$I,Saisie!$H:$H,'STATS Manuelles'!$A30,Saisie!$D:$D,'STATS Manuelles'!$B$27,Saisie!$A:$A,'STATS Manuelles'!AM$29)</f>
        <v>0</v>
      </c>
      <c r="AN30" s="34">
        <f>SUMIFS(Saisie!$I:$I,Saisie!$H:$H,'STATS Manuelles'!$A30,Saisie!$D:$D,'STATS Manuelles'!$B$27,Saisie!$A:$A,'STATS Manuelles'!AN$29)</f>
        <v>0</v>
      </c>
      <c r="AO30" s="34">
        <f>SUMIFS(Saisie!$I:$I,Saisie!$H:$H,'STATS Manuelles'!$A30,Saisie!$D:$D,'STATS Manuelles'!$B$27,Saisie!$A:$A,'STATS Manuelles'!AO$29)</f>
        <v>0</v>
      </c>
      <c r="AP30" s="34">
        <f>SUMIFS(Saisie!$I:$I,Saisie!$H:$H,'STATS Manuelles'!$A30,Saisie!$D:$D,'STATS Manuelles'!$B$27,Saisie!$A:$A,'STATS Manuelles'!AP$29)</f>
        <v>0</v>
      </c>
      <c r="AQ30" s="34">
        <f>SUMIFS(Saisie!$I:$I,Saisie!$H:$H,'STATS Manuelles'!$A30,Saisie!$D:$D,'STATS Manuelles'!$B$27,Saisie!$A:$A,'STATS Manuelles'!AQ$29)</f>
        <v>0</v>
      </c>
      <c r="AR30" s="34">
        <f>SUMIFS(Saisie!$I:$I,Saisie!$H:$H,'STATS Manuelles'!$A30,Saisie!$D:$D,'STATS Manuelles'!$B$27,Saisie!$A:$A,'STATS Manuelles'!AR$29)</f>
        <v>0</v>
      </c>
      <c r="AS30" s="34">
        <f>SUMIFS(Saisie!$I:$I,Saisie!$H:$H,'STATS Manuelles'!$A30,Saisie!$D:$D,'STATS Manuelles'!$B$27,Saisie!$A:$A,'STATS Manuelles'!AS$29)</f>
        <v>0</v>
      </c>
      <c r="AT30" s="34">
        <f>SUMIFS(Saisie!$I:$I,Saisie!$H:$H,'STATS Manuelles'!$A30,Saisie!$D:$D,'STATS Manuelles'!$B$27,Saisie!$A:$A,'STATS Manuelles'!AT$29)</f>
        <v>0</v>
      </c>
      <c r="AU30" s="34">
        <f>SUMIFS(Saisie!$I:$I,Saisie!$H:$H,'STATS Manuelles'!$A30,Saisie!$D:$D,'STATS Manuelles'!$B$27,Saisie!$A:$A,'STATS Manuelles'!AU$29)</f>
        <v>0</v>
      </c>
      <c r="AV30" s="34">
        <f>SUMIFS(Saisie!$I:$I,Saisie!$H:$H,'STATS Manuelles'!$A30,Saisie!$D:$D,'STATS Manuelles'!$B$27,Saisie!$A:$A,'STATS Manuelles'!AV$29)</f>
        <v>0</v>
      </c>
      <c r="AW30" s="34">
        <f>SUMIFS(Saisie!$I:$I,Saisie!$H:$H,'STATS Manuelles'!$A30,Saisie!$D:$D,'STATS Manuelles'!$B$27,Saisie!$A:$A,'STATS Manuelles'!AW$29)</f>
        <v>0</v>
      </c>
      <c r="AX30" s="34">
        <f>SUMIFS(Saisie!$I:$I,Saisie!$H:$H,'STATS Manuelles'!$A30,Saisie!$D:$D,'STATS Manuelles'!$B$27,Saisie!$A:$A,'STATS Manuelles'!AX$29)</f>
        <v>0</v>
      </c>
      <c r="AY30" s="34">
        <f>SUMIFS(Saisie!$I:$I,Saisie!$H:$H,'STATS Manuelles'!$A30,Saisie!$D:$D,'STATS Manuelles'!$B$27,Saisie!$A:$A,'STATS Manuelles'!AY$29)</f>
        <v>0</v>
      </c>
      <c r="AZ30" s="34">
        <f>SUMIFS(Saisie!$I:$I,Saisie!$H:$H,'STATS Manuelles'!$A30,Saisie!$D:$D,'STATS Manuelles'!$B$27,Saisie!$A:$A,'STATS Manuelles'!AZ$29)</f>
        <v>0</v>
      </c>
      <c r="BA30" s="34">
        <f>SUMIFS(Saisie!$I:$I,Saisie!$H:$H,'STATS Manuelles'!$A30,Saisie!$D:$D,'STATS Manuelles'!$B$27,Saisie!$A:$A,'STATS Manuelles'!BA$29)</f>
        <v>0</v>
      </c>
      <c r="BB30" s="34">
        <f>SUMIFS(Saisie!$I:$I,Saisie!$H:$H,'STATS Manuelles'!$A30,Saisie!$D:$D,'STATS Manuelles'!$B$27,Saisie!$A:$A,'STATS Manuelles'!BB$29)</f>
        <v>0</v>
      </c>
    </row>
    <row r="31" spans="1:54" x14ac:dyDescent="0.25">
      <c r="A31" s="28" t="s">
        <v>10</v>
      </c>
      <c r="B31" s="34">
        <f>SUMIFS(Saisie!$I:$I,Saisie!$H:$H,'STATS Manuelles'!$A31,Saisie!$D:$D,'STATS Manuelles'!$B$27,Saisie!$A:$A,'STATS Manuelles'!B$29)</f>
        <v>0</v>
      </c>
      <c r="C31" s="34">
        <f>SUMIFS(Saisie!$I:$I,Saisie!$H:$H,'STATS Manuelles'!$A31,Saisie!$D:$D,'STATS Manuelles'!$B$27,Saisie!$A:$A,'STATS Manuelles'!C$29)</f>
        <v>0</v>
      </c>
      <c r="D31" s="34">
        <f>SUMIFS(Saisie!$I:$I,Saisie!$H:$H,'STATS Manuelles'!$A31,Saisie!$D:$D,'STATS Manuelles'!$B$27,Saisie!$A:$A,'STATS Manuelles'!D$29)</f>
        <v>32</v>
      </c>
      <c r="E31" s="34">
        <f>SUMIFS(Saisie!$I:$I,Saisie!$H:$H,'STATS Manuelles'!$A31,Saisie!$D:$D,'STATS Manuelles'!$B$27,Saisie!$A:$A,'STATS Manuelles'!E$29)</f>
        <v>180</v>
      </c>
      <c r="F31" s="34">
        <f>SUMIFS(Saisie!$I:$I,Saisie!$H:$H,'STATS Manuelles'!$A31,Saisie!$D:$D,'STATS Manuelles'!$B$27,Saisie!$A:$A,'STATS Manuelles'!F$29)</f>
        <v>0</v>
      </c>
      <c r="G31" s="34">
        <f>SUMIFS(Saisie!$I:$I,Saisie!$H:$H,'STATS Manuelles'!$A31,Saisie!$D:$D,'STATS Manuelles'!$B$27,Saisie!$A:$A,'STATS Manuelles'!G$29)</f>
        <v>0</v>
      </c>
      <c r="H31" s="34">
        <f>SUMIFS(Saisie!$I:$I,Saisie!$H:$H,'STATS Manuelles'!$A31,Saisie!$D:$D,'STATS Manuelles'!$B$27,Saisie!$A:$A,'STATS Manuelles'!H$29)</f>
        <v>0</v>
      </c>
      <c r="I31" s="34">
        <f>SUMIFS(Saisie!$I:$I,Saisie!$H:$H,'STATS Manuelles'!$A31,Saisie!$D:$D,'STATS Manuelles'!$B$27,Saisie!$A:$A,'STATS Manuelles'!I$29)</f>
        <v>0</v>
      </c>
      <c r="J31" s="34">
        <f>SUMIFS(Saisie!$I:$I,Saisie!$H:$H,'STATS Manuelles'!$A31,Saisie!$D:$D,'STATS Manuelles'!$B$27,Saisie!$A:$A,'STATS Manuelles'!J$29)</f>
        <v>0</v>
      </c>
      <c r="K31" s="34">
        <f>SUMIFS(Saisie!$I:$I,Saisie!$H:$H,'STATS Manuelles'!$A31,Saisie!$D:$D,'STATS Manuelles'!$B$27,Saisie!$A:$A,'STATS Manuelles'!K$29)</f>
        <v>0</v>
      </c>
      <c r="L31" s="34">
        <f>SUMIFS(Saisie!$I:$I,Saisie!$H:$H,'STATS Manuelles'!$A31,Saisie!$D:$D,'STATS Manuelles'!$B$27,Saisie!$A:$A,'STATS Manuelles'!L$29)</f>
        <v>0</v>
      </c>
      <c r="M31" s="34">
        <f>SUMIFS(Saisie!$I:$I,Saisie!$H:$H,'STATS Manuelles'!$A31,Saisie!$D:$D,'STATS Manuelles'!$B$27,Saisie!$A:$A,'STATS Manuelles'!M$29)</f>
        <v>0</v>
      </c>
      <c r="N31" s="34">
        <f>SUMIFS(Saisie!$I:$I,Saisie!$H:$H,'STATS Manuelles'!$A31,Saisie!$D:$D,'STATS Manuelles'!$B$27,Saisie!$A:$A,'STATS Manuelles'!N$29)</f>
        <v>0</v>
      </c>
      <c r="O31" s="34">
        <f>SUMIFS(Saisie!$I:$I,Saisie!$H:$H,'STATS Manuelles'!$A31,Saisie!$D:$D,'STATS Manuelles'!$B$27,Saisie!$A:$A,'STATS Manuelles'!O$29)</f>
        <v>0</v>
      </c>
      <c r="P31" s="34">
        <f>SUMIFS(Saisie!$I:$I,Saisie!$H:$H,'STATS Manuelles'!$A31,Saisie!$D:$D,'STATS Manuelles'!$B$27,Saisie!$A:$A,'STATS Manuelles'!P$29)</f>
        <v>0</v>
      </c>
      <c r="Q31" s="34">
        <f>SUMIFS(Saisie!$I:$I,Saisie!$H:$H,'STATS Manuelles'!$A31,Saisie!$D:$D,'STATS Manuelles'!$B$27,Saisie!$A:$A,'STATS Manuelles'!Q$29)</f>
        <v>0</v>
      </c>
      <c r="R31" s="34">
        <f>SUMIFS(Saisie!$I:$I,Saisie!$H:$H,'STATS Manuelles'!$A31,Saisie!$D:$D,'STATS Manuelles'!$B$27,Saisie!$A:$A,'STATS Manuelles'!R$29)</f>
        <v>0</v>
      </c>
      <c r="S31" s="34">
        <f>SUMIFS(Saisie!$I:$I,Saisie!$H:$H,'STATS Manuelles'!$A31,Saisie!$D:$D,'STATS Manuelles'!$B$27,Saisie!$A:$A,'STATS Manuelles'!S$29)</f>
        <v>0</v>
      </c>
      <c r="T31" s="34">
        <f>SUMIFS(Saisie!$I:$I,Saisie!$H:$H,'STATS Manuelles'!$A31,Saisie!$D:$D,'STATS Manuelles'!$B$27,Saisie!$A:$A,'STATS Manuelles'!T$29)</f>
        <v>0</v>
      </c>
      <c r="U31" s="34">
        <f>SUMIFS(Saisie!$I:$I,Saisie!$H:$H,'STATS Manuelles'!$A31,Saisie!$D:$D,'STATS Manuelles'!$B$27,Saisie!$A:$A,'STATS Manuelles'!U$29)</f>
        <v>0</v>
      </c>
      <c r="V31" s="34">
        <f>SUMIFS(Saisie!$I:$I,Saisie!$H:$H,'STATS Manuelles'!$A31,Saisie!$D:$D,'STATS Manuelles'!$B$27,Saisie!$A:$A,'STATS Manuelles'!V$29)</f>
        <v>0</v>
      </c>
      <c r="W31" s="34">
        <f>SUMIFS(Saisie!$I:$I,Saisie!$H:$H,'STATS Manuelles'!$A31,Saisie!$D:$D,'STATS Manuelles'!$B$27,Saisie!$A:$A,'STATS Manuelles'!W$29)</f>
        <v>0</v>
      </c>
      <c r="X31" s="34">
        <f>SUMIFS(Saisie!$I:$I,Saisie!$H:$H,'STATS Manuelles'!$A31,Saisie!$D:$D,'STATS Manuelles'!$B$27,Saisie!$A:$A,'STATS Manuelles'!X$29)</f>
        <v>0</v>
      </c>
      <c r="Y31" s="34">
        <f>SUMIFS(Saisie!$I:$I,Saisie!$H:$H,'STATS Manuelles'!$A31,Saisie!$D:$D,'STATS Manuelles'!$B$27,Saisie!$A:$A,'STATS Manuelles'!Y$29)</f>
        <v>0</v>
      </c>
      <c r="Z31" s="34">
        <f>SUMIFS(Saisie!$I:$I,Saisie!$H:$H,'STATS Manuelles'!$A31,Saisie!$D:$D,'STATS Manuelles'!$B$27,Saisie!$A:$A,'STATS Manuelles'!Z$29)</f>
        <v>0</v>
      </c>
      <c r="AA31" s="34">
        <f>SUMIFS(Saisie!$I:$I,Saisie!$H:$H,'STATS Manuelles'!$A31,Saisie!$D:$D,'STATS Manuelles'!$B$27,Saisie!$A:$A,'STATS Manuelles'!AA$29)</f>
        <v>0</v>
      </c>
      <c r="AB31" s="34">
        <f>SUMIFS(Saisie!$I:$I,Saisie!$H:$H,'STATS Manuelles'!$A31,Saisie!$D:$D,'STATS Manuelles'!$B$27,Saisie!$A:$A,'STATS Manuelles'!AB$29)</f>
        <v>0</v>
      </c>
      <c r="AC31" s="34">
        <f>SUMIFS(Saisie!$I:$I,Saisie!$H:$H,'STATS Manuelles'!$A31,Saisie!$D:$D,'STATS Manuelles'!$B$27,Saisie!$A:$A,'STATS Manuelles'!AC$29)</f>
        <v>0</v>
      </c>
      <c r="AD31" s="34">
        <f>SUMIFS(Saisie!$I:$I,Saisie!$H:$H,'STATS Manuelles'!$A31,Saisie!$D:$D,'STATS Manuelles'!$B$27,Saisie!$A:$A,'STATS Manuelles'!AD$29)</f>
        <v>0</v>
      </c>
      <c r="AE31" s="34">
        <f>SUMIFS(Saisie!$I:$I,Saisie!$H:$H,'STATS Manuelles'!$A31,Saisie!$D:$D,'STATS Manuelles'!$B$27,Saisie!$A:$A,'STATS Manuelles'!AE$29)</f>
        <v>0</v>
      </c>
      <c r="AF31" s="34">
        <f>SUMIFS(Saisie!$I:$I,Saisie!$H:$H,'STATS Manuelles'!$A31,Saisie!$D:$D,'STATS Manuelles'!$B$27,Saisie!$A:$A,'STATS Manuelles'!AF$29)</f>
        <v>0</v>
      </c>
      <c r="AG31" s="34">
        <f>SUMIFS(Saisie!$I:$I,Saisie!$H:$H,'STATS Manuelles'!$A31,Saisie!$D:$D,'STATS Manuelles'!$B$27,Saisie!$A:$A,'STATS Manuelles'!AG$29)</f>
        <v>0</v>
      </c>
      <c r="AH31" s="34">
        <f>SUMIFS(Saisie!$I:$I,Saisie!$H:$H,'STATS Manuelles'!$A31,Saisie!$D:$D,'STATS Manuelles'!$B$27,Saisie!$A:$A,'STATS Manuelles'!AH$29)</f>
        <v>0</v>
      </c>
      <c r="AI31" s="34">
        <f>SUMIFS(Saisie!$I:$I,Saisie!$H:$H,'STATS Manuelles'!$A31,Saisie!$D:$D,'STATS Manuelles'!$B$27,Saisie!$A:$A,'STATS Manuelles'!AI$29)</f>
        <v>0</v>
      </c>
      <c r="AJ31" s="34">
        <f>SUMIFS(Saisie!$I:$I,Saisie!$H:$H,'STATS Manuelles'!$A31,Saisie!$D:$D,'STATS Manuelles'!$B$27,Saisie!$A:$A,'STATS Manuelles'!AJ$29)</f>
        <v>0</v>
      </c>
      <c r="AK31" s="34">
        <f>SUMIFS(Saisie!$I:$I,Saisie!$H:$H,'STATS Manuelles'!$A31,Saisie!$D:$D,'STATS Manuelles'!$B$27,Saisie!$A:$A,'STATS Manuelles'!AK$29)</f>
        <v>0</v>
      </c>
      <c r="AL31" s="34">
        <f>SUMIFS(Saisie!$I:$I,Saisie!$H:$H,'STATS Manuelles'!$A31,Saisie!$D:$D,'STATS Manuelles'!$B$27,Saisie!$A:$A,'STATS Manuelles'!AL$29)</f>
        <v>0</v>
      </c>
      <c r="AM31" s="34">
        <f>SUMIFS(Saisie!$I:$I,Saisie!$H:$H,'STATS Manuelles'!$A31,Saisie!$D:$D,'STATS Manuelles'!$B$27,Saisie!$A:$A,'STATS Manuelles'!AM$29)</f>
        <v>0</v>
      </c>
      <c r="AN31" s="34">
        <f>SUMIFS(Saisie!$I:$I,Saisie!$H:$H,'STATS Manuelles'!$A31,Saisie!$D:$D,'STATS Manuelles'!$B$27,Saisie!$A:$A,'STATS Manuelles'!AN$29)</f>
        <v>0</v>
      </c>
      <c r="AO31" s="34">
        <f>SUMIFS(Saisie!$I:$I,Saisie!$H:$H,'STATS Manuelles'!$A31,Saisie!$D:$D,'STATS Manuelles'!$B$27,Saisie!$A:$A,'STATS Manuelles'!AO$29)</f>
        <v>0</v>
      </c>
      <c r="AP31" s="34">
        <f>SUMIFS(Saisie!$I:$I,Saisie!$H:$H,'STATS Manuelles'!$A31,Saisie!$D:$D,'STATS Manuelles'!$B$27,Saisie!$A:$A,'STATS Manuelles'!AP$29)</f>
        <v>0</v>
      </c>
      <c r="AQ31" s="34">
        <f>SUMIFS(Saisie!$I:$I,Saisie!$H:$H,'STATS Manuelles'!$A31,Saisie!$D:$D,'STATS Manuelles'!$B$27,Saisie!$A:$A,'STATS Manuelles'!AQ$29)</f>
        <v>0</v>
      </c>
      <c r="AR31" s="34">
        <f>SUMIFS(Saisie!$I:$I,Saisie!$H:$H,'STATS Manuelles'!$A31,Saisie!$D:$D,'STATS Manuelles'!$B$27,Saisie!$A:$A,'STATS Manuelles'!AR$29)</f>
        <v>0</v>
      </c>
      <c r="AS31" s="34">
        <f>SUMIFS(Saisie!$I:$I,Saisie!$H:$H,'STATS Manuelles'!$A31,Saisie!$D:$D,'STATS Manuelles'!$B$27,Saisie!$A:$A,'STATS Manuelles'!AS$29)</f>
        <v>0</v>
      </c>
      <c r="AT31" s="34">
        <f>SUMIFS(Saisie!$I:$I,Saisie!$H:$H,'STATS Manuelles'!$A31,Saisie!$D:$D,'STATS Manuelles'!$B$27,Saisie!$A:$A,'STATS Manuelles'!AT$29)</f>
        <v>0</v>
      </c>
      <c r="AU31" s="34">
        <f>SUMIFS(Saisie!$I:$I,Saisie!$H:$H,'STATS Manuelles'!$A31,Saisie!$D:$D,'STATS Manuelles'!$B$27,Saisie!$A:$A,'STATS Manuelles'!AU$29)</f>
        <v>0</v>
      </c>
      <c r="AV31" s="34">
        <f>SUMIFS(Saisie!$I:$I,Saisie!$H:$H,'STATS Manuelles'!$A31,Saisie!$D:$D,'STATS Manuelles'!$B$27,Saisie!$A:$A,'STATS Manuelles'!AV$29)</f>
        <v>0</v>
      </c>
      <c r="AW31" s="34">
        <f>SUMIFS(Saisie!$I:$I,Saisie!$H:$H,'STATS Manuelles'!$A31,Saisie!$D:$D,'STATS Manuelles'!$B$27,Saisie!$A:$A,'STATS Manuelles'!AW$29)</f>
        <v>0</v>
      </c>
      <c r="AX31" s="34">
        <f>SUMIFS(Saisie!$I:$I,Saisie!$H:$H,'STATS Manuelles'!$A31,Saisie!$D:$D,'STATS Manuelles'!$B$27,Saisie!$A:$A,'STATS Manuelles'!AX$29)</f>
        <v>0</v>
      </c>
      <c r="AY31" s="34">
        <f>SUMIFS(Saisie!$I:$I,Saisie!$H:$H,'STATS Manuelles'!$A31,Saisie!$D:$D,'STATS Manuelles'!$B$27,Saisie!$A:$A,'STATS Manuelles'!AY$29)</f>
        <v>0</v>
      </c>
      <c r="AZ31" s="34">
        <f>SUMIFS(Saisie!$I:$I,Saisie!$H:$H,'STATS Manuelles'!$A31,Saisie!$D:$D,'STATS Manuelles'!$B$27,Saisie!$A:$A,'STATS Manuelles'!AZ$29)</f>
        <v>0</v>
      </c>
      <c r="BA31" s="34">
        <f>SUMIFS(Saisie!$I:$I,Saisie!$H:$H,'STATS Manuelles'!$A31,Saisie!$D:$D,'STATS Manuelles'!$B$27,Saisie!$A:$A,'STATS Manuelles'!BA$29)</f>
        <v>0</v>
      </c>
      <c r="BB31" s="34">
        <f>SUMIFS(Saisie!$I:$I,Saisie!$H:$H,'STATS Manuelles'!$A31,Saisie!$D:$D,'STATS Manuelles'!$B$27,Saisie!$A:$A,'STATS Manuelles'!BB$29)</f>
        <v>0</v>
      </c>
    </row>
    <row r="32" spans="1:54" x14ac:dyDescent="0.25">
      <c r="A32" s="28" t="s">
        <v>8</v>
      </c>
      <c r="B32" s="34">
        <f>SUMIFS(Saisie!$I:$I,Saisie!$H:$H,'STATS Manuelles'!$A32,Saisie!$D:$D,'STATS Manuelles'!$B$27,Saisie!$A:$A,'STATS Manuelles'!B$29)</f>
        <v>0</v>
      </c>
      <c r="C32" s="34">
        <f>SUMIFS(Saisie!$I:$I,Saisie!$H:$H,'STATS Manuelles'!$A32,Saisie!$D:$D,'STATS Manuelles'!$B$27,Saisie!$A:$A,'STATS Manuelles'!C$29)</f>
        <v>0</v>
      </c>
      <c r="D32" s="34">
        <f>SUMIFS(Saisie!$I:$I,Saisie!$H:$H,'STATS Manuelles'!$A32,Saisie!$D:$D,'STATS Manuelles'!$B$27,Saisie!$A:$A,'STATS Manuelles'!D$29)</f>
        <v>0</v>
      </c>
      <c r="E32" s="34">
        <f>SUMIFS(Saisie!$I:$I,Saisie!$H:$H,'STATS Manuelles'!$A32,Saisie!$D:$D,'STATS Manuelles'!$B$27,Saisie!$A:$A,'STATS Manuelles'!E$29)</f>
        <v>19</v>
      </c>
      <c r="F32" s="34">
        <f>SUMIFS(Saisie!$I:$I,Saisie!$H:$H,'STATS Manuelles'!$A32,Saisie!$D:$D,'STATS Manuelles'!$B$27,Saisie!$A:$A,'STATS Manuelles'!F$29)</f>
        <v>53</v>
      </c>
      <c r="G32" s="34">
        <f>SUMIFS(Saisie!$I:$I,Saisie!$H:$H,'STATS Manuelles'!$A32,Saisie!$D:$D,'STATS Manuelles'!$B$27,Saisie!$A:$A,'STATS Manuelles'!G$29)</f>
        <v>0</v>
      </c>
      <c r="H32" s="34">
        <f>SUMIFS(Saisie!$I:$I,Saisie!$H:$H,'STATS Manuelles'!$A32,Saisie!$D:$D,'STATS Manuelles'!$B$27,Saisie!$A:$A,'STATS Manuelles'!H$29)</f>
        <v>0</v>
      </c>
      <c r="I32" s="34">
        <f>SUMIFS(Saisie!$I:$I,Saisie!$H:$H,'STATS Manuelles'!$A32,Saisie!$D:$D,'STATS Manuelles'!$B$27,Saisie!$A:$A,'STATS Manuelles'!I$29)</f>
        <v>0</v>
      </c>
      <c r="J32" s="34">
        <f>SUMIFS(Saisie!$I:$I,Saisie!$H:$H,'STATS Manuelles'!$A32,Saisie!$D:$D,'STATS Manuelles'!$B$27,Saisie!$A:$A,'STATS Manuelles'!J$29)</f>
        <v>0</v>
      </c>
      <c r="K32" s="34">
        <f>SUMIFS(Saisie!$I:$I,Saisie!$H:$H,'STATS Manuelles'!$A32,Saisie!$D:$D,'STATS Manuelles'!$B$27,Saisie!$A:$A,'STATS Manuelles'!K$29)</f>
        <v>0</v>
      </c>
      <c r="L32" s="34">
        <f>SUMIFS(Saisie!$I:$I,Saisie!$H:$H,'STATS Manuelles'!$A32,Saisie!$D:$D,'STATS Manuelles'!$B$27,Saisie!$A:$A,'STATS Manuelles'!L$29)</f>
        <v>0</v>
      </c>
      <c r="M32" s="34">
        <f>SUMIFS(Saisie!$I:$I,Saisie!$H:$H,'STATS Manuelles'!$A32,Saisie!$D:$D,'STATS Manuelles'!$B$27,Saisie!$A:$A,'STATS Manuelles'!M$29)</f>
        <v>0</v>
      </c>
      <c r="N32" s="34">
        <f>SUMIFS(Saisie!$I:$I,Saisie!$H:$H,'STATS Manuelles'!$A32,Saisie!$D:$D,'STATS Manuelles'!$B$27,Saisie!$A:$A,'STATS Manuelles'!N$29)</f>
        <v>0</v>
      </c>
      <c r="O32" s="34">
        <f>SUMIFS(Saisie!$I:$I,Saisie!$H:$H,'STATS Manuelles'!$A32,Saisie!$D:$D,'STATS Manuelles'!$B$27,Saisie!$A:$A,'STATS Manuelles'!O$29)</f>
        <v>0</v>
      </c>
      <c r="P32" s="34">
        <f>SUMIFS(Saisie!$I:$I,Saisie!$H:$H,'STATS Manuelles'!$A32,Saisie!$D:$D,'STATS Manuelles'!$B$27,Saisie!$A:$A,'STATS Manuelles'!P$29)</f>
        <v>0</v>
      </c>
      <c r="Q32" s="34">
        <f>SUMIFS(Saisie!$I:$I,Saisie!$H:$H,'STATS Manuelles'!$A32,Saisie!$D:$D,'STATS Manuelles'!$B$27,Saisie!$A:$A,'STATS Manuelles'!Q$29)</f>
        <v>0</v>
      </c>
      <c r="R32" s="34">
        <f>SUMIFS(Saisie!$I:$I,Saisie!$H:$H,'STATS Manuelles'!$A32,Saisie!$D:$D,'STATS Manuelles'!$B$27,Saisie!$A:$A,'STATS Manuelles'!R$29)</f>
        <v>0</v>
      </c>
      <c r="S32" s="34">
        <f>SUMIFS(Saisie!$I:$I,Saisie!$H:$H,'STATS Manuelles'!$A32,Saisie!$D:$D,'STATS Manuelles'!$B$27,Saisie!$A:$A,'STATS Manuelles'!S$29)</f>
        <v>0</v>
      </c>
      <c r="T32" s="34">
        <f>SUMIFS(Saisie!$I:$I,Saisie!$H:$H,'STATS Manuelles'!$A32,Saisie!$D:$D,'STATS Manuelles'!$B$27,Saisie!$A:$A,'STATS Manuelles'!T$29)</f>
        <v>0</v>
      </c>
      <c r="U32" s="34">
        <f>SUMIFS(Saisie!$I:$I,Saisie!$H:$H,'STATS Manuelles'!$A32,Saisie!$D:$D,'STATS Manuelles'!$B$27,Saisie!$A:$A,'STATS Manuelles'!U$29)</f>
        <v>0</v>
      </c>
      <c r="V32" s="34">
        <f>SUMIFS(Saisie!$I:$I,Saisie!$H:$H,'STATS Manuelles'!$A32,Saisie!$D:$D,'STATS Manuelles'!$B$27,Saisie!$A:$A,'STATS Manuelles'!V$29)</f>
        <v>0</v>
      </c>
      <c r="W32" s="34">
        <f>SUMIFS(Saisie!$I:$I,Saisie!$H:$H,'STATS Manuelles'!$A32,Saisie!$D:$D,'STATS Manuelles'!$B$27,Saisie!$A:$A,'STATS Manuelles'!W$29)</f>
        <v>0</v>
      </c>
      <c r="X32" s="34">
        <f>SUMIFS(Saisie!$I:$I,Saisie!$H:$H,'STATS Manuelles'!$A32,Saisie!$D:$D,'STATS Manuelles'!$B$27,Saisie!$A:$A,'STATS Manuelles'!X$29)</f>
        <v>0</v>
      </c>
      <c r="Y32" s="34">
        <f>SUMIFS(Saisie!$I:$I,Saisie!$H:$H,'STATS Manuelles'!$A32,Saisie!$D:$D,'STATS Manuelles'!$B$27,Saisie!$A:$A,'STATS Manuelles'!Y$29)</f>
        <v>0</v>
      </c>
      <c r="Z32" s="34">
        <f>SUMIFS(Saisie!$I:$I,Saisie!$H:$H,'STATS Manuelles'!$A32,Saisie!$D:$D,'STATS Manuelles'!$B$27,Saisie!$A:$A,'STATS Manuelles'!Z$29)</f>
        <v>0</v>
      </c>
      <c r="AA32" s="34">
        <f>SUMIFS(Saisie!$I:$I,Saisie!$H:$H,'STATS Manuelles'!$A32,Saisie!$D:$D,'STATS Manuelles'!$B$27,Saisie!$A:$A,'STATS Manuelles'!AA$29)</f>
        <v>0</v>
      </c>
      <c r="AB32" s="34">
        <f>SUMIFS(Saisie!$I:$I,Saisie!$H:$H,'STATS Manuelles'!$A32,Saisie!$D:$D,'STATS Manuelles'!$B$27,Saisie!$A:$A,'STATS Manuelles'!AB$29)</f>
        <v>0</v>
      </c>
      <c r="AC32" s="34">
        <f>SUMIFS(Saisie!$I:$I,Saisie!$H:$H,'STATS Manuelles'!$A32,Saisie!$D:$D,'STATS Manuelles'!$B$27,Saisie!$A:$A,'STATS Manuelles'!AC$29)</f>
        <v>0</v>
      </c>
      <c r="AD32" s="34">
        <f>SUMIFS(Saisie!$I:$I,Saisie!$H:$H,'STATS Manuelles'!$A32,Saisie!$D:$D,'STATS Manuelles'!$B$27,Saisie!$A:$A,'STATS Manuelles'!AD$29)</f>
        <v>0</v>
      </c>
      <c r="AE32" s="34">
        <f>SUMIFS(Saisie!$I:$I,Saisie!$H:$H,'STATS Manuelles'!$A32,Saisie!$D:$D,'STATS Manuelles'!$B$27,Saisie!$A:$A,'STATS Manuelles'!AE$29)</f>
        <v>0</v>
      </c>
      <c r="AF32" s="34">
        <f>SUMIFS(Saisie!$I:$I,Saisie!$H:$H,'STATS Manuelles'!$A32,Saisie!$D:$D,'STATS Manuelles'!$B$27,Saisie!$A:$A,'STATS Manuelles'!AF$29)</f>
        <v>0</v>
      </c>
      <c r="AG32" s="34">
        <f>SUMIFS(Saisie!$I:$I,Saisie!$H:$H,'STATS Manuelles'!$A32,Saisie!$D:$D,'STATS Manuelles'!$B$27,Saisie!$A:$A,'STATS Manuelles'!AG$29)</f>
        <v>0</v>
      </c>
      <c r="AH32" s="34">
        <f>SUMIFS(Saisie!$I:$I,Saisie!$H:$H,'STATS Manuelles'!$A32,Saisie!$D:$D,'STATS Manuelles'!$B$27,Saisie!$A:$A,'STATS Manuelles'!AH$29)</f>
        <v>0</v>
      </c>
      <c r="AI32" s="34">
        <f>SUMIFS(Saisie!$I:$I,Saisie!$H:$H,'STATS Manuelles'!$A32,Saisie!$D:$D,'STATS Manuelles'!$B$27,Saisie!$A:$A,'STATS Manuelles'!AI$29)</f>
        <v>0</v>
      </c>
      <c r="AJ32" s="34">
        <f>SUMIFS(Saisie!$I:$I,Saisie!$H:$H,'STATS Manuelles'!$A32,Saisie!$D:$D,'STATS Manuelles'!$B$27,Saisie!$A:$A,'STATS Manuelles'!AJ$29)</f>
        <v>0</v>
      </c>
      <c r="AK32" s="34">
        <f>SUMIFS(Saisie!$I:$I,Saisie!$H:$H,'STATS Manuelles'!$A32,Saisie!$D:$D,'STATS Manuelles'!$B$27,Saisie!$A:$A,'STATS Manuelles'!AK$29)</f>
        <v>0</v>
      </c>
      <c r="AL32" s="34">
        <f>SUMIFS(Saisie!$I:$I,Saisie!$H:$H,'STATS Manuelles'!$A32,Saisie!$D:$D,'STATS Manuelles'!$B$27,Saisie!$A:$A,'STATS Manuelles'!AL$29)</f>
        <v>0</v>
      </c>
      <c r="AM32" s="34">
        <f>SUMIFS(Saisie!$I:$I,Saisie!$H:$H,'STATS Manuelles'!$A32,Saisie!$D:$D,'STATS Manuelles'!$B$27,Saisie!$A:$A,'STATS Manuelles'!AM$29)</f>
        <v>0</v>
      </c>
      <c r="AN32" s="34">
        <f>SUMIFS(Saisie!$I:$I,Saisie!$H:$H,'STATS Manuelles'!$A32,Saisie!$D:$D,'STATS Manuelles'!$B$27,Saisie!$A:$A,'STATS Manuelles'!AN$29)</f>
        <v>0</v>
      </c>
      <c r="AO32" s="34">
        <f>SUMIFS(Saisie!$I:$I,Saisie!$H:$H,'STATS Manuelles'!$A32,Saisie!$D:$D,'STATS Manuelles'!$B$27,Saisie!$A:$A,'STATS Manuelles'!AO$29)</f>
        <v>0</v>
      </c>
      <c r="AP32" s="34">
        <f>SUMIFS(Saisie!$I:$I,Saisie!$H:$H,'STATS Manuelles'!$A32,Saisie!$D:$D,'STATS Manuelles'!$B$27,Saisie!$A:$A,'STATS Manuelles'!AP$29)</f>
        <v>0</v>
      </c>
      <c r="AQ32" s="34">
        <f>SUMIFS(Saisie!$I:$I,Saisie!$H:$H,'STATS Manuelles'!$A32,Saisie!$D:$D,'STATS Manuelles'!$B$27,Saisie!$A:$A,'STATS Manuelles'!AQ$29)</f>
        <v>0</v>
      </c>
      <c r="AR32" s="34">
        <f>SUMIFS(Saisie!$I:$I,Saisie!$H:$H,'STATS Manuelles'!$A32,Saisie!$D:$D,'STATS Manuelles'!$B$27,Saisie!$A:$A,'STATS Manuelles'!AR$29)</f>
        <v>0</v>
      </c>
      <c r="AS32" s="34">
        <f>SUMIFS(Saisie!$I:$I,Saisie!$H:$H,'STATS Manuelles'!$A32,Saisie!$D:$D,'STATS Manuelles'!$B$27,Saisie!$A:$A,'STATS Manuelles'!AS$29)</f>
        <v>0</v>
      </c>
      <c r="AT32" s="34">
        <f>SUMIFS(Saisie!$I:$I,Saisie!$H:$H,'STATS Manuelles'!$A32,Saisie!$D:$D,'STATS Manuelles'!$B$27,Saisie!$A:$A,'STATS Manuelles'!AT$29)</f>
        <v>0</v>
      </c>
      <c r="AU32" s="34">
        <f>SUMIFS(Saisie!$I:$I,Saisie!$H:$H,'STATS Manuelles'!$A32,Saisie!$D:$D,'STATS Manuelles'!$B$27,Saisie!$A:$A,'STATS Manuelles'!AU$29)</f>
        <v>0</v>
      </c>
      <c r="AV32" s="34">
        <f>SUMIFS(Saisie!$I:$I,Saisie!$H:$H,'STATS Manuelles'!$A32,Saisie!$D:$D,'STATS Manuelles'!$B$27,Saisie!$A:$A,'STATS Manuelles'!AV$29)</f>
        <v>0</v>
      </c>
      <c r="AW32" s="34">
        <f>SUMIFS(Saisie!$I:$I,Saisie!$H:$H,'STATS Manuelles'!$A32,Saisie!$D:$D,'STATS Manuelles'!$B$27,Saisie!$A:$A,'STATS Manuelles'!AW$29)</f>
        <v>0</v>
      </c>
      <c r="AX32" s="34">
        <f>SUMIFS(Saisie!$I:$I,Saisie!$H:$H,'STATS Manuelles'!$A32,Saisie!$D:$D,'STATS Manuelles'!$B$27,Saisie!$A:$A,'STATS Manuelles'!AX$29)</f>
        <v>0</v>
      </c>
      <c r="AY32" s="34">
        <f>SUMIFS(Saisie!$I:$I,Saisie!$H:$H,'STATS Manuelles'!$A32,Saisie!$D:$D,'STATS Manuelles'!$B$27,Saisie!$A:$A,'STATS Manuelles'!AY$29)</f>
        <v>0</v>
      </c>
      <c r="AZ32" s="34">
        <f>SUMIFS(Saisie!$I:$I,Saisie!$H:$H,'STATS Manuelles'!$A32,Saisie!$D:$D,'STATS Manuelles'!$B$27,Saisie!$A:$A,'STATS Manuelles'!AZ$29)</f>
        <v>0</v>
      </c>
      <c r="BA32" s="34">
        <f>SUMIFS(Saisie!$I:$I,Saisie!$H:$H,'STATS Manuelles'!$A32,Saisie!$D:$D,'STATS Manuelles'!$B$27,Saisie!$A:$A,'STATS Manuelles'!BA$29)</f>
        <v>0</v>
      </c>
      <c r="BB32" s="34">
        <f>SUMIFS(Saisie!$I:$I,Saisie!$H:$H,'STATS Manuelles'!$A32,Saisie!$D:$D,'STATS Manuelles'!$B$27,Saisie!$A:$A,'STATS Manuelles'!BB$29)</f>
        <v>0</v>
      </c>
    </row>
    <row r="33" spans="1:54" x14ac:dyDescent="0.25">
      <c r="A33" s="28" t="s">
        <v>9</v>
      </c>
      <c r="B33" s="34">
        <f>SUMIFS(Saisie!$I:$I,Saisie!$H:$H,'STATS Manuelles'!$A33,Saisie!$D:$D,'STATS Manuelles'!$B$27,Saisie!$A:$A,'STATS Manuelles'!B$29)</f>
        <v>0</v>
      </c>
      <c r="C33" s="34">
        <f>SUMIFS(Saisie!$I:$I,Saisie!$H:$H,'STATS Manuelles'!$A33,Saisie!$D:$D,'STATS Manuelles'!$B$27,Saisie!$A:$A,'STATS Manuelles'!C$29)</f>
        <v>0</v>
      </c>
      <c r="D33" s="34">
        <f>SUMIFS(Saisie!$I:$I,Saisie!$H:$H,'STATS Manuelles'!$A33,Saisie!$D:$D,'STATS Manuelles'!$B$27,Saisie!$A:$A,'STATS Manuelles'!D$29)</f>
        <v>0</v>
      </c>
      <c r="E33" s="34">
        <f>SUMIFS(Saisie!$I:$I,Saisie!$H:$H,'STATS Manuelles'!$A33,Saisie!$D:$D,'STATS Manuelles'!$B$27,Saisie!$A:$A,'STATS Manuelles'!E$29)</f>
        <v>74</v>
      </c>
      <c r="F33" s="34">
        <f>SUMIFS(Saisie!$I:$I,Saisie!$H:$H,'STATS Manuelles'!$A33,Saisie!$D:$D,'STATS Manuelles'!$B$27,Saisie!$A:$A,'STATS Manuelles'!F$29)</f>
        <v>0</v>
      </c>
      <c r="G33" s="34">
        <f>SUMIFS(Saisie!$I:$I,Saisie!$H:$H,'STATS Manuelles'!$A33,Saisie!$D:$D,'STATS Manuelles'!$B$27,Saisie!$A:$A,'STATS Manuelles'!G$29)</f>
        <v>0</v>
      </c>
      <c r="H33" s="34">
        <f>SUMIFS(Saisie!$I:$I,Saisie!$H:$H,'STATS Manuelles'!$A33,Saisie!$D:$D,'STATS Manuelles'!$B$27,Saisie!$A:$A,'STATS Manuelles'!H$29)</f>
        <v>0</v>
      </c>
      <c r="I33" s="34">
        <f>SUMIFS(Saisie!$I:$I,Saisie!$H:$H,'STATS Manuelles'!$A33,Saisie!$D:$D,'STATS Manuelles'!$B$27,Saisie!$A:$A,'STATS Manuelles'!I$29)</f>
        <v>0</v>
      </c>
      <c r="J33" s="34">
        <f>SUMIFS(Saisie!$I:$I,Saisie!$H:$H,'STATS Manuelles'!$A33,Saisie!$D:$D,'STATS Manuelles'!$B$27,Saisie!$A:$A,'STATS Manuelles'!J$29)</f>
        <v>0</v>
      </c>
      <c r="K33" s="34">
        <f>SUMIFS(Saisie!$I:$I,Saisie!$H:$H,'STATS Manuelles'!$A33,Saisie!$D:$D,'STATS Manuelles'!$B$27,Saisie!$A:$A,'STATS Manuelles'!K$29)</f>
        <v>0</v>
      </c>
      <c r="L33" s="34">
        <f>SUMIFS(Saisie!$I:$I,Saisie!$H:$H,'STATS Manuelles'!$A33,Saisie!$D:$D,'STATS Manuelles'!$B$27,Saisie!$A:$A,'STATS Manuelles'!L$29)</f>
        <v>0</v>
      </c>
      <c r="M33" s="34">
        <f>SUMIFS(Saisie!$I:$I,Saisie!$H:$H,'STATS Manuelles'!$A33,Saisie!$D:$D,'STATS Manuelles'!$B$27,Saisie!$A:$A,'STATS Manuelles'!M$29)</f>
        <v>0</v>
      </c>
      <c r="N33" s="34">
        <f>SUMIFS(Saisie!$I:$I,Saisie!$H:$H,'STATS Manuelles'!$A33,Saisie!$D:$D,'STATS Manuelles'!$B$27,Saisie!$A:$A,'STATS Manuelles'!N$29)</f>
        <v>0</v>
      </c>
      <c r="O33" s="34">
        <f>SUMIFS(Saisie!$I:$I,Saisie!$H:$H,'STATS Manuelles'!$A33,Saisie!$D:$D,'STATS Manuelles'!$B$27,Saisie!$A:$A,'STATS Manuelles'!O$29)</f>
        <v>0</v>
      </c>
      <c r="P33" s="34">
        <f>SUMIFS(Saisie!$I:$I,Saisie!$H:$H,'STATS Manuelles'!$A33,Saisie!$D:$D,'STATS Manuelles'!$B$27,Saisie!$A:$A,'STATS Manuelles'!P$29)</f>
        <v>0</v>
      </c>
      <c r="Q33" s="34">
        <f>SUMIFS(Saisie!$I:$I,Saisie!$H:$H,'STATS Manuelles'!$A33,Saisie!$D:$D,'STATS Manuelles'!$B$27,Saisie!$A:$A,'STATS Manuelles'!Q$29)</f>
        <v>0</v>
      </c>
      <c r="R33" s="34">
        <f>SUMIFS(Saisie!$I:$I,Saisie!$H:$H,'STATS Manuelles'!$A33,Saisie!$D:$D,'STATS Manuelles'!$B$27,Saisie!$A:$A,'STATS Manuelles'!R$29)</f>
        <v>0</v>
      </c>
      <c r="S33" s="34">
        <f>SUMIFS(Saisie!$I:$I,Saisie!$H:$H,'STATS Manuelles'!$A33,Saisie!$D:$D,'STATS Manuelles'!$B$27,Saisie!$A:$A,'STATS Manuelles'!S$29)</f>
        <v>0</v>
      </c>
      <c r="T33" s="34">
        <f>SUMIFS(Saisie!$I:$I,Saisie!$H:$H,'STATS Manuelles'!$A33,Saisie!$D:$D,'STATS Manuelles'!$B$27,Saisie!$A:$A,'STATS Manuelles'!T$29)</f>
        <v>0</v>
      </c>
      <c r="U33" s="34">
        <f>SUMIFS(Saisie!$I:$I,Saisie!$H:$H,'STATS Manuelles'!$A33,Saisie!$D:$D,'STATS Manuelles'!$B$27,Saisie!$A:$A,'STATS Manuelles'!U$29)</f>
        <v>0</v>
      </c>
      <c r="V33" s="34">
        <f>SUMIFS(Saisie!$I:$I,Saisie!$H:$H,'STATS Manuelles'!$A33,Saisie!$D:$D,'STATS Manuelles'!$B$27,Saisie!$A:$A,'STATS Manuelles'!V$29)</f>
        <v>0</v>
      </c>
      <c r="W33" s="34">
        <f>SUMIFS(Saisie!$I:$I,Saisie!$H:$H,'STATS Manuelles'!$A33,Saisie!$D:$D,'STATS Manuelles'!$B$27,Saisie!$A:$A,'STATS Manuelles'!W$29)</f>
        <v>0</v>
      </c>
      <c r="X33" s="34">
        <f>SUMIFS(Saisie!$I:$I,Saisie!$H:$H,'STATS Manuelles'!$A33,Saisie!$D:$D,'STATS Manuelles'!$B$27,Saisie!$A:$A,'STATS Manuelles'!X$29)</f>
        <v>0</v>
      </c>
      <c r="Y33" s="34">
        <f>SUMIFS(Saisie!$I:$I,Saisie!$H:$H,'STATS Manuelles'!$A33,Saisie!$D:$D,'STATS Manuelles'!$B$27,Saisie!$A:$A,'STATS Manuelles'!Y$29)</f>
        <v>0</v>
      </c>
      <c r="Z33" s="34">
        <f>SUMIFS(Saisie!$I:$I,Saisie!$H:$H,'STATS Manuelles'!$A33,Saisie!$D:$D,'STATS Manuelles'!$B$27,Saisie!$A:$A,'STATS Manuelles'!Z$29)</f>
        <v>0</v>
      </c>
      <c r="AA33" s="34">
        <f>SUMIFS(Saisie!$I:$I,Saisie!$H:$H,'STATS Manuelles'!$A33,Saisie!$D:$D,'STATS Manuelles'!$B$27,Saisie!$A:$A,'STATS Manuelles'!AA$29)</f>
        <v>0</v>
      </c>
      <c r="AB33" s="34">
        <f>SUMIFS(Saisie!$I:$I,Saisie!$H:$H,'STATS Manuelles'!$A33,Saisie!$D:$D,'STATS Manuelles'!$B$27,Saisie!$A:$A,'STATS Manuelles'!AB$29)</f>
        <v>0</v>
      </c>
      <c r="AC33" s="34">
        <f>SUMIFS(Saisie!$I:$I,Saisie!$H:$H,'STATS Manuelles'!$A33,Saisie!$D:$D,'STATS Manuelles'!$B$27,Saisie!$A:$A,'STATS Manuelles'!AC$29)</f>
        <v>0</v>
      </c>
      <c r="AD33" s="34">
        <f>SUMIFS(Saisie!$I:$I,Saisie!$H:$H,'STATS Manuelles'!$A33,Saisie!$D:$D,'STATS Manuelles'!$B$27,Saisie!$A:$A,'STATS Manuelles'!AD$29)</f>
        <v>0</v>
      </c>
      <c r="AE33" s="34">
        <f>SUMIFS(Saisie!$I:$I,Saisie!$H:$H,'STATS Manuelles'!$A33,Saisie!$D:$D,'STATS Manuelles'!$B$27,Saisie!$A:$A,'STATS Manuelles'!AE$29)</f>
        <v>0</v>
      </c>
      <c r="AF33" s="34">
        <f>SUMIFS(Saisie!$I:$I,Saisie!$H:$H,'STATS Manuelles'!$A33,Saisie!$D:$D,'STATS Manuelles'!$B$27,Saisie!$A:$A,'STATS Manuelles'!AF$29)</f>
        <v>0</v>
      </c>
      <c r="AG33" s="34">
        <f>SUMIFS(Saisie!$I:$I,Saisie!$H:$H,'STATS Manuelles'!$A33,Saisie!$D:$D,'STATS Manuelles'!$B$27,Saisie!$A:$A,'STATS Manuelles'!AG$29)</f>
        <v>0</v>
      </c>
      <c r="AH33" s="34">
        <f>SUMIFS(Saisie!$I:$I,Saisie!$H:$H,'STATS Manuelles'!$A33,Saisie!$D:$D,'STATS Manuelles'!$B$27,Saisie!$A:$A,'STATS Manuelles'!AH$29)</f>
        <v>0</v>
      </c>
      <c r="AI33" s="34">
        <f>SUMIFS(Saisie!$I:$I,Saisie!$H:$H,'STATS Manuelles'!$A33,Saisie!$D:$D,'STATS Manuelles'!$B$27,Saisie!$A:$A,'STATS Manuelles'!AI$29)</f>
        <v>0</v>
      </c>
      <c r="AJ33" s="34">
        <f>SUMIFS(Saisie!$I:$I,Saisie!$H:$H,'STATS Manuelles'!$A33,Saisie!$D:$D,'STATS Manuelles'!$B$27,Saisie!$A:$A,'STATS Manuelles'!AJ$29)</f>
        <v>0</v>
      </c>
      <c r="AK33" s="34">
        <f>SUMIFS(Saisie!$I:$I,Saisie!$H:$H,'STATS Manuelles'!$A33,Saisie!$D:$D,'STATS Manuelles'!$B$27,Saisie!$A:$A,'STATS Manuelles'!AK$29)</f>
        <v>0</v>
      </c>
      <c r="AL33" s="34">
        <f>SUMIFS(Saisie!$I:$I,Saisie!$H:$H,'STATS Manuelles'!$A33,Saisie!$D:$D,'STATS Manuelles'!$B$27,Saisie!$A:$A,'STATS Manuelles'!AL$29)</f>
        <v>0</v>
      </c>
      <c r="AM33" s="34">
        <f>SUMIFS(Saisie!$I:$I,Saisie!$H:$H,'STATS Manuelles'!$A33,Saisie!$D:$D,'STATS Manuelles'!$B$27,Saisie!$A:$A,'STATS Manuelles'!AM$29)</f>
        <v>0</v>
      </c>
      <c r="AN33" s="34">
        <f>SUMIFS(Saisie!$I:$I,Saisie!$H:$H,'STATS Manuelles'!$A33,Saisie!$D:$D,'STATS Manuelles'!$B$27,Saisie!$A:$A,'STATS Manuelles'!AN$29)</f>
        <v>0</v>
      </c>
      <c r="AO33" s="34">
        <f>SUMIFS(Saisie!$I:$I,Saisie!$H:$H,'STATS Manuelles'!$A33,Saisie!$D:$D,'STATS Manuelles'!$B$27,Saisie!$A:$A,'STATS Manuelles'!AO$29)</f>
        <v>0</v>
      </c>
      <c r="AP33" s="34">
        <f>SUMIFS(Saisie!$I:$I,Saisie!$H:$H,'STATS Manuelles'!$A33,Saisie!$D:$D,'STATS Manuelles'!$B$27,Saisie!$A:$A,'STATS Manuelles'!AP$29)</f>
        <v>0</v>
      </c>
      <c r="AQ33" s="34">
        <f>SUMIFS(Saisie!$I:$I,Saisie!$H:$H,'STATS Manuelles'!$A33,Saisie!$D:$D,'STATS Manuelles'!$B$27,Saisie!$A:$A,'STATS Manuelles'!AQ$29)</f>
        <v>0</v>
      </c>
      <c r="AR33" s="34">
        <f>SUMIFS(Saisie!$I:$I,Saisie!$H:$H,'STATS Manuelles'!$A33,Saisie!$D:$D,'STATS Manuelles'!$B$27,Saisie!$A:$A,'STATS Manuelles'!AR$29)</f>
        <v>0</v>
      </c>
      <c r="AS33" s="34">
        <f>SUMIFS(Saisie!$I:$I,Saisie!$H:$H,'STATS Manuelles'!$A33,Saisie!$D:$D,'STATS Manuelles'!$B$27,Saisie!$A:$A,'STATS Manuelles'!AS$29)</f>
        <v>0</v>
      </c>
      <c r="AT33" s="34">
        <f>SUMIFS(Saisie!$I:$I,Saisie!$H:$H,'STATS Manuelles'!$A33,Saisie!$D:$D,'STATS Manuelles'!$B$27,Saisie!$A:$A,'STATS Manuelles'!AT$29)</f>
        <v>0</v>
      </c>
      <c r="AU33" s="34">
        <f>SUMIFS(Saisie!$I:$I,Saisie!$H:$H,'STATS Manuelles'!$A33,Saisie!$D:$D,'STATS Manuelles'!$B$27,Saisie!$A:$A,'STATS Manuelles'!AU$29)</f>
        <v>0</v>
      </c>
      <c r="AV33" s="34">
        <f>SUMIFS(Saisie!$I:$I,Saisie!$H:$H,'STATS Manuelles'!$A33,Saisie!$D:$D,'STATS Manuelles'!$B$27,Saisie!$A:$A,'STATS Manuelles'!AV$29)</f>
        <v>0</v>
      </c>
      <c r="AW33" s="34">
        <f>SUMIFS(Saisie!$I:$I,Saisie!$H:$H,'STATS Manuelles'!$A33,Saisie!$D:$D,'STATS Manuelles'!$B$27,Saisie!$A:$A,'STATS Manuelles'!AW$29)</f>
        <v>0</v>
      </c>
      <c r="AX33" s="34">
        <f>SUMIFS(Saisie!$I:$I,Saisie!$H:$H,'STATS Manuelles'!$A33,Saisie!$D:$D,'STATS Manuelles'!$B$27,Saisie!$A:$A,'STATS Manuelles'!AX$29)</f>
        <v>0</v>
      </c>
      <c r="AY33" s="34">
        <f>SUMIFS(Saisie!$I:$I,Saisie!$H:$H,'STATS Manuelles'!$A33,Saisie!$D:$D,'STATS Manuelles'!$B$27,Saisie!$A:$A,'STATS Manuelles'!AY$29)</f>
        <v>0</v>
      </c>
      <c r="AZ33" s="34">
        <f>SUMIFS(Saisie!$I:$I,Saisie!$H:$H,'STATS Manuelles'!$A33,Saisie!$D:$D,'STATS Manuelles'!$B$27,Saisie!$A:$A,'STATS Manuelles'!AZ$29)</f>
        <v>0</v>
      </c>
      <c r="BA33" s="34">
        <f>SUMIFS(Saisie!$I:$I,Saisie!$H:$H,'STATS Manuelles'!$A33,Saisie!$D:$D,'STATS Manuelles'!$B$27,Saisie!$A:$A,'STATS Manuelles'!BA$29)</f>
        <v>0</v>
      </c>
      <c r="BB33" s="34">
        <f>SUMIFS(Saisie!$I:$I,Saisie!$H:$H,'STATS Manuelles'!$A33,Saisie!$D:$D,'STATS Manuelles'!$B$27,Saisie!$A:$A,'STATS Manuelles'!BB$29)</f>
        <v>0</v>
      </c>
    </row>
    <row r="34" spans="1:54" x14ac:dyDescent="0.25">
      <c r="A34" s="28" t="s">
        <v>12</v>
      </c>
      <c r="B34" s="34">
        <f>SUMIFS(Saisie!$I:$I,Saisie!$H:$H,'STATS Manuelles'!$A34,Saisie!$D:$D,'STATS Manuelles'!$B$27,Saisie!$A:$A,'STATS Manuelles'!B$29)</f>
        <v>0</v>
      </c>
      <c r="C34" s="34">
        <f>SUMIFS(Saisie!$I:$I,Saisie!$H:$H,'STATS Manuelles'!$A34,Saisie!$D:$D,'STATS Manuelles'!$B$27,Saisie!$A:$A,'STATS Manuelles'!C$29)</f>
        <v>0</v>
      </c>
      <c r="D34" s="34">
        <f>SUMIFS(Saisie!$I:$I,Saisie!$H:$H,'STATS Manuelles'!$A34,Saisie!$D:$D,'STATS Manuelles'!$B$27,Saisie!$A:$A,'STATS Manuelles'!D$29)</f>
        <v>0</v>
      </c>
      <c r="E34" s="34">
        <f>SUMIFS(Saisie!$I:$I,Saisie!$H:$H,'STATS Manuelles'!$A34,Saisie!$D:$D,'STATS Manuelles'!$B$27,Saisie!$A:$A,'STATS Manuelles'!E$29)</f>
        <v>45</v>
      </c>
      <c r="F34" s="34">
        <f>SUMIFS(Saisie!$I:$I,Saisie!$H:$H,'STATS Manuelles'!$A34,Saisie!$D:$D,'STATS Manuelles'!$B$27,Saisie!$A:$A,'STATS Manuelles'!F$29)</f>
        <v>0</v>
      </c>
      <c r="G34" s="34">
        <f>SUMIFS(Saisie!$I:$I,Saisie!$H:$H,'STATS Manuelles'!$A34,Saisie!$D:$D,'STATS Manuelles'!$B$27,Saisie!$A:$A,'STATS Manuelles'!G$29)</f>
        <v>0</v>
      </c>
      <c r="H34" s="34">
        <f>SUMIFS(Saisie!$I:$I,Saisie!$H:$H,'STATS Manuelles'!$A34,Saisie!$D:$D,'STATS Manuelles'!$B$27,Saisie!$A:$A,'STATS Manuelles'!H$29)</f>
        <v>0</v>
      </c>
      <c r="I34" s="34">
        <f>SUMIFS(Saisie!$I:$I,Saisie!$H:$H,'STATS Manuelles'!$A34,Saisie!$D:$D,'STATS Manuelles'!$B$27,Saisie!$A:$A,'STATS Manuelles'!I$29)</f>
        <v>0</v>
      </c>
      <c r="J34" s="34">
        <f>SUMIFS(Saisie!$I:$I,Saisie!$H:$H,'STATS Manuelles'!$A34,Saisie!$D:$D,'STATS Manuelles'!$B$27,Saisie!$A:$A,'STATS Manuelles'!J$29)</f>
        <v>0</v>
      </c>
      <c r="K34" s="34">
        <f>SUMIFS(Saisie!$I:$I,Saisie!$H:$H,'STATS Manuelles'!$A34,Saisie!$D:$D,'STATS Manuelles'!$B$27,Saisie!$A:$A,'STATS Manuelles'!K$29)</f>
        <v>0</v>
      </c>
      <c r="L34" s="34">
        <f>SUMIFS(Saisie!$I:$I,Saisie!$H:$H,'STATS Manuelles'!$A34,Saisie!$D:$D,'STATS Manuelles'!$B$27,Saisie!$A:$A,'STATS Manuelles'!L$29)</f>
        <v>0</v>
      </c>
      <c r="M34" s="34">
        <f>SUMIFS(Saisie!$I:$I,Saisie!$H:$H,'STATS Manuelles'!$A34,Saisie!$D:$D,'STATS Manuelles'!$B$27,Saisie!$A:$A,'STATS Manuelles'!M$29)</f>
        <v>0</v>
      </c>
      <c r="N34" s="34">
        <f>SUMIFS(Saisie!$I:$I,Saisie!$H:$H,'STATS Manuelles'!$A34,Saisie!$D:$D,'STATS Manuelles'!$B$27,Saisie!$A:$A,'STATS Manuelles'!N$29)</f>
        <v>0</v>
      </c>
      <c r="O34" s="34">
        <f>SUMIFS(Saisie!$I:$I,Saisie!$H:$H,'STATS Manuelles'!$A34,Saisie!$D:$D,'STATS Manuelles'!$B$27,Saisie!$A:$A,'STATS Manuelles'!O$29)</f>
        <v>0</v>
      </c>
      <c r="P34" s="34">
        <f>SUMIFS(Saisie!$I:$I,Saisie!$H:$H,'STATS Manuelles'!$A34,Saisie!$D:$D,'STATS Manuelles'!$B$27,Saisie!$A:$A,'STATS Manuelles'!P$29)</f>
        <v>0</v>
      </c>
      <c r="Q34" s="34">
        <f>SUMIFS(Saisie!$I:$I,Saisie!$H:$H,'STATS Manuelles'!$A34,Saisie!$D:$D,'STATS Manuelles'!$B$27,Saisie!$A:$A,'STATS Manuelles'!Q$29)</f>
        <v>0</v>
      </c>
      <c r="R34" s="34">
        <f>SUMIFS(Saisie!$I:$I,Saisie!$H:$H,'STATS Manuelles'!$A34,Saisie!$D:$D,'STATS Manuelles'!$B$27,Saisie!$A:$A,'STATS Manuelles'!R$29)</f>
        <v>0</v>
      </c>
      <c r="S34" s="34">
        <f>SUMIFS(Saisie!$I:$I,Saisie!$H:$H,'STATS Manuelles'!$A34,Saisie!$D:$D,'STATS Manuelles'!$B$27,Saisie!$A:$A,'STATS Manuelles'!S$29)</f>
        <v>0</v>
      </c>
      <c r="T34" s="34">
        <f>SUMIFS(Saisie!$I:$I,Saisie!$H:$H,'STATS Manuelles'!$A34,Saisie!$D:$D,'STATS Manuelles'!$B$27,Saisie!$A:$A,'STATS Manuelles'!T$29)</f>
        <v>0</v>
      </c>
      <c r="U34" s="34">
        <f>SUMIFS(Saisie!$I:$I,Saisie!$H:$H,'STATS Manuelles'!$A34,Saisie!$D:$D,'STATS Manuelles'!$B$27,Saisie!$A:$A,'STATS Manuelles'!U$29)</f>
        <v>0</v>
      </c>
      <c r="V34" s="34">
        <f>SUMIFS(Saisie!$I:$I,Saisie!$H:$H,'STATS Manuelles'!$A34,Saisie!$D:$D,'STATS Manuelles'!$B$27,Saisie!$A:$A,'STATS Manuelles'!V$29)</f>
        <v>0</v>
      </c>
      <c r="W34" s="34">
        <f>SUMIFS(Saisie!$I:$I,Saisie!$H:$H,'STATS Manuelles'!$A34,Saisie!$D:$D,'STATS Manuelles'!$B$27,Saisie!$A:$A,'STATS Manuelles'!W$29)</f>
        <v>0</v>
      </c>
      <c r="X34" s="34">
        <f>SUMIFS(Saisie!$I:$I,Saisie!$H:$H,'STATS Manuelles'!$A34,Saisie!$D:$D,'STATS Manuelles'!$B$27,Saisie!$A:$A,'STATS Manuelles'!X$29)</f>
        <v>0</v>
      </c>
      <c r="Y34" s="34">
        <f>SUMIFS(Saisie!$I:$I,Saisie!$H:$H,'STATS Manuelles'!$A34,Saisie!$D:$D,'STATS Manuelles'!$B$27,Saisie!$A:$A,'STATS Manuelles'!Y$29)</f>
        <v>0</v>
      </c>
      <c r="Z34" s="34">
        <f>SUMIFS(Saisie!$I:$I,Saisie!$H:$H,'STATS Manuelles'!$A34,Saisie!$D:$D,'STATS Manuelles'!$B$27,Saisie!$A:$A,'STATS Manuelles'!Z$29)</f>
        <v>0</v>
      </c>
      <c r="AA34" s="34">
        <f>SUMIFS(Saisie!$I:$I,Saisie!$H:$H,'STATS Manuelles'!$A34,Saisie!$D:$D,'STATS Manuelles'!$B$27,Saisie!$A:$A,'STATS Manuelles'!AA$29)</f>
        <v>0</v>
      </c>
      <c r="AB34" s="34">
        <f>SUMIFS(Saisie!$I:$I,Saisie!$H:$H,'STATS Manuelles'!$A34,Saisie!$D:$D,'STATS Manuelles'!$B$27,Saisie!$A:$A,'STATS Manuelles'!AB$29)</f>
        <v>0</v>
      </c>
      <c r="AC34" s="34">
        <f>SUMIFS(Saisie!$I:$I,Saisie!$H:$H,'STATS Manuelles'!$A34,Saisie!$D:$D,'STATS Manuelles'!$B$27,Saisie!$A:$A,'STATS Manuelles'!AC$29)</f>
        <v>0</v>
      </c>
      <c r="AD34" s="34">
        <f>SUMIFS(Saisie!$I:$I,Saisie!$H:$H,'STATS Manuelles'!$A34,Saisie!$D:$D,'STATS Manuelles'!$B$27,Saisie!$A:$A,'STATS Manuelles'!AD$29)</f>
        <v>0</v>
      </c>
      <c r="AE34" s="34">
        <f>SUMIFS(Saisie!$I:$I,Saisie!$H:$H,'STATS Manuelles'!$A34,Saisie!$D:$D,'STATS Manuelles'!$B$27,Saisie!$A:$A,'STATS Manuelles'!AE$29)</f>
        <v>0</v>
      </c>
      <c r="AF34" s="34">
        <f>SUMIFS(Saisie!$I:$I,Saisie!$H:$H,'STATS Manuelles'!$A34,Saisie!$D:$D,'STATS Manuelles'!$B$27,Saisie!$A:$A,'STATS Manuelles'!AF$29)</f>
        <v>0</v>
      </c>
      <c r="AG34" s="34">
        <f>SUMIFS(Saisie!$I:$I,Saisie!$H:$H,'STATS Manuelles'!$A34,Saisie!$D:$D,'STATS Manuelles'!$B$27,Saisie!$A:$A,'STATS Manuelles'!AG$29)</f>
        <v>0</v>
      </c>
      <c r="AH34" s="34">
        <f>SUMIFS(Saisie!$I:$I,Saisie!$H:$H,'STATS Manuelles'!$A34,Saisie!$D:$D,'STATS Manuelles'!$B$27,Saisie!$A:$A,'STATS Manuelles'!AH$29)</f>
        <v>0</v>
      </c>
      <c r="AI34" s="34">
        <f>SUMIFS(Saisie!$I:$I,Saisie!$H:$H,'STATS Manuelles'!$A34,Saisie!$D:$D,'STATS Manuelles'!$B$27,Saisie!$A:$A,'STATS Manuelles'!AI$29)</f>
        <v>0</v>
      </c>
      <c r="AJ34" s="34">
        <f>SUMIFS(Saisie!$I:$I,Saisie!$H:$H,'STATS Manuelles'!$A34,Saisie!$D:$D,'STATS Manuelles'!$B$27,Saisie!$A:$A,'STATS Manuelles'!AJ$29)</f>
        <v>0</v>
      </c>
      <c r="AK34" s="34">
        <f>SUMIFS(Saisie!$I:$I,Saisie!$H:$H,'STATS Manuelles'!$A34,Saisie!$D:$D,'STATS Manuelles'!$B$27,Saisie!$A:$A,'STATS Manuelles'!AK$29)</f>
        <v>0</v>
      </c>
      <c r="AL34" s="34">
        <f>SUMIFS(Saisie!$I:$I,Saisie!$H:$H,'STATS Manuelles'!$A34,Saisie!$D:$D,'STATS Manuelles'!$B$27,Saisie!$A:$A,'STATS Manuelles'!AL$29)</f>
        <v>0</v>
      </c>
      <c r="AM34" s="34">
        <f>SUMIFS(Saisie!$I:$I,Saisie!$H:$H,'STATS Manuelles'!$A34,Saisie!$D:$D,'STATS Manuelles'!$B$27,Saisie!$A:$A,'STATS Manuelles'!AM$29)</f>
        <v>0</v>
      </c>
      <c r="AN34" s="34">
        <f>SUMIFS(Saisie!$I:$I,Saisie!$H:$H,'STATS Manuelles'!$A34,Saisie!$D:$D,'STATS Manuelles'!$B$27,Saisie!$A:$A,'STATS Manuelles'!AN$29)</f>
        <v>0</v>
      </c>
      <c r="AO34" s="34">
        <f>SUMIFS(Saisie!$I:$I,Saisie!$H:$H,'STATS Manuelles'!$A34,Saisie!$D:$D,'STATS Manuelles'!$B$27,Saisie!$A:$A,'STATS Manuelles'!AO$29)</f>
        <v>0</v>
      </c>
      <c r="AP34" s="34">
        <f>SUMIFS(Saisie!$I:$I,Saisie!$H:$H,'STATS Manuelles'!$A34,Saisie!$D:$D,'STATS Manuelles'!$B$27,Saisie!$A:$A,'STATS Manuelles'!AP$29)</f>
        <v>0</v>
      </c>
      <c r="AQ34" s="34">
        <f>SUMIFS(Saisie!$I:$I,Saisie!$H:$H,'STATS Manuelles'!$A34,Saisie!$D:$D,'STATS Manuelles'!$B$27,Saisie!$A:$A,'STATS Manuelles'!AQ$29)</f>
        <v>0</v>
      </c>
      <c r="AR34" s="34">
        <f>SUMIFS(Saisie!$I:$I,Saisie!$H:$H,'STATS Manuelles'!$A34,Saisie!$D:$D,'STATS Manuelles'!$B$27,Saisie!$A:$A,'STATS Manuelles'!AR$29)</f>
        <v>0</v>
      </c>
      <c r="AS34" s="34">
        <f>SUMIFS(Saisie!$I:$I,Saisie!$H:$H,'STATS Manuelles'!$A34,Saisie!$D:$D,'STATS Manuelles'!$B$27,Saisie!$A:$A,'STATS Manuelles'!AS$29)</f>
        <v>0</v>
      </c>
      <c r="AT34" s="34">
        <f>SUMIFS(Saisie!$I:$I,Saisie!$H:$H,'STATS Manuelles'!$A34,Saisie!$D:$D,'STATS Manuelles'!$B$27,Saisie!$A:$A,'STATS Manuelles'!AT$29)</f>
        <v>0</v>
      </c>
      <c r="AU34" s="34">
        <f>SUMIFS(Saisie!$I:$I,Saisie!$H:$H,'STATS Manuelles'!$A34,Saisie!$D:$D,'STATS Manuelles'!$B$27,Saisie!$A:$A,'STATS Manuelles'!AU$29)</f>
        <v>0</v>
      </c>
      <c r="AV34" s="34">
        <f>SUMIFS(Saisie!$I:$I,Saisie!$H:$H,'STATS Manuelles'!$A34,Saisie!$D:$D,'STATS Manuelles'!$B$27,Saisie!$A:$A,'STATS Manuelles'!AV$29)</f>
        <v>0</v>
      </c>
      <c r="AW34" s="34">
        <f>SUMIFS(Saisie!$I:$I,Saisie!$H:$H,'STATS Manuelles'!$A34,Saisie!$D:$D,'STATS Manuelles'!$B$27,Saisie!$A:$A,'STATS Manuelles'!AW$29)</f>
        <v>0</v>
      </c>
      <c r="AX34" s="34">
        <f>SUMIFS(Saisie!$I:$I,Saisie!$H:$H,'STATS Manuelles'!$A34,Saisie!$D:$D,'STATS Manuelles'!$B$27,Saisie!$A:$A,'STATS Manuelles'!AX$29)</f>
        <v>0</v>
      </c>
      <c r="AY34" s="34">
        <f>SUMIFS(Saisie!$I:$I,Saisie!$H:$H,'STATS Manuelles'!$A34,Saisie!$D:$D,'STATS Manuelles'!$B$27,Saisie!$A:$A,'STATS Manuelles'!AY$29)</f>
        <v>0</v>
      </c>
      <c r="AZ34" s="34">
        <f>SUMIFS(Saisie!$I:$I,Saisie!$H:$H,'STATS Manuelles'!$A34,Saisie!$D:$D,'STATS Manuelles'!$B$27,Saisie!$A:$A,'STATS Manuelles'!AZ$29)</f>
        <v>0</v>
      </c>
      <c r="BA34" s="34">
        <f>SUMIFS(Saisie!$I:$I,Saisie!$H:$H,'STATS Manuelles'!$A34,Saisie!$D:$D,'STATS Manuelles'!$B$27,Saisie!$A:$A,'STATS Manuelles'!BA$29)</f>
        <v>0</v>
      </c>
      <c r="BB34" s="34">
        <f>SUMIFS(Saisie!$I:$I,Saisie!$H:$H,'STATS Manuelles'!$A34,Saisie!$D:$D,'STATS Manuelles'!$B$27,Saisie!$A:$A,'STATS Manuelles'!BB$29)</f>
        <v>0</v>
      </c>
    </row>
    <row r="35" spans="1:54" x14ac:dyDescent="0.25">
      <c r="A35" s="28" t="s">
        <v>19</v>
      </c>
      <c r="B35" s="34">
        <f>SUMIFS(Saisie!$I:$I,Saisie!$H:$H,'STATS Manuelles'!$A35,Saisie!$D:$D,'STATS Manuelles'!$B$27,Saisie!$A:$A,'STATS Manuelles'!B$29)</f>
        <v>0</v>
      </c>
      <c r="C35" s="34">
        <f>SUMIFS(Saisie!$I:$I,Saisie!$H:$H,'STATS Manuelles'!$A35,Saisie!$D:$D,'STATS Manuelles'!$B$27,Saisie!$A:$A,'STATS Manuelles'!C$29)</f>
        <v>0</v>
      </c>
      <c r="D35" s="34">
        <f>SUMIFS(Saisie!$I:$I,Saisie!$H:$H,'STATS Manuelles'!$A35,Saisie!$D:$D,'STATS Manuelles'!$B$27,Saisie!$A:$A,'STATS Manuelles'!D$29)</f>
        <v>0</v>
      </c>
      <c r="E35" s="34">
        <f>SUMIFS(Saisie!$I:$I,Saisie!$H:$H,'STATS Manuelles'!$A35,Saisie!$D:$D,'STATS Manuelles'!$B$27,Saisie!$A:$A,'STATS Manuelles'!E$29)</f>
        <v>64</v>
      </c>
      <c r="F35" s="34">
        <f>SUMIFS(Saisie!$I:$I,Saisie!$H:$H,'STATS Manuelles'!$A35,Saisie!$D:$D,'STATS Manuelles'!$B$27,Saisie!$A:$A,'STATS Manuelles'!F$29)</f>
        <v>0</v>
      </c>
      <c r="G35" s="34">
        <f>SUMIFS(Saisie!$I:$I,Saisie!$H:$H,'STATS Manuelles'!$A35,Saisie!$D:$D,'STATS Manuelles'!$B$27,Saisie!$A:$A,'STATS Manuelles'!G$29)</f>
        <v>0</v>
      </c>
      <c r="H35" s="34">
        <f>SUMIFS(Saisie!$I:$I,Saisie!$H:$H,'STATS Manuelles'!$A35,Saisie!$D:$D,'STATS Manuelles'!$B$27,Saisie!$A:$A,'STATS Manuelles'!H$29)</f>
        <v>0</v>
      </c>
      <c r="I35" s="34">
        <f>SUMIFS(Saisie!$I:$I,Saisie!$H:$H,'STATS Manuelles'!$A35,Saisie!$D:$D,'STATS Manuelles'!$B$27,Saisie!$A:$A,'STATS Manuelles'!I$29)</f>
        <v>0</v>
      </c>
      <c r="J35" s="34">
        <f>SUMIFS(Saisie!$I:$I,Saisie!$H:$H,'STATS Manuelles'!$A35,Saisie!$D:$D,'STATS Manuelles'!$B$27,Saisie!$A:$A,'STATS Manuelles'!J$29)</f>
        <v>0</v>
      </c>
      <c r="K35" s="34">
        <f>SUMIFS(Saisie!$I:$I,Saisie!$H:$H,'STATS Manuelles'!$A35,Saisie!$D:$D,'STATS Manuelles'!$B$27,Saisie!$A:$A,'STATS Manuelles'!K$29)</f>
        <v>0</v>
      </c>
      <c r="L35" s="34">
        <f>SUMIFS(Saisie!$I:$I,Saisie!$H:$H,'STATS Manuelles'!$A35,Saisie!$D:$D,'STATS Manuelles'!$B$27,Saisie!$A:$A,'STATS Manuelles'!L$29)</f>
        <v>0</v>
      </c>
      <c r="M35" s="34">
        <f>SUMIFS(Saisie!$I:$I,Saisie!$H:$H,'STATS Manuelles'!$A35,Saisie!$D:$D,'STATS Manuelles'!$B$27,Saisie!$A:$A,'STATS Manuelles'!M$29)</f>
        <v>0</v>
      </c>
      <c r="N35" s="34">
        <f>SUMIFS(Saisie!$I:$I,Saisie!$H:$H,'STATS Manuelles'!$A35,Saisie!$D:$D,'STATS Manuelles'!$B$27,Saisie!$A:$A,'STATS Manuelles'!N$29)</f>
        <v>0</v>
      </c>
      <c r="O35" s="34">
        <f>SUMIFS(Saisie!$I:$I,Saisie!$H:$H,'STATS Manuelles'!$A35,Saisie!$D:$D,'STATS Manuelles'!$B$27,Saisie!$A:$A,'STATS Manuelles'!O$29)</f>
        <v>0</v>
      </c>
      <c r="P35" s="34">
        <f>SUMIFS(Saisie!$I:$I,Saisie!$H:$H,'STATS Manuelles'!$A35,Saisie!$D:$D,'STATS Manuelles'!$B$27,Saisie!$A:$A,'STATS Manuelles'!P$29)</f>
        <v>0</v>
      </c>
      <c r="Q35" s="34">
        <f>SUMIFS(Saisie!$I:$I,Saisie!$H:$H,'STATS Manuelles'!$A35,Saisie!$D:$D,'STATS Manuelles'!$B$27,Saisie!$A:$A,'STATS Manuelles'!Q$29)</f>
        <v>0</v>
      </c>
      <c r="R35" s="34">
        <f>SUMIFS(Saisie!$I:$I,Saisie!$H:$H,'STATS Manuelles'!$A35,Saisie!$D:$D,'STATS Manuelles'!$B$27,Saisie!$A:$A,'STATS Manuelles'!R$29)</f>
        <v>0</v>
      </c>
      <c r="S35" s="34">
        <f>SUMIFS(Saisie!$I:$I,Saisie!$H:$H,'STATS Manuelles'!$A35,Saisie!$D:$D,'STATS Manuelles'!$B$27,Saisie!$A:$A,'STATS Manuelles'!S$29)</f>
        <v>0</v>
      </c>
      <c r="T35" s="34">
        <f>SUMIFS(Saisie!$I:$I,Saisie!$H:$H,'STATS Manuelles'!$A35,Saisie!$D:$D,'STATS Manuelles'!$B$27,Saisie!$A:$A,'STATS Manuelles'!T$29)</f>
        <v>0</v>
      </c>
      <c r="U35" s="34">
        <f>SUMIFS(Saisie!$I:$I,Saisie!$H:$H,'STATS Manuelles'!$A35,Saisie!$D:$D,'STATS Manuelles'!$B$27,Saisie!$A:$A,'STATS Manuelles'!U$29)</f>
        <v>0</v>
      </c>
      <c r="V35" s="34">
        <f>SUMIFS(Saisie!$I:$I,Saisie!$H:$H,'STATS Manuelles'!$A35,Saisie!$D:$D,'STATS Manuelles'!$B$27,Saisie!$A:$A,'STATS Manuelles'!V$29)</f>
        <v>0</v>
      </c>
      <c r="W35" s="34">
        <f>SUMIFS(Saisie!$I:$I,Saisie!$H:$H,'STATS Manuelles'!$A35,Saisie!$D:$D,'STATS Manuelles'!$B$27,Saisie!$A:$A,'STATS Manuelles'!W$29)</f>
        <v>0</v>
      </c>
      <c r="X35" s="34">
        <f>SUMIFS(Saisie!$I:$I,Saisie!$H:$H,'STATS Manuelles'!$A35,Saisie!$D:$D,'STATS Manuelles'!$B$27,Saisie!$A:$A,'STATS Manuelles'!X$29)</f>
        <v>0</v>
      </c>
      <c r="Y35" s="34">
        <f>SUMIFS(Saisie!$I:$I,Saisie!$H:$H,'STATS Manuelles'!$A35,Saisie!$D:$D,'STATS Manuelles'!$B$27,Saisie!$A:$A,'STATS Manuelles'!Y$29)</f>
        <v>0</v>
      </c>
      <c r="Z35" s="34">
        <f>SUMIFS(Saisie!$I:$I,Saisie!$H:$H,'STATS Manuelles'!$A35,Saisie!$D:$D,'STATS Manuelles'!$B$27,Saisie!$A:$A,'STATS Manuelles'!Z$29)</f>
        <v>0</v>
      </c>
      <c r="AA35" s="34">
        <f>SUMIFS(Saisie!$I:$I,Saisie!$H:$H,'STATS Manuelles'!$A35,Saisie!$D:$D,'STATS Manuelles'!$B$27,Saisie!$A:$A,'STATS Manuelles'!AA$29)</f>
        <v>0</v>
      </c>
      <c r="AB35" s="34">
        <f>SUMIFS(Saisie!$I:$I,Saisie!$H:$H,'STATS Manuelles'!$A35,Saisie!$D:$D,'STATS Manuelles'!$B$27,Saisie!$A:$A,'STATS Manuelles'!AB$29)</f>
        <v>0</v>
      </c>
      <c r="AC35" s="34">
        <f>SUMIFS(Saisie!$I:$I,Saisie!$H:$H,'STATS Manuelles'!$A35,Saisie!$D:$D,'STATS Manuelles'!$B$27,Saisie!$A:$A,'STATS Manuelles'!AC$29)</f>
        <v>0</v>
      </c>
      <c r="AD35" s="34">
        <f>SUMIFS(Saisie!$I:$I,Saisie!$H:$H,'STATS Manuelles'!$A35,Saisie!$D:$D,'STATS Manuelles'!$B$27,Saisie!$A:$A,'STATS Manuelles'!AD$29)</f>
        <v>0</v>
      </c>
      <c r="AE35" s="34">
        <f>SUMIFS(Saisie!$I:$I,Saisie!$H:$H,'STATS Manuelles'!$A35,Saisie!$D:$D,'STATS Manuelles'!$B$27,Saisie!$A:$A,'STATS Manuelles'!AE$29)</f>
        <v>0</v>
      </c>
      <c r="AF35" s="34">
        <f>SUMIFS(Saisie!$I:$I,Saisie!$H:$H,'STATS Manuelles'!$A35,Saisie!$D:$D,'STATS Manuelles'!$B$27,Saisie!$A:$A,'STATS Manuelles'!AF$29)</f>
        <v>0</v>
      </c>
      <c r="AG35" s="34">
        <f>SUMIFS(Saisie!$I:$I,Saisie!$H:$H,'STATS Manuelles'!$A35,Saisie!$D:$D,'STATS Manuelles'!$B$27,Saisie!$A:$A,'STATS Manuelles'!AG$29)</f>
        <v>0</v>
      </c>
      <c r="AH35" s="34">
        <f>SUMIFS(Saisie!$I:$I,Saisie!$H:$H,'STATS Manuelles'!$A35,Saisie!$D:$D,'STATS Manuelles'!$B$27,Saisie!$A:$A,'STATS Manuelles'!AH$29)</f>
        <v>0</v>
      </c>
      <c r="AI35" s="34">
        <f>SUMIFS(Saisie!$I:$I,Saisie!$H:$H,'STATS Manuelles'!$A35,Saisie!$D:$D,'STATS Manuelles'!$B$27,Saisie!$A:$A,'STATS Manuelles'!AI$29)</f>
        <v>0</v>
      </c>
      <c r="AJ35" s="34">
        <f>SUMIFS(Saisie!$I:$I,Saisie!$H:$H,'STATS Manuelles'!$A35,Saisie!$D:$D,'STATS Manuelles'!$B$27,Saisie!$A:$A,'STATS Manuelles'!AJ$29)</f>
        <v>0</v>
      </c>
      <c r="AK35" s="34">
        <f>SUMIFS(Saisie!$I:$I,Saisie!$H:$H,'STATS Manuelles'!$A35,Saisie!$D:$D,'STATS Manuelles'!$B$27,Saisie!$A:$A,'STATS Manuelles'!AK$29)</f>
        <v>0</v>
      </c>
      <c r="AL35" s="34">
        <f>SUMIFS(Saisie!$I:$I,Saisie!$H:$H,'STATS Manuelles'!$A35,Saisie!$D:$D,'STATS Manuelles'!$B$27,Saisie!$A:$A,'STATS Manuelles'!AL$29)</f>
        <v>0</v>
      </c>
      <c r="AM35" s="34">
        <f>SUMIFS(Saisie!$I:$I,Saisie!$H:$H,'STATS Manuelles'!$A35,Saisie!$D:$D,'STATS Manuelles'!$B$27,Saisie!$A:$A,'STATS Manuelles'!AM$29)</f>
        <v>0</v>
      </c>
      <c r="AN35" s="34">
        <f>SUMIFS(Saisie!$I:$I,Saisie!$H:$H,'STATS Manuelles'!$A35,Saisie!$D:$D,'STATS Manuelles'!$B$27,Saisie!$A:$A,'STATS Manuelles'!AN$29)</f>
        <v>0</v>
      </c>
      <c r="AO35" s="34">
        <f>SUMIFS(Saisie!$I:$I,Saisie!$H:$H,'STATS Manuelles'!$A35,Saisie!$D:$D,'STATS Manuelles'!$B$27,Saisie!$A:$A,'STATS Manuelles'!AO$29)</f>
        <v>0</v>
      </c>
      <c r="AP35" s="34">
        <f>SUMIFS(Saisie!$I:$I,Saisie!$H:$H,'STATS Manuelles'!$A35,Saisie!$D:$D,'STATS Manuelles'!$B$27,Saisie!$A:$A,'STATS Manuelles'!AP$29)</f>
        <v>0</v>
      </c>
      <c r="AQ35" s="34">
        <f>SUMIFS(Saisie!$I:$I,Saisie!$H:$H,'STATS Manuelles'!$A35,Saisie!$D:$D,'STATS Manuelles'!$B$27,Saisie!$A:$A,'STATS Manuelles'!AQ$29)</f>
        <v>0</v>
      </c>
      <c r="AR35" s="34">
        <f>SUMIFS(Saisie!$I:$I,Saisie!$H:$H,'STATS Manuelles'!$A35,Saisie!$D:$D,'STATS Manuelles'!$B$27,Saisie!$A:$A,'STATS Manuelles'!AR$29)</f>
        <v>0</v>
      </c>
      <c r="AS35" s="34">
        <f>SUMIFS(Saisie!$I:$I,Saisie!$H:$H,'STATS Manuelles'!$A35,Saisie!$D:$D,'STATS Manuelles'!$B$27,Saisie!$A:$A,'STATS Manuelles'!AS$29)</f>
        <v>0</v>
      </c>
      <c r="AT35" s="34">
        <f>SUMIFS(Saisie!$I:$I,Saisie!$H:$H,'STATS Manuelles'!$A35,Saisie!$D:$D,'STATS Manuelles'!$B$27,Saisie!$A:$A,'STATS Manuelles'!AT$29)</f>
        <v>0</v>
      </c>
      <c r="AU35" s="34">
        <f>SUMIFS(Saisie!$I:$I,Saisie!$H:$H,'STATS Manuelles'!$A35,Saisie!$D:$D,'STATS Manuelles'!$B$27,Saisie!$A:$A,'STATS Manuelles'!AU$29)</f>
        <v>0</v>
      </c>
      <c r="AV35" s="34">
        <f>SUMIFS(Saisie!$I:$I,Saisie!$H:$H,'STATS Manuelles'!$A35,Saisie!$D:$D,'STATS Manuelles'!$B$27,Saisie!$A:$A,'STATS Manuelles'!AV$29)</f>
        <v>0</v>
      </c>
      <c r="AW35" s="34">
        <f>SUMIFS(Saisie!$I:$I,Saisie!$H:$H,'STATS Manuelles'!$A35,Saisie!$D:$D,'STATS Manuelles'!$B$27,Saisie!$A:$A,'STATS Manuelles'!AW$29)</f>
        <v>0</v>
      </c>
      <c r="AX35" s="34">
        <f>SUMIFS(Saisie!$I:$I,Saisie!$H:$H,'STATS Manuelles'!$A35,Saisie!$D:$D,'STATS Manuelles'!$B$27,Saisie!$A:$A,'STATS Manuelles'!AX$29)</f>
        <v>0</v>
      </c>
      <c r="AY35" s="34">
        <f>SUMIFS(Saisie!$I:$I,Saisie!$H:$H,'STATS Manuelles'!$A35,Saisie!$D:$D,'STATS Manuelles'!$B$27,Saisie!$A:$A,'STATS Manuelles'!AY$29)</f>
        <v>0</v>
      </c>
      <c r="AZ35" s="34">
        <f>SUMIFS(Saisie!$I:$I,Saisie!$H:$H,'STATS Manuelles'!$A35,Saisie!$D:$D,'STATS Manuelles'!$B$27,Saisie!$A:$A,'STATS Manuelles'!AZ$29)</f>
        <v>0</v>
      </c>
      <c r="BA35" s="34">
        <f>SUMIFS(Saisie!$I:$I,Saisie!$H:$H,'STATS Manuelles'!$A35,Saisie!$D:$D,'STATS Manuelles'!$B$27,Saisie!$A:$A,'STATS Manuelles'!BA$29)</f>
        <v>0</v>
      </c>
      <c r="BB35" s="34">
        <f>SUMIFS(Saisie!$I:$I,Saisie!$H:$H,'STATS Manuelles'!$A35,Saisie!$D:$D,'STATS Manuelles'!$B$27,Saisie!$A:$A,'STATS Manuelles'!BB$29)</f>
        <v>0</v>
      </c>
    </row>
    <row r="36" spans="1:54" x14ac:dyDescent="0.25">
      <c r="A36" s="28" t="s">
        <v>21</v>
      </c>
      <c r="B36" s="34">
        <f>SUMIFS(Saisie!$I:$I,Saisie!$H:$H,'STATS Manuelles'!$A36,Saisie!$D:$D,'STATS Manuelles'!$B$27,Saisie!$A:$A,'STATS Manuelles'!B$29)</f>
        <v>0</v>
      </c>
      <c r="C36" s="34">
        <f>SUMIFS(Saisie!$I:$I,Saisie!$H:$H,'STATS Manuelles'!$A36,Saisie!$D:$D,'STATS Manuelles'!$B$27,Saisie!$A:$A,'STATS Manuelles'!C$29)</f>
        <v>0</v>
      </c>
      <c r="D36" s="34">
        <f>SUMIFS(Saisie!$I:$I,Saisie!$H:$H,'STATS Manuelles'!$A36,Saisie!$D:$D,'STATS Manuelles'!$B$27,Saisie!$A:$A,'STATS Manuelles'!D$29)</f>
        <v>0</v>
      </c>
      <c r="E36" s="34">
        <f>SUMIFS(Saisie!$I:$I,Saisie!$H:$H,'STATS Manuelles'!$A36,Saisie!$D:$D,'STATS Manuelles'!$B$27,Saisie!$A:$A,'STATS Manuelles'!E$29)</f>
        <v>25</v>
      </c>
      <c r="F36" s="34">
        <f>SUMIFS(Saisie!$I:$I,Saisie!$H:$H,'STATS Manuelles'!$A36,Saisie!$D:$D,'STATS Manuelles'!$B$27,Saisie!$A:$A,'STATS Manuelles'!F$29)</f>
        <v>45</v>
      </c>
      <c r="G36" s="34">
        <f>SUMIFS(Saisie!$I:$I,Saisie!$H:$H,'STATS Manuelles'!$A36,Saisie!$D:$D,'STATS Manuelles'!$B$27,Saisie!$A:$A,'STATS Manuelles'!G$29)</f>
        <v>0</v>
      </c>
      <c r="H36" s="34">
        <f>SUMIFS(Saisie!$I:$I,Saisie!$H:$H,'STATS Manuelles'!$A36,Saisie!$D:$D,'STATS Manuelles'!$B$27,Saisie!$A:$A,'STATS Manuelles'!H$29)</f>
        <v>0</v>
      </c>
      <c r="I36" s="34">
        <f>SUMIFS(Saisie!$I:$I,Saisie!$H:$H,'STATS Manuelles'!$A36,Saisie!$D:$D,'STATS Manuelles'!$B$27,Saisie!$A:$A,'STATS Manuelles'!I$29)</f>
        <v>0</v>
      </c>
      <c r="J36" s="34">
        <f>SUMIFS(Saisie!$I:$I,Saisie!$H:$H,'STATS Manuelles'!$A36,Saisie!$D:$D,'STATS Manuelles'!$B$27,Saisie!$A:$A,'STATS Manuelles'!J$29)</f>
        <v>0</v>
      </c>
      <c r="K36" s="34">
        <f>SUMIFS(Saisie!$I:$I,Saisie!$H:$H,'STATS Manuelles'!$A36,Saisie!$D:$D,'STATS Manuelles'!$B$27,Saisie!$A:$A,'STATS Manuelles'!K$29)</f>
        <v>0</v>
      </c>
      <c r="L36" s="34">
        <f>SUMIFS(Saisie!$I:$I,Saisie!$H:$H,'STATS Manuelles'!$A36,Saisie!$D:$D,'STATS Manuelles'!$B$27,Saisie!$A:$A,'STATS Manuelles'!L$29)</f>
        <v>0</v>
      </c>
      <c r="M36" s="34">
        <f>SUMIFS(Saisie!$I:$I,Saisie!$H:$H,'STATS Manuelles'!$A36,Saisie!$D:$D,'STATS Manuelles'!$B$27,Saisie!$A:$A,'STATS Manuelles'!M$29)</f>
        <v>0</v>
      </c>
      <c r="N36" s="34">
        <f>SUMIFS(Saisie!$I:$I,Saisie!$H:$H,'STATS Manuelles'!$A36,Saisie!$D:$D,'STATS Manuelles'!$B$27,Saisie!$A:$A,'STATS Manuelles'!N$29)</f>
        <v>0</v>
      </c>
      <c r="O36" s="34">
        <f>SUMIFS(Saisie!$I:$I,Saisie!$H:$H,'STATS Manuelles'!$A36,Saisie!$D:$D,'STATS Manuelles'!$B$27,Saisie!$A:$A,'STATS Manuelles'!O$29)</f>
        <v>0</v>
      </c>
      <c r="P36" s="34">
        <f>SUMIFS(Saisie!$I:$I,Saisie!$H:$H,'STATS Manuelles'!$A36,Saisie!$D:$D,'STATS Manuelles'!$B$27,Saisie!$A:$A,'STATS Manuelles'!P$29)</f>
        <v>0</v>
      </c>
      <c r="Q36" s="34">
        <f>SUMIFS(Saisie!$I:$I,Saisie!$H:$H,'STATS Manuelles'!$A36,Saisie!$D:$D,'STATS Manuelles'!$B$27,Saisie!$A:$A,'STATS Manuelles'!Q$29)</f>
        <v>0</v>
      </c>
      <c r="R36" s="34">
        <f>SUMIFS(Saisie!$I:$I,Saisie!$H:$H,'STATS Manuelles'!$A36,Saisie!$D:$D,'STATS Manuelles'!$B$27,Saisie!$A:$A,'STATS Manuelles'!R$29)</f>
        <v>0</v>
      </c>
      <c r="S36" s="34">
        <f>SUMIFS(Saisie!$I:$I,Saisie!$H:$H,'STATS Manuelles'!$A36,Saisie!$D:$D,'STATS Manuelles'!$B$27,Saisie!$A:$A,'STATS Manuelles'!S$29)</f>
        <v>0</v>
      </c>
      <c r="T36" s="34">
        <f>SUMIFS(Saisie!$I:$I,Saisie!$H:$H,'STATS Manuelles'!$A36,Saisie!$D:$D,'STATS Manuelles'!$B$27,Saisie!$A:$A,'STATS Manuelles'!T$29)</f>
        <v>0</v>
      </c>
      <c r="U36" s="34">
        <f>SUMIFS(Saisie!$I:$I,Saisie!$H:$H,'STATS Manuelles'!$A36,Saisie!$D:$D,'STATS Manuelles'!$B$27,Saisie!$A:$A,'STATS Manuelles'!U$29)</f>
        <v>0</v>
      </c>
      <c r="V36" s="34">
        <f>SUMIFS(Saisie!$I:$I,Saisie!$H:$H,'STATS Manuelles'!$A36,Saisie!$D:$D,'STATS Manuelles'!$B$27,Saisie!$A:$A,'STATS Manuelles'!V$29)</f>
        <v>0</v>
      </c>
      <c r="W36" s="34">
        <f>SUMIFS(Saisie!$I:$I,Saisie!$H:$H,'STATS Manuelles'!$A36,Saisie!$D:$D,'STATS Manuelles'!$B$27,Saisie!$A:$A,'STATS Manuelles'!W$29)</f>
        <v>0</v>
      </c>
      <c r="X36" s="34">
        <f>SUMIFS(Saisie!$I:$I,Saisie!$H:$H,'STATS Manuelles'!$A36,Saisie!$D:$D,'STATS Manuelles'!$B$27,Saisie!$A:$A,'STATS Manuelles'!X$29)</f>
        <v>0</v>
      </c>
      <c r="Y36" s="34">
        <f>SUMIFS(Saisie!$I:$I,Saisie!$H:$H,'STATS Manuelles'!$A36,Saisie!$D:$D,'STATS Manuelles'!$B$27,Saisie!$A:$A,'STATS Manuelles'!Y$29)</f>
        <v>0</v>
      </c>
      <c r="Z36" s="34">
        <f>SUMIFS(Saisie!$I:$I,Saisie!$H:$H,'STATS Manuelles'!$A36,Saisie!$D:$D,'STATS Manuelles'!$B$27,Saisie!$A:$A,'STATS Manuelles'!Z$29)</f>
        <v>0</v>
      </c>
      <c r="AA36" s="34">
        <f>SUMIFS(Saisie!$I:$I,Saisie!$H:$H,'STATS Manuelles'!$A36,Saisie!$D:$D,'STATS Manuelles'!$B$27,Saisie!$A:$A,'STATS Manuelles'!AA$29)</f>
        <v>0</v>
      </c>
      <c r="AB36" s="34">
        <f>SUMIFS(Saisie!$I:$I,Saisie!$H:$H,'STATS Manuelles'!$A36,Saisie!$D:$D,'STATS Manuelles'!$B$27,Saisie!$A:$A,'STATS Manuelles'!AB$29)</f>
        <v>0</v>
      </c>
      <c r="AC36" s="34">
        <f>SUMIFS(Saisie!$I:$I,Saisie!$H:$H,'STATS Manuelles'!$A36,Saisie!$D:$D,'STATS Manuelles'!$B$27,Saisie!$A:$A,'STATS Manuelles'!AC$29)</f>
        <v>0</v>
      </c>
      <c r="AD36" s="34">
        <f>SUMIFS(Saisie!$I:$I,Saisie!$H:$H,'STATS Manuelles'!$A36,Saisie!$D:$D,'STATS Manuelles'!$B$27,Saisie!$A:$A,'STATS Manuelles'!AD$29)</f>
        <v>0</v>
      </c>
      <c r="AE36" s="34">
        <f>SUMIFS(Saisie!$I:$I,Saisie!$H:$H,'STATS Manuelles'!$A36,Saisie!$D:$D,'STATS Manuelles'!$B$27,Saisie!$A:$A,'STATS Manuelles'!AE$29)</f>
        <v>0</v>
      </c>
      <c r="AF36" s="34">
        <f>SUMIFS(Saisie!$I:$I,Saisie!$H:$H,'STATS Manuelles'!$A36,Saisie!$D:$D,'STATS Manuelles'!$B$27,Saisie!$A:$A,'STATS Manuelles'!AF$29)</f>
        <v>0</v>
      </c>
      <c r="AG36" s="34">
        <f>SUMIFS(Saisie!$I:$I,Saisie!$H:$H,'STATS Manuelles'!$A36,Saisie!$D:$D,'STATS Manuelles'!$B$27,Saisie!$A:$A,'STATS Manuelles'!AG$29)</f>
        <v>0</v>
      </c>
      <c r="AH36" s="34">
        <f>SUMIFS(Saisie!$I:$I,Saisie!$H:$H,'STATS Manuelles'!$A36,Saisie!$D:$D,'STATS Manuelles'!$B$27,Saisie!$A:$A,'STATS Manuelles'!AH$29)</f>
        <v>0</v>
      </c>
      <c r="AI36" s="34">
        <f>SUMIFS(Saisie!$I:$I,Saisie!$H:$H,'STATS Manuelles'!$A36,Saisie!$D:$D,'STATS Manuelles'!$B$27,Saisie!$A:$A,'STATS Manuelles'!AI$29)</f>
        <v>0</v>
      </c>
      <c r="AJ36" s="34">
        <f>SUMIFS(Saisie!$I:$I,Saisie!$H:$H,'STATS Manuelles'!$A36,Saisie!$D:$D,'STATS Manuelles'!$B$27,Saisie!$A:$A,'STATS Manuelles'!AJ$29)</f>
        <v>0</v>
      </c>
      <c r="AK36" s="34">
        <f>SUMIFS(Saisie!$I:$I,Saisie!$H:$H,'STATS Manuelles'!$A36,Saisie!$D:$D,'STATS Manuelles'!$B$27,Saisie!$A:$A,'STATS Manuelles'!AK$29)</f>
        <v>0</v>
      </c>
      <c r="AL36" s="34">
        <f>SUMIFS(Saisie!$I:$I,Saisie!$H:$H,'STATS Manuelles'!$A36,Saisie!$D:$D,'STATS Manuelles'!$B$27,Saisie!$A:$A,'STATS Manuelles'!AL$29)</f>
        <v>0</v>
      </c>
      <c r="AM36" s="34">
        <f>SUMIFS(Saisie!$I:$I,Saisie!$H:$H,'STATS Manuelles'!$A36,Saisie!$D:$D,'STATS Manuelles'!$B$27,Saisie!$A:$A,'STATS Manuelles'!AM$29)</f>
        <v>0</v>
      </c>
      <c r="AN36" s="34">
        <f>SUMIFS(Saisie!$I:$I,Saisie!$H:$H,'STATS Manuelles'!$A36,Saisie!$D:$D,'STATS Manuelles'!$B$27,Saisie!$A:$A,'STATS Manuelles'!AN$29)</f>
        <v>0</v>
      </c>
      <c r="AO36" s="34">
        <f>SUMIFS(Saisie!$I:$I,Saisie!$H:$H,'STATS Manuelles'!$A36,Saisie!$D:$D,'STATS Manuelles'!$B$27,Saisie!$A:$A,'STATS Manuelles'!AO$29)</f>
        <v>0</v>
      </c>
      <c r="AP36" s="34">
        <f>SUMIFS(Saisie!$I:$I,Saisie!$H:$H,'STATS Manuelles'!$A36,Saisie!$D:$D,'STATS Manuelles'!$B$27,Saisie!$A:$A,'STATS Manuelles'!AP$29)</f>
        <v>0</v>
      </c>
      <c r="AQ36" s="34">
        <f>SUMIFS(Saisie!$I:$I,Saisie!$H:$H,'STATS Manuelles'!$A36,Saisie!$D:$D,'STATS Manuelles'!$B$27,Saisie!$A:$A,'STATS Manuelles'!AQ$29)</f>
        <v>0</v>
      </c>
      <c r="AR36" s="34">
        <f>SUMIFS(Saisie!$I:$I,Saisie!$H:$H,'STATS Manuelles'!$A36,Saisie!$D:$D,'STATS Manuelles'!$B$27,Saisie!$A:$A,'STATS Manuelles'!AR$29)</f>
        <v>0</v>
      </c>
      <c r="AS36" s="34">
        <f>SUMIFS(Saisie!$I:$I,Saisie!$H:$H,'STATS Manuelles'!$A36,Saisie!$D:$D,'STATS Manuelles'!$B$27,Saisie!$A:$A,'STATS Manuelles'!AS$29)</f>
        <v>0</v>
      </c>
      <c r="AT36" s="34">
        <f>SUMIFS(Saisie!$I:$I,Saisie!$H:$H,'STATS Manuelles'!$A36,Saisie!$D:$D,'STATS Manuelles'!$B$27,Saisie!$A:$A,'STATS Manuelles'!AT$29)</f>
        <v>0</v>
      </c>
      <c r="AU36" s="34">
        <f>SUMIFS(Saisie!$I:$I,Saisie!$H:$H,'STATS Manuelles'!$A36,Saisie!$D:$D,'STATS Manuelles'!$B$27,Saisie!$A:$A,'STATS Manuelles'!AU$29)</f>
        <v>0</v>
      </c>
      <c r="AV36" s="34">
        <f>SUMIFS(Saisie!$I:$I,Saisie!$H:$H,'STATS Manuelles'!$A36,Saisie!$D:$D,'STATS Manuelles'!$B$27,Saisie!$A:$A,'STATS Manuelles'!AV$29)</f>
        <v>0</v>
      </c>
      <c r="AW36" s="34">
        <f>SUMIFS(Saisie!$I:$I,Saisie!$H:$H,'STATS Manuelles'!$A36,Saisie!$D:$D,'STATS Manuelles'!$B$27,Saisie!$A:$A,'STATS Manuelles'!AW$29)</f>
        <v>0</v>
      </c>
      <c r="AX36" s="34">
        <f>SUMIFS(Saisie!$I:$I,Saisie!$H:$H,'STATS Manuelles'!$A36,Saisie!$D:$D,'STATS Manuelles'!$B$27,Saisie!$A:$A,'STATS Manuelles'!AX$29)</f>
        <v>0</v>
      </c>
      <c r="AY36" s="34">
        <f>SUMIFS(Saisie!$I:$I,Saisie!$H:$H,'STATS Manuelles'!$A36,Saisie!$D:$D,'STATS Manuelles'!$B$27,Saisie!$A:$A,'STATS Manuelles'!AY$29)</f>
        <v>0</v>
      </c>
      <c r="AZ36" s="34">
        <f>SUMIFS(Saisie!$I:$I,Saisie!$H:$H,'STATS Manuelles'!$A36,Saisie!$D:$D,'STATS Manuelles'!$B$27,Saisie!$A:$A,'STATS Manuelles'!AZ$29)</f>
        <v>0</v>
      </c>
      <c r="BA36" s="34">
        <f>SUMIFS(Saisie!$I:$I,Saisie!$H:$H,'STATS Manuelles'!$A36,Saisie!$D:$D,'STATS Manuelles'!$B$27,Saisie!$A:$A,'STATS Manuelles'!BA$29)</f>
        <v>0</v>
      </c>
      <c r="BB36" s="34">
        <f>SUMIFS(Saisie!$I:$I,Saisie!$H:$H,'STATS Manuelles'!$A36,Saisie!$D:$D,'STATS Manuelles'!$B$27,Saisie!$A:$A,'STATS Manuelles'!BB$29)</f>
        <v>0</v>
      </c>
    </row>
    <row r="37" spans="1:54" x14ac:dyDescent="0.25">
      <c r="A37" s="28" t="s">
        <v>7</v>
      </c>
      <c r="B37" s="34">
        <f>SUMIFS(Saisie!$I:$I,Saisie!$H:$H,'STATS Manuelles'!$A37,Saisie!$D:$D,'STATS Manuelles'!$B$27,Saisie!$A:$A,'STATS Manuelles'!B$29)</f>
        <v>0</v>
      </c>
      <c r="C37" s="34">
        <f>SUMIFS(Saisie!$I:$I,Saisie!$H:$H,'STATS Manuelles'!$A37,Saisie!$D:$D,'STATS Manuelles'!$B$27,Saisie!$A:$A,'STATS Manuelles'!C$29)</f>
        <v>0</v>
      </c>
      <c r="D37" s="34">
        <f>SUMIFS(Saisie!$I:$I,Saisie!$H:$H,'STATS Manuelles'!$A37,Saisie!$D:$D,'STATS Manuelles'!$B$27,Saisie!$A:$A,'STATS Manuelles'!D$29)</f>
        <v>0</v>
      </c>
      <c r="E37" s="34">
        <f>SUMIFS(Saisie!$I:$I,Saisie!$H:$H,'STATS Manuelles'!$A37,Saisie!$D:$D,'STATS Manuelles'!$B$27,Saisie!$A:$A,'STATS Manuelles'!E$29)</f>
        <v>67</v>
      </c>
      <c r="F37" s="34">
        <f>SUMIFS(Saisie!$I:$I,Saisie!$H:$H,'STATS Manuelles'!$A37,Saisie!$D:$D,'STATS Manuelles'!$B$27,Saisie!$A:$A,'STATS Manuelles'!F$29)</f>
        <v>47</v>
      </c>
      <c r="G37" s="34">
        <f>SUMIFS(Saisie!$I:$I,Saisie!$H:$H,'STATS Manuelles'!$A37,Saisie!$D:$D,'STATS Manuelles'!$B$27,Saisie!$A:$A,'STATS Manuelles'!G$29)</f>
        <v>0</v>
      </c>
      <c r="H37" s="34">
        <f>SUMIFS(Saisie!$I:$I,Saisie!$H:$H,'STATS Manuelles'!$A37,Saisie!$D:$D,'STATS Manuelles'!$B$27,Saisie!$A:$A,'STATS Manuelles'!H$29)</f>
        <v>0</v>
      </c>
      <c r="I37" s="34">
        <f>SUMIFS(Saisie!$I:$I,Saisie!$H:$H,'STATS Manuelles'!$A37,Saisie!$D:$D,'STATS Manuelles'!$B$27,Saisie!$A:$A,'STATS Manuelles'!I$29)</f>
        <v>0</v>
      </c>
      <c r="J37" s="34">
        <f>SUMIFS(Saisie!$I:$I,Saisie!$H:$H,'STATS Manuelles'!$A37,Saisie!$D:$D,'STATS Manuelles'!$B$27,Saisie!$A:$A,'STATS Manuelles'!J$29)</f>
        <v>0</v>
      </c>
      <c r="K37" s="34">
        <f>SUMIFS(Saisie!$I:$I,Saisie!$H:$H,'STATS Manuelles'!$A37,Saisie!$D:$D,'STATS Manuelles'!$B$27,Saisie!$A:$A,'STATS Manuelles'!K$29)</f>
        <v>0</v>
      </c>
      <c r="L37" s="34">
        <f>SUMIFS(Saisie!$I:$I,Saisie!$H:$H,'STATS Manuelles'!$A37,Saisie!$D:$D,'STATS Manuelles'!$B$27,Saisie!$A:$A,'STATS Manuelles'!L$29)</f>
        <v>0</v>
      </c>
      <c r="M37" s="34">
        <f>SUMIFS(Saisie!$I:$I,Saisie!$H:$H,'STATS Manuelles'!$A37,Saisie!$D:$D,'STATS Manuelles'!$B$27,Saisie!$A:$A,'STATS Manuelles'!M$29)</f>
        <v>0</v>
      </c>
      <c r="N37" s="34">
        <f>SUMIFS(Saisie!$I:$I,Saisie!$H:$H,'STATS Manuelles'!$A37,Saisie!$D:$D,'STATS Manuelles'!$B$27,Saisie!$A:$A,'STATS Manuelles'!N$29)</f>
        <v>0</v>
      </c>
      <c r="O37" s="34">
        <f>SUMIFS(Saisie!$I:$I,Saisie!$H:$H,'STATS Manuelles'!$A37,Saisie!$D:$D,'STATS Manuelles'!$B$27,Saisie!$A:$A,'STATS Manuelles'!O$29)</f>
        <v>0</v>
      </c>
      <c r="P37" s="34">
        <f>SUMIFS(Saisie!$I:$I,Saisie!$H:$H,'STATS Manuelles'!$A37,Saisie!$D:$D,'STATS Manuelles'!$B$27,Saisie!$A:$A,'STATS Manuelles'!P$29)</f>
        <v>0</v>
      </c>
      <c r="Q37" s="34">
        <f>SUMIFS(Saisie!$I:$I,Saisie!$H:$H,'STATS Manuelles'!$A37,Saisie!$D:$D,'STATS Manuelles'!$B$27,Saisie!$A:$A,'STATS Manuelles'!Q$29)</f>
        <v>0</v>
      </c>
      <c r="R37" s="34">
        <f>SUMIFS(Saisie!$I:$I,Saisie!$H:$H,'STATS Manuelles'!$A37,Saisie!$D:$D,'STATS Manuelles'!$B$27,Saisie!$A:$A,'STATS Manuelles'!R$29)</f>
        <v>0</v>
      </c>
      <c r="S37" s="34">
        <f>SUMIFS(Saisie!$I:$I,Saisie!$H:$H,'STATS Manuelles'!$A37,Saisie!$D:$D,'STATS Manuelles'!$B$27,Saisie!$A:$A,'STATS Manuelles'!S$29)</f>
        <v>0</v>
      </c>
      <c r="T37" s="34">
        <f>SUMIFS(Saisie!$I:$I,Saisie!$H:$H,'STATS Manuelles'!$A37,Saisie!$D:$D,'STATS Manuelles'!$B$27,Saisie!$A:$A,'STATS Manuelles'!T$29)</f>
        <v>0</v>
      </c>
      <c r="U37" s="34">
        <f>SUMIFS(Saisie!$I:$I,Saisie!$H:$H,'STATS Manuelles'!$A37,Saisie!$D:$D,'STATS Manuelles'!$B$27,Saisie!$A:$A,'STATS Manuelles'!U$29)</f>
        <v>0</v>
      </c>
      <c r="V37" s="34">
        <f>SUMIFS(Saisie!$I:$I,Saisie!$H:$H,'STATS Manuelles'!$A37,Saisie!$D:$D,'STATS Manuelles'!$B$27,Saisie!$A:$A,'STATS Manuelles'!V$29)</f>
        <v>0</v>
      </c>
      <c r="W37" s="34">
        <f>SUMIFS(Saisie!$I:$I,Saisie!$H:$H,'STATS Manuelles'!$A37,Saisie!$D:$D,'STATS Manuelles'!$B$27,Saisie!$A:$A,'STATS Manuelles'!W$29)</f>
        <v>0</v>
      </c>
      <c r="X37" s="34">
        <f>SUMIFS(Saisie!$I:$I,Saisie!$H:$H,'STATS Manuelles'!$A37,Saisie!$D:$D,'STATS Manuelles'!$B$27,Saisie!$A:$A,'STATS Manuelles'!X$29)</f>
        <v>0</v>
      </c>
      <c r="Y37" s="34">
        <f>SUMIFS(Saisie!$I:$I,Saisie!$H:$H,'STATS Manuelles'!$A37,Saisie!$D:$D,'STATS Manuelles'!$B$27,Saisie!$A:$A,'STATS Manuelles'!Y$29)</f>
        <v>0</v>
      </c>
      <c r="Z37" s="34">
        <f>SUMIFS(Saisie!$I:$I,Saisie!$H:$H,'STATS Manuelles'!$A37,Saisie!$D:$D,'STATS Manuelles'!$B$27,Saisie!$A:$A,'STATS Manuelles'!Z$29)</f>
        <v>0</v>
      </c>
      <c r="AA37" s="34">
        <f>SUMIFS(Saisie!$I:$I,Saisie!$H:$H,'STATS Manuelles'!$A37,Saisie!$D:$D,'STATS Manuelles'!$B$27,Saisie!$A:$A,'STATS Manuelles'!AA$29)</f>
        <v>0</v>
      </c>
      <c r="AB37" s="34">
        <f>SUMIFS(Saisie!$I:$I,Saisie!$H:$H,'STATS Manuelles'!$A37,Saisie!$D:$D,'STATS Manuelles'!$B$27,Saisie!$A:$A,'STATS Manuelles'!AB$29)</f>
        <v>0</v>
      </c>
      <c r="AC37" s="34">
        <f>SUMIFS(Saisie!$I:$I,Saisie!$H:$H,'STATS Manuelles'!$A37,Saisie!$D:$D,'STATS Manuelles'!$B$27,Saisie!$A:$A,'STATS Manuelles'!AC$29)</f>
        <v>0</v>
      </c>
      <c r="AD37" s="34">
        <f>SUMIFS(Saisie!$I:$I,Saisie!$H:$H,'STATS Manuelles'!$A37,Saisie!$D:$D,'STATS Manuelles'!$B$27,Saisie!$A:$A,'STATS Manuelles'!AD$29)</f>
        <v>0</v>
      </c>
      <c r="AE37" s="34">
        <f>SUMIFS(Saisie!$I:$I,Saisie!$H:$H,'STATS Manuelles'!$A37,Saisie!$D:$D,'STATS Manuelles'!$B$27,Saisie!$A:$A,'STATS Manuelles'!AE$29)</f>
        <v>0</v>
      </c>
      <c r="AF37" s="34">
        <f>SUMIFS(Saisie!$I:$I,Saisie!$H:$H,'STATS Manuelles'!$A37,Saisie!$D:$D,'STATS Manuelles'!$B$27,Saisie!$A:$A,'STATS Manuelles'!AF$29)</f>
        <v>0</v>
      </c>
      <c r="AG37" s="34">
        <f>SUMIFS(Saisie!$I:$I,Saisie!$H:$H,'STATS Manuelles'!$A37,Saisie!$D:$D,'STATS Manuelles'!$B$27,Saisie!$A:$A,'STATS Manuelles'!AG$29)</f>
        <v>0</v>
      </c>
      <c r="AH37" s="34">
        <f>SUMIFS(Saisie!$I:$I,Saisie!$H:$H,'STATS Manuelles'!$A37,Saisie!$D:$D,'STATS Manuelles'!$B$27,Saisie!$A:$A,'STATS Manuelles'!AH$29)</f>
        <v>0</v>
      </c>
      <c r="AI37" s="34">
        <f>SUMIFS(Saisie!$I:$I,Saisie!$H:$H,'STATS Manuelles'!$A37,Saisie!$D:$D,'STATS Manuelles'!$B$27,Saisie!$A:$A,'STATS Manuelles'!AI$29)</f>
        <v>0</v>
      </c>
      <c r="AJ37" s="34">
        <f>SUMIFS(Saisie!$I:$I,Saisie!$H:$H,'STATS Manuelles'!$A37,Saisie!$D:$D,'STATS Manuelles'!$B$27,Saisie!$A:$A,'STATS Manuelles'!AJ$29)</f>
        <v>0</v>
      </c>
      <c r="AK37" s="34">
        <f>SUMIFS(Saisie!$I:$I,Saisie!$H:$H,'STATS Manuelles'!$A37,Saisie!$D:$D,'STATS Manuelles'!$B$27,Saisie!$A:$A,'STATS Manuelles'!AK$29)</f>
        <v>0</v>
      </c>
      <c r="AL37" s="34">
        <f>SUMIFS(Saisie!$I:$I,Saisie!$H:$H,'STATS Manuelles'!$A37,Saisie!$D:$D,'STATS Manuelles'!$B$27,Saisie!$A:$A,'STATS Manuelles'!AL$29)</f>
        <v>0</v>
      </c>
      <c r="AM37" s="34">
        <f>SUMIFS(Saisie!$I:$I,Saisie!$H:$H,'STATS Manuelles'!$A37,Saisie!$D:$D,'STATS Manuelles'!$B$27,Saisie!$A:$A,'STATS Manuelles'!AM$29)</f>
        <v>0</v>
      </c>
      <c r="AN37" s="34">
        <f>SUMIFS(Saisie!$I:$I,Saisie!$H:$H,'STATS Manuelles'!$A37,Saisie!$D:$D,'STATS Manuelles'!$B$27,Saisie!$A:$A,'STATS Manuelles'!AN$29)</f>
        <v>0</v>
      </c>
      <c r="AO37" s="34">
        <f>SUMIFS(Saisie!$I:$I,Saisie!$H:$H,'STATS Manuelles'!$A37,Saisie!$D:$D,'STATS Manuelles'!$B$27,Saisie!$A:$A,'STATS Manuelles'!AO$29)</f>
        <v>0</v>
      </c>
      <c r="AP37" s="34">
        <f>SUMIFS(Saisie!$I:$I,Saisie!$H:$H,'STATS Manuelles'!$A37,Saisie!$D:$D,'STATS Manuelles'!$B$27,Saisie!$A:$A,'STATS Manuelles'!AP$29)</f>
        <v>0</v>
      </c>
      <c r="AQ37" s="34">
        <f>SUMIFS(Saisie!$I:$I,Saisie!$H:$H,'STATS Manuelles'!$A37,Saisie!$D:$D,'STATS Manuelles'!$B$27,Saisie!$A:$A,'STATS Manuelles'!AQ$29)</f>
        <v>0</v>
      </c>
      <c r="AR37" s="34">
        <f>SUMIFS(Saisie!$I:$I,Saisie!$H:$H,'STATS Manuelles'!$A37,Saisie!$D:$D,'STATS Manuelles'!$B$27,Saisie!$A:$A,'STATS Manuelles'!AR$29)</f>
        <v>0</v>
      </c>
      <c r="AS37" s="34">
        <f>SUMIFS(Saisie!$I:$I,Saisie!$H:$H,'STATS Manuelles'!$A37,Saisie!$D:$D,'STATS Manuelles'!$B$27,Saisie!$A:$A,'STATS Manuelles'!AS$29)</f>
        <v>0</v>
      </c>
      <c r="AT37" s="34">
        <f>SUMIFS(Saisie!$I:$I,Saisie!$H:$H,'STATS Manuelles'!$A37,Saisie!$D:$D,'STATS Manuelles'!$B$27,Saisie!$A:$A,'STATS Manuelles'!AT$29)</f>
        <v>0</v>
      </c>
      <c r="AU37" s="34">
        <f>SUMIFS(Saisie!$I:$I,Saisie!$H:$H,'STATS Manuelles'!$A37,Saisie!$D:$D,'STATS Manuelles'!$B$27,Saisie!$A:$A,'STATS Manuelles'!AU$29)</f>
        <v>0</v>
      </c>
      <c r="AV37" s="34">
        <f>SUMIFS(Saisie!$I:$I,Saisie!$H:$H,'STATS Manuelles'!$A37,Saisie!$D:$D,'STATS Manuelles'!$B$27,Saisie!$A:$A,'STATS Manuelles'!AV$29)</f>
        <v>0</v>
      </c>
      <c r="AW37" s="34">
        <f>SUMIFS(Saisie!$I:$I,Saisie!$H:$H,'STATS Manuelles'!$A37,Saisie!$D:$D,'STATS Manuelles'!$B$27,Saisie!$A:$A,'STATS Manuelles'!AW$29)</f>
        <v>0</v>
      </c>
      <c r="AX37" s="34">
        <f>SUMIFS(Saisie!$I:$I,Saisie!$H:$H,'STATS Manuelles'!$A37,Saisie!$D:$D,'STATS Manuelles'!$B$27,Saisie!$A:$A,'STATS Manuelles'!AX$29)</f>
        <v>0</v>
      </c>
      <c r="AY37" s="34">
        <f>SUMIFS(Saisie!$I:$I,Saisie!$H:$H,'STATS Manuelles'!$A37,Saisie!$D:$D,'STATS Manuelles'!$B$27,Saisie!$A:$A,'STATS Manuelles'!AY$29)</f>
        <v>0</v>
      </c>
      <c r="AZ37" s="34">
        <f>SUMIFS(Saisie!$I:$I,Saisie!$H:$H,'STATS Manuelles'!$A37,Saisie!$D:$D,'STATS Manuelles'!$B$27,Saisie!$A:$A,'STATS Manuelles'!AZ$29)</f>
        <v>0</v>
      </c>
      <c r="BA37" s="34">
        <f>SUMIFS(Saisie!$I:$I,Saisie!$H:$H,'STATS Manuelles'!$A37,Saisie!$D:$D,'STATS Manuelles'!$B$27,Saisie!$A:$A,'STATS Manuelles'!BA$29)</f>
        <v>0</v>
      </c>
      <c r="BB37" s="34">
        <f>SUMIFS(Saisie!$I:$I,Saisie!$H:$H,'STATS Manuelles'!$A37,Saisie!$D:$D,'STATS Manuelles'!$B$27,Saisie!$A:$A,'STATS Manuelles'!BB$29)</f>
        <v>0</v>
      </c>
    </row>
    <row r="38" spans="1:54" x14ac:dyDescent="0.25">
      <c r="A38" s="28" t="s">
        <v>18</v>
      </c>
      <c r="B38" s="34">
        <f>SUMIFS(Saisie!$I:$I,Saisie!$H:$H,'STATS Manuelles'!$A38,Saisie!$D:$D,'STATS Manuelles'!$B$27,Saisie!$A:$A,'STATS Manuelles'!B$29)</f>
        <v>0</v>
      </c>
      <c r="C38" s="34">
        <f>SUMIFS(Saisie!$I:$I,Saisie!$H:$H,'STATS Manuelles'!$A38,Saisie!$D:$D,'STATS Manuelles'!$B$27,Saisie!$A:$A,'STATS Manuelles'!C$29)</f>
        <v>0</v>
      </c>
      <c r="D38" s="34">
        <f>SUMIFS(Saisie!$I:$I,Saisie!$H:$H,'STATS Manuelles'!$A38,Saisie!$D:$D,'STATS Manuelles'!$B$27,Saisie!$A:$A,'STATS Manuelles'!D$29)</f>
        <v>0</v>
      </c>
      <c r="E38" s="34">
        <f>SUMIFS(Saisie!$I:$I,Saisie!$H:$H,'STATS Manuelles'!$A38,Saisie!$D:$D,'STATS Manuelles'!$B$27,Saisie!$A:$A,'STATS Manuelles'!E$29)</f>
        <v>52</v>
      </c>
      <c r="F38" s="34">
        <f>SUMIFS(Saisie!$I:$I,Saisie!$H:$H,'STATS Manuelles'!$A38,Saisie!$D:$D,'STATS Manuelles'!$B$27,Saisie!$A:$A,'STATS Manuelles'!F$29)</f>
        <v>0</v>
      </c>
      <c r="G38" s="34">
        <f>SUMIFS(Saisie!$I:$I,Saisie!$H:$H,'STATS Manuelles'!$A38,Saisie!$D:$D,'STATS Manuelles'!$B$27,Saisie!$A:$A,'STATS Manuelles'!G$29)</f>
        <v>0</v>
      </c>
      <c r="H38" s="34">
        <f>SUMIFS(Saisie!$I:$I,Saisie!$H:$H,'STATS Manuelles'!$A38,Saisie!$D:$D,'STATS Manuelles'!$B$27,Saisie!$A:$A,'STATS Manuelles'!H$29)</f>
        <v>0</v>
      </c>
      <c r="I38" s="34">
        <f>SUMIFS(Saisie!$I:$I,Saisie!$H:$H,'STATS Manuelles'!$A38,Saisie!$D:$D,'STATS Manuelles'!$B$27,Saisie!$A:$A,'STATS Manuelles'!I$29)</f>
        <v>0</v>
      </c>
      <c r="J38" s="34">
        <f>SUMIFS(Saisie!$I:$I,Saisie!$H:$H,'STATS Manuelles'!$A38,Saisie!$D:$D,'STATS Manuelles'!$B$27,Saisie!$A:$A,'STATS Manuelles'!J$29)</f>
        <v>0</v>
      </c>
      <c r="K38" s="34">
        <f>SUMIFS(Saisie!$I:$I,Saisie!$H:$H,'STATS Manuelles'!$A38,Saisie!$D:$D,'STATS Manuelles'!$B$27,Saisie!$A:$A,'STATS Manuelles'!K$29)</f>
        <v>0</v>
      </c>
      <c r="L38" s="34">
        <f>SUMIFS(Saisie!$I:$I,Saisie!$H:$H,'STATS Manuelles'!$A38,Saisie!$D:$D,'STATS Manuelles'!$B$27,Saisie!$A:$A,'STATS Manuelles'!L$29)</f>
        <v>0</v>
      </c>
      <c r="M38" s="34">
        <f>SUMIFS(Saisie!$I:$I,Saisie!$H:$H,'STATS Manuelles'!$A38,Saisie!$D:$D,'STATS Manuelles'!$B$27,Saisie!$A:$A,'STATS Manuelles'!M$29)</f>
        <v>0</v>
      </c>
      <c r="N38" s="34">
        <f>SUMIFS(Saisie!$I:$I,Saisie!$H:$H,'STATS Manuelles'!$A38,Saisie!$D:$D,'STATS Manuelles'!$B$27,Saisie!$A:$A,'STATS Manuelles'!N$29)</f>
        <v>0</v>
      </c>
      <c r="O38" s="34">
        <f>SUMIFS(Saisie!$I:$I,Saisie!$H:$H,'STATS Manuelles'!$A38,Saisie!$D:$D,'STATS Manuelles'!$B$27,Saisie!$A:$A,'STATS Manuelles'!O$29)</f>
        <v>0</v>
      </c>
      <c r="P38" s="34">
        <f>SUMIFS(Saisie!$I:$I,Saisie!$H:$H,'STATS Manuelles'!$A38,Saisie!$D:$D,'STATS Manuelles'!$B$27,Saisie!$A:$A,'STATS Manuelles'!P$29)</f>
        <v>0</v>
      </c>
      <c r="Q38" s="34">
        <f>SUMIFS(Saisie!$I:$I,Saisie!$H:$H,'STATS Manuelles'!$A38,Saisie!$D:$D,'STATS Manuelles'!$B$27,Saisie!$A:$A,'STATS Manuelles'!Q$29)</f>
        <v>0</v>
      </c>
      <c r="R38" s="34">
        <f>SUMIFS(Saisie!$I:$I,Saisie!$H:$H,'STATS Manuelles'!$A38,Saisie!$D:$D,'STATS Manuelles'!$B$27,Saisie!$A:$A,'STATS Manuelles'!R$29)</f>
        <v>0</v>
      </c>
      <c r="S38" s="34">
        <f>SUMIFS(Saisie!$I:$I,Saisie!$H:$H,'STATS Manuelles'!$A38,Saisie!$D:$D,'STATS Manuelles'!$B$27,Saisie!$A:$A,'STATS Manuelles'!S$29)</f>
        <v>0</v>
      </c>
      <c r="T38" s="34">
        <f>SUMIFS(Saisie!$I:$I,Saisie!$H:$H,'STATS Manuelles'!$A38,Saisie!$D:$D,'STATS Manuelles'!$B$27,Saisie!$A:$A,'STATS Manuelles'!T$29)</f>
        <v>0</v>
      </c>
      <c r="U38" s="34">
        <f>SUMIFS(Saisie!$I:$I,Saisie!$H:$H,'STATS Manuelles'!$A38,Saisie!$D:$D,'STATS Manuelles'!$B$27,Saisie!$A:$A,'STATS Manuelles'!U$29)</f>
        <v>0</v>
      </c>
      <c r="V38" s="34">
        <f>SUMIFS(Saisie!$I:$I,Saisie!$H:$H,'STATS Manuelles'!$A38,Saisie!$D:$D,'STATS Manuelles'!$B$27,Saisie!$A:$A,'STATS Manuelles'!V$29)</f>
        <v>0</v>
      </c>
      <c r="W38" s="34">
        <f>SUMIFS(Saisie!$I:$I,Saisie!$H:$H,'STATS Manuelles'!$A38,Saisie!$D:$D,'STATS Manuelles'!$B$27,Saisie!$A:$A,'STATS Manuelles'!W$29)</f>
        <v>0</v>
      </c>
      <c r="X38" s="34">
        <f>SUMIFS(Saisie!$I:$I,Saisie!$H:$H,'STATS Manuelles'!$A38,Saisie!$D:$D,'STATS Manuelles'!$B$27,Saisie!$A:$A,'STATS Manuelles'!X$29)</f>
        <v>0</v>
      </c>
      <c r="Y38" s="34">
        <f>SUMIFS(Saisie!$I:$I,Saisie!$H:$H,'STATS Manuelles'!$A38,Saisie!$D:$D,'STATS Manuelles'!$B$27,Saisie!$A:$A,'STATS Manuelles'!Y$29)</f>
        <v>0</v>
      </c>
      <c r="Z38" s="34">
        <f>SUMIFS(Saisie!$I:$I,Saisie!$H:$H,'STATS Manuelles'!$A38,Saisie!$D:$D,'STATS Manuelles'!$B$27,Saisie!$A:$A,'STATS Manuelles'!Z$29)</f>
        <v>0</v>
      </c>
      <c r="AA38" s="34">
        <f>SUMIFS(Saisie!$I:$I,Saisie!$H:$H,'STATS Manuelles'!$A38,Saisie!$D:$D,'STATS Manuelles'!$B$27,Saisie!$A:$A,'STATS Manuelles'!AA$29)</f>
        <v>0</v>
      </c>
      <c r="AB38" s="34">
        <f>SUMIFS(Saisie!$I:$I,Saisie!$H:$H,'STATS Manuelles'!$A38,Saisie!$D:$D,'STATS Manuelles'!$B$27,Saisie!$A:$A,'STATS Manuelles'!AB$29)</f>
        <v>0</v>
      </c>
      <c r="AC38" s="34">
        <f>SUMIFS(Saisie!$I:$I,Saisie!$H:$H,'STATS Manuelles'!$A38,Saisie!$D:$D,'STATS Manuelles'!$B$27,Saisie!$A:$A,'STATS Manuelles'!AC$29)</f>
        <v>0</v>
      </c>
      <c r="AD38" s="34">
        <f>SUMIFS(Saisie!$I:$I,Saisie!$H:$H,'STATS Manuelles'!$A38,Saisie!$D:$D,'STATS Manuelles'!$B$27,Saisie!$A:$A,'STATS Manuelles'!AD$29)</f>
        <v>0</v>
      </c>
      <c r="AE38" s="34">
        <f>SUMIFS(Saisie!$I:$I,Saisie!$H:$H,'STATS Manuelles'!$A38,Saisie!$D:$D,'STATS Manuelles'!$B$27,Saisie!$A:$A,'STATS Manuelles'!AE$29)</f>
        <v>0</v>
      </c>
      <c r="AF38" s="34">
        <f>SUMIFS(Saisie!$I:$I,Saisie!$H:$H,'STATS Manuelles'!$A38,Saisie!$D:$D,'STATS Manuelles'!$B$27,Saisie!$A:$A,'STATS Manuelles'!AF$29)</f>
        <v>0</v>
      </c>
      <c r="AG38" s="34">
        <f>SUMIFS(Saisie!$I:$I,Saisie!$H:$H,'STATS Manuelles'!$A38,Saisie!$D:$D,'STATS Manuelles'!$B$27,Saisie!$A:$A,'STATS Manuelles'!AG$29)</f>
        <v>0</v>
      </c>
      <c r="AH38" s="34">
        <f>SUMIFS(Saisie!$I:$I,Saisie!$H:$H,'STATS Manuelles'!$A38,Saisie!$D:$D,'STATS Manuelles'!$B$27,Saisie!$A:$A,'STATS Manuelles'!AH$29)</f>
        <v>0</v>
      </c>
      <c r="AI38" s="34">
        <f>SUMIFS(Saisie!$I:$I,Saisie!$H:$H,'STATS Manuelles'!$A38,Saisie!$D:$D,'STATS Manuelles'!$B$27,Saisie!$A:$A,'STATS Manuelles'!AI$29)</f>
        <v>0</v>
      </c>
      <c r="AJ38" s="34">
        <f>SUMIFS(Saisie!$I:$I,Saisie!$H:$H,'STATS Manuelles'!$A38,Saisie!$D:$D,'STATS Manuelles'!$B$27,Saisie!$A:$A,'STATS Manuelles'!AJ$29)</f>
        <v>0</v>
      </c>
      <c r="AK38" s="34">
        <f>SUMIFS(Saisie!$I:$I,Saisie!$H:$H,'STATS Manuelles'!$A38,Saisie!$D:$D,'STATS Manuelles'!$B$27,Saisie!$A:$A,'STATS Manuelles'!AK$29)</f>
        <v>0</v>
      </c>
      <c r="AL38" s="34">
        <f>SUMIFS(Saisie!$I:$I,Saisie!$H:$H,'STATS Manuelles'!$A38,Saisie!$D:$D,'STATS Manuelles'!$B$27,Saisie!$A:$A,'STATS Manuelles'!AL$29)</f>
        <v>0</v>
      </c>
      <c r="AM38" s="34">
        <f>SUMIFS(Saisie!$I:$I,Saisie!$H:$H,'STATS Manuelles'!$A38,Saisie!$D:$D,'STATS Manuelles'!$B$27,Saisie!$A:$A,'STATS Manuelles'!AM$29)</f>
        <v>0</v>
      </c>
      <c r="AN38" s="34">
        <f>SUMIFS(Saisie!$I:$I,Saisie!$H:$H,'STATS Manuelles'!$A38,Saisie!$D:$D,'STATS Manuelles'!$B$27,Saisie!$A:$A,'STATS Manuelles'!AN$29)</f>
        <v>0</v>
      </c>
      <c r="AO38" s="34">
        <f>SUMIFS(Saisie!$I:$I,Saisie!$H:$H,'STATS Manuelles'!$A38,Saisie!$D:$D,'STATS Manuelles'!$B$27,Saisie!$A:$A,'STATS Manuelles'!AO$29)</f>
        <v>0</v>
      </c>
      <c r="AP38" s="34">
        <f>SUMIFS(Saisie!$I:$I,Saisie!$H:$H,'STATS Manuelles'!$A38,Saisie!$D:$D,'STATS Manuelles'!$B$27,Saisie!$A:$A,'STATS Manuelles'!AP$29)</f>
        <v>0</v>
      </c>
      <c r="AQ38" s="34">
        <f>SUMIFS(Saisie!$I:$I,Saisie!$H:$H,'STATS Manuelles'!$A38,Saisie!$D:$D,'STATS Manuelles'!$B$27,Saisie!$A:$A,'STATS Manuelles'!AQ$29)</f>
        <v>0</v>
      </c>
      <c r="AR38" s="34">
        <f>SUMIFS(Saisie!$I:$I,Saisie!$H:$H,'STATS Manuelles'!$A38,Saisie!$D:$D,'STATS Manuelles'!$B$27,Saisie!$A:$A,'STATS Manuelles'!AR$29)</f>
        <v>0</v>
      </c>
      <c r="AS38" s="34">
        <f>SUMIFS(Saisie!$I:$I,Saisie!$H:$H,'STATS Manuelles'!$A38,Saisie!$D:$D,'STATS Manuelles'!$B$27,Saisie!$A:$A,'STATS Manuelles'!AS$29)</f>
        <v>0</v>
      </c>
      <c r="AT38" s="34">
        <f>SUMIFS(Saisie!$I:$I,Saisie!$H:$H,'STATS Manuelles'!$A38,Saisie!$D:$D,'STATS Manuelles'!$B$27,Saisie!$A:$A,'STATS Manuelles'!AT$29)</f>
        <v>0</v>
      </c>
      <c r="AU38" s="34">
        <f>SUMIFS(Saisie!$I:$I,Saisie!$H:$H,'STATS Manuelles'!$A38,Saisie!$D:$D,'STATS Manuelles'!$B$27,Saisie!$A:$A,'STATS Manuelles'!AU$29)</f>
        <v>0</v>
      </c>
      <c r="AV38" s="34">
        <f>SUMIFS(Saisie!$I:$I,Saisie!$H:$H,'STATS Manuelles'!$A38,Saisie!$D:$D,'STATS Manuelles'!$B$27,Saisie!$A:$A,'STATS Manuelles'!AV$29)</f>
        <v>0</v>
      </c>
      <c r="AW38" s="34">
        <f>SUMIFS(Saisie!$I:$I,Saisie!$H:$H,'STATS Manuelles'!$A38,Saisie!$D:$D,'STATS Manuelles'!$B$27,Saisie!$A:$A,'STATS Manuelles'!AW$29)</f>
        <v>0</v>
      </c>
      <c r="AX38" s="34">
        <f>SUMIFS(Saisie!$I:$I,Saisie!$H:$H,'STATS Manuelles'!$A38,Saisie!$D:$D,'STATS Manuelles'!$B$27,Saisie!$A:$A,'STATS Manuelles'!AX$29)</f>
        <v>0</v>
      </c>
      <c r="AY38" s="34">
        <f>SUMIFS(Saisie!$I:$I,Saisie!$H:$H,'STATS Manuelles'!$A38,Saisie!$D:$D,'STATS Manuelles'!$B$27,Saisie!$A:$A,'STATS Manuelles'!AY$29)</f>
        <v>0</v>
      </c>
      <c r="AZ38" s="34">
        <f>SUMIFS(Saisie!$I:$I,Saisie!$H:$H,'STATS Manuelles'!$A38,Saisie!$D:$D,'STATS Manuelles'!$B$27,Saisie!$A:$A,'STATS Manuelles'!AZ$29)</f>
        <v>0</v>
      </c>
      <c r="BA38" s="34">
        <f>SUMIFS(Saisie!$I:$I,Saisie!$H:$H,'STATS Manuelles'!$A38,Saisie!$D:$D,'STATS Manuelles'!$B$27,Saisie!$A:$A,'STATS Manuelles'!BA$29)</f>
        <v>0</v>
      </c>
      <c r="BB38" s="34">
        <f>SUMIFS(Saisie!$I:$I,Saisie!$H:$H,'STATS Manuelles'!$A38,Saisie!$D:$D,'STATS Manuelles'!$B$27,Saisie!$A:$A,'STATS Manuelles'!BB$29)</f>
        <v>0</v>
      </c>
    </row>
    <row r="39" spans="1:54" x14ac:dyDescent="0.25">
      <c r="A39" s="28" t="s">
        <v>13</v>
      </c>
      <c r="B39" s="34">
        <f>SUMIFS(Saisie!$I:$I,Saisie!$H:$H,'STATS Manuelles'!$A39,Saisie!$D:$D,'STATS Manuelles'!$B$27,Saisie!$A:$A,'STATS Manuelles'!B$29)</f>
        <v>0</v>
      </c>
      <c r="C39" s="34">
        <f>SUMIFS(Saisie!$I:$I,Saisie!$H:$H,'STATS Manuelles'!$A39,Saisie!$D:$D,'STATS Manuelles'!$B$27,Saisie!$A:$A,'STATS Manuelles'!C$29)</f>
        <v>0</v>
      </c>
      <c r="D39" s="34">
        <f>SUMIFS(Saisie!$I:$I,Saisie!$H:$H,'STATS Manuelles'!$A39,Saisie!$D:$D,'STATS Manuelles'!$B$27,Saisie!$A:$A,'STATS Manuelles'!D$29)</f>
        <v>0</v>
      </c>
      <c r="E39" s="34">
        <f>SUMIFS(Saisie!$I:$I,Saisie!$H:$H,'STATS Manuelles'!$A39,Saisie!$D:$D,'STATS Manuelles'!$B$27,Saisie!$A:$A,'STATS Manuelles'!E$29)</f>
        <v>25</v>
      </c>
      <c r="F39" s="34">
        <f>SUMIFS(Saisie!$I:$I,Saisie!$H:$H,'STATS Manuelles'!$A39,Saisie!$D:$D,'STATS Manuelles'!$B$27,Saisie!$A:$A,'STATS Manuelles'!F$29)</f>
        <v>0</v>
      </c>
      <c r="G39" s="34">
        <f>SUMIFS(Saisie!$I:$I,Saisie!$H:$H,'STATS Manuelles'!$A39,Saisie!$D:$D,'STATS Manuelles'!$B$27,Saisie!$A:$A,'STATS Manuelles'!G$29)</f>
        <v>0</v>
      </c>
      <c r="H39" s="34">
        <f>SUMIFS(Saisie!$I:$I,Saisie!$H:$H,'STATS Manuelles'!$A39,Saisie!$D:$D,'STATS Manuelles'!$B$27,Saisie!$A:$A,'STATS Manuelles'!H$29)</f>
        <v>0</v>
      </c>
      <c r="I39" s="34">
        <f>SUMIFS(Saisie!$I:$I,Saisie!$H:$H,'STATS Manuelles'!$A39,Saisie!$D:$D,'STATS Manuelles'!$B$27,Saisie!$A:$A,'STATS Manuelles'!I$29)</f>
        <v>0</v>
      </c>
      <c r="J39" s="34">
        <f>SUMIFS(Saisie!$I:$I,Saisie!$H:$H,'STATS Manuelles'!$A39,Saisie!$D:$D,'STATS Manuelles'!$B$27,Saisie!$A:$A,'STATS Manuelles'!J$29)</f>
        <v>0</v>
      </c>
      <c r="K39" s="34">
        <f>SUMIFS(Saisie!$I:$I,Saisie!$H:$H,'STATS Manuelles'!$A39,Saisie!$D:$D,'STATS Manuelles'!$B$27,Saisie!$A:$A,'STATS Manuelles'!K$29)</f>
        <v>0</v>
      </c>
      <c r="L39" s="34">
        <f>SUMIFS(Saisie!$I:$I,Saisie!$H:$H,'STATS Manuelles'!$A39,Saisie!$D:$D,'STATS Manuelles'!$B$27,Saisie!$A:$A,'STATS Manuelles'!L$29)</f>
        <v>0</v>
      </c>
      <c r="M39" s="34">
        <f>SUMIFS(Saisie!$I:$I,Saisie!$H:$H,'STATS Manuelles'!$A39,Saisie!$D:$D,'STATS Manuelles'!$B$27,Saisie!$A:$A,'STATS Manuelles'!M$29)</f>
        <v>0</v>
      </c>
      <c r="N39" s="34">
        <f>SUMIFS(Saisie!$I:$I,Saisie!$H:$H,'STATS Manuelles'!$A39,Saisie!$D:$D,'STATS Manuelles'!$B$27,Saisie!$A:$A,'STATS Manuelles'!N$29)</f>
        <v>0</v>
      </c>
      <c r="O39" s="34">
        <f>SUMIFS(Saisie!$I:$I,Saisie!$H:$H,'STATS Manuelles'!$A39,Saisie!$D:$D,'STATS Manuelles'!$B$27,Saisie!$A:$A,'STATS Manuelles'!O$29)</f>
        <v>0</v>
      </c>
      <c r="P39" s="34">
        <f>SUMIFS(Saisie!$I:$I,Saisie!$H:$H,'STATS Manuelles'!$A39,Saisie!$D:$D,'STATS Manuelles'!$B$27,Saisie!$A:$A,'STATS Manuelles'!P$29)</f>
        <v>0</v>
      </c>
      <c r="Q39" s="34">
        <f>SUMIFS(Saisie!$I:$I,Saisie!$H:$H,'STATS Manuelles'!$A39,Saisie!$D:$D,'STATS Manuelles'!$B$27,Saisie!$A:$A,'STATS Manuelles'!Q$29)</f>
        <v>0</v>
      </c>
      <c r="R39" s="34">
        <f>SUMIFS(Saisie!$I:$I,Saisie!$H:$H,'STATS Manuelles'!$A39,Saisie!$D:$D,'STATS Manuelles'!$B$27,Saisie!$A:$A,'STATS Manuelles'!R$29)</f>
        <v>0</v>
      </c>
      <c r="S39" s="34">
        <f>SUMIFS(Saisie!$I:$I,Saisie!$H:$H,'STATS Manuelles'!$A39,Saisie!$D:$D,'STATS Manuelles'!$B$27,Saisie!$A:$A,'STATS Manuelles'!S$29)</f>
        <v>0</v>
      </c>
      <c r="T39" s="34">
        <f>SUMIFS(Saisie!$I:$I,Saisie!$H:$H,'STATS Manuelles'!$A39,Saisie!$D:$D,'STATS Manuelles'!$B$27,Saisie!$A:$A,'STATS Manuelles'!T$29)</f>
        <v>0</v>
      </c>
      <c r="U39" s="34">
        <f>SUMIFS(Saisie!$I:$I,Saisie!$H:$H,'STATS Manuelles'!$A39,Saisie!$D:$D,'STATS Manuelles'!$B$27,Saisie!$A:$A,'STATS Manuelles'!U$29)</f>
        <v>0</v>
      </c>
      <c r="V39" s="34">
        <f>SUMIFS(Saisie!$I:$I,Saisie!$H:$H,'STATS Manuelles'!$A39,Saisie!$D:$D,'STATS Manuelles'!$B$27,Saisie!$A:$A,'STATS Manuelles'!V$29)</f>
        <v>0</v>
      </c>
      <c r="W39" s="34">
        <f>SUMIFS(Saisie!$I:$I,Saisie!$H:$H,'STATS Manuelles'!$A39,Saisie!$D:$D,'STATS Manuelles'!$B$27,Saisie!$A:$A,'STATS Manuelles'!W$29)</f>
        <v>0</v>
      </c>
      <c r="X39" s="34">
        <f>SUMIFS(Saisie!$I:$I,Saisie!$H:$H,'STATS Manuelles'!$A39,Saisie!$D:$D,'STATS Manuelles'!$B$27,Saisie!$A:$A,'STATS Manuelles'!X$29)</f>
        <v>0</v>
      </c>
      <c r="Y39" s="34">
        <f>SUMIFS(Saisie!$I:$I,Saisie!$H:$H,'STATS Manuelles'!$A39,Saisie!$D:$D,'STATS Manuelles'!$B$27,Saisie!$A:$A,'STATS Manuelles'!Y$29)</f>
        <v>0</v>
      </c>
      <c r="Z39" s="34">
        <f>SUMIFS(Saisie!$I:$I,Saisie!$H:$H,'STATS Manuelles'!$A39,Saisie!$D:$D,'STATS Manuelles'!$B$27,Saisie!$A:$A,'STATS Manuelles'!Z$29)</f>
        <v>0</v>
      </c>
      <c r="AA39" s="34">
        <f>SUMIFS(Saisie!$I:$I,Saisie!$H:$H,'STATS Manuelles'!$A39,Saisie!$D:$D,'STATS Manuelles'!$B$27,Saisie!$A:$A,'STATS Manuelles'!AA$29)</f>
        <v>0</v>
      </c>
      <c r="AB39" s="34">
        <f>SUMIFS(Saisie!$I:$I,Saisie!$H:$H,'STATS Manuelles'!$A39,Saisie!$D:$D,'STATS Manuelles'!$B$27,Saisie!$A:$A,'STATS Manuelles'!AB$29)</f>
        <v>0</v>
      </c>
      <c r="AC39" s="34">
        <f>SUMIFS(Saisie!$I:$I,Saisie!$H:$H,'STATS Manuelles'!$A39,Saisie!$D:$D,'STATS Manuelles'!$B$27,Saisie!$A:$A,'STATS Manuelles'!AC$29)</f>
        <v>0</v>
      </c>
      <c r="AD39" s="34">
        <f>SUMIFS(Saisie!$I:$I,Saisie!$H:$H,'STATS Manuelles'!$A39,Saisie!$D:$D,'STATS Manuelles'!$B$27,Saisie!$A:$A,'STATS Manuelles'!AD$29)</f>
        <v>0</v>
      </c>
      <c r="AE39" s="34">
        <f>SUMIFS(Saisie!$I:$I,Saisie!$H:$H,'STATS Manuelles'!$A39,Saisie!$D:$D,'STATS Manuelles'!$B$27,Saisie!$A:$A,'STATS Manuelles'!AE$29)</f>
        <v>0</v>
      </c>
      <c r="AF39" s="34">
        <f>SUMIFS(Saisie!$I:$I,Saisie!$H:$H,'STATS Manuelles'!$A39,Saisie!$D:$D,'STATS Manuelles'!$B$27,Saisie!$A:$A,'STATS Manuelles'!AF$29)</f>
        <v>0</v>
      </c>
      <c r="AG39" s="34">
        <f>SUMIFS(Saisie!$I:$I,Saisie!$H:$H,'STATS Manuelles'!$A39,Saisie!$D:$D,'STATS Manuelles'!$B$27,Saisie!$A:$A,'STATS Manuelles'!AG$29)</f>
        <v>0</v>
      </c>
      <c r="AH39" s="34">
        <f>SUMIFS(Saisie!$I:$I,Saisie!$H:$H,'STATS Manuelles'!$A39,Saisie!$D:$D,'STATS Manuelles'!$B$27,Saisie!$A:$A,'STATS Manuelles'!AH$29)</f>
        <v>0</v>
      </c>
      <c r="AI39" s="34">
        <f>SUMIFS(Saisie!$I:$I,Saisie!$H:$H,'STATS Manuelles'!$A39,Saisie!$D:$D,'STATS Manuelles'!$B$27,Saisie!$A:$A,'STATS Manuelles'!AI$29)</f>
        <v>0</v>
      </c>
      <c r="AJ39" s="34">
        <f>SUMIFS(Saisie!$I:$I,Saisie!$H:$H,'STATS Manuelles'!$A39,Saisie!$D:$D,'STATS Manuelles'!$B$27,Saisie!$A:$A,'STATS Manuelles'!AJ$29)</f>
        <v>0</v>
      </c>
      <c r="AK39" s="34">
        <f>SUMIFS(Saisie!$I:$I,Saisie!$H:$H,'STATS Manuelles'!$A39,Saisie!$D:$D,'STATS Manuelles'!$B$27,Saisie!$A:$A,'STATS Manuelles'!AK$29)</f>
        <v>0</v>
      </c>
      <c r="AL39" s="34">
        <f>SUMIFS(Saisie!$I:$I,Saisie!$H:$H,'STATS Manuelles'!$A39,Saisie!$D:$D,'STATS Manuelles'!$B$27,Saisie!$A:$A,'STATS Manuelles'!AL$29)</f>
        <v>0</v>
      </c>
      <c r="AM39" s="34">
        <f>SUMIFS(Saisie!$I:$I,Saisie!$H:$H,'STATS Manuelles'!$A39,Saisie!$D:$D,'STATS Manuelles'!$B$27,Saisie!$A:$A,'STATS Manuelles'!AM$29)</f>
        <v>0</v>
      </c>
      <c r="AN39" s="34">
        <f>SUMIFS(Saisie!$I:$I,Saisie!$H:$H,'STATS Manuelles'!$A39,Saisie!$D:$D,'STATS Manuelles'!$B$27,Saisie!$A:$A,'STATS Manuelles'!AN$29)</f>
        <v>0</v>
      </c>
      <c r="AO39" s="34">
        <f>SUMIFS(Saisie!$I:$I,Saisie!$H:$H,'STATS Manuelles'!$A39,Saisie!$D:$D,'STATS Manuelles'!$B$27,Saisie!$A:$A,'STATS Manuelles'!AO$29)</f>
        <v>0</v>
      </c>
      <c r="AP39" s="34">
        <f>SUMIFS(Saisie!$I:$I,Saisie!$H:$H,'STATS Manuelles'!$A39,Saisie!$D:$D,'STATS Manuelles'!$B$27,Saisie!$A:$A,'STATS Manuelles'!AP$29)</f>
        <v>0</v>
      </c>
      <c r="AQ39" s="34">
        <f>SUMIFS(Saisie!$I:$I,Saisie!$H:$H,'STATS Manuelles'!$A39,Saisie!$D:$D,'STATS Manuelles'!$B$27,Saisie!$A:$A,'STATS Manuelles'!AQ$29)</f>
        <v>0</v>
      </c>
      <c r="AR39" s="34">
        <f>SUMIFS(Saisie!$I:$I,Saisie!$H:$H,'STATS Manuelles'!$A39,Saisie!$D:$D,'STATS Manuelles'!$B$27,Saisie!$A:$A,'STATS Manuelles'!AR$29)</f>
        <v>0</v>
      </c>
      <c r="AS39" s="34">
        <f>SUMIFS(Saisie!$I:$I,Saisie!$H:$H,'STATS Manuelles'!$A39,Saisie!$D:$D,'STATS Manuelles'!$B$27,Saisie!$A:$A,'STATS Manuelles'!AS$29)</f>
        <v>0</v>
      </c>
      <c r="AT39" s="34">
        <f>SUMIFS(Saisie!$I:$I,Saisie!$H:$H,'STATS Manuelles'!$A39,Saisie!$D:$D,'STATS Manuelles'!$B$27,Saisie!$A:$A,'STATS Manuelles'!AT$29)</f>
        <v>0</v>
      </c>
      <c r="AU39" s="34">
        <f>SUMIFS(Saisie!$I:$I,Saisie!$H:$H,'STATS Manuelles'!$A39,Saisie!$D:$D,'STATS Manuelles'!$B$27,Saisie!$A:$A,'STATS Manuelles'!AU$29)</f>
        <v>0</v>
      </c>
      <c r="AV39" s="34">
        <f>SUMIFS(Saisie!$I:$I,Saisie!$H:$H,'STATS Manuelles'!$A39,Saisie!$D:$D,'STATS Manuelles'!$B$27,Saisie!$A:$A,'STATS Manuelles'!AV$29)</f>
        <v>0</v>
      </c>
      <c r="AW39" s="34">
        <f>SUMIFS(Saisie!$I:$I,Saisie!$H:$H,'STATS Manuelles'!$A39,Saisie!$D:$D,'STATS Manuelles'!$B$27,Saisie!$A:$A,'STATS Manuelles'!AW$29)</f>
        <v>0</v>
      </c>
      <c r="AX39" s="34">
        <f>SUMIFS(Saisie!$I:$I,Saisie!$H:$H,'STATS Manuelles'!$A39,Saisie!$D:$D,'STATS Manuelles'!$B$27,Saisie!$A:$A,'STATS Manuelles'!AX$29)</f>
        <v>0</v>
      </c>
      <c r="AY39" s="34">
        <f>SUMIFS(Saisie!$I:$I,Saisie!$H:$H,'STATS Manuelles'!$A39,Saisie!$D:$D,'STATS Manuelles'!$B$27,Saisie!$A:$A,'STATS Manuelles'!AY$29)</f>
        <v>0</v>
      </c>
      <c r="AZ39" s="34">
        <f>SUMIFS(Saisie!$I:$I,Saisie!$H:$H,'STATS Manuelles'!$A39,Saisie!$D:$D,'STATS Manuelles'!$B$27,Saisie!$A:$A,'STATS Manuelles'!AZ$29)</f>
        <v>0</v>
      </c>
      <c r="BA39" s="34">
        <f>SUMIFS(Saisie!$I:$I,Saisie!$H:$H,'STATS Manuelles'!$A39,Saisie!$D:$D,'STATS Manuelles'!$B$27,Saisie!$A:$A,'STATS Manuelles'!BA$29)</f>
        <v>0</v>
      </c>
      <c r="BB39" s="34">
        <f>SUMIFS(Saisie!$I:$I,Saisie!$H:$H,'STATS Manuelles'!$A39,Saisie!$D:$D,'STATS Manuelles'!$B$27,Saisie!$A:$A,'STATS Manuelles'!BB$29)</f>
        <v>0</v>
      </c>
    </row>
    <row r="40" spans="1:54" x14ac:dyDescent="0.25">
      <c r="A40" s="28" t="s">
        <v>25</v>
      </c>
      <c r="B40" s="34">
        <f>SUMIFS(Saisie!$I:$I,Saisie!$H:$H,'STATS Manuelles'!$A40,Saisie!$D:$D,'STATS Manuelles'!$B$27,Saisie!$A:$A,'STATS Manuelles'!B$29)</f>
        <v>0</v>
      </c>
      <c r="C40" s="34">
        <f>SUMIFS(Saisie!$I:$I,Saisie!$H:$H,'STATS Manuelles'!$A40,Saisie!$D:$D,'STATS Manuelles'!$B$27,Saisie!$A:$A,'STATS Manuelles'!C$29)</f>
        <v>0</v>
      </c>
      <c r="D40" s="34">
        <f>SUMIFS(Saisie!$I:$I,Saisie!$H:$H,'STATS Manuelles'!$A40,Saisie!$D:$D,'STATS Manuelles'!$B$27,Saisie!$A:$A,'STATS Manuelles'!D$29)</f>
        <v>0</v>
      </c>
      <c r="E40" s="34">
        <f>SUMIFS(Saisie!$I:$I,Saisie!$H:$H,'STATS Manuelles'!$A40,Saisie!$D:$D,'STATS Manuelles'!$B$27,Saisie!$A:$A,'STATS Manuelles'!E$29)</f>
        <v>20</v>
      </c>
      <c r="F40" s="34">
        <f>SUMIFS(Saisie!$I:$I,Saisie!$H:$H,'STATS Manuelles'!$A40,Saisie!$D:$D,'STATS Manuelles'!$B$27,Saisie!$A:$A,'STATS Manuelles'!F$29)</f>
        <v>32</v>
      </c>
      <c r="G40" s="34">
        <f>SUMIFS(Saisie!$I:$I,Saisie!$H:$H,'STATS Manuelles'!$A40,Saisie!$D:$D,'STATS Manuelles'!$B$27,Saisie!$A:$A,'STATS Manuelles'!G$29)</f>
        <v>0</v>
      </c>
      <c r="H40" s="34">
        <f>SUMIFS(Saisie!$I:$I,Saisie!$H:$H,'STATS Manuelles'!$A40,Saisie!$D:$D,'STATS Manuelles'!$B$27,Saisie!$A:$A,'STATS Manuelles'!H$29)</f>
        <v>0</v>
      </c>
      <c r="I40" s="34">
        <f>SUMIFS(Saisie!$I:$I,Saisie!$H:$H,'STATS Manuelles'!$A40,Saisie!$D:$D,'STATS Manuelles'!$B$27,Saisie!$A:$A,'STATS Manuelles'!I$29)</f>
        <v>0</v>
      </c>
      <c r="J40" s="34">
        <f>SUMIFS(Saisie!$I:$I,Saisie!$H:$H,'STATS Manuelles'!$A40,Saisie!$D:$D,'STATS Manuelles'!$B$27,Saisie!$A:$A,'STATS Manuelles'!J$29)</f>
        <v>0</v>
      </c>
      <c r="K40" s="34">
        <f>SUMIFS(Saisie!$I:$I,Saisie!$H:$H,'STATS Manuelles'!$A40,Saisie!$D:$D,'STATS Manuelles'!$B$27,Saisie!$A:$A,'STATS Manuelles'!K$29)</f>
        <v>0</v>
      </c>
      <c r="L40" s="34">
        <f>SUMIFS(Saisie!$I:$I,Saisie!$H:$H,'STATS Manuelles'!$A40,Saisie!$D:$D,'STATS Manuelles'!$B$27,Saisie!$A:$A,'STATS Manuelles'!L$29)</f>
        <v>0</v>
      </c>
      <c r="M40" s="34">
        <f>SUMIFS(Saisie!$I:$I,Saisie!$H:$H,'STATS Manuelles'!$A40,Saisie!$D:$D,'STATS Manuelles'!$B$27,Saisie!$A:$A,'STATS Manuelles'!M$29)</f>
        <v>0</v>
      </c>
      <c r="N40" s="34">
        <f>SUMIFS(Saisie!$I:$I,Saisie!$H:$H,'STATS Manuelles'!$A40,Saisie!$D:$D,'STATS Manuelles'!$B$27,Saisie!$A:$A,'STATS Manuelles'!N$29)</f>
        <v>0</v>
      </c>
      <c r="O40" s="34">
        <f>SUMIFS(Saisie!$I:$I,Saisie!$H:$H,'STATS Manuelles'!$A40,Saisie!$D:$D,'STATS Manuelles'!$B$27,Saisie!$A:$A,'STATS Manuelles'!O$29)</f>
        <v>0</v>
      </c>
      <c r="P40" s="34">
        <f>SUMIFS(Saisie!$I:$I,Saisie!$H:$H,'STATS Manuelles'!$A40,Saisie!$D:$D,'STATS Manuelles'!$B$27,Saisie!$A:$A,'STATS Manuelles'!P$29)</f>
        <v>0</v>
      </c>
      <c r="Q40" s="34">
        <f>SUMIFS(Saisie!$I:$I,Saisie!$H:$H,'STATS Manuelles'!$A40,Saisie!$D:$D,'STATS Manuelles'!$B$27,Saisie!$A:$A,'STATS Manuelles'!Q$29)</f>
        <v>0</v>
      </c>
      <c r="R40" s="34">
        <f>SUMIFS(Saisie!$I:$I,Saisie!$H:$H,'STATS Manuelles'!$A40,Saisie!$D:$D,'STATS Manuelles'!$B$27,Saisie!$A:$A,'STATS Manuelles'!R$29)</f>
        <v>0</v>
      </c>
      <c r="S40" s="34">
        <f>SUMIFS(Saisie!$I:$I,Saisie!$H:$H,'STATS Manuelles'!$A40,Saisie!$D:$D,'STATS Manuelles'!$B$27,Saisie!$A:$A,'STATS Manuelles'!S$29)</f>
        <v>0</v>
      </c>
      <c r="T40" s="34">
        <f>SUMIFS(Saisie!$I:$I,Saisie!$H:$H,'STATS Manuelles'!$A40,Saisie!$D:$D,'STATS Manuelles'!$B$27,Saisie!$A:$A,'STATS Manuelles'!T$29)</f>
        <v>0</v>
      </c>
      <c r="U40" s="34">
        <f>SUMIFS(Saisie!$I:$I,Saisie!$H:$H,'STATS Manuelles'!$A40,Saisie!$D:$D,'STATS Manuelles'!$B$27,Saisie!$A:$A,'STATS Manuelles'!U$29)</f>
        <v>0</v>
      </c>
      <c r="V40" s="34">
        <f>SUMIFS(Saisie!$I:$I,Saisie!$H:$H,'STATS Manuelles'!$A40,Saisie!$D:$D,'STATS Manuelles'!$B$27,Saisie!$A:$A,'STATS Manuelles'!V$29)</f>
        <v>0</v>
      </c>
      <c r="W40" s="34">
        <f>SUMIFS(Saisie!$I:$I,Saisie!$H:$H,'STATS Manuelles'!$A40,Saisie!$D:$D,'STATS Manuelles'!$B$27,Saisie!$A:$A,'STATS Manuelles'!W$29)</f>
        <v>0</v>
      </c>
      <c r="X40" s="34">
        <f>SUMIFS(Saisie!$I:$I,Saisie!$H:$H,'STATS Manuelles'!$A40,Saisie!$D:$D,'STATS Manuelles'!$B$27,Saisie!$A:$A,'STATS Manuelles'!X$29)</f>
        <v>0</v>
      </c>
      <c r="Y40" s="34">
        <f>SUMIFS(Saisie!$I:$I,Saisie!$H:$H,'STATS Manuelles'!$A40,Saisie!$D:$D,'STATS Manuelles'!$B$27,Saisie!$A:$A,'STATS Manuelles'!Y$29)</f>
        <v>0</v>
      </c>
      <c r="Z40" s="34">
        <f>SUMIFS(Saisie!$I:$I,Saisie!$H:$H,'STATS Manuelles'!$A40,Saisie!$D:$D,'STATS Manuelles'!$B$27,Saisie!$A:$A,'STATS Manuelles'!Z$29)</f>
        <v>0</v>
      </c>
      <c r="AA40" s="34">
        <f>SUMIFS(Saisie!$I:$I,Saisie!$H:$H,'STATS Manuelles'!$A40,Saisie!$D:$D,'STATS Manuelles'!$B$27,Saisie!$A:$A,'STATS Manuelles'!AA$29)</f>
        <v>0</v>
      </c>
      <c r="AB40" s="34">
        <f>SUMIFS(Saisie!$I:$I,Saisie!$H:$H,'STATS Manuelles'!$A40,Saisie!$D:$D,'STATS Manuelles'!$B$27,Saisie!$A:$A,'STATS Manuelles'!AB$29)</f>
        <v>0</v>
      </c>
      <c r="AC40" s="34">
        <f>SUMIFS(Saisie!$I:$I,Saisie!$H:$H,'STATS Manuelles'!$A40,Saisie!$D:$D,'STATS Manuelles'!$B$27,Saisie!$A:$A,'STATS Manuelles'!AC$29)</f>
        <v>0</v>
      </c>
      <c r="AD40" s="34">
        <f>SUMIFS(Saisie!$I:$I,Saisie!$H:$H,'STATS Manuelles'!$A40,Saisie!$D:$D,'STATS Manuelles'!$B$27,Saisie!$A:$A,'STATS Manuelles'!AD$29)</f>
        <v>0</v>
      </c>
      <c r="AE40" s="34">
        <f>SUMIFS(Saisie!$I:$I,Saisie!$H:$H,'STATS Manuelles'!$A40,Saisie!$D:$D,'STATS Manuelles'!$B$27,Saisie!$A:$A,'STATS Manuelles'!AE$29)</f>
        <v>0</v>
      </c>
      <c r="AF40" s="34">
        <f>SUMIFS(Saisie!$I:$I,Saisie!$H:$H,'STATS Manuelles'!$A40,Saisie!$D:$D,'STATS Manuelles'!$B$27,Saisie!$A:$A,'STATS Manuelles'!AF$29)</f>
        <v>0</v>
      </c>
      <c r="AG40" s="34">
        <f>SUMIFS(Saisie!$I:$I,Saisie!$H:$H,'STATS Manuelles'!$A40,Saisie!$D:$D,'STATS Manuelles'!$B$27,Saisie!$A:$A,'STATS Manuelles'!AG$29)</f>
        <v>0</v>
      </c>
      <c r="AH40" s="34">
        <f>SUMIFS(Saisie!$I:$I,Saisie!$H:$H,'STATS Manuelles'!$A40,Saisie!$D:$D,'STATS Manuelles'!$B$27,Saisie!$A:$A,'STATS Manuelles'!AH$29)</f>
        <v>0</v>
      </c>
      <c r="AI40" s="34">
        <f>SUMIFS(Saisie!$I:$I,Saisie!$H:$H,'STATS Manuelles'!$A40,Saisie!$D:$D,'STATS Manuelles'!$B$27,Saisie!$A:$A,'STATS Manuelles'!AI$29)</f>
        <v>0</v>
      </c>
      <c r="AJ40" s="34">
        <f>SUMIFS(Saisie!$I:$I,Saisie!$H:$H,'STATS Manuelles'!$A40,Saisie!$D:$D,'STATS Manuelles'!$B$27,Saisie!$A:$A,'STATS Manuelles'!AJ$29)</f>
        <v>0</v>
      </c>
      <c r="AK40" s="34">
        <f>SUMIFS(Saisie!$I:$I,Saisie!$H:$H,'STATS Manuelles'!$A40,Saisie!$D:$D,'STATS Manuelles'!$B$27,Saisie!$A:$A,'STATS Manuelles'!AK$29)</f>
        <v>0</v>
      </c>
      <c r="AL40" s="34">
        <f>SUMIFS(Saisie!$I:$I,Saisie!$H:$H,'STATS Manuelles'!$A40,Saisie!$D:$D,'STATS Manuelles'!$B$27,Saisie!$A:$A,'STATS Manuelles'!AL$29)</f>
        <v>0</v>
      </c>
      <c r="AM40" s="34">
        <f>SUMIFS(Saisie!$I:$I,Saisie!$H:$H,'STATS Manuelles'!$A40,Saisie!$D:$D,'STATS Manuelles'!$B$27,Saisie!$A:$A,'STATS Manuelles'!AM$29)</f>
        <v>0</v>
      </c>
      <c r="AN40" s="34">
        <f>SUMIFS(Saisie!$I:$I,Saisie!$H:$H,'STATS Manuelles'!$A40,Saisie!$D:$D,'STATS Manuelles'!$B$27,Saisie!$A:$A,'STATS Manuelles'!AN$29)</f>
        <v>0</v>
      </c>
      <c r="AO40" s="34">
        <f>SUMIFS(Saisie!$I:$I,Saisie!$H:$H,'STATS Manuelles'!$A40,Saisie!$D:$D,'STATS Manuelles'!$B$27,Saisie!$A:$A,'STATS Manuelles'!AO$29)</f>
        <v>0</v>
      </c>
      <c r="AP40" s="34">
        <f>SUMIFS(Saisie!$I:$I,Saisie!$H:$H,'STATS Manuelles'!$A40,Saisie!$D:$D,'STATS Manuelles'!$B$27,Saisie!$A:$A,'STATS Manuelles'!AP$29)</f>
        <v>0</v>
      </c>
      <c r="AQ40" s="34">
        <f>SUMIFS(Saisie!$I:$I,Saisie!$H:$H,'STATS Manuelles'!$A40,Saisie!$D:$D,'STATS Manuelles'!$B$27,Saisie!$A:$A,'STATS Manuelles'!AQ$29)</f>
        <v>0</v>
      </c>
      <c r="AR40" s="34">
        <f>SUMIFS(Saisie!$I:$I,Saisie!$H:$H,'STATS Manuelles'!$A40,Saisie!$D:$D,'STATS Manuelles'!$B$27,Saisie!$A:$A,'STATS Manuelles'!AR$29)</f>
        <v>0</v>
      </c>
      <c r="AS40" s="34">
        <f>SUMIFS(Saisie!$I:$I,Saisie!$H:$H,'STATS Manuelles'!$A40,Saisie!$D:$D,'STATS Manuelles'!$B$27,Saisie!$A:$A,'STATS Manuelles'!AS$29)</f>
        <v>0</v>
      </c>
      <c r="AT40" s="34">
        <f>SUMIFS(Saisie!$I:$I,Saisie!$H:$H,'STATS Manuelles'!$A40,Saisie!$D:$D,'STATS Manuelles'!$B$27,Saisie!$A:$A,'STATS Manuelles'!AT$29)</f>
        <v>0</v>
      </c>
      <c r="AU40" s="34">
        <f>SUMIFS(Saisie!$I:$I,Saisie!$H:$H,'STATS Manuelles'!$A40,Saisie!$D:$D,'STATS Manuelles'!$B$27,Saisie!$A:$A,'STATS Manuelles'!AU$29)</f>
        <v>0</v>
      </c>
      <c r="AV40" s="34">
        <f>SUMIFS(Saisie!$I:$I,Saisie!$H:$H,'STATS Manuelles'!$A40,Saisie!$D:$D,'STATS Manuelles'!$B$27,Saisie!$A:$A,'STATS Manuelles'!AV$29)</f>
        <v>0</v>
      </c>
      <c r="AW40" s="34">
        <f>SUMIFS(Saisie!$I:$I,Saisie!$H:$H,'STATS Manuelles'!$A40,Saisie!$D:$D,'STATS Manuelles'!$B$27,Saisie!$A:$A,'STATS Manuelles'!AW$29)</f>
        <v>0</v>
      </c>
      <c r="AX40" s="34">
        <f>SUMIFS(Saisie!$I:$I,Saisie!$H:$H,'STATS Manuelles'!$A40,Saisie!$D:$D,'STATS Manuelles'!$B$27,Saisie!$A:$A,'STATS Manuelles'!AX$29)</f>
        <v>0</v>
      </c>
      <c r="AY40" s="34">
        <f>SUMIFS(Saisie!$I:$I,Saisie!$H:$H,'STATS Manuelles'!$A40,Saisie!$D:$D,'STATS Manuelles'!$B$27,Saisie!$A:$A,'STATS Manuelles'!AY$29)</f>
        <v>0</v>
      </c>
      <c r="AZ40" s="34">
        <f>SUMIFS(Saisie!$I:$I,Saisie!$H:$H,'STATS Manuelles'!$A40,Saisie!$D:$D,'STATS Manuelles'!$B$27,Saisie!$A:$A,'STATS Manuelles'!AZ$29)</f>
        <v>0</v>
      </c>
      <c r="BA40" s="34">
        <f>SUMIFS(Saisie!$I:$I,Saisie!$H:$H,'STATS Manuelles'!$A40,Saisie!$D:$D,'STATS Manuelles'!$B$27,Saisie!$A:$A,'STATS Manuelles'!BA$29)</f>
        <v>0</v>
      </c>
      <c r="BB40" s="34">
        <f>SUMIFS(Saisie!$I:$I,Saisie!$H:$H,'STATS Manuelles'!$A40,Saisie!$D:$D,'STATS Manuelles'!$B$27,Saisie!$A:$A,'STATS Manuelles'!BB$29)</f>
        <v>0</v>
      </c>
    </row>
    <row r="41" spans="1:54" x14ac:dyDescent="0.25">
      <c r="A41" s="28" t="s">
        <v>14</v>
      </c>
      <c r="B41" s="34">
        <f>SUMIFS(Saisie!$I:$I,Saisie!$H:$H,'STATS Manuelles'!$A41,Saisie!$D:$D,'STATS Manuelles'!$B$27,Saisie!$A:$A,'STATS Manuelles'!B$29)</f>
        <v>0</v>
      </c>
      <c r="C41" s="34">
        <f>SUMIFS(Saisie!$I:$I,Saisie!$H:$H,'STATS Manuelles'!$A41,Saisie!$D:$D,'STATS Manuelles'!$B$27,Saisie!$A:$A,'STATS Manuelles'!C$29)</f>
        <v>0</v>
      </c>
      <c r="D41" s="34">
        <f>SUMIFS(Saisie!$I:$I,Saisie!$H:$H,'STATS Manuelles'!$A41,Saisie!$D:$D,'STATS Manuelles'!$B$27,Saisie!$A:$A,'STATS Manuelles'!D$29)</f>
        <v>27</v>
      </c>
      <c r="E41" s="34">
        <f>SUMIFS(Saisie!$I:$I,Saisie!$H:$H,'STATS Manuelles'!$A41,Saisie!$D:$D,'STATS Manuelles'!$B$27,Saisie!$A:$A,'STATS Manuelles'!E$29)</f>
        <v>215</v>
      </c>
      <c r="F41" s="34">
        <f>SUMIFS(Saisie!$I:$I,Saisie!$H:$H,'STATS Manuelles'!$A41,Saisie!$D:$D,'STATS Manuelles'!$B$27,Saisie!$A:$A,'STATS Manuelles'!F$29)</f>
        <v>0</v>
      </c>
      <c r="G41" s="34">
        <f>SUMIFS(Saisie!$I:$I,Saisie!$H:$H,'STATS Manuelles'!$A41,Saisie!$D:$D,'STATS Manuelles'!$B$27,Saisie!$A:$A,'STATS Manuelles'!G$29)</f>
        <v>0</v>
      </c>
      <c r="H41" s="34">
        <f>SUMIFS(Saisie!$I:$I,Saisie!$H:$H,'STATS Manuelles'!$A41,Saisie!$D:$D,'STATS Manuelles'!$B$27,Saisie!$A:$A,'STATS Manuelles'!H$29)</f>
        <v>0</v>
      </c>
      <c r="I41" s="34">
        <f>SUMIFS(Saisie!$I:$I,Saisie!$H:$H,'STATS Manuelles'!$A41,Saisie!$D:$D,'STATS Manuelles'!$B$27,Saisie!$A:$A,'STATS Manuelles'!I$29)</f>
        <v>0</v>
      </c>
      <c r="J41" s="34">
        <f>SUMIFS(Saisie!$I:$I,Saisie!$H:$H,'STATS Manuelles'!$A41,Saisie!$D:$D,'STATS Manuelles'!$B$27,Saisie!$A:$A,'STATS Manuelles'!J$29)</f>
        <v>0</v>
      </c>
      <c r="K41" s="34">
        <f>SUMIFS(Saisie!$I:$I,Saisie!$H:$H,'STATS Manuelles'!$A41,Saisie!$D:$D,'STATS Manuelles'!$B$27,Saisie!$A:$A,'STATS Manuelles'!K$29)</f>
        <v>0</v>
      </c>
      <c r="L41" s="34">
        <f>SUMIFS(Saisie!$I:$I,Saisie!$H:$H,'STATS Manuelles'!$A41,Saisie!$D:$D,'STATS Manuelles'!$B$27,Saisie!$A:$A,'STATS Manuelles'!L$29)</f>
        <v>0</v>
      </c>
      <c r="M41" s="34">
        <f>SUMIFS(Saisie!$I:$I,Saisie!$H:$H,'STATS Manuelles'!$A41,Saisie!$D:$D,'STATS Manuelles'!$B$27,Saisie!$A:$A,'STATS Manuelles'!M$29)</f>
        <v>0</v>
      </c>
      <c r="N41" s="34">
        <f>SUMIFS(Saisie!$I:$I,Saisie!$H:$H,'STATS Manuelles'!$A41,Saisie!$D:$D,'STATS Manuelles'!$B$27,Saisie!$A:$A,'STATS Manuelles'!N$29)</f>
        <v>0</v>
      </c>
      <c r="O41" s="34">
        <f>SUMIFS(Saisie!$I:$I,Saisie!$H:$H,'STATS Manuelles'!$A41,Saisie!$D:$D,'STATS Manuelles'!$B$27,Saisie!$A:$A,'STATS Manuelles'!O$29)</f>
        <v>0</v>
      </c>
      <c r="P41" s="34">
        <f>SUMIFS(Saisie!$I:$I,Saisie!$H:$H,'STATS Manuelles'!$A41,Saisie!$D:$D,'STATS Manuelles'!$B$27,Saisie!$A:$A,'STATS Manuelles'!P$29)</f>
        <v>0</v>
      </c>
      <c r="Q41" s="34">
        <f>SUMIFS(Saisie!$I:$I,Saisie!$H:$H,'STATS Manuelles'!$A41,Saisie!$D:$D,'STATS Manuelles'!$B$27,Saisie!$A:$A,'STATS Manuelles'!Q$29)</f>
        <v>0</v>
      </c>
      <c r="R41" s="34">
        <f>SUMIFS(Saisie!$I:$I,Saisie!$H:$H,'STATS Manuelles'!$A41,Saisie!$D:$D,'STATS Manuelles'!$B$27,Saisie!$A:$A,'STATS Manuelles'!R$29)</f>
        <v>0</v>
      </c>
      <c r="S41" s="34">
        <f>SUMIFS(Saisie!$I:$I,Saisie!$H:$H,'STATS Manuelles'!$A41,Saisie!$D:$D,'STATS Manuelles'!$B$27,Saisie!$A:$A,'STATS Manuelles'!S$29)</f>
        <v>0</v>
      </c>
      <c r="T41" s="34">
        <f>SUMIFS(Saisie!$I:$I,Saisie!$H:$H,'STATS Manuelles'!$A41,Saisie!$D:$D,'STATS Manuelles'!$B$27,Saisie!$A:$A,'STATS Manuelles'!T$29)</f>
        <v>0</v>
      </c>
      <c r="U41" s="34">
        <f>SUMIFS(Saisie!$I:$I,Saisie!$H:$H,'STATS Manuelles'!$A41,Saisie!$D:$D,'STATS Manuelles'!$B$27,Saisie!$A:$A,'STATS Manuelles'!U$29)</f>
        <v>0</v>
      </c>
      <c r="V41" s="34">
        <f>SUMIFS(Saisie!$I:$I,Saisie!$H:$H,'STATS Manuelles'!$A41,Saisie!$D:$D,'STATS Manuelles'!$B$27,Saisie!$A:$A,'STATS Manuelles'!V$29)</f>
        <v>0</v>
      </c>
      <c r="W41" s="34">
        <f>SUMIFS(Saisie!$I:$I,Saisie!$H:$H,'STATS Manuelles'!$A41,Saisie!$D:$D,'STATS Manuelles'!$B$27,Saisie!$A:$A,'STATS Manuelles'!W$29)</f>
        <v>0</v>
      </c>
      <c r="X41" s="34">
        <f>SUMIFS(Saisie!$I:$I,Saisie!$H:$H,'STATS Manuelles'!$A41,Saisie!$D:$D,'STATS Manuelles'!$B$27,Saisie!$A:$A,'STATS Manuelles'!X$29)</f>
        <v>0</v>
      </c>
      <c r="Y41" s="34">
        <f>SUMIFS(Saisie!$I:$I,Saisie!$H:$H,'STATS Manuelles'!$A41,Saisie!$D:$D,'STATS Manuelles'!$B$27,Saisie!$A:$A,'STATS Manuelles'!Y$29)</f>
        <v>0</v>
      </c>
      <c r="Z41" s="34">
        <f>SUMIFS(Saisie!$I:$I,Saisie!$H:$H,'STATS Manuelles'!$A41,Saisie!$D:$D,'STATS Manuelles'!$B$27,Saisie!$A:$A,'STATS Manuelles'!Z$29)</f>
        <v>0</v>
      </c>
      <c r="AA41" s="34">
        <f>SUMIFS(Saisie!$I:$I,Saisie!$H:$H,'STATS Manuelles'!$A41,Saisie!$D:$D,'STATS Manuelles'!$B$27,Saisie!$A:$A,'STATS Manuelles'!AA$29)</f>
        <v>0</v>
      </c>
      <c r="AB41" s="34">
        <f>SUMIFS(Saisie!$I:$I,Saisie!$H:$H,'STATS Manuelles'!$A41,Saisie!$D:$D,'STATS Manuelles'!$B$27,Saisie!$A:$A,'STATS Manuelles'!AB$29)</f>
        <v>0</v>
      </c>
      <c r="AC41" s="34">
        <f>SUMIFS(Saisie!$I:$I,Saisie!$H:$H,'STATS Manuelles'!$A41,Saisie!$D:$D,'STATS Manuelles'!$B$27,Saisie!$A:$A,'STATS Manuelles'!AC$29)</f>
        <v>0</v>
      </c>
      <c r="AD41" s="34">
        <f>SUMIFS(Saisie!$I:$I,Saisie!$H:$H,'STATS Manuelles'!$A41,Saisie!$D:$D,'STATS Manuelles'!$B$27,Saisie!$A:$A,'STATS Manuelles'!AD$29)</f>
        <v>0</v>
      </c>
      <c r="AE41" s="34">
        <f>SUMIFS(Saisie!$I:$I,Saisie!$H:$H,'STATS Manuelles'!$A41,Saisie!$D:$D,'STATS Manuelles'!$B$27,Saisie!$A:$A,'STATS Manuelles'!AE$29)</f>
        <v>0</v>
      </c>
      <c r="AF41" s="34">
        <f>SUMIFS(Saisie!$I:$I,Saisie!$H:$H,'STATS Manuelles'!$A41,Saisie!$D:$D,'STATS Manuelles'!$B$27,Saisie!$A:$A,'STATS Manuelles'!AF$29)</f>
        <v>0</v>
      </c>
      <c r="AG41" s="34">
        <f>SUMIFS(Saisie!$I:$I,Saisie!$H:$H,'STATS Manuelles'!$A41,Saisie!$D:$D,'STATS Manuelles'!$B$27,Saisie!$A:$A,'STATS Manuelles'!AG$29)</f>
        <v>0</v>
      </c>
      <c r="AH41" s="34">
        <f>SUMIFS(Saisie!$I:$I,Saisie!$H:$H,'STATS Manuelles'!$A41,Saisie!$D:$D,'STATS Manuelles'!$B$27,Saisie!$A:$A,'STATS Manuelles'!AH$29)</f>
        <v>0</v>
      </c>
      <c r="AI41" s="34">
        <f>SUMIFS(Saisie!$I:$I,Saisie!$H:$H,'STATS Manuelles'!$A41,Saisie!$D:$D,'STATS Manuelles'!$B$27,Saisie!$A:$A,'STATS Manuelles'!AI$29)</f>
        <v>0</v>
      </c>
      <c r="AJ41" s="34">
        <f>SUMIFS(Saisie!$I:$I,Saisie!$H:$H,'STATS Manuelles'!$A41,Saisie!$D:$D,'STATS Manuelles'!$B$27,Saisie!$A:$A,'STATS Manuelles'!AJ$29)</f>
        <v>0</v>
      </c>
      <c r="AK41" s="34">
        <f>SUMIFS(Saisie!$I:$I,Saisie!$H:$H,'STATS Manuelles'!$A41,Saisie!$D:$D,'STATS Manuelles'!$B$27,Saisie!$A:$A,'STATS Manuelles'!AK$29)</f>
        <v>0</v>
      </c>
      <c r="AL41" s="34">
        <f>SUMIFS(Saisie!$I:$I,Saisie!$H:$H,'STATS Manuelles'!$A41,Saisie!$D:$D,'STATS Manuelles'!$B$27,Saisie!$A:$A,'STATS Manuelles'!AL$29)</f>
        <v>0</v>
      </c>
      <c r="AM41" s="34">
        <f>SUMIFS(Saisie!$I:$I,Saisie!$H:$H,'STATS Manuelles'!$A41,Saisie!$D:$D,'STATS Manuelles'!$B$27,Saisie!$A:$A,'STATS Manuelles'!AM$29)</f>
        <v>0</v>
      </c>
      <c r="AN41" s="34">
        <f>SUMIFS(Saisie!$I:$I,Saisie!$H:$H,'STATS Manuelles'!$A41,Saisie!$D:$D,'STATS Manuelles'!$B$27,Saisie!$A:$A,'STATS Manuelles'!AN$29)</f>
        <v>0</v>
      </c>
      <c r="AO41" s="34">
        <f>SUMIFS(Saisie!$I:$I,Saisie!$H:$H,'STATS Manuelles'!$A41,Saisie!$D:$D,'STATS Manuelles'!$B$27,Saisie!$A:$A,'STATS Manuelles'!AO$29)</f>
        <v>0</v>
      </c>
      <c r="AP41" s="34">
        <f>SUMIFS(Saisie!$I:$I,Saisie!$H:$H,'STATS Manuelles'!$A41,Saisie!$D:$D,'STATS Manuelles'!$B$27,Saisie!$A:$A,'STATS Manuelles'!AP$29)</f>
        <v>0</v>
      </c>
      <c r="AQ41" s="34">
        <f>SUMIFS(Saisie!$I:$I,Saisie!$H:$H,'STATS Manuelles'!$A41,Saisie!$D:$D,'STATS Manuelles'!$B$27,Saisie!$A:$A,'STATS Manuelles'!AQ$29)</f>
        <v>0</v>
      </c>
      <c r="AR41" s="34">
        <f>SUMIFS(Saisie!$I:$I,Saisie!$H:$H,'STATS Manuelles'!$A41,Saisie!$D:$D,'STATS Manuelles'!$B$27,Saisie!$A:$A,'STATS Manuelles'!AR$29)</f>
        <v>0</v>
      </c>
      <c r="AS41" s="34">
        <f>SUMIFS(Saisie!$I:$I,Saisie!$H:$H,'STATS Manuelles'!$A41,Saisie!$D:$D,'STATS Manuelles'!$B$27,Saisie!$A:$A,'STATS Manuelles'!AS$29)</f>
        <v>0</v>
      </c>
      <c r="AT41" s="34">
        <f>SUMIFS(Saisie!$I:$I,Saisie!$H:$H,'STATS Manuelles'!$A41,Saisie!$D:$D,'STATS Manuelles'!$B$27,Saisie!$A:$A,'STATS Manuelles'!AT$29)</f>
        <v>0</v>
      </c>
      <c r="AU41" s="34">
        <f>SUMIFS(Saisie!$I:$I,Saisie!$H:$H,'STATS Manuelles'!$A41,Saisie!$D:$D,'STATS Manuelles'!$B$27,Saisie!$A:$A,'STATS Manuelles'!AU$29)</f>
        <v>0</v>
      </c>
      <c r="AV41" s="34">
        <f>SUMIFS(Saisie!$I:$I,Saisie!$H:$H,'STATS Manuelles'!$A41,Saisie!$D:$D,'STATS Manuelles'!$B$27,Saisie!$A:$A,'STATS Manuelles'!AV$29)</f>
        <v>0</v>
      </c>
      <c r="AW41" s="34">
        <f>SUMIFS(Saisie!$I:$I,Saisie!$H:$H,'STATS Manuelles'!$A41,Saisie!$D:$D,'STATS Manuelles'!$B$27,Saisie!$A:$A,'STATS Manuelles'!AW$29)</f>
        <v>0</v>
      </c>
      <c r="AX41" s="34">
        <f>SUMIFS(Saisie!$I:$I,Saisie!$H:$H,'STATS Manuelles'!$A41,Saisie!$D:$D,'STATS Manuelles'!$B$27,Saisie!$A:$A,'STATS Manuelles'!AX$29)</f>
        <v>0</v>
      </c>
      <c r="AY41" s="34">
        <f>SUMIFS(Saisie!$I:$I,Saisie!$H:$H,'STATS Manuelles'!$A41,Saisie!$D:$D,'STATS Manuelles'!$B$27,Saisie!$A:$A,'STATS Manuelles'!AY$29)</f>
        <v>0</v>
      </c>
      <c r="AZ41" s="34">
        <f>SUMIFS(Saisie!$I:$I,Saisie!$H:$H,'STATS Manuelles'!$A41,Saisie!$D:$D,'STATS Manuelles'!$B$27,Saisie!$A:$A,'STATS Manuelles'!AZ$29)</f>
        <v>0</v>
      </c>
      <c r="BA41" s="34">
        <f>SUMIFS(Saisie!$I:$I,Saisie!$H:$H,'STATS Manuelles'!$A41,Saisie!$D:$D,'STATS Manuelles'!$B$27,Saisie!$A:$A,'STATS Manuelles'!BA$29)</f>
        <v>0</v>
      </c>
      <c r="BB41" s="34">
        <f>SUMIFS(Saisie!$I:$I,Saisie!$H:$H,'STATS Manuelles'!$A41,Saisie!$D:$D,'STATS Manuelles'!$B$27,Saisie!$A:$A,'STATS Manuelles'!BB$29)</f>
        <v>0</v>
      </c>
    </row>
    <row r="42" spans="1:54" x14ac:dyDescent="0.25">
      <c r="A42" s="28" t="s">
        <v>24</v>
      </c>
      <c r="B42" s="34">
        <f>SUMIFS(Saisie!$I:$I,Saisie!$H:$H,'STATS Manuelles'!$A42,Saisie!$D:$D,'STATS Manuelles'!$B$27,Saisie!$A:$A,'STATS Manuelles'!B$29)</f>
        <v>0</v>
      </c>
      <c r="C42" s="34">
        <f>SUMIFS(Saisie!$I:$I,Saisie!$H:$H,'STATS Manuelles'!$A42,Saisie!$D:$D,'STATS Manuelles'!$B$27,Saisie!$A:$A,'STATS Manuelles'!C$29)</f>
        <v>0</v>
      </c>
      <c r="D42" s="34">
        <f>SUMIFS(Saisie!$I:$I,Saisie!$H:$H,'STATS Manuelles'!$A42,Saisie!$D:$D,'STATS Manuelles'!$B$27,Saisie!$A:$A,'STATS Manuelles'!D$29)</f>
        <v>0</v>
      </c>
      <c r="E42" s="34">
        <f>SUMIFS(Saisie!$I:$I,Saisie!$H:$H,'STATS Manuelles'!$A42,Saisie!$D:$D,'STATS Manuelles'!$B$27,Saisie!$A:$A,'STATS Manuelles'!E$29)</f>
        <v>15</v>
      </c>
      <c r="F42" s="34">
        <f>SUMIFS(Saisie!$I:$I,Saisie!$H:$H,'STATS Manuelles'!$A42,Saisie!$D:$D,'STATS Manuelles'!$B$27,Saisie!$A:$A,'STATS Manuelles'!F$29)</f>
        <v>0</v>
      </c>
      <c r="G42" s="34">
        <f>SUMIFS(Saisie!$I:$I,Saisie!$H:$H,'STATS Manuelles'!$A42,Saisie!$D:$D,'STATS Manuelles'!$B$27,Saisie!$A:$A,'STATS Manuelles'!G$29)</f>
        <v>0</v>
      </c>
      <c r="H42" s="34">
        <f>SUMIFS(Saisie!$I:$I,Saisie!$H:$H,'STATS Manuelles'!$A42,Saisie!$D:$D,'STATS Manuelles'!$B$27,Saisie!$A:$A,'STATS Manuelles'!H$29)</f>
        <v>0</v>
      </c>
      <c r="I42" s="34">
        <f>SUMIFS(Saisie!$I:$I,Saisie!$H:$H,'STATS Manuelles'!$A42,Saisie!$D:$D,'STATS Manuelles'!$B$27,Saisie!$A:$A,'STATS Manuelles'!I$29)</f>
        <v>0</v>
      </c>
      <c r="J42" s="34">
        <f>SUMIFS(Saisie!$I:$I,Saisie!$H:$H,'STATS Manuelles'!$A42,Saisie!$D:$D,'STATS Manuelles'!$B$27,Saisie!$A:$A,'STATS Manuelles'!J$29)</f>
        <v>0</v>
      </c>
      <c r="K42" s="34">
        <f>SUMIFS(Saisie!$I:$I,Saisie!$H:$H,'STATS Manuelles'!$A42,Saisie!$D:$D,'STATS Manuelles'!$B$27,Saisie!$A:$A,'STATS Manuelles'!K$29)</f>
        <v>0</v>
      </c>
      <c r="L42" s="34">
        <f>SUMIFS(Saisie!$I:$I,Saisie!$H:$H,'STATS Manuelles'!$A42,Saisie!$D:$D,'STATS Manuelles'!$B$27,Saisie!$A:$A,'STATS Manuelles'!L$29)</f>
        <v>0</v>
      </c>
      <c r="M42" s="34">
        <f>SUMIFS(Saisie!$I:$I,Saisie!$H:$H,'STATS Manuelles'!$A42,Saisie!$D:$D,'STATS Manuelles'!$B$27,Saisie!$A:$A,'STATS Manuelles'!M$29)</f>
        <v>0</v>
      </c>
      <c r="N42" s="34">
        <f>SUMIFS(Saisie!$I:$I,Saisie!$H:$H,'STATS Manuelles'!$A42,Saisie!$D:$D,'STATS Manuelles'!$B$27,Saisie!$A:$A,'STATS Manuelles'!N$29)</f>
        <v>0</v>
      </c>
      <c r="O42" s="34">
        <f>SUMIFS(Saisie!$I:$I,Saisie!$H:$H,'STATS Manuelles'!$A42,Saisie!$D:$D,'STATS Manuelles'!$B$27,Saisie!$A:$A,'STATS Manuelles'!O$29)</f>
        <v>0</v>
      </c>
      <c r="P42" s="34">
        <f>SUMIFS(Saisie!$I:$I,Saisie!$H:$H,'STATS Manuelles'!$A42,Saisie!$D:$D,'STATS Manuelles'!$B$27,Saisie!$A:$A,'STATS Manuelles'!P$29)</f>
        <v>0</v>
      </c>
      <c r="Q42" s="34">
        <f>SUMIFS(Saisie!$I:$I,Saisie!$H:$H,'STATS Manuelles'!$A42,Saisie!$D:$D,'STATS Manuelles'!$B$27,Saisie!$A:$A,'STATS Manuelles'!Q$29)</f>
        <v>0</v>
      </c>
      <c r="R42" s="34">
        <f>SUMIFS(Saisie!$I:$I,Saisie!$H:$H,'STATS Manuelles'!$A42,Saisie!$D:$D,'STATS Manuelles'!$B$27,Saisie!$A:$A,'STATS Manuelles'!R$29)</f>
        <v>0</v>
      </c>
      <c r="S42" s="34">
        <f>SUMIFS(Saisie!$I:$I,Saisie!$H:$H,'STATS Manuelles'!$A42,Saisie!$D:$D,'STATS Manuelles'!$B$27,Saisie!$A:$A,'STATS Manuelles'!S$29)</f>
        <v>0</v>
      </c>
      <c r="T42" s="34">
        <f>SUMIFS(Saisie!$I:$I,Saisie!$H:$H,'STATS Manuelles'!$A42,Saisie!$D:$D,'STATS Manuelles'!$B$27,Saisie!$A:$A,'STATS Manuelles'!T$29)</f>
        <v>0</v>
      </c>
      <c r="U42" s="34">
        <f>SUMIFS(Saisie!$I:$I,Saisie!$H:$H,'STATS Manuelles'!$A42,Saisie!$D:$D,'STATS Manuelles'!$B$27,Saisie!$A:$A,'STATS Manuelles'!U$29)</f>
        <v>0</v>
      </c>
      <c r="V42" s="34">
        <f>SUMIFS(Saisie!$I:$I,Saisie!$H:$H,'STATS Manuelles'!$A42,Saisie!$D:$D,'STATS Manuelles'!$B$27,Saisie!$A:$A,'STATS Manuelles'!V$29)</f>
        <v>0</v>
      </c>
      <c r="W42" s="34">
        <f>SUMIFS(Saisie!$I:$I,Saisie!$H:$H,'STATS Manuelles'!$A42,Saisie!$D:$D,'STATS Manuelles'!$B$27,Saisie!$A:$A,'STATS Manuelles'!W$29)</f>
        <v>0</v>
      </c>
      <c r="X42" s="34">
        <f>SUMIFS(Saisie!$I:$I,Saisie!$H:$H,'STATS Manuelles'!$A42,Saisie!$D:$D,'STATS Manuelles'!$B$27,Saisie!$A:$A,'STATS Manuelles'!X$29)</f>
        <v>0</v>
      </c>
      <c r="Y42" s="34">
        <f>SUMIFS(Saisie!$I:$I,Saisie!$H:$H,'STATS Manuelles'!$A42,Saisie!$D:$D,'STATS Manuelles'!$B$27,Saisie!$A:$A,'STATS Manuelles'!Y$29)</f>
        <v>0</v>
      </c>
      <c r="Z42" s="34">
        <f>SUMIFS(Saisie!$I:$I,Saisie!$H:$H,'STATS Manuelles'!$A42,Saisie!$D:$D,'STATS Manuelles'!$B$27,Saisie!$A:$A,'STATS Manuelles'!Z$29)</f>
        <v>0</v>
      </c>
      <c r="AA42" s="34">
        <f>SUMIFS(Saisie!$I:$I,Saisie!$H:$H,'STATS Manuelles'!$A42,Saisie!$D:$D,'STATS Manuelles'!$B$27,Saisie!$A:$A,'STATS Manuelles'!AA$29)</f>
        <v>0</v>
      </c>
      <c r="AB42" s="34">
        <f>SUMIFS(Saisie!$I:$I,Saisie!$H:$H,'STATS Manuelles'!$A42,Saisie!$D:$D,'STATS Manuelles'!$B$27,Saisie!$A:$A,'STATS Manuelles'!AB$29)</f>
        <v>0</v>
      </c>
      <c r="AC42" s="34">
        <f>SUMIFS(Saisie!$I:$I,Saisie!$H:$H,'STATS Manuelles'!$A42,Saisie!$D:$D,'STATS Manuelles'!$B$27,Saisie!$A:$A,'STATS Manuelles'!AC$29)</f>
        <v>0</v>
      </c>
      <c r="AD42" s="34">
        <f>SUMIFS(Saisie!$I:$I,Saisie!$H:$H,'STATS Manuelles'!$A42,Saisie!$D:$D,'STATS Manuelles'!$B$27,Saisie!$A:$A,'STATS Manuelles'!AD$29)</f>
        <v>0</v>
      </c>
      <c r="AE42" s="34">
        <f>SUMIFS(Saisie!$I:$I,Saisie!$H:$H,'STATS Manuelles'!$A42,Saisie!$D:$D,'STATS Manuelles'!$B$27,Saisie!$A:$A,'STATS Manuelles'!AE$29)</f>
        <v>0</v>
      </c>
      <c r="AF42" s="34">
        <f>SUMIFS(Saisie!$I:$I,Saisie!$H:$H,'STATS Manuelles'!$A42,Saisie!$D:$D,'STATS Manuelles'!$B$27,Saisie!$A:$A,'STATS Manuelles'!AF$29)</f>
        <v>0</v>
      </c>
      <c r="AG42" s="34">
        <f>SUMIFS(Saisie!$I:$I,Saisie!$H:$H,'STATS Manuelles'!$A42,Saisie!$D:$D,'STATS Manuelles'!$B$27,Saisie!$A:$A,'STATS Manuelles'!AG$29)</f>
        <v>0</v>
      </c>
      <c r="AH42" s="34">
        <f>SUMIFS(Saisie!$I:$I,Saisie!$H:$H,'STATS Manuelles'!$A42,Saisie!$D:$D,'STATS Manuelles'!$B$27,Saisie!$A:$A,'STATS Manuelles'!AH$29)</f>
        <v>0</v>
      </c>
      <c r="AI42" s="34">
        <f>SUMIFS(Saisie!$I:$I,Saisie!$H:$H,'STATS Manuelles'!$A42,Saisie!$D:$D,'STATS Manuelles'!$B$27,Saisie!$A:$A,'STATS Manuelles'!AI$29)</f>
        <v>0</v>
      </c>
      <c r="AJ42" s="34">
        <f>SUMIFS(Saisie!$I:$I,Saisie!$H:$H,'STATS Manuelles'!$A42,Saisie!$D:$D,'STATS Manuelles'!$B$27,Saisie!$A:$A,'STATS Manuelles'!AJ$29)</f>
        <v>0</v>
      </c>
      <c r="AK42" s="34">
        <f>SUMIFS(Saisie!$I:$I,Saisie!$H:$H,'STATS Manuelles'!$A42,Saisie!$D:$D,'STATS Manuelles'!$B$27,Saisie!$A:$A,'STATS Manuelles'!AK$29)</f>
        <v>0</v>
      </c>
      <c r="AL42" s="34">
        <f>SUMIFS(Saisie!$I:$I,Saisie!$H:$H,'STATS Manuelles'!$A42,Saisie!$D:$D,'STATS Manuelles'!$B$27,Saisie!$A:$A,'STATS Manuelles'!AL$29)</f>
        <v>0</v>
      </c>
      <c r="AM42" s="34">
        <f>SUMIFS(Saisie!$I:$I,Saisie!$H:$H,'STATS Manuelles'!$A42,Saisie!$D:$D,'STATS Manuelles'!$B$27,Saisie!$A:$A,'STATS Manuelles'!AM$29)</f>
        <v>0</v>
      </c>
      <c r="AN42" s="34">
        <f>SUMIFS(Saisie!$I:$I,Saisie!$H:$H,'STATS Manuelles'!$A42,Saisie!$D:$D,'STATS Manuelles'!$B$27,Saisie!$A:$A,'STATS Manuelles'!AN$29)</f>
        <v>0</v>
      </c>
      <c r="AO42" s="34">
        <f>SUMIFS(Saisie!$I:$I,Saisie!$H:$H,'STATS Manuelles'!$A42,Saisie!$D:$D,'STATS Manuelles'!$B$27,Saisie!$A:$A,'STATS Manuelles'!AO$29)</f>
        <v>0</v>
      </c>
      <c r="AP42" s="34">
        <f>SUMIFS(Saisie!$I:$I,Saisie!$H:$H,'STATS Manuelles'!$A42,Saisie!$D:$D,'STATS Manuelles'!$B$27,Saisie!$A:$A,'STATS Manuelles'!AP$29)</f>
        <v>0</v>
      </c>
      <c r="AQ42" s="34">
        <f>SUMIFS(Saisie!$I:$I,Saisie!$H:$H,'STATS Manuelles'!$A42,Saisie!$D:$D,'STATS Manuelles'!$B$27,Saisie!$A:$A,'STATS Manuelles'!AQ$29)</f>
        <v>0</v>
      </c>
      <c r="AR42" s="34">
        <f>SUMIFS(Saisie!$I:$I,Saisie!$H:$H,'STATS Manuelles'!$A42,Saisie!$D:$D,'STATS Manuelles'!$B$27,Saisie!$A:$A,'STATS Manuelles'!AR$29)</f>
        <v>0</v>
      </c>
      <c r="AS42" s="34">
        <f>SUMIFS(Saisie!$I:$I,Saisie!$H:$H,'STATS Manuelles'!$A42,Saisie!$D:$D,'STATS Manuelles'!$B$27,Saisie!$A:$A,'STATS Manuelles'!AS$29)</f>
        <v>0</v>
      </c>
      <c r="AT42" s="34">
        <f>SUMIFS(Saisie!$I:$I,Saisie!$H:$H,'STATS Manuelles'!$A42,Saisie!$D:$D,'STATS Manuelles'!$B$27,Saisie!$A:$A,'STATS Manuelles'!AT$29)</f>
        <v>0</v>
      </c>
      <c r="AU42" s="34">
        <f>SUMIFS(Saisie!$I:$I,Saisie!$H:$H,'STATS Manuelles'!$A42,Saisie!$D:$D,'STATS Manuelles'!$B$27,Saisie!$A:$A,'STATS Manuelles'!AU$29)</f>
        <v>0</v>
      </c>
      <c r="AV42" s="34">
        <f>SUMIFS(Saisie!$I:$I,Saisie!$H:$H,'STATS Manuelles'!$A42,Saisie!$D:$D,'STATS Manuelles'!$B$27,Saisie!$A:$A,'STATS Manuelles'!AV$29)</f>
        <v>0</v>
      </c>
      <c r="AW42" s="34">
        <f>SUMIFS(Saisie!$I:$I,Saisie!$H:$H,'STATS Manuelles'!$A42,Saisie!$D:$D,'STATS Manuelles'!$B$27,Saisie!$A:$A,'STATS Manuelles'!AW$29)</f>
        <v>0</v>
      </c>
      <c r="AX42" s="34">
        <f>SUMIFS(Saisie!$I:$I,Saisie!$H:$H,'STATS Manuelles'!$A42,Saisie!$D:$D,'STATS Manuelles'!$B$27,Saisie!$A:$A,'STATS Manuelles'!AX$29)</f>
        <v>0</v>
      </c>
      <c r="AY42" s="34">
        <f>SUMIFS(Saisie!$I:$I,Saisie!$H:$H,'STATS Manuelles'!$A42,Saisie!$D:$D,'STATS Manuelles'!$B$27,Saisie!$A:$A,'STATS Manuelles'!AY$29)</f>
        <v>0</v>
      </c>
      <c r="AZ42" s="34">
        <f>SUMIFS(Saisie!$I:$I,Saisie!$H:$H,'STATS Manuelles'!$A42,Saisie!$D:$D,'STATS Manuelles'!$B$27,Saisie!$A:$A,'STATS Manuelles'!AZ$29)</f>
        <v>0</v>
      </c>
      <c r="BA42" s="34">
        <f>SUMIFS(Saisie!$I:$I,Saisie!$H:$H,'STATS Manuelles'!$A42,Saisie!$D:$D,'STATS Manuelles'!$B$27,Saisie!$A:$A,'STATS Manuelles'!BA$29)</f>
        <v>0</v>
      </c>
      <c r="BB42" s="34">
        <f>SUMIFS(Saisie!$I:$I,Saisie!$H:$H,'STATS Manuelles'!$A42,Saisie!$D:$D,'STATS Manuelles'!$B$27,Saisie!$A:$A,'STATS Manuelles'!BB$29)</f>
        <v>0</v>
      </c>
    </row>
    <row r="43" spans="1:54" x14ac:dyDescent="0.25">
      <c r="A43" s="28" t="s">
        <v>11</v>
      </c>
      <c r="B43" s="34">
        <f>SUMIFS(Saisie!$I:$I,Saisie!$H:$H,'STATS Manuelles'!$A43,Saisie!$D:$D,'STATS Manuelles'!$B$27,Saisie!$A:$A,'STATS Manuelles'!B$29)</f>
        <v>0</v>
      </c>
      <c r="C43" s="34">
        <f>SUMIFS(Saisie!$I:$I,Saisie!$H:$H,'STATS Manuelles'!$A43,Saisie!$D:$D,'STATS Manuelles'!$B$27,Saisie!$A:$A,'STATS Manuelles'!C$29)</f>
        <v>0</v>
      </c>
      <c r="D43" s="34">
        <f>SUMIFS(Saisie!$I:$I,Saisie!$H:$H,'STATS Manuelles'!$A43,Saisie!$D:$D,'STATS Manuelles'!$B$27,Saisie!$A:$A,'STATS Manuelles'!D$29)</f>
        <v>0</v>
      </c>
      <c r="E43" s="34">
        <f>SUMIFS(Saisie!$I:$I,Saisie!$H:$H,'STATS Manuelles'!$A43,Saisie!$D:$D,'STATS Manuelles'!$B$27,Saisie!$A:$A,'STATS Manuelles'!E$29)</f>
        <v>12</v>
      </c>
      <c r="F43" s="34">
        <f>SUMIFS(Saisie!$I:$I,Saisie!$H:$H,'STATS Manuelles'!$A43,Saisie!$D:$D,'STATS Manuelles'!$B$27,Saisie!$A:$A,'STATS Manuelles'!F$29)</f>
        <v>0</v>
      </c>
      <c r="G43" s="34">
        <f>SUMIFS(Saisie!$I:$I,Saisie!$H:$H,'STATS Manuelles'!$A43,Saisie!$D:$D,'STATS Manuelles'!$B$27,Saisie!$A:$A,'STATS Manuelles'!G$29)</f>
        <v>0</v>
      </c>
      <c r="H43" s="34">
        <f>SUMIFS(Saisie!$I:$I,Saisie!$H:$H,'STATS Manuelles'!$A43,Saisie!$D:$D,'STATS Manuelles'!$B$27,Saisie!$A:$A,'STATS Manuelles'!H$29)</f>
        <v>0</v>
      </c>
      <c r="I43" s="34">
        <f>SUMIFS(Saisie!$I:$I,Saisie!$H:$H,'STATS Manuelles'!$A43,Saisie!$D:$D,'STATS Manuelles'!$B$27,Saisie!$A:$A,'STATS Manuelles'!I$29)</f>
        <v>0</v>
      </c>
      <c r="J43" s="34">
        <f>SUMIFS(Saisie!$I:$I,Saisie!$H:$H,'STATS Manuelles'!$A43,Saisie!$D:$D,'STATS Manuelles'!$B$27,Saisie!$A:$A,'STATS Manuelles'!J$29)</f>
        <v>0</v>
      </c>
      <c r="K43" s="34">
        <f>SUMIFS(Saisie!$I:$I,Saisie!$H:$H,'STATS Manuelles'!$A43,Saisie!$D:$D,'STATS Manuelles'!$B$27,Saisie!$A:$A,'STATS Manuelles'!K$29)</f>
        <v>0</v>
      </c>
      <c r="L43" s="34">
        <f>SUMIFS(Saisie!$I:$I,Saisie!$H:$H,'STATS Manuelles'!$A43,Saisie!$D:$D,'STATS Manuelles'!$B$27,Saisie!$A:$A,'STATS Manuelles'!L$29)</f>
        <v>0</v>
      </c>
      <c r="M43" s="34">
        <f>SUMIFS(Saisie!$I:$I,Saisie!$H:$H,'STATS Manuelles'!$A43,Saisie!$D:$D,'STATS Manuelles'!$B$27,Saisie!$A:$A,'STATS Manuelles'!M$29)</f>
        <v>0</v>
      </c>
      <c r="N43" s="34">
        <f>SUMIFS(Saisie!$I:$I,Saisie!$H:$H,'STATS Manuelles'!$A43,Saisie!$D:$D,'STATS Manuelles'!$B$27,Saisie!$A:$A,'STATS Manuelles'!N$29)</f>
        <v>0</v>
      </c>
      <c r="O43" s="34">
        <f>SUMIFS(Saisie!$I:$I,Saisie!$H:$H,'STATS Manuelles'!$A43,Saisie!$D:$D,'STATS Manuelles'!$B$27,Saisie!$A:$A,'STATS Manuelles'!O$29)</f>
        <v>0</v>
      </c>
      <c r="P43" s="34">
        <f>SUMIFS(Saisie!$I:$I,Saisie!$H:$H,'STATS Manuelles'!$A43,Saisie!$D:$D,'STATS Manuelles'!$B$27,Saisie!$A:$A,'STATS Manuelles'!P$29)</f>
        <v>0</v>
      </c>
      <c r="Q43" s="34">
        <f>SUMIFS(Saisie!$I:$I,Saisie!$H:$H,'STATS Manuelles'!$A43,Saisie!$D:$D,'STATS Manuelles'!$B$27,Saisie!$A:$A,'STATS Manuelles'!Q$29)</f>
        <v>0</v>
      </c>
      <c r="R43" s="34">
        <f>SUMIFS(Saisie!$I:$I,Saisie!$H:$H,'STATS Manuelles'!$A43,Saisie!$D:$D,'STATS Manuelles'!$B$27,Saisie!$A:$A,'STATS Manuelles'!R$29)</f>
        <v>0</v>
      </c>
      <c r="S43" s="34">
        <f>SUMIFS(Saisie!$I:$I,Saisie!$H:$H,'STATS Manuelles'!$A43,Saisie!$D:$D,'STATS Manuelles'!$B$27,Saisie!$A:$A,'STATS Manuelles'!S$29)</f>
        <v>0</v>
      </c>
      <c r="T43" s="34">
        <f>SUMIFS(Saisie!$I:$I,Saisie!$H:$H,'STATS Manuelles'!$A43,Saisie!$D:$D,'STATS Manuelles'!$B$27,Saisie!$A:$A,'STATS Manuelles'!T$29)</f>
        <v>0</v>
      </c>
      <c r="U43" s="34">
        <f>SUMIFS(Saisie!$I:$I,Saisie!$H:$H,'STATS Manuelles'!$A43,Saisie!$D:$D,'STATS Manuelles'!$B$27,Saisie!$A:$A,'STATS Manuelles'!U$29)</f>
        <v>0</v>
      </c>
      <c r="V43" s="34">
        <f>SUMIFS(Saisie!$I:$I,Saisie!$H:$H,'STATS Manuelles'!$A43,Saisie!$D:$D,'STATS Manuelles'!$B$27,Saisie!$A:$A,'STATS Manuelles'!V$29)</f>
        <v>0</v>
      </c>
      <c r="W43" s="34">
        <f>SUMIFS(Saisie!$I:$I,Saisie!$H:$H,'STATS Manuelles'!$A43,Saisie!$D:$D,'STATS Manuelles'!$B$27,Saisie!$A:$A,'STATS Manuelles'!W$29)</f>
        <v>0</v>
      </c>
      <c r="X43" s="34">
        <f>SUMIFS(Saisie!$I:$I,Saisie!$H:$H,'STATS Manuelles'!$A43,Saisie!$D:$D,'STATS Manuelles'!$B$27,Saisie!$A:$A,'STATS Manuelles'!X$29)</f>
        <v>0</v>
      </c>
      <c r="Y43" s="34">
        <f>SUMIFS(Saisie!$I:$I,Saisie!$H:$H,'STATS Manuelles'!$A43,Saisie!$D:$D,'STATS Manuelles'!$B$27,Saisie!$A:$A,'STATS Manuelles'!Y$29)</f>
        <v>0</v>
      </c>
      <c r="Z43" s="34">
        <f>SUMIFS(Saisie!$I:$I,Saisie!$H:$H,'STATS Manuelles'!$A43,Saisie!$D:$D,'STATS Manuelles'!$B$27,Saisie!$A:$A,'STATS Manuelles'!Z$29)</f>
        <v>0</v>
      </c>
      <c r="AA43" s="34">
        <f>SUMIFS(Saisie!$I:$I,Saisie!$H:$H,'STATS Manuelles'!$A43,Saisie!$D:$D,'STATS Manuelles'!$B$27,Saisie!$A:$A,'STATS Manuelles'!AA$29)</f>
        <v>0</v>
      </c>
      <c r="AB43" s="34">
        <f>SUMIFS(Saisie!$I:$I,Saisie!$H:$H,'STATS Manuelles'!$A43,Saisie!$D:$D,'STATS Manuelles'!$B$27,Saisie!$A:$A,'STATS Manuelles'!AB$29)</f>
        <v>0</v>
      </c>
      <c r="AC43" s="34">
        <f>SUMIFS(Saisie!$I:$I,Saisie!$H:$H,'STATS Manuelles'!$A43,Saisie!$D:$D,'STATS Manuelles'!$B$27,Saisie!$A:$A,'STATS Manuelles'!AC$29)</f>
        <v>0</v>
      </c>
      <c r="AD43" s="34">
        <f>SUMIFS(Saisie!$I:$I,Saisie!$H:$H,'STATS Manuelles'!$A43,Saisie!$D:$D,'STATS Manuelles'!$B$27,Saisie!$A:$A,'STATS Manuelles'!AD$29)</f>
        <v>0</v>
      </c>
      <c r="AE43" s="34">
        <f>SUMIFS(Saisie!$I:$I,Saisie!$H:$H,'STATS Manuelles'!$A43,Saisie!$D:$D,'STATS Manuelles'!$B$27,Saisie!$A:$A,'STATS Manuelles'!AE$29)</f>
        <v>0</v>
      </c>
      <c r="AF43" s="34">
        <f>SUMIFS(Saisie!$I:$I,Saisie!$H:$H,'STATS Manuelles'!$A43,Saisie!$D:$D,'STATS Manuelles'!$B$27,Saisie!$A:$A,'STATS Manuelles'!AF$29)</f>
        <v>0</v>
      </c>
      <c r="AG43" s="34">
        <f>SUMIFS(Saisie!$I:$I,Saisie!$H:$H,'STATS Manuelles'!$A43,Saisie!$D:$D,'STATS Manuelles'!$B$27,Saisie!$A:$A,'STATS Manuelles'!AG$29)</f>
        <v>0</v>
      </c>
      <c r="AH43" s="34">
        <f>SUMIFS(Saisie!$I:$I,Saisie!$H:$H,'STATS Manuelles'!$A43,Saisie!$D:$D,'STATS Manuelles'!$B$27,Saisie!$A:$A,'STATS Manuelles'!AH$29)</f>
        <v>0</v>
      </c>
      <c r="AI43" s="34">
        <f>SUMIFS(Saisie!$I:$I,Saisie!$H:$H,'STATS Manuelles'!$A43,Saisie!$D:$D,'STATS Manuelles'!$B$27,Saisie!$A:$A,'STATS Manuelles'!AI$29)</f>
        <v>0</v>
      </c>
      <c r="AJ43" s="34">
        <f>SUMIFS(Saisie!$I:$I,Saisie!$H:$H,'STATS Manuelles'!$A43,Saisie!$D:$D,'STATS Manuelles'!$B$27,Saisie!$A:$A,'STATS Manuelles'!AJ$29)</f>
        <v>0</v>
      </c>
      <c r="AK43" s="34">
        <f>SUMIFS(Saisie!$I:$I,Saisie!$H:$H,'STATS Manuelles'!$A43,Saisie!$D:$D,'STATS Manuelles'!$B$27,Saisie!$A:$A,'STATS Manuelles'!AK$29)</f>
        <v>0</v>
      </c>
      <c r="AL43" s="34">
        <f>SUMIFS(Saisie!$I:$I,Saisie!$H:$H,'STATS Manuelles'!$A43,Saisie!$D:$D,'STATS Manuelles'!$B$27,Saisie!$A:$A,'STATS Manuelles'!AL$29)</f>
        <v>0</v>
      </c>
      <c r="AM43" s="34">
        <f>SUMIFS(Saisie!$I:$I,Saisie!$H:$H,'STATS Manuelles'!$A43,Saisie!$D:$D,'STATS Manuelles'!$B$27,Saisie!$A:$A,'STATS Manuelles'!AM$29)</f>
        <v>0</v>
      </c>
      <c r="AN43" s="34">
        <f>SUMIFS(Saisie!$I:$I,Saisie!$H:$H,'STATS Manuelles'!$A43,Saisie!$D:$D,'STATS Manuelles'!$B$27,Saisie!$A:$A,'STATS Manuelles'!AN$29)</f>
        <v>0</v>
      </c>
      <c r="AO43" s="34">
        <f>SUMIFS(Saisie!$I:$I,Saisie!$H:$H,'STATS Manuelles'!$A43,Saisie!$D:$D,'STATS Manuelles'!$B$27,Saisie!$A:$A,'STATS Manuelles'!AO$29)</f>
        <v>0</v>
      </c>
      <c r="AP43" s="34">
        <f>SUMIFS(Saisie!$I:$I,Saisie!$H:$H,'STATS Manuelles'!$A43,Saisie!$D:$D,'STATS Manuelles'!$B$27,Saisie!$A:$A,'STATS Manuelles'!AP$29)</f>
        <v>0</v>
      </c>
      <c r="AQ43" s="34">
        <f>SUMIFS(Saisie!$I:$I,Saisie!$H:$H,'STATS Manuelles'!$A43,Saisie!$D:$D,'STATS Manuelles'!$B$27,Saisie!$A:$A,'STATS Manuelles'!AQ$29)</f>
        <v>0</v>
      </c>
      <c r="AR43" s="34">
        <f>SUMIFS(Saisie!$I:$I,Saisie!$H:$H,'STATS Manuelles'!$A43,Saisie!$D:$D,'STATS Manuelles'!$B$27,Saisie!$A:$A,'STATS Manuelles'!AR$29)</f>
        <v>0</v>
      </c>
      <c r="AS43" s="34">
        <f>SUMIFS(Saisie!$I:$I,Saisie!$H:$H,'STATS Manuelles'!$A43,Saisie!$D:$D,'STATS Manuelles'!$B$27,Saisie!$A:$A,'STATS Manuelles'!AS$29)</f>
        <v>0</v>
      </c>
      <c r="AT43" s="34">
        <f>SUMIFS(Saisie!$I:$I,Saisie!$H:$H,'STATS Manuelles'!$A43,Saisie!$D:$D,'STATS Manuelles'!$B$27,Saisie!$A:$A,'STATS Manuelles'!AT$29)</f>
        <v>0</v>
      </c>
      <c r="AU43" s="34">
        <f>SUMIFS(Saisie!$I:$I,Saisie!$H:$H,'STATS Manuelles'!$A43,Saisie!$D:$D,'STATS Manuelles'!$B$27,Saisie!$A:$A,'STATS Manuelles'!AU$29)</f>
        <v>0</v>
      </c>
      <c r="AV43" s="34">
        <f>SUMIFS(Saisie!$I:$I,Saisie!$H:$H,'STATS Manuelles'!$A43,Saisie!$D:$D,'STATS Manuelles'!$B$27,Saisie!$A:$A,'STATS Manuelles'!AV$29)</f>
        <v>0</v>
      </c>
      <c r="AW43" s="34">
        <f>SUMIFS(Saisie!$I:$I,Saisie!$H:$H,'STATS Manuelles'!$A43,Saisie!$D:$D,'STATS Manuelles'!$B$27,Saisie!$A:$A,'STATS Manuelles'!AW$29)</f>
        <v>0</v>
      </c>
      <c r="AX43" s="34">
        <f>SUMIFS(Saisie!$I:$I,Saisie!$H:$H,'STATS Manuelles'!$A43,Saisie!$D:$D,'STATS Manuelles'!$B$27,Saisie!$A:$A,'STATS Manuelles'!AX$29)</f>
        <v>0</v>
      </c>
      <c r="AY43" s="34">
        <f>SUMIFS(Saisie!$I:$I,Saisie!$H:$H,'STATS Manuelles'!$A43,Saisie!$D:$D,'STATS Manuelles'!$B$27,Saisie!$A:$A,'STATS Manuelles'!AY$29)</f>
        <v>0</v>
      </c>
      <c r="AZ43" s="34">
        <f>SUMIFS(Saisie!$I:$I,Saisie!$H:$H,'STATS Manuelles'!$A43,Saisie!$D:$D,'STATS Manuelles'!$B$27,Saisie!$A:$A,'STATS Manuelles'!AZ$29)</f>
        <v>0</v>
      </c>
      <c r="BA43" s="34">
        <f>SUMIFS(Saisie!$I:$I,Saisie!$H:$H,'STATS Manuelles'!$A43,Saisie!$D:$D,'STATS Manuelles'!$B$27,Saisie!$A:$A,'STATS Manuelles'!BA$29)</f>
        <v>0</v>
      </c>
      <c r="BB43" s="34">
        <f>SUMIFS(Saisie!$I:$I,Saisie!$H:$H,'STATS Manuelles'!$A43,Saisie!$D:$D,'STATS Manuelles'!$B$27,Saisie!$A:$A,'STATS Manuelles'!BB$29)</f>
        <v>0</v>
      </c>
    </row>
    <row r="44" spans="1:54" x14ac:dyDescent="0.25">
      <c r="A44" s="28" t="s">
        <v>22</v>
      </c>
      <c r="B44" s="34">
        <f>SUMIFS(Saisie!$I:$I,Saisie!$H:$H,'STATS Manuelles'!$A44,Saisie!$D:$D,'STATS Manuelles'!$B$27,Saisie!$A:$A,'STATS Manuelles'!B$29)</f>
        <v>0</v>
      </c>
      <c r="C44" s="34">
        <f>SUMIFS(Saisie!$I:$I,Saisie!$H:$H,'STATS Manuelles'!$A44,Saisie!$D:$D,'STATS Manuelles'!$B$27,Saisie!$A:$A,'STATS Manuelles'!C$29)</f>
        <v>0</v>
      </c>
      <c r="D44" s="34">
        <f>SUMIFS(Saisie!$I:$I,Saisie!$H:$H,'STATS Manuelles'!$A44,Saisie!$D:$D,'STATS Manuelles'!$B$27,Saisie!$A:$A,'STATS Manuelles'!D$29)</f>
        <v>0</v>
      </c>
      <c r="E44" s="34">
        <f>SUMIFS(Saisie!$I:$I,Saisie!$H:$H,'STATS Manuelles'!$A44,Saisie!$D:$D,'STATS Manuelles'!$B$27,Saisie!$A:$A,'STATS Manuelles'!E$29)</f>
        <v>27</v>
      </c>
      <c r="F44" s="34">
        <f>SUMIFS(Saisie!$I:$I,Saisie!$H:$H,'STATS Manuelles'!$A44,Saisie!$D:$D,'STATS Manuelles'!$B$27,Saisie!$A:$A,'STATS Manuelles'!F$29)</f>
        <v>0</v>
      </c>
      <c r="G44" s="34">
        <f>SUMIFS(Saisie!$I:$I,Saisie!$H:$H,'STATS Manuelles'!$A44,Saisie!$D:$D,'STATS Manuelles'!$B$27,Saisie!$A:$A,'STATS Manuelles'!G$29)</f>
        <v>0</v>
      </c>
      <c r="H44" s="34">
        <f>SUMIFS(Saisie!$I:$I,Saisie!$H:$H,'STATS Manuelles'!$A44,Saisie!$D:$D,'STATS Manuelles'!$B$27,Saisie!$A:$A,'STATS Manuelles'!H$29)</f>
        <v>0</v>
      </c>
      <c r="I44" s="34">
        <f>SUMIFS(Saisie!$I:$I,Saisie!$H:$H,'STATS Manuelles'!$A44,Saisie!$D:$D,'STATS Manuelles'!$B$27,Saisie!$A:$A,'STATS Manuelles'!I$29)</f>
        <v>0</v>
      </c>
      <c r="J44" s="34">
        <f>SUMIFS(Saisie!$I:$I,Saisie!$H:$H,'STATS Manuelles'!$A44,Saisie!$D:$D,'STATS Manuelles'!$B$27,Saisie!$A:$A,'STATS Manuelles'!J$29)</f>
        <v>0</v>
      </c>
      <c r="K44" s="34">
        <f>SUMIFS(Saisie!$I:$I,Saisie!$H:$H,'STATS Manuelles'!$A44,Saisie!$D:$D,'STATS Manuelles'!$B$27,Saisie!$A:$A,'STATS Manuelles'!K$29)</f>
        <v>0</v>
      </c>
      <c r="L44" s="34">
        <f>SUMIFS(Saisie!$I:$I,Saisie!$H:$H,'STATS Manuelles'!$A44,Saisie!$D:$D,'STATS Manuelles'!$B$27,Saisie!$A:$A,'STATS Manuelles'!L$29)</f>
        <v>0</v>
      </c>
      <c r="M44" s="34">
        <f>SUMIFS(Saisie!$I:$I,Saisie!$H:$H,'STATS Manuelles'!$A44,Saisie!$D:$D,'STATS Manuelles'!$B$27,Saisie!$A:$A,'STATS Manuelles'!M$29)</f>
        <v>0</v>
      </c>
      <c r="N44" s="34">
        <f>SUMIFS(Saisie!$I:$I,Saisie!$H:$H,'STATS Manuelles'!$A44,Saisie!$D:$D,'STATS Manuelles'!$B$27,Saisie!$A:$A,'STATS Manuelles'!N$29)</f>
        <v>0</v>
      </c>
      <c r="O44" s="34">
        <f>SUMIFS(Saisie!$I:$I,Saisie!$H:$H,'STATS Manuelles'!$A44,Saisie!$D:$D,'STATS Manuelles'!$B$27,Saisie!$A:$A,'STATS Manuelles'!O$29)</f>
        <v>0</v>
      </c>
      <c r="P44" s="34">
        <f>SUMIFS(Saisie!$I:$I,Saisie!$H:$H,'STATS Manuelles'!$A44,Saisie!$D:$D,'STATS Manuelles'!$B$27,Saisie!$A:$A,'STATS Manuelles'!P$29)</f>
        <v>0</v>
      </c>
      <c r="Q44" s="34">
        <f>SUMIFS(Saisie!$I:$I,Saisie!$H:$H,'STATS Manuelles'!$A44,Saisie!$D:$D,'STATS Manuelles'!$B$27,Saisie!$A:$A,'STATS Manuelles'!Q$29)</f>
        <v>0</v>
      </c>
      <c r="R44" s="34">
        <f>SUMIFS(Saisie!$I:$I,Saisie!$H:$H,'STATS Manuelles'!$A44,Saisie!$D:$D,'STATS Manuelles'!$B$27,Saisie!$A:$A,'STATS Manuelles'!R$29)</f>
        <v>0</v>
      </c>
      <c r="S44" s="34">
        <f>SUMIFS(Saisie!$I:$I,Saisie!$H:$H,'STATS Manuelles'!$A44,Saisie!$D:$D,'STATS Manuelles'!$B$27,Saisie!$A:$A,'STATS Manuelles'!S$29)</f>
        <v>0</v>
      </c>
      <c r="T44" s="34">
        <f>SUMIFS(Saisie!$I:$I,Saisie!$H:$H,'STATS Manuelles'!$A44,Saisie!$D:$D,'STATS Manuelles'!$B$27,Saisie!$A:$A,'STATS Manuelles'!T$29)</f>
        <v>0</v>
      </c>
      <c r="U44" s="34">
        <f>SUMIFS(Saisie!$I:$I,Saisie!$H:$H,'STATS Manuelles'!$A44,Saisie!$D:$D,'STATS Manuelles'!$B$27,Saisie!$A:$A,'STATS Manuelles'!U$29)</f>
        <v>0</v>
      </c>
      <c r="V44" s="34">
        <f>SUMIFS(Saisie!$I:$I,Saisie!$H:$H,'STATS Manuelles'!$A44,Saisie!$D:$D,'STATS Manuelles'!$B$27,Saisie!$A:$A,'STATS Manuelles'!V$29)</f>
        <v>0</v>
      </c>
      <c r="W44" s="34">
        <f>SUMIFS(Saisie!$I:$I,Saisie!$H:$H,'STATS Manuelles'!$A44,Saisie!$D:$D,'STATS Manuelles'!$B$27,Saisie!$A:$A,'STATS Manuelles'!W$29)</f>
        <v>0</v>
      </c>
      <c r="X44" s="34">
        <f>SUMIFS(Saisie!$I:$I,Saisie!$H:$H,'STATS Manuelles'!$A44,Saisie!$D:$D,'STATS Manuelles'!$B$27,Saisie!$A:$A,'STATS Manuelles'!X$29)</f>
        <v>0</v>
      </c>
      <c r="Y44" s="34">
        <f>SUMIFS(Saisie!$I:$I,Saisie!$H:$H,'STATS Manuelles'!$A44,Saisie!$D:$D,'STATS Manuelles'!$B$27,Saisie!$A:$A,'STATS Manuelles'!Y$29)</f>
        <v>0</v>
      </c>
      <c r="Z44" s="34">
        <f>SUMIFS(Saisie!$I:$I,Saisie!$H:$H,'STATS Manuelles'!$A44,Saisie!$D:$D,'STATS Manuelles'!$B$27,Saisie!$A:$A,'STATS Manuelles'!Z$29)</f>
        <v>0</v>
      </c>
      <c r="AA44" s="34">
        <f>SUMIFS(Saisie!$I:$I,Saisie!$H:$H,'STATS Manuelles'!$A44,Saisie!$D:$D,'STATS Manuelles'!$B$27,Saisie!$A:$A,'STATS Manuelles'!AA$29)</f>
        <v>0</v>
      </c>
      <c r="AB44" s="34">
        <f>SUMIFS(Saisie!$I:$I,Saisie!$H:$H,'STATS Manuelles'!$A44,Saisie!$D:$D,'STATS Manuelles'!$B$27,Saisie!$A:$A,'STATS Manuelles'!AB$29)</f>
        <v>0</v>
      </c>
      <c r="AC44" s="34">
        <f>SUMIFS(Saisie!$I:$I,Saisie!$H:$H,'STATS Manuelles'!$A44,Saisie!$D:$D,'STATS Manuelles'!$B$27,Saisie!$A:$A,'STATS Manuelles'!AC$29)</f>
        <v>0</v>
      </c>
      <c r="AD44" s="34">
        <f>SUMIFS(Saisie!$I:$I,Saisie!$H:$H,'STATS Manuelles'!$A44,Saisie!$D:$D,'STATS Manuelles'!$B$27,Saisie!$A:$A,'STATS Manuelles'!AD$29)</f>
        <v>0</v>
      </c>
      <c r="AE44" s="34">
        <f>SUMIFS(Saisie!$I:$I,Saisie!$H:$H,'STATS Manuelles'!$A44,Saisie!$D:$D,'STATS Manuelles'!$B$27,Saisie!$A:$A,'STATS Manuelles'!AE$29)</f>
        <v>0</v>
      </c>
      <c r="AF44" s="34">
        <f>SUMIFS(Saisie!$I:$I,Saisie!$H:$H,'STATS Manuelles'!$A44,Saisie!$D:$D,'STATS Manuelles'!$B$27,Saisie!$A:$A,'STATS Manuelles'!AF$29)</f>
        <v>0</v>
      </c>
      <c r="AG44" s="34">
        <f>SUMIFS(Saisie!$I:$I,Saisie!$H:$H,'STATS Manuelles'!$A44,Saisie!$D:$D,'STATS Manuelles'!$B$27,Saisie!$A:$A,'STATS Manuelles'!AG$29)</f>
        <v>0</v>
      </c>
      <c r="AH44" s="34">
        <f>SUMIFS(Saisie!$I:$I,Saisie!$H:$H,'STATS Manuelles'!$A44,Saisie!$D:$D,'STATS Manuelles'!$B$27,Saisie!$A:$A,'STATS Manuelles'!AH$29)</f>
        <v>0</v>
      </c>
      <c r="AI44" s="34">
        <f>SUMIFS(Saisie!$I:$I,Saisie!$H:$H,'STATS Manuelles'!$A44,Saisie!$D:$D,'STATS Manuelles'!$B$27,Saisie!$A:$A,'STATS Manuelles'!AI$29)</f>
        <v>0</v>
      </c>
      <c r="AJ44" s="34">
        <f>SUMIFS(Saisie!$I:$I,Saisie!$H:$H,'STATS Manuelles'!$A44,Saisie!$D:$D,'STATS Manuelles'!$B$27,Saisie!$A:$A,'STATS Manuelles'!AJ$29)</f>
        <v>0</v>
      </c>
      <c r="AK44" s="34">
        <f>SUMIFS(Saisie!$I:$I,Saisie!$H:$H,'STATS Manuelles'!$A44,Saisie!$D:$D,'STATS Manuelles'!$B$27,Saisie!$A:$A,'STATS Manuelles'!AK$29)</f>
        <v>0</v>
      </c>
      <c r="AL44" s="34">
        <f>SUMIFS(Saisie!$I:$I,Saisie!$H:$H,'STATS Manuelles'!$A44,Saisie!$D:$D,'STATS Manuelles'!$B$27,Saisie!$A:$A,'STATS Manuelles'!AL$29)</f>
        <v>0</v>
      </c>
      <c r="AM44" s="34">
        <f>SUMIFS(Saisie!$I:$I,Saisie!$H:$H,'STATS Manuelles'!$A44,Saisie!$D:$D,'STATS Manuelles'!$B$27,Saisie!$A:$A,'STATS Manuelles'!AM$29)</f>
        <v>0</v>
      </c>
      <c r="AN44" s="34">
        <f>SUMIFS(Saisie!$I:$I,Saisie!$H:$H,'STATS Manuelles'!$A44,Saisie!$D:$D,'STATS Manuelles'!$B$27,Saisie!$A:$A,'STATS Manuelles'!AN$29)</f>
        <v>0</v>
      </c>
      <c r="AO44" s="34">
        <f>SUMIFS(Saisie!$I:$I,Saisie!$H:$H,'STATS Manuelles'!$A44,Saisie!$D:$D,'STATS Manuelles'!$B$27,Saisie!$A:$A,'STATS Manuelles'!AO$29)</f>
        <v>0</v>
      </c>
      <c r="AP44" s="34">
        <f>SUMIFS(Saisie!$I:$I,Saisie!$H:$H,'STATS Manuelles'!$A44,Saisie!$D:$D,'STATS Manuelles'!$B$27,Saisie!$A:$A,'STATS Manuelles'!AP$29)</f>
        <v>0</v>
      </c>
      <c r="AQ44" s="34">
        <f>SUMIFS(Saisie!$I:$I,Saisie!$H:$H,'STATS Manuelles'!$A44,Saisie!$D:$D,'STATS Manuelles'!$B$27,Saisie!$A:$A,'STATS Manuelles'!AQ$29)</f>
        <v>0</v>
      </c>
      <c r="AR44" s="34">
        <f>SUMIFS(Saisie!$I:$I,Saisie!$H:$H,'STATS Manuelles'!$A44,Saisie!$D:$D,'STATS Manuelles'!$B$27,Saisie!$A:$A,'STATS Manuelles'!AR$29)</f>
        <v>0</v>
      </c>
      <c r="AS44" s="34">
        <f>SUMIFS(Saisie!$I:$I,Saisie!$H:$H,'STATS Manuelles'!$A44,Saisie!$D:$D,'STATS Manuelles'!$B$27,Saisie!$A:$A,'STATS Manuelles'!AS$29)</f>
        <v>0</v>
      </c>
      <c r="AT44" s="34">
        <f>SUMIFS(Saisie!$I:$I,Saisie!$H:$H,'STATS Manuelles'!$A44,Saisie!$D:$D,'STATS Manuelles'!$B$27,Saisie!$A:$A,'STATS Manuelles'!AT$29)</f>
        <v>0</v>
      </c>
      <c r="AU44" s="34">
        <f>SUMIFS(Saisie!$I:$I,Saisie!$H:$H,'STATS Manuelles'!$A44,Saisie!$D:$D,'STATS Manuelles'!$B$27,Saisie!$A:$A,'STATS Manuelles'!AU$29)</f>
        <v>0</v>
      </c>
      <c r="AV44" s="34">
        <f>SUMIFS(Saisie!$I:$I,Saisie!$H:$H,'STATS Manuelles'!$A44,Saisie!$D:$D,'STATS Manuelles'!$B$27,Saisie!$A:$A,'STATS Manuelles'!AV$29)</f>
        <v>0</v>
      </c>
      <c r="AW44" s="34">
        <f>SUMIFS(Saisie!$I:$I,Saisie!$H:$H,'STATS Manuelles'!$A44,Saisie!$D:$D,'STATS Manuelles'!$B$27,Saisie!$A:$A,'STATS Manuelles'!AW$29)</f>
        <v>0</v>
      </c>
      <c r="AX44" s="34">
        <f>SUMIFS(Saisie!$I:$I,Saisie!$H:$H,'STATS Manuelles'!$A44,Saisie!$D:$D,'STATS Manuelles'!$B$27,Saisie!$A:$A,'STATS Manuelles'!AX$29)</f>
        <v>0</v>
      </c>
      <c r="AY44" s="34">
        <f>SUMIFS(Saisie!$I:$I,Saisie!$H:$H,'STATS Manuelles'!$A44,Saisie!$D:$D,'STATS Manuelles'!$B$27,Saisie!$A:$A,'STATS Manuelles'!AY$29)</f>
        <v>0</v>
      </c>
      <c r="AZ44" s="34">
        <f>SUMIFS(Saisie!$I:$I,Saisie!$H:$H,'STATS Manuelles'!$A44,Saisie!$D:$D,'STATS Manuelles'!$B$27,Saisie!$A:$A,'STATS Manuelles'!AZ$29)</f>
        <v>0</v>
      </c>
      <c r="BA44" s="34">
        <f>SUMIFS(Saisie!$I:$I,Saisie!$H:$H,'STATS Manuelles'!$A44,Saisie!$D:$D,'STATS Manuelles'!$B$27,Saisie!$A:$A,'STATS Manuelles'!BA$29)</f>
        <v>0</v>
      </c>
      <c r="BB44" s="34">
        <f>SUMIFS(Saisie!$I:$I,Saisie!$H:$H,'STATS Manuelles'!$A44,Saisie!$D:$D,'STATS Manuelles'!$B$27,Saisie!$A:$A,'STATS Manuelles'!BB$29)</f>
        <v>0</v>
      </c>
    </row>
    <row r="45" spans="1:54" x14ac:dyDescent="0.25">
      <c r="A45" s="28" t="s">
        <v>23</v>
      </c>
      <c r="B45" s="34">
        <f>SUMIFS(Saisie!$I:$I,Saisie!$H:$H,'STATS Manuelles'!$A45,Saisie!$D:$D,'STATS Manuelles'!$B$27,Saisie!$A:$A,'STATS Manuelles'!B$29)</f>
        <v>0</v>
      </c>
      <c r="C45" s="34">
        <f>SUMIFS(Saisie!$I:$I,Saisie!$H:$H,'STATS Manuelles'!$A45,Saisie!$D:$D,'STATS Manuelles'!$B$27,Saisie!$A:$A,'STATS Manuelles'!C$29)</f>
        <v>0</v>
      </c>
      <c r="D45" s="34">
        <f>SUMIFS(Saisie!$I:$I,Saisie!$H:$H,'STATS Manuelles'!$A45,Saisie!$D:$D,'STATS Manuelles'!$B$27,Saisie!$A:$A,'STATS Manuelles'!D$29)</f>
        <v>0</v>
      </c>
      <c r="E45" s="34">
        <f>SUMIFS(Saisie!$I:$I,Saisie!$H:$H,'STATS Manuelles'!$A45,Saisie!$D:$D,'STATS Manuelles'!$B$27,Saisie!$A:$A,'STATS Manuelles'!E$29)</f>
        <v>15</v>
      </c>
      <c r="F45" s="34">
        <f>SUMIFS(Saisie!$I:$I,Saisie!$H:$H,'STATS Manuelles'!$A45,Saisie!$D:$D,'STATS Manuelles'!$B$27,Saisie!$A:$A,'STATS Manuelles'!F$29)</f>
        <v>0</v>
      </c>
      <c r="G45" s="34">
        <f>SUMIFS(Saisie!$I:$I,Saisie!$H:$H,'STATS Manuelles'!$A45,Saisie!$D:$D,'STATS Manuelles'!$B$27,Saisie!$A:$A,'STATS Manuelles'!G$29)</f>
        <v>0</v>
      </c>
      <c r="H45" s="34">
        <f>SUMIFS(Saisie!$I:$I,Saisie!$H:$H,'STATS Manuelles'!$A45,Saisie!$D:$D,'STATS Manuelles'!$B$27,Saisie!$A:$A,'STATS Manuelles'!H$29)</f>
        <v>0</v>
      </c>
      <c r="I45" s="34">
        <f>SUMIFS(Saisie!$I:$I,Saisie!$H:$H,'STATS Manuelles'!$A45,Saisie!$D:$D,'STATS Manuelles'!$B$27,Saisie!$A:$A,'STATS Manuelles'!I$29)</f>
        <v>0</v>
      </c>
      <c r="J45" s="34">
        <f>SUMIFS(Saisie!$I:$I,Saisie!$H:$H,'STATS Manuelles'!$A45,Saisie!$D:$D,'STATS Manuelles'!$B$27,Saisie!$A:$A,'STATS Manuelles'!J$29)</f>
        <v>0</v>
      </c>
      <c r="K45" s="34">
        <f>SUMIFS(Saisie!$I:$I,Saisie!$H:$H,'STATS Manuelles'!$A45,Saisie!$D:$D,'STATS Manuelles'!$B$27,Saisie!$A:$A,'STATS Manuelles'!K$29)</f>
        <v>0</v>
      </c>
      <c r="L45" s="34">
        <f>SUMIFS(Saisie!$I:$I,Saisie!$H:$H,'STATS Manuelles'!$A45,Saisie!$D:$D,'STATS Manuelles'!$B$27,Saisie!$A:$A,'STATS Manuelles'!L$29)</f>
        <v>0</v>
      </c>
      <c r="M45" s="34">
        <f>SUMIFS(Saisie!$I:$I,Saisie!$H:$H,'STATS Manuelles'!$A45,Saisie!$D:$D,'STATS Manuelles'!$B$27,Saisie!$A:$A,'STATS Manuelles'!M$29)</f>
        <v>0</v>
      </c>
      <c r="N45" s="34">
        <f>SUMIFS(Saisie!$I:$I,Saisie!$H:$H,'STATS Manuelles'!$A45,Saisie!$D:$D,'STATS Manuelles'!$B$27,Saisie!$A:$A,'STATS Manuelles'!N$29)</f>
        <v>0</v>
      </c>
      <c r="O45" s="34">
        <f>SUMIFS(Saisie!$I:$I,Saisie!$H:$H,'STATS Manuelles'!$A45,Saisie!$D:$D,'STATS Manuelles'!$B$27,Saisie!$A:$A,'STATS Manuelles'!O$29)</f>
        <v>0</v>
      </c>
      <c r="P45" s="34">
        <f>SUMIFS(Saisie!$I:$I,Saisie!$H:$H,'STATS Manuelles'!$A45,Saisie!$D:$D,'STATS Manuelles'!$B$27,Saisie!$A:$A,'STATS Manuelles'!P$29)</f>
        <v>0</v>
      </c>
      <c r="Q45" s="34">
        <f>SUMIFS(Saisie!$I:$I,Saisie!$H:$H,'STATS Manuelles'!$A45,Saisie!$D:$D,'STATS Manuelles'!$B$27,Saisie!$A:$A,'STATS Manuelles'!Q$29)</f>
        <v>0</v>
      </c>
      <c r="R45" s="34">
        <f>SUMIFS(Saisie!$I:$I,Saisie!$H:$H,'STATS Manuelles'!$A45,Saisie!$D:$D,'STATS Manuelles'!$B$27,Saisie!$A:$A,'STATS Manuelles'!R$29)</f>
        <v>0</v>
      </c>
      <c r="S45" s="34">
        <f>SUMIFS(Saisie!$I:$I,Saisie!$H:$H,'STATS Manuelles'!$A45,Saisie!$D:$D,'STATS Manuelles'!$B$27,Saisie!$A:$A,'STATS Manuelles'!S$29)</f>
        <v>0</v>
      </c>
      <c r="T45" s="34">
        <f>SUMIFS(Saisie!$I:$I,Saisie!$H:$H,'STATS Manuelles'!$A45,Saisie!$D:$D,'STATS Manuelles'!$B$27,Saisie!$A:$A,'STATS Manuelles'!T$29)</f>
        <v>0</v>
      </c>
      <c r="U45" s="34">
        <f>SUMIFS(Saisie!$I:$I,Saisie!$H:$H,'STATS Manuelles'!$A45,Saisie!$D:$D,'STATS Manuelles'!$B$27,Saisie!$A:$A,'STATS Manuelles'!U$29)</f>
        <v>0</v>
      </c>
      <c r="V45" s="34">
        <f>SUMIFS(Saisie!$I:$I,Saisie!$H:$H,'STATS Manuelles'!$A45,Saisie!$D:$D,'STATS Manuelles'!$B$27,Saisie!$A:$A,'STATS Manuelles'!V$29)</f>
        <v>0</v>
      </c>
      <c r="W45" s="34">
        <f>SUMIFS(Saisie!$I:$I,Saisie!$H:$H,'STATS Manuelles'!$A45,Saisie!$D:$D,'STATS Manuelles'!$B$27,Saisie!$A:$A,'STATS Manuelles'!W$29)</f>
        <v>0</v>
      </c>
      <c r="X45" s="34">
        <f>SUMIFS(Saisie!$I:$I,Saisie!$H:$H,'STATS Manuelles'!$A45,Saisie!$D:$D,'STATS Manuelles'!$B$27,Saisie!$A:$A,'STATS Manuelles'!X$29)</f>
        <v>0</v>
      </c>
      <c r="Y45" s="34">
        <f>SUMIFS(Saisie!$I:$I,Saisie!$H:$H,'STATS Manuelles'!$A45,Saisie!$D:$D,'STATS Manuelles'!$B$27,Saisie!$A:$A,'STATS Manuelles'!Y$29)</f>
        <v>0</v>
      </c>
      <c r="Z45" s="34">
        <f>SUMIFS(Saisie!$I:$I,Saisie!$H:$H,'STATS Manuelles'!$A45,Saisie!$D:$D,'STATS Manuelles'!$B$27,Saisie!$A:$A,'STATS Manuelles'!Z$29)</f>
        <v>0</v>
      </c>
      <c r="AA45" s="34">
        <f>SUMIFS(Saisie!$I:$I,Saisie!$H:$H,'STATS Manuelles'!$A45,Saisie!$D:$D,'STATS Manuelles'!$B$27,Saisie!$A:$A,'STATS Manuelles'!AA$29)</f>
        <v>0</v>
      </c>
      <c r="AB45" s="34">
        <f>SUMIFS(Saisie!$I:$I,Saisie!$H:$H,'STATS Manuelles'!$A45,Saisie!$D:$D,'STATS Manuelles'!$B$27,Saisie!$A:$A,'STATS Manuelles'!AB$29)</f>
        <v>0</v>
      </c>
      <c r="AC45" s="34">
        <f>SUMIFS(Saisie!$I:$I,Saisie!$H:$H,'STATS Manuelles'!$A45,Saisie!$D:$D,'STATS Manuelles'!$B$27,Saisie!$A:$A,'STATS Manuelles'!AC$29)</f>
        <v>0</v>
      </c>
      <c r="AD45" s="34">
        <f>SUMIFS(Saisie!$I:$I,Saisie!$H:$H,'STATS Manuelles'!$A45,Saisie!$D:$D,'STATS Manuelles'!$B$27,Saisie!$A:$A,'STATS Manuelles'!AD$29)</f>
        <v>0</v>
      </c>
      <c r="AE45" s="34">
        <f>SUMIFS(Saisie!$I:$I,Saisie!$H:$H,'STATS Manuelles'!$A45,Saisie!$D:$D,'STATS Manuelles'!$B$27,Saisie!$A:$A,'STATS Manuelles'!AE$29)</f>
        <v>0</v>
      </c>
      <c r="AF45" s="34">
        <f>SUMIFS(Saisie!$I:$I,Saisie!$H:$H,'STATS Manuelles'!$A45,Saisie!$D:$D,'STATS Manuelles'!$B$27,Saisie!$A:$A,'STATS Manuelles'!AF$29)</f>
        <v>0</v>
      </c>
      <c r="AG45" s="34">
        <f>SUMIFS(Saisie!$I:$I,Saisie!$H:$H,'STATS Manuelles'!$A45,Saisie!$D:$D,'STATS Manuelles'!$B$27,Saisie!$A:$A,'STATS Manuelles'!AG$29)</f>
        <v>0</v>
      </c>
      <c r="AH45" s="34">
        <f>SUMIFS(Saisie!$I:$I,Saisie!$H:$H,'STATS Manuelles'!$A45,Saisie!$D:$D,'STATS Manuelles'!$B$27,Saisie!$A:$A,'STATS Manuelles'!AH$29)</f>
        <v>0</v>
      </c>
      <c r="AI45" s="34">
        <f>SUMIFS(Saisie!$I:$I,Saisie!$H:$H,'STATS Manuelles'!$A45,Saisie!$D:$D,'STATS Manuelles'!$B$27,Saisie!$A:$A,'STATS Manuelles'!AI$29)</f>
        <v>0</v>
      </c>
      <c r="AJ45" s="34">
        <f>SUMIFS(Saisie!$I:$I,Saisie!$H:$H,'STATS Manuelles'!$A45,Saisie!$D:$D,'STATS Manuelles'!$B$27,Saisie!$A:$A,'STATS Manuelles'!AJ$29)</f>
        <v>0</v>
      </c>
      <c r="AK45" s="34">
        <f>SUMIFS(Saisie!$I:$I,Saisie!$H:$H,'STATS Manuelles'!$A45,Saisie!$D:$D,'STATS Manuelles'!$B$27,Saisie!$A:$A,'STATS Manuelles'!AK$29)</f>
        <v>0</v>
      </c>
      <c r="AL45" s="34">
        <f>SUMIFS(Saisie!$I:$I,Saisie!$H:$H,'STATS Manuelles'!$A45,Saisie!$D:$D,'STATS Manuelles'!$B$27,Saisie!$A:$A,'STATS Manuelles'!AL$29)</f>
        <v>0</v>
      </c>
      <c r="AM45" s="34">
        <f>SUMIFS(Saisie!$I:$I,Saisie!$H:$H,'STATS Manuelles'!$A45,Saisie!$D:$D,'STATS Manuelles'!$B$27,Saisie!$A:$A,'STATS Manuelles'!AM$29)</f>
        <v>0</v>
      </c>
      <c r="AN45" s="34">
        <f>SUMIFS(Saisie!$I:$I,Saisie!$H:$H,'STATS Manuelles'!$A45,Saisie!$D:$D,'STATS Manuelles'!$B$27,Saisie!$A:$A,'STATS Manuelles'!AN$29)</f>
        <v>0</v>
      </c>
      <c r="AO45" s="34">
        <f>SUMIFS(Saisie!$I:$I,Saisie!$H:$H,'STATS Manuelles'!$A45,Saisie!$D:$D,'STATS Manuelles'!$B$27,Saisie!$A:$A,'STATS Manuelles'!AO$29)</f>
        <v>0</v>
      </c>
      <c r="AP45" s="34">
        <f>SUMIFS(Saisie!$I:$I,Saisie!$H:$H,'STATS Manuelles'!$A45,Saisie!$D:$D,'STATS Manuelles'!$B$27,Saisie!$A:$A,'STATS Manuelles'!AP$29)</f>
        <v>0</v>
      </c>
      <c r="AQ45" s="34">
        <f>SUMIFS(Saisie!$I:$I,Saisie!$H:$H,'STATS Manuelles'!$A45,Saisie!$D:$D,'STATS Manuelles'!$B$27,Saisie!$A:$A,'STATS Manuelles'!AQ$29)</f>
        <v>0</v>
      </c>
      <c r="AR45" s="34">
        <f>SUMIFS(Saisie!$I:$I,Saisie!$H:$H,'STATS Manuelles'!$A45,Saisie!$D:$D,'STATS Manuelles'!$B$27,Saisie!$A:$A,'STATS Manuelles'!AR$29)</f>
        <v>0</v>
      </c>
      <c r="AS45" s="34">
        <f>SUMIFS(Saisie!$I:$I,Saisie!$H:$H,'STATS Manuelles'!$A45,Saisie!$D:$D,'STATS Manuelles'!$B$27,Saisie!$A:$A,'STATS Manuelles'!AS$29)</f>
        <v>0</v>
      </c>
      <c r="AT45" s="34">
        <f>SUMIFS(Saisie!$I:$I,Saisie!$H:$H,'STATS Manuelles'!$A45,Saisie!$D:$D,'STATS Manuelles'!$B$27,Saisie!$A:$A,'STATS Manuelles'!AT$29)</f>
        <v>0</v>
      </c>
      <c r="AU45" s="34">
        <f>SUMIFS(Saisie!$I:$I,Saisie!$H:$H,'STATS Manuelles'!$A45,Saisie!$D:$D,'STATS Manuelles'!$B$27,Saisie!$A:$A,'STATS Manuelles'!AU$29)</f>
        <v>0</v>
      </c>
      <c r="AV45" s="34">
        <f>SUMIFS(Saisie!$I:$I,Saisie!$H:$H,'STATS Manuelles'!$A45,Saisie!$D:$D,'STATS Manuelles'!$B$27,Saisie!$A:$A,'STATS Manuelles'!AV$29)</f>
        <v>0</v>
      </c>
      <c r="AW45" s="34">
        <f>SUMIFS(Saisie!$I:$I,Saisie!$H:$H,'STATS Manuelles'!$A45,Saisie!$D:$D,'STATS Manuelles'!$B$27,Saisie!$A:$A,'STATS Manuelles'!AW$29)</f>
        <v>0</v>
      </c>
      <c r="AX45" s="34">
        <f>SUMIFS(Saisie!$I:$I,Saisie!$H:$H,'STATS Manuelles'!$A45,Saisie!$D:$D,'STATS Manuelles'!$B$27,Saisie!$A:$A,'STATS Manuelles'!AX$29)</f>
        <v>0</v>
      </c>
      <c r="AY45" s="34">
        <f>SUMIFS(Saisie!$I:$I,Saisie!$H:$H,'STATS Manuelles'!$A45,Saisie!$D:$D,'STATS Manuelles'!$B$27,Saisie!$A:$A,'STATS Manuelles'!AY$29)</f>
        <v>0</v>
      </c>
      <c r="AZ45" s="34">
        <f>SUMIFS(Saisie!$I:$I,Saisie!$H:$H,'STATS Manuelles'!$A45,Saisie!$D:$D,'STATS Manuelles'!$B$27,Saisie!$A:$A,'STATS Manuelles'!AZ$29)</f>
        <v>0</v>
      </c>
      <c r="BA45" s="34">
        <f>SUMIFS(Saisie!$I:$I,Saisie!$H:$H,'STATS Manuelles'!$A45,Saisie!$D:$D,'STATS Manuelles'!$B$27,Saisie!$A:$A,'STATS Manuelles'!BA$29)</f>
        <v>0</v>
      </c>
      <c r="BB45" s="34">
        <f>SUMIFS(Saisie!$I:$I,Saisie!$H:$H,'STATS Manuelles'!$A45,Saisie!$D:$D,'STATS Manuelles'!$B$27,Saisie!$A:$A,'STATS Manuelles'!BB$29)</f>
        <v>0</v>
      </c>
    </row>
    <row r="46" spans="1:54" x14ac:dyDescent="0.25"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</row>
    <row r="47" spans="1:54" x14ac:dyDescent="0.25">
      <c r="A47" s="28" t="s">
        <v>0</v>
      </c>
      <c r="B47" s="36">
        <f>SUM(B30:B45)</f>
        <v>0</v>
      </c>
      <c r="C47" s="36">
        <f t="shared" ref="C47:BB47" si="4">SUM(C30:C45)</f>
        <v>0</v>
      </c>
      <c r="D47" s="36">
        <f t="shared" si="4"/>
        <v>59</v>
      </c>
      <c r="E47" s="36">
        <f t="shared" si="4"/>
        <v>1177</v>
      </c>
      <c r="F47" s="36">
        <f t="shared" si="4"/>
        <v>177</v>
      </c>
      <c r="G47" s="36">
        <f t="shared" si="4"/>
        <v>0</v>
      </c>
      <c r="H47" s="36">
        <f t="shared" si="4"/>
        <v>0</v>
      </c>
      <c r="I47" s="36">
        <f t="shared" si="4"/>
        <v>0</v>
      </c>
      <c r="J47" s="36">
        <f t="shared" si="4"/>
        <v>0</v>
      </c>
      <c r="K47" s="36">
        <f t="shared" si="4"/>
        <v>0</v>
      </c>
      <c r="L47" s="36">
        <f t="shared" si="4"/>
        <v>0</v>
      </c>
      <c r="M47" s="36">
        <f t="shared" si="4"/>
        <v>0</v>
      </c>
      <c r="N47" s="36">
        <f t="shared" si="4"/>
        <v>0</v>
      </c>
      <c r="O47" s="36">
        <f t="shared" si="4"/>
        <v>0</v>
      </c>
      <c r="P47" s="36">
        <f t="shared" si="4"/>
        <v>0</v>
      </c>
      <c r="Q47" s="36">
        <f t="shared" si="4"/>
        <v>0</v>
      </c>
      <c r="R47" s="36">
        <f t="shared" si="4"/>
        <v>0</v>
      </c>
      <c r="S47" s="36">
        <f t="shared" si="4"/>
        <v>0</v>
      </c>
      <c r="T47" s="36">
        <f t="shared" si="4"/>
        <v>0</v>
      </c>
      <c r="U47" s="36">
        <f t="shared" si="4"/>
        <v>0</v>
      </c>
      <c r="V47" s="36">
        <f t="shared" si="4"/>
        <v>0</v>
      </c>
      <c r="W47" s="36">
        <f t="shared" si="4"/>
        <v>0</v>
      </c>
      <c r="X47" s="36">
        <f t="shared" si="4"/>
        <v>0</v>
      </c>
      <c r="Y47" s="36">
        <f t="shared" si="4"/>
        <v>0</v>
      </c>
      <c r="Z47" s="36">
        <f t="shared" si="4"/>
        <v>0</v>
      </c>
      <c r="AA47" s="36">
        <f t="shared" si="4"/>
        <v>0</v>
      </c>
      <c r="AB47" s="36">
        <f t="shared" si="4"/>
        <v>0</v>
      </c>
      <c r="AC47" s="36">
        <f t="shared" si="4"/>
        <v>0</v>
      </c>
      <c r="AD47" s="36">
        <f t="shared" si="4"/>
        <v>0</v>
      </c>
      <c r="AE47" s="36">
        <f t="shared" si="4"/>
        <v>0</v>
      </c>
      <c r="AF47" s="36">
        <f t="shared" si="4"/>
        <v>0</v>
      </c>
      <c r="AG47" s="36">
        <f t="shared" si="4"/>
        <v>0</v>
      </c>
      <c r="AH47" s="36">
        <f t="shared" si="4"/>
        <v>0</v>
      </c>
      <c r="AI47" s="36">
        <f t="shared" si="4"/>
        <v>0</v>
      </c>
      <c r="AJ47" s="36">
        <f t="shared" si="4"/>
        <v>0</v>
      </c>
      <c r="AK47" s="36">
        <f t="shared" si="4"/>
        <v>0</v>
      </c>
      <c r="AL47" s="36">
        <f t="shared" si="4"/>
        <v>0</v>
      </c>
      <c r="AM47" s="36">
        <f t="shared" si="4"/>
        <v>0</v>
      </c>
      <c r="AN47" s="36">
        <f t="shared" si="4"/>
        <v>0</v>
      </c>
      <c r="AO47" s="36">
        <f t="shared" si="4"/>
        <v>0</v>
      </c>
      <c r="AP47" s="36">
        <f t="shared" si="4"/>
        <v>0</v>
      </c>
      <c r="AQ47" s="36">
        <f t="shared" si="4"/>
        <v>0</v>
      </c>
      <c r="AR47" s="36">
        <f t="shared" si="4"/>
        <v>0</v>
      </c>
      <c r="AS47" s="36">
        <f t="shared" si="4"/>
        <v>0</v>
      </c>
      <c r="AT47" s="36">
        <f t="shared" si="4"/>
        <v>0</v>
      </c>
      <c r="AU47" s="36">
        <f t="shared" si="4"/>
        <v>0</v>
      </c>
      <c r="AV47" s="36">
        <f t="shared" si="4"/>
        <v>0</v>
      </c>
      <c r="AW47" s="36">
        <f t="shared" si="4"/>
        <v>0</v>
      </c>
      <c r="AX47" s="36">
        <f t="shared" si="4"/>
        <v>0</v>
      </c>
      <c r="AY47" s="36">
        <f t="shared" si="4"/>
        <v>0</v>
      </c>
      <c r="AZ47" s="36">
        <f t="shared" si="4"/>
        <v>0</v>
      </c>
      <c r="BA47" s="36">
        <f t="shared" si="4"/>
        <v>0</v>
      </c>
      <c r="BB47" s="36">
        <f t="shared" si="4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7"/>
  <sheetViews>
    <sheetView topLeftCell="A26" workbookViewId="0">
      <selection activeCell="N15" sqref="N15"/>
    </sheetView>
  </sheetViews>
  <sheetFormatPr baseColWidth="10" defaultRowHeight="15" x14ac:dyDescent="0.25"/>
  <cols>
    <col min="1" max="1" width="22.85546875" customWidth="1"/>
    <col min="2" max="9" width="11.7109375" customWidth="1"/>
  </cols>
  <sheetData>
    <row r="1" spans="1:9" x14ac:dyDescent="0.25">
      <c r="A1" s="56" t="s">
        <v>15</v>
      </c>
      <c r="B1" s="57">
        <v>2018</v>
      </c>
    </row>
    <row r="2" spans="1:9" x14ac:dyDescent="0.25">
      <c r="A2" s="56" t="s">
        <v>16</v>
      </c>
      <c r="B2" t="s">
        <v>38</v>
      </c>
    </row>
    <row r="3" spans="1:9" x14ac:dyDescent="0.25">
      <c r="A3" s="56" t="s">
        <v>17</v>
      </c>
      <c r="B3" s="57">
        <v>4</v>
      </c>
    </row>
    <row r="5" spans="1:9" x14ac:dyDescent="0.25">
      <c r="A5" s="56" t="s">
        <v>37</v>
      </c>
      <c r="B5" s="56" t="s">
        <v>39</v>
      </c>
    </row>
    <row r="6" spans="1:9" x14ac:dyDescent="0.25">
      <c r="A6" s="56" t="s">
        <v>35</v>
      </c>
      <c r="B6" s="3">
        <v>1</v>
      </c>
      <c r="C6" s="3">
        <v>2</v>
      </c>
      <c r="D6" s="3">
        <v>3</v>
      </c>
      <c r="E6" s="3">
        <v>4</v>
      </c>
      <c r="F6" s="3">
        <v>5</v>
      </c>
      <c r="G6" s="3">
        <v>6</v>
      </c>
      <c r="H6" s="3">
        <v>7</v>
      </c>
      <c r="I6" s="3" t="s">
        <v>36</v>
      </c>
    </row>
    <row r="7" spans="1:9" x14ac:dyDescent="0.25">
      <c r="A7" s="57" t="s">
        <v>10</v>
      </c>
      <c r="B7" s="58">
        <v>32</v>
      </c>
      <c r="C7" s="58">
        <v>38</v>
      </c>
      <c r="D7" s="58">
        <v>15</v>
      </c>
      <c r="E7" s="58">
        <v>27</v>
      </c>
      <c r="F7" s="58">
        <v>15</v>
      </c>
      <c r="G7" s="58">
        <v>53</v>
      </c>
      <c r="H7" s="58">
        <v>15</v>
      </c>
      <c r="I7" s="58">
        <v>195</v>
      </c>
    </row>
    <row r="8" spans="1:9" x14ac:dyDescent="0.25">
      <c r="A8" s="57" t="s">
        <v>8</v>
      </c>
      <c r="B8" s="58"/>
      <c r="C8" s="58">
        <v>19</v>
      </c>
      <c r="D8" s="58"/>
      <c r="E8" s="58"/>
      <c r="F8" s="58"/>
      <c r="G8" s="58"/>
      <c r="H8" s="58"/>
      <c r="I8" s="58">
        <v>19</v>
      </c>
    </row>
    <row r="9" spans="1:9" x14ac:dyDescent="0.25">
      <c r="A9" s="57" t="s">
        <v>9</v>
      </c>
      <c r="B9" s="58"/>
      <c r="C9" s="58">
        <v>22</v>
      </c>
      <c r="D9" s="58"/>
      <c r="E9" s="58"/>
      <c r="F9" s="58">
        <v>52</v>
      </c>
      <c r="G9" s="58"/>
      <c r="H9" s="58"/>
      <c r="I9" s="58">
        <v>74</v>
      </c>
    </row>
    <row r="10" spans="1:9" x14ac:dyDescent="0.25">
      <c r="A10" s="57" t="s">
        <v>12</v>
      </c>
      <c r="B10" s="58"/>
      <c r="C10" s="58"/>
      <c r="D10" s="58">
        <v>45</v>
      </c>
      <c r="E10" s="58"/>
      <c r="F10" s="58"/>
      <c r="G10" s="58"/>
      <c r="H10" s="58"/>
      <c r="I10" s="58">
        <v>45</v>
      </c>
    </row>
    <row r="11" spans="1:9" x14ac:dyDescent="0.25">
      <c r="A11" s="57" t="s">
        <v>19</v>
      </c>
      <c r="B11" s="58"/>
      <c r="C11" s="58"/>
      <c r="D11" s="58"/>
      <c r="E11" s="58"/>
      <c r="F11" s="58">
        <v>64</v>
      </c>
      <c r="G11" s="58"/>
      <c r="H11" s="58"/>
      <c r="I11" s="58">
        <v>64</v>
      </c>
    </row>
    <row r="12" spans="1:9" x14ac:dyDescent="0.25">
      <c r="A12" s="57" t="s">
        <v>21</v>
      </c>
      <c r="B12" s="58"/>
      <c r="C12" s="58"/>
      <c r="D12" s="58"/>
      <c r="E12" s="58"/>
      <c r="F12" s="58"/>
      <c r="G12" s="58">
        <v>25</v>
      </c>
      <c r="H12" s="58"/>
      <c r="I12" s="58">
        <v>25</v>
      </c>
    </row>
    <row r="13" spans="1:9" x14ac:dyDescent="0.25">
      <c r="A13" s="57" t="s">
        <v>7</v>
      </c>
      <c r="B13" s="58"/>
      <c r="C13" s="58">
        <v>55</v>
      </c>
      <c r="D13" s="58"/>
      <c r="E13" s="58"/>
      <c r="F13" s="58"/>
      <c r="G13" s="58"/>
      <c r="H13" s="58">
        <v>12</v>
      </c>
      <c r="I13" s="58">
        <v>67</v>
      </c>
    </row>
    <row r="14" spans="1:9" x14ac:dyDescent="0.25">
      <c r="A14" s="57" t="s">
        <v>18</v>
      </c>
      <c r="B14" s="58"/>
      <c r="C14" s="58"/>
      <c r="D14" s="58"/>
      <c r="E14" s="58"/>
      <c r="F14" s="58">
        <v>52</v>
      </c>
      <c r="G14" s="58"/>
      <c r="H14" s="58"/>
      <c r="I14" s="58">
        <v>52</v>
      </c>
    </row>
    <row r="15" spans="1:9" x14ac:dyDescent="0.25">
      <c r="A15" s="57" t="s">
        <v>6</v>
      </c>
      <c r="B15" s="58"/>
      <c r="C15" s="58">
        <v>45</v>
      </c>
      <c r="D15" s="58">
        <v>50</v>
      </c>
      <c r="E15" s="58">
        <v>105</v>
      </c>
      <c r="F15" s="58">
        <v>52</v>
      </c>
      <c r="G15" s="58">
        <v>70</v>
      </c>
      <c r="H15" s="58"/>
      <c r="I15" s="58">
        <v>322</v>
      </c>
    </row>
    <row r="16" spans="1:9" x14ac:dyDescent="0.25">
      <c r="A16" s="57" t="s">
        <v>13</v>
      </c>
      <c r="B16" s="58"/>
      <c r="C16" s="58"/>
      <c r="D16" s="58">
        <v>10</v>
      </c>
      <c r="E16" s="58"/>
      <c r="F16" s="58"/>
      <c r="G16" s="58">
        <v>15</v>
      </c>
      <c r="H16" s="58"/>
      <c r="I16" s="58">
        <v>25</v>
      </c>
    </row>
    <row r="17" spans="1:9" x14ac:dyDescent="0.25">
      <c r="A17" s="57" t="s">
        <v>25</v>
      </c>
      <c r="B17" s="58"/>
      <c r="C17" s="58"/>
      <c r="D17" s="58"/>
      <c r="E17" s="58">
        <v>10</v>
      </c>
      <c r="F17" s="58"/>
      <c r="G17" s="58"/>
      <c r="H17" s="58">
        <v>10</v>
      </c>
      <c r="I17" s="58">
        <v>20</v>
      </c>
    </row>
    <row r="18" spans="1:9" x14ac:dyDescent="0.25">
      <c r="A18" s="57" t="s">
        <v>14</v>
      </c>
      <c r="B18" s="58">
        <v>27</v>
      </c>
      <c r="C18" s="58"/>
      <c r="D18" s="58">
        <v>25</v>
      </c>
      <c r="E18" s="58">
        <v>60</v>
      </c>
      <c r="F18" s="58">
        <v>60</v>
      </c>
      <c r="G18" s="58">
        <v>45</v>
      </c>
      <c r="H18" s="58"/>
      <c r="I18" s="58">
        <v>217</v>
      </c>
    </row>
    <row r="19" spans="1:9" x14ac:dyDescent="0.25">
      <c r="A19" s="57" t="s">
        <v>24</v>
      </c>
      <c r="B19" s="58"/>
      <c r="C19" s="58"/>
      <c r="D19" s="58"/>
      <c r="E19" s="58"/>
      <c r="F19" s="58"/>
      <c r="G19" s="58"/>
      <c r="H19" s="58">
        <v>15</v>
      </c>
      <c r="I19" s="58">
        <v>15</v>
      </c>
    </row>
    <row r="20" spans="1:9" x14ac:dyDescent="0.25">
      <c r="A20" s="57" t="s">
        <v>11</v>
      </c>
      <c r="B20" s="58"/>
      <c r="C20" s="58"/>
      <c r="D20" s="58">
        <v>12</v>
      </c>
      <c r="E20" s="58"/>
      <c r="F20" s="58"/>
      <c r="G20" s="58"/>
      <c r="H20" s="58"/>
      <c r="I20" s="58">
        <v>12</v>
      </c>
    </row>
    <row r="21" spans="1:9" x14ac:dyDescent="0.25">
      <c r="A21" s="57" t="s">
        <v>22</v>
      </c>
      <c r="B21" s="58"/>
      <c r="C21" s="58"/>
      <c r="D21" s="58"/>
      <c r="E21" s="58"/>
      <c r="F21" s="58"/>
      <c r="G21" s="58">
        <v>27</v>
      </c>
      <c r="H21" s="58"/>
      <c r="I21" s="58">
        <v>27</v>
      </c>
    </row>
    <row r="22" spans="1:9" x14ac:dyDescent="0.25">
      <c r="A22" s="57" t="s">
        <v>23</v>
      </c>
      <c r="B22" s="58"/>
      <c r="C22" s="58"/>
      <c r="D22" s="58"/>
      <c r="E22" s="58"/>
      <c r="F22" s="58"/>
      <c r="G22" s="58"/>
      <c r="H22" s="58">
        <v>15</v>
      </c>
      <c r="I22" s="58">
        <v>15</v>
      </c>
    </row>
    <row r="23" spans="1:9" x14ac:dyDescent="0.25">
      <c r="A23" s="57" t="s">
        <v>36</v>
      </c>
      <c r="B23" s="58">
        <v>59</v>
      </c>
      <c r="C23" s="58">
        <v>179</v>
      </c>
      <c r="D23" s="58">
        <v>157</v>
      </c>
      <c r="E23" s="58">
        <v>202</v>
      </c>
      <c r="F23" s="58">
        <v>295</v>
      </c>
      <c r="G23" s="58">
        <v>235</v>
      </c>
      <c r="H23" s="58">
        <v>67</v>
      </c>
      <c r="I23" s="58">
        <v>1194</v>
      </c>
    </row>
    <row r="27" spans="1:9" x14ac:dyDescent="0.25">
      <c r="A27" s="56" t="s">
        <v>15</v>
      </c>
      <c r="B27" s="57">
        <v>2017</v>
      </c>
    </row>
    <row r="29" spans="1:9" x14ac:dyDescent="0.25">
      <c r="A29" s="56" t="s">
        <v>37</v>
      </c>
      <c r="B29" s="56" t="s">
        <v>16</v>
      </c>
    </row>
    <row r="30" spans="1:9" x14ac:dyDescent="0.25">
      <c r="A30" s="56" t="s">
        <v>35</v>
      </c>
      <c r="B30" s="4" t="s">
        <v>38</v>
      </c>
      <c r="C30" s="4" t="s">
        <v>40</v>
      </c>
      <c r="D30" s="4" t="s">
        <v>41</v>
      </c>
      <c r="E30" s="4" t="s">
        <v>42</v>
      </c>
      <c r="F30" s="4" t="s">
        <v>43</v>
      </c>
      <c r="G30" s="4" t="s">
        <v>44</v>
      </c>
      <c r="H30" s="4" t="s">
        <v>45</v>
      </c>
      <c r="I30" s="4" t="s">
        <v>36</v>
      </c>
    </row>
    <row r="31" spans="1:9" x14ac:dyDescent="0.25">
      <c r="A31" s="57" t="s">
        <v>10</v>
      </c>
      <c r="B31" s="58"/>
      <c r="C31" s="58"/>
      <c r="D31" s="58"/>
      <c r="E31" s="58">
        <v>190</v>
      </c>
      <c r="F31" s="58"/>
      <c r="G31" s="58"/>
      <c r="H31" s="58"/>
      <c r="I31" s="58">
        <v>190</v>
      </c>
    </row>
    <row r="32" spans="1:9" x14ac:dyDescent="0.25">
      <c r="A32" s="57" t="s">
        <v>8</v>
      </c>
      <c r="B32" s="58"/>
      <c r="C32" s="58"/>
      <c r="D32" s="58"/>
      <c r="E32" s="58">
        <v>46</v>
      </c>
      <c r="F32" s="58"/>
      <c r="G32" s="58"/>
      <c r="H32" s="58"/>
      <c r="I32" s="58">
        <v>46</v>
      </c>
    </row>
    <row r="33" spans="1:9" x14ac:dyDescent="0.25">
      <c r="A33" s="57" t="s">
        <v>9</v>
      </c>
      <c r="B33" s="58"/>
      <c r="C33" s="58"/>
      <c r="D33" s="58"/>
      <c r="E33" s="58">
        <v>52</v>
      </c>
      <c r="F33" s="58"/>
      <c r="G33" s="58"/>
      <c r="H33" s="58"/>
      <c r="I33" s="58">
        <v>52</v>
      </c>
    </row>
    <row r="34" spans="1:9" x14ac:dyDescent="0.25">
      <c r="A34" s="57" t="s">
        <v>12</v>
      </c>
      <c r="B34" s="58"/>
      <c r="C34" s="58"/>
      <c r="D34" s="58"/>
      <c r="E34" s="58">
        <v>90</v>
      </c>
      <c r="F34" s="58"/>
      <c r="G34" s="58"/>
      <c r="H34" s="58"/>
      <c r="I34" s="58">
        <v>90</v>
      </c>
    </row>
    <row r="35" spans="1:9" x14ac:dyDescent="0.25">
      <c r="A35" s="57" t="s">
        <v>19</v>
      </c>
      <c r="B35" s="58"/>
      <c r="C35" s="58"/>
      <c r="D35" s="58"/>
      <c r="E35" s="58"/>
      <c r="F35" s="58"/>
      <c r="G35" s="58"/>
      <c r="H35" s="58"/>
      <c r="I35" s="58"/>
    </row>
    <row r="36" spans="1:9" x14ac:dyDescent="0.25">
      <c r="A36" s="57" t="s">
        <v>21</v>
      </c>
      <c r="B36" s="58"/>
      <c r="C36" s="58"/>
      <c r="D36" s="58"/>
      <c r="E36" s="58"/>
      <c r="F36" s="58"/>
      <c r="G36" s="58"/>
      <c r="H36" s="58"/>
      <c r="I36" s="58"/>
    </row>
    <row r="37" spans="1:9" x14ac:dyDescent="0.25">
      <c r="A37" s="57" t="s">
        <v>7</v>
      </c>
      <c r="B37" s="58"/>
      <c r="C37" s="58"/>
      <c r="D37" s="58"/>
      <c r="E37" s="58">
        <v>50</v>
      </c>
      <c r="F37" s="58"/>
      <c r="G37" s="58"/>
      <c r="H37" s="58"/>
      <c r="I37" s="58">
        <v>50</v>
      </c>
    </row>
    <row r="38" spans="1:9" x14ac:dyDescent="0.25">
      <c r="A38" s="57" t="s">
        <v>18</v>
      </c>
      <c r="B38" s="58"/>
      <c r="C38" s="58"/>
      <c r="D38" s="58"/>
      <c r="E38" s="58"/>
      <c r="F38" s="58"/>
      <c r="G38" s="58"/>
      <c r="H38" s="58"/>
      <c r="I38" s="58"/>
    </row>
    <row r="39" spans="1:9" x14ac:dyDescent="0.25">
      <c r="A39" s="57" t="s">
        <v>6</v>
      </c>
      <c r="B39" s="58"/>
      <c r="C39" s="58"/>
      <c r="D39" s="58"/>
      <c r="E39" s="58">
        <v>204</v>
      </c>
      <c r="F39" s="58"/>
      <c r="G39" s="58"/>
      <c r="H39" s="58"/>
      <c r="I39" s="58">
        <v>204</v>
      </c>
    </row>
    <row r="40" spans="1:9" x14ac:dyDescent="0.25">
      <c r="A40" s="57" t="s">
        <v>13</v>
      </c>
      <c r="B40" s="58"/>
      <c r="C40" s="58"/>
      <c r="D40" s="58"/>
      <c r="E40" s="58">
        <v>26</v>
      </c>
      <c r="F40" s="58"/>
      <c r="G40" s="58"/>
      <c r="H40" s="58"/>
      <c r="I40" s="58">
        <v>26</v>
      </c>
    </row>
    <row r="41" spans="1:9" x14ac:dyDescent="0.25">
      <c r="A41" s="57" t="s">
        <v>25</v>
      </c>
      <c r="B41" s="58"/>
      <c r="C41" s="58"/>
      <c r="D41" s="58"/>
      <c r="E41" s="58"/>
      <c r="F41" s="58"/>
      <c r="G41" s="58"/>
      <c r="H41" s="58"/>
      <c r="I41" s="58"/>
    </row>
    <row r="42" spans="1:9" x14ac:dyDescent="0.25">
      <c r="A42" s="57" t="s">
        <v>14</v>
      </c>
      <c r="B42" s="58"/>
      <c r="C42" s="58"/>
      <c r="D42" s="58"/>
      <c r="E42" s="58">
        <v>64</v>
      </c>
      <c r="F42" s="58"/>
      <c r="G42" s="58"/>
      <c r="H42" s="58"/>
      <c r="I42" s="58">
        <v>64</v>
      </c>
    </row>
    <row r="43" spans="1:9" x14ac:dyDescent="0.25">
      <c r="A43" s="57" t="s">
        <v>24</v>
      </c>
      <c r="B43" s="58"/>
      <c r="C43" s="58"/>
      <c r="D43" s="58"/>
      <c r="E43" s="58"/>
      <c r="F43" s="58"/>
      <c r="G43" s="58"/>
      <c r="H43" s="58"/>
      <c r="I43" s="58"/>
    </row>
    <row r="44" spans="1:9" x14ac:dyDescent="0.25">
      <c r="A44" s="57" t="s">
        <v>11</v>
      </c>
      <c r="B44" s="58"/>
      <c r="C44" s="58"/>
      <c r="D44" s="58"/>
      <c r="E44" s="58">
        <v>10</v>
      </c>
      <c r="F44" s="58"/>
      <c r="G44" s="58"/>
      <c r="H44" s="58"/>
      <c r="I44" s="58">
        <v>10</v>
      </c>
    </row>
    <row r="45" spans="1:9" x14ac:dyDescent="0.25">
      <c r="A45" s="57" t="s">
        <v>22</v>
      </c>
      <c r="B45" s="58"/>
      <c r="C45" s="58"/>
      <c r="D45" s="58"/>
      <c r="E45" s="58"/>
      <c r="F45" s="58"/>
      <c r="G45" s="58"/>
      <c r="H45" s="58"/>
      <c r="I45" s="58"/>
    </row>
    <row r="46" spans="1:9" x14ac:dyDescent="0.25">
      <c r="A46" s="57" t="s">
        <v>23</v>
      </c>
      <c r="B46" s="58"/>
      <c r="C46" s="58"/>
      <c r="D46" s="58"/>
      <c r="E46" s="58"/>
      <c r="F46" s="58"/>
      <c r="G46" s="58"/>
      <c r="H46" s="58"/>
      <c r="I46" s="58"/>
    </row>
    <row r="47" spans="1:9" x14ac:dyDescent="0.25">
      <c r="A47" s="57" t="s">
        <v>36</v>
      </c>
      <c r="B47" s="58"/>
      <c r="C47" s="58"/>
      <c r="D47" s="58"/>
      <c r="E47" s="58">
        <v>732</v>
      </c>
      <c r="F47" s="58"/>
      <c r="G47" s="58"/>
      <c r="H47" s="58"/>
      <c r="I47" s="58">
        <v>732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83"/>
  <sheetViews>
    <sheetView tabSelected="1" workbookViewId="0">
      <selection activeCell="A18" sqref="A18"/>
    </sheetView>
  </sheetViews>
  <sheetFormatPr baseColWidth="10" defaultRowHeight="15" x14ac:dyDescent="0.25"/>
  <cols>
    <col min="1" max="1" width="22.85546875" style="63" bestFit="1" customWidth="1"/>
    <col min="2" max="2" width="16.7109375" style="63" bestFit="1" customWidth="1"/>
    <col min="3" max="16384" width="11.42578125" style="63"/>
  </cols>
  <sheetData>
    <row r="1" spans="1:4" x14ac:dyDescent="0.25">
      <c r="A1" s="63" t="s">
        <v>32</v>
      </c>
      <c r="B1" s="63" t="s">
        <v>67</v>
      </c>
    </row>
    <row r="3" spans="1:4" ht="15.75" x14ac:dyDescent="0.3">
      <c r="A3" s="63" t="s">
        <v>10</v>
      </c>
      <c r="B3" s="123"/>
    </row>
    <row r="4" spans="1:4" x14ac:dyDescent="0.25">
      <c r="A4" s="63" t="s">
        <v>8</v>
      </c>
      <c r="B4" s="125"/>
      <c r="C4" s="44"/>
      <c r="D4" s="44"/>
    </row>
    <row r="5" spans="1:4" x14ac:dyDescent="0.25">
      <c r="A5" s="63" t="s">
        <v>9</v>
      </c>
      <c r="B5" s="66"/>
      <c r="C5" s="44"/>
      <c r="D5" s="44"/>
    </row>
    <row r="6" spans="1:4" x14ac:dyDescent="0.25">
      <c r="A6" s="63" t="s">
        <v>12</v>
      </c>
      <c r="B6" s="68"/>
      <c r="C6" s="44"/>
      <c r="D6" s="44"/>
    </row>
    <row r="7" spans="1:4" x14ac:dyDescent="0.25">
      <c r="A7" s="63" t="s">
        <v>19</v>
      </c>
      <c r="B7" s="67"/>
      <c r="C7" s="44"/>
      <c r="D7" s="44"/>
    </row>
    <row r="8" spans="1:4" x14ac:dyDescent="0.25">
      <c r="A8" s="63" t="s">
        <v>21</v>
      </c>
      <c r="B8" s="64"/>
      <c r="C8" s="44"/>
      <c r="D8" s="44"/>
    </row>
    <row r="9" spans="1:4" ht="15.75" x14ac:dyDescent="0.3">
      <c r="A9" s="63" t="s">
        <v>7</v>
      </c>
      <c r="B9" s="69"/>
      <c r="C9" s="44"/>
      <c r="D9" s="44"/>
    </row>
    <row r="10" spans="1:4" x14ac:dyDescent="0.25">
      <c r="A10" s="63" t="s">
        <v>18</v>
      </c>
      <c r="B10" s="70"/>
      <c r="C10" s="44"/>
      <c r="D10" s="44"/>
    </row>
    <row r="11" spans="1:4" x14ac:dyDescent="0.25">
      <c r="A11" s="63" t="s">
        <v>6</v>
      </c>
      <c r="B11" s="77"/>
      <c r="C11" s="44"/>
      <c r="D11" s="44"/>
    </row>
    <row r="12" spans="1:4" x14ac:dyDescent="0.25">
      <c r="A12" s="63" t="s">
        <v>13</v>
      </c>
      <c r="B12" s="65"/>
      <c r="C12" s="44"/>
      <c r="D12" s="44"/>
    </row>
    <row r="13" spans="1:4" ht="15.75" x14ac:dyDescent="0.3">
      <c r="A13" s="63" t="s">
        <v>25</v>
      </c>
      <c r="B13" s="72"/>
      <c r="C13" s="44"/>
      <c r="D13" s="44"/>
    </row>
    <row r="14" spans="1:4" x14ac:dyDescent="0.25">
      <c r="A14" s="63" t="s">
        <v>14</v>
      </c>
      <c r="B14" s="73"/>
      <c r="C14" s="44"/>
      <c r="D14" s="44"/>
    </row>
    <row r="15" spans="1:4" x14ac:dyDescent="0.25">
      <c r="A15" s="63" t="s">
        <v>24</v>
      </c>
      <c r="B15" s="74"/>
      <c r="C15" s="44"/>
      <c r="D15" s="44"/>
    </row>
    <row r="16" spans="1:4" x14ac:dyDescent="0.25">
      <c r="A16" s="63" t="s">
        <v>11</v>
      </c>
      <c r="B16" s="75"/>
      <c r="C16" s="44"/>
      <c r="D16" s="44"/>
    </row>
    <row r="17" spans="1:4" x14ac:dyDescent="0.25">
      <c r="A17" s="63" t="s">
        <v>22</v>
      </c>
      <c r="B17" s="76"/>
      <c r="C17" s="44"/>
      <c r="D17" s="44"/>
    </row>
    <row r="18" spans="1:4" x14ac:dyDescent="0.25">
      <c r="A18" s="63" t="s">
        <v>23</v>
      </c>
      <c r="B18" s="71"/>
      <c r="C18" s="44"/>
      <c r="D18" s="44"/>
    </row>
    <row r="19" spans="1:4" x14ac:dyDescent="0.25">
      <c r="B19" s="44"/>
      <c r="C19" s="44"/>
      <c r="D19" s="44"/>
    </row>
    <row r="20" spans="1:4" x14ac:dyDescent="0.25">
      <c r="B20" s="44"/>
      <c r="C20" s="44"/>
      <c r="D20" s="44"/>
    </row>
    <row r="21" spans="1:4" x14ac:dyDescent="0.25">
      <c r="B21" s="44"/>
      <c r="C21" s="44"/>
      <c r="D21" s="44"/>
    </row>
    <row r="22" spans="1:4" x14ac:dyDescent="0.25">
      <c r="B22" s="44"/>
      <c r="C22" s="44"/>
      <c r="D22" s="44"/>
    </row>
    <row r="23" spans="1:4" x14ac:dyDescent="0.25">
      <c r="B23" s="44"/>
      <c r="C23" s="44"/>
      <c r="D23" s="44"/>
    </row>
    <row r="24" spans="1:4" x14ac:dyDescent="0.25">
      <c r="B24" s="44"/>
      <c r="C24" s="44"/>
      <c r="D24" s="44"/>
    </row>
    <row r="25" spans="1:4" x14ac:dyDescent="0.25">
      <c r="B25" s="44"/>
      <c r="C25" s="44"/>
      <c r="D25" s="44"/>
    </row>
    <row r="26" spans="1:4" x14ac:dyDescent="0.25">
      <c r="B26" s="44"/>
      <c r="C26" s="44"/>
      <c r="D26" s="44"/>
    </row>
    <row r="27" spans="1:4" x14ac:dyDescent="0.25">
      <c r="B27" s="44"/>
      <c r="C27" s="44"/>
      <c r="D27" s="44"/>
    </row>
    <row r="28" spans="1:4" x14ac:dyDescent="0.25">
      <c r="B28" s="44"/>
      <c r="C28" s="44"/>
      <c r="D28" s="44"/>
    </row>
    <row r="29" spans="1:4" x14ac:dyDescent="0.25">
      <c r="B29" s="44"/>
      <c r="C29" s="44"/>
      <c r="D29" s="44"/>
    </row>
    <row r="30" spans="1:4" x14ac:dyDescent="0.25">
      <c r="B30" s="44"/>
      <c r="C30" s="44"/>
      <c r="D30" s="44"/>
    </row>
    <row r="31" spans="1:4" x14ac:dyDescent="0.25">
      <c r="B31" s="44"/>
      <c r="C31" s="44"/>
      <c r="D31" s="44"/>
    </row>
    <row r="32" spans="1:4" x14ac:dyDescent="0.25">
      <c r="B32" s="44"/>
      <c r="C32" s="44"/>
      <c r="D32" s="44"/>
    </row>
    <row r="33" spans="2:4" x14ac:dyDescent="0.25">
      <c r="B33" s="44"/>
      <c r="C33" s="44"/>
      <c r="D33" s="44"/>
    </row>
    <row r="34" spans="2:4" x14ac:dyDescent="0.25">
      <c r="B34" s="44"/>
      <c r="C34" s="44"/>
      <c r="D34" s="44"/>
    </row>
    <row r="35" spans="2:4" x14ac:dyDescent="0.25">
      <c r="B35" s="44"/>
      <c r="C35" s="44"/>
      <c r="D35" s="44"/>
    </row>
    <row r="36" spans="2:4" x14ac:dyDescent="0.25">
      <c r="B36" s="44"/>
      <c r="C36" s="44"/>
      <c r="D36" s="44"/>
    </row>
    <row r="37" spans="2:4" x14ac:dyDescent="0.25">
      <c r="B37" s="44"/>
      <c r="C37" s="44"/>
      <c r="D37" s="44"/>
    </row>
    <row r="38" spans="2:4" x14ac:dyDescent="0.25">
      <c r="B38" s="44"/>
      <c r="C38" s="44"/>
      <c r="D38" s="44"/>
    </row>
    <row r="39" spans="2:4" x14ac:dyDescent="0.25">
      <c r="B39" s="44"/>
      <c r="C39" s="44"/>
      <c r="D39" s="44"/>
    </row>
    <row r="40" spans="2:4" x14ac:dyDescent="0.25">
      <c r="B40" s="44"/>
      <c r="C40" s="44"/>
      <c r="D40" s="44"/>
    </row>
    <row r="41" spans="2:4" x14ac:dyDescent="0.25">
      <c r="B41" s="44"/>
      <c r="C41" s="44"/>
      <c r="D41" s="44"/>
    </row>
    <row r="42" spans="2:4" x14ac:dyDescent="0.25">
      <c r="B42" s="44"/>
      <c r="C42" s="44"/>
      <c r="D42" s="44"/>
    </row>
    <row r="43" spans="2:4" x14ac:dyDescent="0.25">
      <c r="B43" s="44"/>
      <c r="C43" s="44"/>
      <c r="D43" s="44"/>
    </row>
    <row r="44" spans="2:4" x14ac:dyDescent="0.25">
      <c r="B44" s="44"/>
      <c r="C44" s="44"/>
      <c r="D44" s="44"/>
    </row>
    <row r="45" spans="2:4" x14ac:dyDescent="0.25">
      <c r="B45" s="44"/>
      <c r="C45" s="44"/>
      <c r="D45" s="44"/>
    </row>
    <row r="46" spans="2:4" x14ac:dyDescent="0.25">
      <c r="B46" s="44"/>
      <c r="C46" s="44"/>
      <c r="D46" s="44"/>
    </row>
    <row r="47" spans="2:4" x14ac:dyDescent="0.25">
      <c r="B47" s="44"/>
      <c r="C47" s="44"/>
      <c r="D47" s="44"/>
    </row>
    <row r="48" spans="2:4" x14ac:dyDescent="0.25">
      <c r="B48" s="44"/>
      <c r="C48" s="44"/>
      <c r="D48" s="44"/>
    </row>
    <row r="49" spans="2:4" x14ac:dyDescent="0.25">
      <c r="B49" s="44"/>
      <c r="C49" s="44"/>
      <c r="D49" s="44"/>
    </row>
    <row r="50" spans="2:4" x14ac:dyDescent="0.25">
      <c r="B50" s="44"/>
      <c r="C50" s="44"/>
      <c r="D50" s="44"/>
    </row>
    <row r="51" spans="2:4" x14ac:dyDescent="0.25">
      <c r="B51" s="44"/>
      <c r="C51" s="44"/>
      <c r="D51" s="44"/>
    </row>
    <row r="52" spans="2:4" x14ac:dyDescent="0.25">
      <c r="B52" s="44"/>
      <c r="C52" s="44"/>
      <c r="D52" s="44"/>
    </row>
    <row r="53" spans="2:4" x14ac:dyDescent="0.25">
      <c r="B53" s="44"/>
      <c r="C53" s="44"/>
      <c r="D53" s="44"/>
    </row>
    <row r="54" spans="2:4" x14ac:dyDescent="0.25">
      <c r="B54" s="44"/>
      <c r="C54" s="44"/>
      <c r="D54" s="44"/>
    </row>
    <row r="55" spans="2:4" x14ac:dyDescent="0.25">
      <c r="B55" s="44"/>
      <c r="C55" s="44"/>
      <c r="D55" s="44"/>
    </row>
    <row r="56" spans="2:4" x14ac:dyDescent="0.25">
      <c r="B56" s="44"/>
      <c r="C56" s="44"/>
      <c r="D56" s="44"/>
    </row>
    <row r="57" spans="2:4" x14ac:dyDescent="0.25">
      <c r="B57" s="44"/>
      <c r="C57" s="44"/>
      <c r="D57" s="44"/>
    </row>
    <row r="58" spans="2:4" x14ac:dyDescent="0.25">
      <c r="B58" s="44"/>
      <c r="C58" s="44"/>
      <c r="D58" s="44"/>
    </row>
    <row r="59" spans="2:4" x14ac:dyDescent="0.25">
      <c r="B59" s="44"/>
      <c r="C59" s="44"/>
      <c r="D59" s="44"/>
    </row>
    <row r="60" spans="2:4" x14ac:dyDescent="0.25">
      <c r="B60" s="44"/>
      <c r="C60" s="44"/>
      <c r="D60" s="44"/>
    </row>
    <row r="61" spans="2:4" x14ac:dyDescent="0.25">
      <c r="B61" s="44"/>
      <c r="C61" s="44"/>
      <c r="D61" s="44"/>
    </row>
    <row r="62" spans="2:4" x14ac:dyDescent="0.25">
      <c r="B62" s="44"/>
      <c r="C62" s="44"/>
      <c r="D62" s="44"/>
    </row>
    <row r="63" spans="2:4" x14ac:dyDescent="0.25">
      <c r="B63" s="44"/>
      <c r="C63" s="44"/>
      <c r="D63" s="44"/>
    </row>
    <row r="64" spans="2:4" x14ac:dyDescent="0.25">
      <c r="B64" s="44"/>
      <c r="C64" s="44"/>
      <c r="D64" s="44"/>
    </row>
    <row r="65" spans="2:4" x14ac:dyDescent="0.25">
      <c r="B65" s="44"/>
      <c r="C65" s="44"/>
      <c r="D65" s="44"/>
    </row>
    <row r="66" spans="2:4" x14ac:dyDescent="0.25">
      <c r="B66" s="44"/>
      <c r="C66" s="44"/>
      <c r="D66" s="44"/>
    </row>
    <row r="67" spans="2:4" x14ac:dyDescent="0.25">
      <c r="B67" s="44"/>
      <c r="C67" s="44"/>
      <c r="D67" s="44"/>
    </row>
    <row r="68" spans="2:4" x14ac:dyDescent="0.25">
      <c r="B68" s="44"/>
      <c r="C68" s="44"/>
      <c r="D68" s="44"/>
    </row>
    <row r="69" spans="2:4" x14ac:dyDescent="0.25">
      <c r="B69" s="44"/>
      <c r="C69" s="44"/>
      <c r="D69" s="44"/>
    </row>
    <row r="70" spans="2:4" x14ac:dyDescent="0.25">
      <c r="B70" s="44"/>
      <c r="C70" s="44"/>
      <c r="D70" s="44"/>
    </row>
    <row r="71" spans="2:4" x14ac:dyDescent="0.25">
      <c r="B71" s="44"/>
      <c r="C71" s="44"/>
      <c r="D71" s="44"/>
    </row>
    <row r="72" spans="2:4" x14ac:dyDescent="0.25">
      <c r="B72" s="44"/>
      <c r="C72" s="44"/>
      <c r="D72" s="44"/>
    </row>
    <row r="73" spans="2:4" x14ac:dyDescent="0.25">
      <c r="B73" s="44"/>
      <c r="C73" s="44"/>
      <c r="D73" s="44"/>
    </row>
    <row r="74" spans="2:4" x14ac:dyDescent="0.25">
      <c r="B74" s="44"/>
      <c r="C74" s="44"/>
      <c r="D74" s="44"/>
    </row>
    <row r="75" spans="2:4" x14ac:dyDescent="0.25">
      <c r="B75" s="44"/>
      <c r="C75" s="44"/>
      <c r="D75" s="44"/>
    </row>
    <row r="76" spans="2:4" x14ac:dyDescent="0.25">
      <c r="B76" s="44"/>
      <c r="C76" s="44"/>
      <c r="D76" s="44"/>
    </row>
    <row r="77" spans="2:4" x14ac:dyDescent="0.25">
      <c r="B77" s="44"/>
      <c r="C77" s="44"/>
      <c r="D77" s="44"/>
    </row>
    <row r="78" spans="2:4" x14ac:dyDescent="0.25">
      <c r="B78" s="44"/>
      <c r="C78" s="44"/>
      <c r="D78" s="44"/>
    </row>
    <row r="79" spans="2:4" x14ac:dyDescent="0.25">
      <c r="B79" s="44"/>
      <c r="C79" s="44"/>
      <c r="D79" s="44"/>
    </row>
    <row r="80" spans="2:4" x14ac:dyDescent="0.25">
      <c r="B80" s="44"/>
      <c r="C80" s="44"/>
      <c r="D80" s="44"/>
    </row>
    <row r="81" spans="2:4" x14ac:dyDescent="0.25">
      <c r="B81" s="44"/>
      <c r="C81" s="44"/>
      <c r="D81" s="44"/>
    </row>
    <row r="82" spans="2:4" x14ac:dyDescent="0.25">
      <c r="B82" s="44"/>
      <c r="C82" s="44"/>
      <c r="D82" s="44"/>
    </row>
    <row r="83" spans="2:4" x14ac:dyDescent="0.25">
      <c r="B83" s="44"/>
      <c r="C83" s="44"/>
      <c r="D83" s="44"/>
    </row>
    <row r="84" spans="2:4" x14ac:dyDescent="0.25">
      <c r="B84" s="44"/>
      <c r="C84" s="44"/>
      <c r="D84" s="44"/>
    </row>
    <row r="85" spans="2:4" x14ac:dyDescent="0.25">
      <c r="B85" s="44"/>
      <c r="C85" s="44"/>
      <c r="D85" s="44"/>
    </row>
    <row r="86" spans="2:4" x14ac:dyDescent="0.25">
      <c r="B86" s="44"/>
      <c r="C86" s="44"/>
      <c r="D86" s="44"/>
    </row>
    <row r="87" spans="2:4" x14ac:dyDescent="0.25">
      <c r="B87" s="44"/>
      <c r="C87" s="44"/>
      <c r="D87" s="44"/>
    </row>
    <row r="88" spans="2:4" x14ac:dyDescent="0.25">
      <c r="B88" s="44"/>
      <c r="C88" s="44"/>
      <c r="D88" s="44"/>
    </row>
    <row r="89" spans="2:4" x14ac:dyDescent="0.25">
      <c r="B89" s="44"/>
      <c r="C89" s="44"/>
      <c r="D89" s="44"/>
    </row>
    <row r="90" spans="2:4" x14ac:dyDescent="0.25">
      <c r="B90" s="44"/>
      <c r="C90" s="44"/>
      <c r="D90" s="44"/>
    </row>
    <row r="91" spans="2:4" x14ac:dyDescent="0.25">
      <c r="B91" s="44"/>
      <c r="C91" s="44"/>
      <c r="D91" s="44"/>
    </row>
    <row r="92" spans="2:4" x14ac:dyDescent="0.25">
      <c r="B92" s="44"/>
      <c r="C92" s="44"/>
      <c r="D92" s="44"/>
    </row>
    <row r="93" spans="2:4" x14ac:dyDescent="0.25">
      <c r="B93" s="44"/>
      <c r="C93" s="44"/>
      <c r="D93" s="44"/>
    </row>
    <row r="94" spans="2:4" x14ac:dyDescent="0.25">
      <c r="B94" s="44"/>
      <c r="C94" s="44"/>
      <c r="D94" s="44"/>
    </row>
    <row r="95" spans="2:4" x14ac:dyDescent="0.25">
      <c r="B95" s="44"/>
      <c r="C95" s="44"/>
      <c r="D95" s="44"/>
    </row>
    <row r="96" spans="2:4" x14ac:dyDescent="0.25">
      <c r="B96" s="44"/>
      <c r="C96" s="44"/>
      <c r="D96" s="44"/>
    </row>
    <row r="97" spans="2:4" x14ac:dyDescent="0.25">
      <c r="B97" s="44"/>
      <c r="C97" s="44"/>
      <c r="D97" s="44"/>
    </row>
    <row r="98" spans="2:4" x14ac:dyDescent="0.25">
      <c r="B98" s="44"/>
      <c r="C98" s="44"/>
      <c r="D98" s="44"/>
    </row>
    <row r="99" spans="2:4" x14ac:dyDescent="0.25">
      <c r="B99" s="44"/>
      <c r="C99" s="44"/>
      <c r="D99" s="44"/>
    </row>
    <row r="100" spans="2:4" x14ac:dyDescent="0.25">
      <c r="B100" s="44"/>
      <c r="C100" s="44"/>
      <c r="D100" s="44"/>
    </row>
    <row r="101" spans="2:4" x14ac:dyDescent="0.25">
      <c r="B101" s="44"/>
      <c r="C101" s="44"/>
      <c r="D101" s="44"/>
    </row>
    <row r="102" spans="2:4" x14ac:dyDescent="0.25">
      <c r="B102" s="44"/>
      <c r="C102" s="44"/>
      <c r="D102" s="44"/>
    </row>
    <row r="103" spans="2:4" x14ac:dyDescent="0.25">
      <c r="B103" s="44"/>
      <c r="C103" s="44"/>
      <c r="D103" s="44"/>
    </row>
    <row r="104" spans="2:4" x14ac:dyDescent="0.25">
      <c r="B104" s="44"/>
      <c r="C104" s="44"/>
      <c r="D104" s="44"/>
    </row>
    <row r="105" spans="2:4" x14ac:dyDescent="0.25">
      <c r="B105" s="44"/>
      <c r="C105" s="44"/>
      <c r="D105" s="44"/>
    </row>
    <row r="106" spans="2:4" x14ac:dyDescent="0.25">
      <c r="B106" s="44"/>
      <c r="C106" s="44"/>
      <c r="D106" s="44"/>
    </row>
    <row r="107" spans="2:4" x14ac:dyDescent="0.25">
      <c r="B107" s="44"/>
      <c r="C107" s="44"/>
      <c r="D107" s="44"/>
    </row>
    <row r="108" spans="2:4" x14ac:dyDescent="0.25">
      <c r="B108" s="44"/>
      <c r="C108" s="44"/>
      <c r="D108" s="44"/>
    </row>
    <row r="109" spans="2:4" x14ac:dyDescent="0.25">
      <c r="B109" s="44"/>
      <c r="C109" s="44"/>
      <c r="D109" s="44"/>
    </row>
    <row r="110" spans="2:4" x14ac:dyDescent="0.25">
      <c r="B110" s="44"/>
      <c r="C110" s="44"/>
      <c r="D110" s="44"/>
    </row>
    <row r="111" spans="2:4" x14ac:dyDescent="0.25">
      <c r="B111" s="44"/>
      <c r="C111" s="44"/>
      <c r="D111" s="44"/>
    </row>
    <row r="112" spans="2:4" x14ac:dyDescent="0.25">
      <c r="B112" s="44"/>
      <c r="C112" s="44"/>
      <c r="D112" s="44"/>
    </row>
    <row r="113" spans="2:4" x14ac:dyDescent="0.25">
      <c r="B113" s="44"/>
      <c r="C113" s="44"/>
      <c r="D113" s="44"/>
    </row>
    <row r="114" spans="2:4" x14ac:dyDescent="0.25">
      <c r="B114" s="44"/>
      <c r="C114" s="44"/>
      <c r="D114" s="44"/>
    </row>
    <row r="115" spans="2:4" x14ac:dyDescent="0.25">
      <c r="B115" s="44"/>
      <c r="C115" s="44"/>
      <c r="D115" s="44"/>
    </row>
    <row r="116" spans="2:4" x14ac:dyDescent="0.25">
      <c r="B116" s="44"/>
      <c r="C116" s="44"/>
      <c r="D116" s="44"/>
    </row>
    <row r="117" spans="2:4" x14ac:dyDescent="0.25">
      <c r="B117" s="44"/>
      <c r="C117" s="44"/>
      <c r="D117" s="44"/>
    </row>
    <row r="118" spans="2:4" x14ac:dyDescent="0.25">
      <c r="B118" s="44"/>
      <c r="C118" s="44"/>
      <c r="D118" s="44"/>
    </row>
    <row r="119" spans="2:4" x14ac:dyDescent="0.25">
      <c r="B119" s="44"/>
      <c r="C119" s="44"/>
      <c r="D119" s="44"/>
    </row>
    <row r="120" spans="2:4" x14ac:dyDescent="0.25">
      <c r="B120" s="44"/>
      <c r="C120" s="44"/>
      <c r="D120" s="44"/>
    </row>
    <row r="121" spans="2:4" x14ac:dyDescent="0.25">
      <c r="B121" s="44"/>
      <c r="C121" s="44"/>
      <c r="D121" s="44"/>
    </row>
    <row r="122" spans="2:4" x14ac:dyDescent="0.25">
      <c r="B122" s="44"/>
      <c r="C122" s="44"/>
      <c r="D122" s="44"/>
    </row>
    <row r="123" spans="2:4" x14ac:dyDescent="0.25">
      <c r="B123" s="44"/>
      <c r="C123" s="44"/>
      <c r="D123" s="44"/>
    </row>
    <row r="124" spans="2:4" x14ac:dyDescent="0.25">
      <c r="B124" s="44"/>
      <c r="C124" s="44"/>
      <c r="D124" s="44"/>
    </row>
    <row r="125" spans="2:4" x14ac:dyDescent="0.25">
      <c r="B125" s="44"/>
      <c r="C125" s="44"/>
      <c r="D125" s="44"/>
    </row>
    <row r="126" spans="2:4" x14ac:dyDescent="0.25">
      <c r="B126" s="44"/>
      <c r="C126" s="44"/>
      <c r="D126" s="44"/>
    </row>
    <row r="127" spans="2:4" x14ac:dyDescent="0.25">
      <c r="B127" s="44"/>
      <c r="C127" s="44"/>
      <c r="D127" s="44"/>
    </row>
    <row r="128" spans="2:4" x14ac:dyDescent="0.25">
      <c r="B128" s="44"/>
      <c r="C128" s="44"/>
      <c r="D128" s="44"/>
    </row>
    <row r="129" spans="2:4" x14ac:dyDescent="0.25">
      <c r="B129" s="44"/>
      <c r="C129" s="44"/>
      <c r="D129" s="44"/>
    </row>
    <row r="130" spans="2:4" x14ac:dyDescent="0.25">
      <c r="B130" s="44"/>
      <c r="C130" s="44"/>
      <c r="D130" s="44"/>
    </row>
    <row r="131" spans="2:4" x14ac:dyDescent="0.25">
      <c r="B131" s="44"/>
      <c r="C131" s="44"/>
      <c r="D131" s="44"/>
    </row>
    <row r="132" spans="2:4" x14ac:dyDescent="0.25">
      <c r="B132" s="44"/>
      <c r="C132" s="44"/>
      <c r="D132" s="44"/>
    </row>
    <row r="133" spans="2:4" x14ac:dyDescent="0.25">
      <c r="B133" s="44"/>
      <c r="C133" s="44"/>
      <c r="D133" s="44"/>
    </row>
    <row r="134" spans="2:4" x14ac:dyDescent="0.25">
      <c r="B134" s="44"/>
      <c r="C134" s="44"/>
      <c r="D134" s="44"/>
    </row>
    <row r="135" spans="2:4" x14ac:dyDescent="0.25">
      <c r="B135" s="44"/>
      <c r="C135" s="44"/>
      <c r="D135" s="44"/>
    </row>
    <row r="136" spans="2:4" x14ac:dyDescent="0.25">
      <c r="B136" s="44"/>
      <c r="C136" s="44"/>
      <c r="D136" s="44"/>
    </row>
    <row r="137" spans="2:4" x14ac:dyDescent="0.25">
      <c r="B137" s="44"/>
      <c r="C137" s="44"/>
      <c r="D137" s="44"/>
    </row>
    <row r="138" spans="2:4" x14ac:dyDescent="0.25">
      <c r="B138" s="44"/>
      <c r="C138" s="44"/>
      <c r="D138" s="44"/>
    </row>
    <row r="139" spans="2:4" x14ac:dyDescent="0.25">
      <c r="B139" s="44"/>
      <c r="C139" s="44"/>
      <c r="D139" s="44"/>
    </row>
    <row r="140" spans="2:4" x14ac:dyDescent="0.25">
      <c r="B140" s="44"/>
      <c r="C140" s="44"/>
      <c r="D140" s="44"/>
    </row>
    <row r="141" spans="2:4" x14ac:dyDescent="0.25">
      <c r="B141" s="44"/>
      <c r="C141" s="44"/>
      <c r="D141" s="44"/>
    </row>
    <row r="142" spans="2:4" x14ac:dyDescent="0.25">
      <c r="B142" s="44"/>
      <c r="C142" s="44"/>
      <c r="D142" s="44"/>
    </row>
    <row r="143" spans="2:4" x14ac:dyDescent="0.25">
      <c r="B143" s="44"/>
      <c r="C143" s="44"/>
      <c r="D143" s="44"/>
    </row>
    <row r="144" spans="2:4" x14ac:dyDescent="0.25">
      <c r="B144" s="44"/>
      <c r="C144" s="44"/>
      <c r="D144" s="44"/>
    </row>
    <row r="145" spans="2:4" x14ac:dyDescent="0.25">
      <c r="B145" s="44"/>
      <c r="C145" s="44"/>
      <c r="D145" s="44"/>
    </row>
    <row r="146" spans="2:4" x14ac:dyDescent="0.25">
      <c r="B146" s="44"/>
      <c r="C146" s="44"/>
      <c r="D146" s="44"/>
    </row>
    <row r="147" spans="2:4" x14ac:dyDescent="0.25">
      <c r="B147" s="44"/>
      <c r="C147" s="44"/>
      <c r="D147" s="44"/>
    </row>
    <row r="148" spans="2:4" x14ac:dyDescent="0.25">
      <c r="B148" s="44"/>
      <c r="C148" s="44"/>
      <c r="D148" s="44"/>
    </row>
    <row r="149" spans="2:4" x14ac:dyDescent="0.25">
      <c r="B149" s="44"/>
      <c r="C149" s="44"/>
      <c r="D149" s="44"/>
    </row>
    <row r="150" spans="2:4" x14ac:dyDescent="0.25">
      <c r="B150" s="44"/>
      <c r="C150" s="44"/>
      <c r="D150" s="44"/>
    </row>
    <row r="151" spans="2:4" x14ac:dyDescent="0.25">
      <c r="B151" s="44"/>
      <c r="C151" s="44"/>
      <c r="D151" s="44"/>
    </row>
    <row r="152" spans="2:4" x14ac:dyDescent="0.25">
      <c r="B152" s="44"/>
      <c r="C152" s="44"/>
      <c r="D152" s="44"/>
    </row>
    <row r="153" spans="2:4" x14ac:dyDescent="0.25">
      <c r="B153" s="44"/>
      <c r="C153" s="44"/>
      <c r="D153" s="44"/>
    </row>
    <row r="154" spans="2:4" x14ac:dyDescent="0.25">
      <c r="B154" s="44"/>
      <c r="C154" s="44"/>
      <c r="D154" s="44"/>
    </row>
    <row r="155" spans="2:4" x14ac:dyDescent="0.25">
      <c r="B155" s="44"/>
      <c r="C155" s="44"/>
      <c r="D155" s="44"/>
    </row>
    <row r="156" spans="2:4" x14ac:dyDescent="0.25">
      <c r="B156" s="44"/>
      <c r="C156" s="44"/>
      <c r="D156" s="44"/>
    </row>
    <row r="157" spans="2:4" x14ac:dyDescent="0.25">
      <c r="B157" s="44"/>
      <c r="C157" s="44"/>
      <c r="D157" s="44"/>
    </row>
    <row r="158" spans="2:4" x14ac:dyDescent="0.25">
      <c r="B158" s="44"/>
      <c r="C158" s="44"/>
      <c r="D158" s="44"/>
    </row>
    <row r="159" spans="2:4" x14ac:dyDescent="0.25">
      <c r="B159" s="44"/>
      <c r="C159" s="44"/>
      <c r="D159" s="44"/>
    </row>
    <row r="160" spans="2:4" x14ac:dyDescent="0.25">
      <c r="B160" s="44"/>
      <c r="C160" s="44"/>
      <c r="D160" s="44"/>
    </row>
    <row r="161" spans="2:4" x14ac:dyDescent="0.25">
      <c r="B161" s="44"/>
      <c r="C161" s="44"/>
      <c r="D161" s="44"/>
    </row>
    <row r="162" spans="2:4" x14ac:dyDescent="0.25">
      <c r="B162" s="44"/>
      <c r="C162" s="44"/>
      <c r="D162" s="44"/>
    </row>
    <row r="163" spans="2:4" x14ac:dyDescent="0.25">
      <c r="B163" s="44"/>
      <c r="C163" s="44"/>
      <c r="D163" s="44"/>
    </row>
    <row r="164" spans="2:4" x14ac:dyDescent="0.25">
      <c r="B164" s="44"/>
      <c r="C164" s="44"/>
      <c r="D164" s="44"/>
    </row>
    <row r="165" spans="2:4" x14ac:dyDescent="0.25">
      <c r="B165" s="44"/>
      <c r="C165" s="44"/>
      <c r="D165" s="44"/>
    </row>
    <row r="166" spans="2:4" x14ac:dyDescent="0.25">
      <c r="B166" s="44"/>
      <c r="C166" s="44"/>
      <c r="D166" s="44"/>
    </row>
    <row r="167" spans="2:4" x14ac:dyDescent="0.25">
      <c r="B167" s="44"/>
      <c r="C167" s="44"/>
      <c r="D167" s="44"/>
    </row>
    <row r="168" spans="2:4" x14ac:dyDescent="0.25">
      <c r="B168" s="44"/>
      <c r="C168" s="44"/>
      <c r="D168" s="44"/>
    </row>
    <row r="169" spans="2:4" x14ac:dyDescent="0.25">
      <c r="B169" s="44"/>
      <c r="C169" s="44"/>
      <c r="D169" s="44"/>
    </row>
    <row r="170" spans="2:4" x14ac:dyDescent="0.25">
      <c r="B170" s="44"/>
      <c r="C170" s="44"/>
      <c r="D170" s="44"/>
    </row>
    <row r="171" spans="2:4" x14ac:dyDescent="0.25">
      <c r="B171" s="44"/>
      <c r="C171" s="44"/>
      <c r="D171" s="44"/>
    </row>
    <row r="172" spans="2:4" x14ac:dyDescent="0.25">
      <c r="B172" s="44"/>
      <c r="C172" s="44"/>
      <c r="D172" s="44"/>
    </row>
    <row r="173" spans="2:4" x14ac:dyDescent="0.25">
      <c r="B173" s="44"/>
      <c r="C173" s="44"/>
      <c r="D173" s="44"/>
    </row>
    <row r="174" spans="2:4" x14ac:dyDescent="0.25">
      <c r="B174" s="44"/>
      <c r="C174" s="44"/>
      <c r="D174" s="44"/>
    </row>
    <row r="175" spans="2:4" x14ac:dyDescent="0.25">
      <c r="B175" s="44"/>
      <c r="C175" s="44"/>
      <c r="D175" s="44"/>
    </row>
    <row r="176" spans="2:4" x14ac:dyDescent="0.25">
      <c r="B176" s="44"/>
      <c r="C176" s="44"/>
      <c r="D176" s="44"/>
    </row>
    <row r="177" spans="2:4" x14ac:dyDescent="0.25">
      <c r="B177" s="44"/>
      <c r="C177" s="44"/>
      <c r="D177" s="44"/>
    </row>
    <row r="178" spans="2:4" x14ac:dyDescent="0.25">
      <c r="B178" s="44"/>
      <c r="C178" s="44"/>
      <c r="D178" s="44"/>
    </row>
    <row r="179" spans="2:4" x14ac:dyDescent="0.25">
      <c r="B179" s="44"/>
      <c r="C179" s="44"/>
      <c r="D179" s="44"/>
    </row>
    <row r="180" spans="2:4" x14ac:dyDescent="0.25">
      <c r="B180" s="44"/>
      <c r="C180" s="44"/>
      <c r="D180" s="44"/>
    </row>
    <row r="181" spans="2:4" x14ac:dyDescent="0.25">
      <c r="B181" s="44"/>
      <c r="C181" s="44"/>
      <c r="D181" s="44"/>
    </row>
    <row r="182" spans="2:4" x14ac:dyDescent="0.25">
      <c r="B182" s="44"/>
      <c r="C182" s="44"/>
      <c r="D182" s="44"/>
    </row>
    <row r="183" spans="2:4" x14ac:dyDescent="0.25">
      <c r="B183" s="44"/>
      <c r="C183" s="44"/>
      <c r="D183" s="44"/>
    </row>
  </sheetData>
  <sortState ref="A3:A18">
    <sortCondition ref="A4:A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Saisie</vt:lpstr>
      <vt:lpstr>Planning</vt:lpstr>
      <vt:lpstr>STATS Manuelles</vt:lpstr>
      <vt:lpstr>Stat TCD</vt:lpstr>
      <vt:lpstr>Tables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bernard esnault</cp:lastModifiedBy>
  <cp:lastPrinted>2018-01-30T20:56:20Z</cp:lastPrinted>
  <dcterms:created xsi:type="dcterms:W3CDTF">2018-01-25T07:56:51Z</dcterms:created>
  <dcterms:modified xsi:type="dcterms:W3CDTF">2018-01-30T21:23:19Z</dcterms:modified>
</cp:coreProperties>
</file>