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bernard\Dropbox\ExcelPratique\VALIONNE\"/>
    </mc:Choice>
  </mc:AlternateContent>
  <bookViews>
    <workbookView xWindow="0" yWindow="0" windowWidth="23085" windowHeight="10965" tabRatio="500"/>
  </bookViews>
  <sheets>
    <sheet name="Feuil1" sheetId="1" r:id="rId1"/>
  </sheets>
  <externalReferences>
    <externalReference r:id="rId2"/>
  </externalReferenc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11" i="1" l="1"/>
  <c r="F15" i="1"/>
  <c r="F14" i="1"/>
  <c r="F12" i="1"/>
  <c r="F13" i="1"/>
  <c r="F16" i="1"/>
  <c r="F18" i="1"/>
  <c r="F19" i="1"/>
  <c r="C21" i="1"/>
  <c r="F22" i="1"/>
  <c r="F23" i="1"/>
  <c r="C25" i="1"/>
  <c r="C28" i="1"/>
  <c r="C29" i="1"/>
  <c r="C26" i="1"/>
</calcChain>
</file>

<file path=xl/sharedStrings.xml><?xml version="1.0" encoding="utf-8"?>
<sst xmlns="http://schemas.openxmlformats.org/spreadsheetml/2006/main" count="30" uniqueCount="28">
  <si>
    <t>Description</t>
  </si>
  <si>
    <t>Base de calcul</t>
  </si>
  <si>
    <t>Assiette minimale</t>
  </si>
  <si>
    <t>Taux</t>
  </si>
  <si>
    <t>Montant</t>
  </si>
  <si>
    <t>Salaire</t>
  </si>
  <si>
    <t>Madelin</t>
  </si>
  <si>
    <t>Maladie-Maternité</t>
  </si>
  <si>
    <t>100% du revenu</t>
  </si>
  <si>
    <t>Indemnités journalières</t>
  </si>
  <si>
    <t>Retraite de base</t>
  </si>
  <si>
    <t>Jusqu'à 38616€</t>
  </si>
  <si>
    <t>Au-delà de 38616€</t>
  </si>
  <si>
    <t>Retraite complémentaire</t>
  </si>
  <si>
    <t>Jusqu'à 37546€</t>
  </si>
  <si>
    <t>Entre 37546€ et 154464€</t>
  </si>
  <si>
    <t>Invalidité-Décès</t>
  </si>
  <si>
    <t>Revenu dans la limite de 38616€</t>
  </si>
  <si>
    <t>Allocations familiales</t>
  </si>
  <si>
    <t>Total cot. soc. obligatoires</t>
  </si>
  <si>
    <t>CSG-CRDS</t>
  </si>
  <si>
    <t>Formation professionnelle</t>
  </si>
  <si>
    <t>Total cotisations RSI</t>
  </si>
  <si>
    <t>Pourcentage cotisations</t>
  </si>
  <si>
    <t>Cotisations RSI déjà réglées</t>
  </si>
  <si>
    <t>Reste à payer cotisations</t>
  </si>
  <si>
    <t>Revenu total</t>
  </si>
  <si>
    <t>100% du revenu + CSO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</si>
</sst>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_ * #,##0.00_)\ &quot;€&quot;_ ;_ * \(#,##0.00\)\ &quot;€&quot;_ ;_ * &quot;-&quot;??_)\ &quot;€&quot;_ ;_ @_ "/>
    <numFmt numFmtId="165" formatCode="_-* #,##0\ &quot;€&quot;_-;\-* #,##0\ &quot;€&quot;_-;_-* &quot;-&quot;??\ &quot;€&quot;_-;_-@_-"/>
  </numFmts>
  <fonts count="9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scheme val="minor"/>
    </font>
    <font>
      <b/>
      <i/>
      <sz val="12"/>
      <color theme="1"/>
      <name val="Calibri"/>
      <scheme val="minor"/>
    </font>
    <font>
      <b/>
      <sz val="12"/>
      <color rgb="FFFF0000"/>
      <name val="Calibri (Corps)"/>
    </font>
    <font>
      <b/>
      <sz val="12"/>
      <color rgb="FF00B050"/>
      <name val="Calibri (Corps)"/>
    </font>
    <font>
      <b/>
      <sz val="12"/>
      <color rgb="FF008000"/>
      <name val="Calibri (Corps)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2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1">
    <xf numFmtId="0" fontId="0" fillId="0" borderId="0" xfId="0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165" fontId="3" fillId="2" borderId="1" xfId="1" applyNumberFormat="1" applyFont="1" applyFill="1" applyBorder="1" applyAlignment="1">
      <alignment horizontal="center"/>
    </xf>
    <xf numFmtId="0" fontId="4" fillId="0" borderId="5" xfId="0" applyFont="1" applyBorder="1"/>
    <xf numFmtId="0" fontId="0" fillId="0" borderId="6" xfId="0" applyBorder="1" applyAlignment="1">
      <alignment horizontal="center"/>
    </xf>
    <xf numFmtId="165" fontId="0" fillId="0" borderId="5" xfId="1" applyNumberFormat="1" applyFont="1" applyBorder="1" applyAlignment="1">
      <alignment horizontal="center"/>
    </xf>
    <xf numFmtId="0" fontId="4" fillId="0" borderId="9" xfId="0" applyFont="1" applyBorder="1"/>
    <xf numFmtId="0" fontId="0" fillId="0" borderId="10" xfId="0" applyBorder="1" applyAlignment="1">
      <alignment horizontal="center"/>
    </xf>
    <xf numFmtId="165" fontId="0" fillId="0" borderId="9" xfId="1" applyNumberFormat="1" applyFont="1" applyBorder="1" applyAlignment="1">
      <alignment horizontal="center"/>
    </xf>
    <xf numFmtId="0" fontId="0" fillId="0" borderId="13" xfId="0" applyFont="1" applyBorder="1"/>
    <xf numFmtId="0" fontId="0" fillId="0" borderId="14" xfId="0" applyBorder="1" applyAlignment="1">
      <alignment horizontal="center"/>
    </xf>
    <xf numFmtId="165" fontId="0" fillId="0" borderId="13" xfId="1" applyNumberFormat="1" applyFont="1" applyBorder="1" applyAlignment="1">
      <alignment horizontal="center"/>
    </xf>
    <xf numFmtId="0" fontId="3" fillId="0" borderId="1" xfId="0" applyFont="1" applyBorder="1"/>
    <xf numFmtId="10" fontId="0" fillId="0" borderId="10" xfId="0" applyNumberFormat="1" applyBorder="1" applyAlignment="1">
      <alignment horizontal="center"/>
    </xf>
    <xf numFmtId="0" fontId="2" fillId="0" borderId="10" xfId="0" applyFont="1" applyBorder="1" applyAlignment="1">
      <alignment horizontal="center"/>
    </xf>
    <xf numFmtId="9" fontId="0" fillId="0" borderId="10" xfId="0" applyNumberFormat="1" applyBorder="1" applyAlignment="1">
      <alignment horizontal="center"/>
    </xf>
    <xf numFmtId="10" fontId="0" fillId="0" borderId="14" xfId="0" applyNumberFormat="1" applyBorder="1" applyAlignment="1">
      <alignment horizontal="center"/>
    </xf>
    <xf numFmtId="6" fontId="0" fillId="0" borderId="10" xfId="0" applyNumberFormat="1" applyBorder="1" applyAlignment="1">
      <alignment horizontal="center"/>
    </xf>
    <xf numFmtId="0" fontId="5" fillId="0" borderId="13" xfId="0" applyFont="1" applyBorder="1"/>
    <xf numFmtId="0" fontId="4" fillId="0" borderId="19" xfId="0" applyFont="1" applyBorder="1"/>
    <xf numFmtId="0" fontId="3" fillId="0" borderId="0" xfId="0" applyFont="1"/>
    <xf numFmtId="0" fontId="0" fillId="0" borderId="0" xfId="0" applyAlignment="1">
      <alignment horizontal="center"/>
    </xf>
    <xf numFmtId="165" fontId="0" fillId="0" borderId="0" xfId="1" applyNumberFormat="1" applyFont="1" applyAlignment="1">
      <alignment horizontal="center"/>
    </xf>
    <xf numFmtId="0" fontId="3" fillId="0" borderId="19" xfId="0" applyFont="1" applyBorder="1"/>
    <xf numFmtId="0" fontId="3" fillId="0" borderId="1" xfId="0" applyFont="1" applyFill="1" applyBorder="1"/>
    <xf numFmtId="0" fontId="0" fillId="0" borderId="10" xfId="0" applyFill="1" applyBorder="1" applyAlignment="1">
      <alignment horizontal="center"/>
    </xf>
    <xf numFmtId="0" fontId="4" fillId="3" borderId="9" xfId="0" applyFont="1" applyFill="1" applyBorder="1"/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165" fontId="6" fillId="0" borderId="17" xfId="0" applyNumberFormat="1" applyFont="1" applyBorder="1" applyAlignment="1">
      <alignment horizontal="center"/>
    </xf>
    <xf numFmtId="165" fontId="6" fillId="0" borderId="2" xfId="0" applyNumberFormat="1" applyFont="1" applyBorder="1" applyAlignment="1">
      <alignment horizontal="center"/>
    </xf>
    <xf numFmtId="165" fontId="6" fillId="0" borderId="18" xfId="0" applyNumberFormat="1" applyFont="1" applyBorder="1" applyAlignment="1">
      <alignment horizontal="center"/>
    </xf>
    <xf numFmtId="9" fontId="7" fillId="0" borderId="2" xfId="2" applyFont="1" applyBorder="1" applyAlignment="1">
      <alignment horizontal="center"/>
    </xf>
    <xf numFmtId="9" fontId="7" fillId="0" borderId="18" xfId="2" applyFont="1" applyBorder="1" applyAlignment="1">
      <alignment horizontal="center"/>
    </xf>
    <xf numFmtId="165" fontId="8" fillId="0" borderId="17" xfId="0" applyNumberFormat="1" applyFont="1" applyBorder="1" applyAlignment="1">
      <alignment horizontal="center"/>
    </xf>
    <xf numFmtId="165" fontId="8" fillId="0" borderId="2" xfId="0" applyNumberFormat="1" applyFont="1" applyBorder="1" applyAlignment="1">
      <alignment horizontal="center"/>
    </xf>
    <xf numFmtId="165" fontId="8" fillId="0" borderId="18" xfId="0" applyNumberFormat="1" applyFont="1" applyBorder="1" applyAlignment="1">
      <alignment horizontal="center"/>
    </xf>
    <xf numFmtId="165" fontId="0" fillId="0" borderId="11" xfId="0" applyNumberFormat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44" fontId="0" fillId="0" borderId="15" xfId="0" applyNumberFormat="1" applyBorder="1" applyAlignment="1">
      <alignment horizontal="center"/>
    </xf>
    <xf numFmtId="44" fontId="0" fillId="0" borderId="16" xfId="0" applyNumberFormat="1" applyBorder="1" applyAlignment="1">
      <alignment horizontal="center"/>
    </xf>
    <xf numFmtId="165" fontId="3" fillId="0" borderId="17" xfId="0" applyNumberFormat="1" applyFont="1" applyBorder="1" applyAlignment="1">
      <alignment horizontal="center"/>
    </xf>
    <xf numFmtId="165" fontId="3" fillId="0" borderId="2" xfId="0" applyNumberFormat="1" applyFont="1" applyBorder="1" applyAlignment="1">
      <alignment horizontal="center"/>
    </xf>
    <xf numFmtId="165" fontId="3" fillId="0" borderId="18" xfId="0" applyNumberFormat="1" applyFont="1" applyBorder="1" applyAlignment="1">
      <alignment horizontal="center"/>
    </xf>
    <xf numFmtId="165" fontId="0" fillId="0" borderId="11" xfId="1" applyNumberFormat="1" applyFont="1" applyBorder="1" applyAlignment="1">
      <alignment horizontal="center"/>
    </xf>
    <xf numFmtId="165" fontId="0" fillId="0" borderId="12" xfId="1" applyNumberFormat="1" applyFont="1" applyBorder="1" applyAlignment="1">
      <alignment horizontal="center"/>
    </xf>
    <xf numFmtId="0" fontId="4" fillId="3" borderId="9" xfId="0" applyFont="1" applyFill="1" applyBorder="1" applyAlignment="1">
      <alignment horizontal="left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165" fontId="0" fillId="0" borderId="7" xfId="1" applyNumberFormat="1" applyFont="1" applyBorder="1" applyAlignment="1">
      <alignment horizontal="center"/>
    </xf>
    <xf numFmtId="165" fontId="0" fillId="0" borderId="8" xfId="1" applyNumberFormat="1" applyFont="1" applyBorder="1" applyAlignment="1">
      <alignment horizontal="center"/>
    </xf>
    <xf numFmtId="165" fontId="0" fillId="0" borderId="15" xfId="1" applyNumberFormat="1" applyFont="1" applyBorder="1" applyAlignment="1">
      <alignment horizontal="center"/>
    </xf>
    <xf numFmtId="165" fontId="0" fillId="0" borderId="16" xfId="1" applyNumberFormat="1" applyFont="1" applyBorder="1" applyAlignment="1">
      <alignment horizontal="center"/>
    </xf>
    <xf numFmtId="165" fontId="3" fillId="0" borderId="17" xfId="1" applyNumberFormat="1" applyFont="1" applyFill="1" applyBorder="1" applyAlignment="1">
      <alignment horizontal="center"/>
    </xf>
    <xf numFmtId="165" fontId="3" fillId="0" borderId="2" xfId="1" applyNumberFormat="1" applyFont="1" applyFill="1" applyBorder="1" applyAlignment="1">
      <alignment horizontal="center"/>
    </xf>
    <xf numFmtId="165" fontId="3" fillId="0" borderId="18" xfId="1" applyNumberFormat="1" applyFont="1" applyFill="1" applyBorder="1" applyAlignment="1">
      <alignment horizontal="center"/>
    </xf>
    <xf numFmtId="3" fontId="0" fillId="0" borderId="0" xfId="0" applyNumberFormat="1"/>
    <xf numFmtId="4" fontId="0" fillId="0" borderId="0" xfId="0" applyNumberFormat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aleriecoquery/Library/Mobile%20Documents/com~apple~CloudDocs/Sirgha%20comptabilite&#769;/Tableaux%20de%20suivi/Recettes-de&#769;pens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16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34"/>
  <sheetViews>
    <sheetView tabSelected="1" topLeftCell="A6" workbookViewId="0">
      <selection activeCell="F16" sqref="F16:G16"/>
    </sheetView>
  </sheetViews>
  <sheetFormatPr baseColWidth="10" defaultRowHeight="15.75"/>
  <cols>
    <col min="1" max="1" width="2.125" customWidth="1"/>
    <col min="2" max="2" width="23.875" bestFit="1" customWidth="1"/>
    <col min="3" max="3" width="27.5" bestFit="1" customWidth="1"/>
    <col min="4" max="4" width="17.375" bestFit="1" customWidth="1"/>
    <col min="5" max="5" width="7" bestFit="1" customWidth="1"/>
  </cols>
  <sheetData>
    <row r="1" spans="2:7" hidden="1"/>
    <row r="2" spans="2:7" hidden="1"/>
    <row r="3" spans="2:7" hidden="1"/>
    <row r="4" spans="2:7" hidden="1"/>
    <row r="5" spans="2:7" hidden="1"/>
    <row r="6" spans="2:7" ht="16.5" thickBot="1"/>
    <row r="7" spans="2:7" ht="16.5" thickBot="1">
      <c r="B7" s="1" t="s">
        <v>0</v>
      </c>
      <c r="C7" s="2" t="s">
        <v>1</v>
      </c>
      <c r="D7" s="3" t="s">
        <v>2</v>
      </c>
      <c r="E7" s="2" t="s">
        <v>3</v>
      </c>
      <c r="F7" s="50" t="s">
        <v>4</v>
      </c>
      <c r="G7" s="51"/>
    </row>
    <row r="8" spans="2:7">
      <c r="B8" s="4" t="s">
        <v>5</v>
      </c>
      <c r="C8" s="5"/>
      <c r="D8" s="6"/>
      <c r="E8" s="5"/>
      <c r="F8" s="52">
        <v>30000</v>
      </c>
      <c r="G8" s="53"/>
    </row>
    <row r="9" spans="2:7">
      <c r="B9" s="7" t="s">
        <v>6</v>
      </c>
      <c r="C9" s="8"/>
      <c r="D9" s="9"/>
      <c r="E9" s="8"/>
      <c r="F9" s="45">
        <v>300</v>
      </c>
      <c r="G9" s="46"/>
    </row>
    <row r="10" spans="2:7" ht="16.5" thickBot="1">
      <c r="B10" s="10"/>
      <c r="C10" s="11"/>
      <c r="D10" s="12"/>
      <c r="E10" s="11"/>
      <c r="F10" s="54"/>
      <c r="G10" s="55"/>
    </row>
    <row r="11" spans="2:7" ht="16.5" thickBot="1">
      <c r="B11" s="25" t="s">
        <v>26</v>
      </c>
      <c r="C11" s="56">
        <f>F8+F9</f>
        <v>30300</v>
      </c>
      <c r="D11" s="57"/>
      <c r="E11" s="57"/>
      <c r="F11" s="57"/>
      <c r="G11" s="58"/>
    </row>
    <row r="12" spans="2:7">
      <c r="B12" s="7" t="s">
        <v>7</v>
      </c>
      <c r="C12" s="8" t="s">
        <v>8</v>
      </c>
      <c r="D12" s="9"/>
      <c r="E12" s="14">
        <v>6.5000000000000002E-2</v>
      </c>
      <c r="F12" s="38">
        <f>C11*E12</f>
        <v>1969.5</v>
      </c>
      <c r="G12" s="39"/>
    </row>
    <row r="13" spans="2:7">
      <c r="B13" s="7" t="s">
        <v>9</v>
      </c>
      <c r="C13" s="8" t="s">
        <v>8</v>
      </c>
      <c r="D13" s="9">
        <v>15446</v>
      </c>
      <c r="E13" s="14">
        <v>7.0000000000000001E-3</v>
      </c>
      <c r="F13" s="38">
        <f>C11*E13</f>
        <v>212.1</v>
      </c>
      <c r="G13" s="39"/>
    </row>
    <row r="14" spans="2:7">
      <c r="B14" s="47" t="s">
        <v>10</v>
      </c>
      <c r="C14" s="8" t="s">
        <v>11</v>
      </c>
      <c r="D14" s="9">
        <v>4441</v>
      </c>
      <c r="E14" s="14">
        <v>0.17649999999999999</v>
      </c>
      <c r="F14" s="38">
        <f>IF(C11&lt;D14,D14*E14,IF(C11&lt;38616,C11*E14,38616*E14))</f>
        <v>5347.95</v>
      </c>
      <c r="G14" s="39"/>
    </row>
    <row r="15" spans="2:7">
      <c r="B15" s="47"/>
      <c r="C15" s="15" t="s">
        <v>12</v>
      </c>
      <c r="D15" s="9"/>
      <c r="E15" s="14">
        <v>5.0000000000000001E-3</v>
      </c>
      <c r="F15" s="48">
        <f>IF(C11&gt;38616,(C11-38616)*E15,0)</f>
        <v>0</v>
      </c>
      <c r="G15" s="49"/>
    </row>
    <row r="16" spans="2:7">
      <c r="B16" s="47" t="s">
        <v>13</v>
      </c>
      <c r="C16" s="8" t="s">
        <v>14</v>
      </c>
      <c r="D16" s="9"/>
      <c r="E16" s="16">
        <v>7.0000000000000007E-2</v>
      </c>
      <c r="F16" s="38">
        <f>C11*E16</f>
        <v>2121</v>
      </c>
      <c r="G16" s="39"/>
    </row>
    <row r="17" spans="2:7">
      <c r="B17" s="47"/>
      <c r="C17" s="15" t="s">
        <v>15</v>
      </c>
      <c r="D17" s="9"/>
      <c r="E17" s="16">
        <v>0.08</v>
      </c>
      <c r="F17" s="48"/>
      <c r="G17" s="49"/>
    </row>
    <row r="18" spans="2:7">
      <c r="B18" s="27" t="s">
        <v>16</v>
      </c>
      <c r="C18" s="26" t="s">
        <v>17</v>
      </c>
      <c r="D18" s="9">
        <v>4441</v>
      </c>
      <c r="E18" s="14">
        <v>1.2999999999999999E-2</v>
      </c>
      <c r="F18" s="38">
        <f>C11*E18</f>
        <v>393.9</v>
      </c>
      <c r="G18" s="39"/>
    </row>
    <row r="19" spans="2:7">
      <c r="B19" s="7" t="s">
        <v>18</v>
      </c>
      <c r="C19" s="8" t="s">
        <v>8</v>
      </c>
      <c r="D19" s="9"/>
      <c r="E19" s="14">
        <v>2.1499999999999998E-2</v>
      </c>
      <c r="F19" s="38">
        <f>C11*E19</f>
        <v>651.44999999999993</v>
      </c>
      <c r="G19" s="39"/>
    </row>
    <row r="20" spans="2:7" ht="16.5" thickBot="1">
      <c r="B20" s="10"/>
      <c r="C20" s="11"/>
      <c r="D20" s="12"/>
      <c r="E20" s="17"/>
      <c r="F20" s="40"/>
      <c r="G20" s="41"/>
    </row>
    <row r="21" spans="2:7" ht="16.5" thickBot="1">
      <c r="B21" s="13" t="s">
        <v>19</v>
      </c>
      <c r="C21" s="42">
        <f>SUM(F12:F19)</f>
        <v>10695.9</v>
      </c>
      <c r="D21" s="43"/>
      <c r="E21" s="43"/>
      <c r="F21" s="43"/>
      <c r="G21" s="44"/>
    </row>
    <row r="22" spans="2:7">
      <c r="B22" s="7" t="s">
        <v>20</v>
      </c>
      <c r="C22" s="8" t="s">
        <v>27</v>
      </c>
      <c r="D22" s="9"/>
      <c r="E22" s="16">
        <v>0.08</v>
      </c>
      <c r="F22" s="45">
        <f>(C11+C21)*E22</f>
        <v>3279.672</v>
      </c>
      <c r="G22" s="46"/>
    </row>
    <row r="23" spans="2:7">
      <c r="B23" s="7" t="s">
        <v>21</v>
      </c>
      <c r="C23" s="18">
        <v>38616</v>
      </c>
      <c r="D23" s="9"/>
      <c r="E23" s="14">
        <v>2.5000000000000001E-3</v>
      </c>
      <c r="F23" s="45">
        <f>C23*E23</f>
        <v>96.54</v>
      </c>
      <c r="G23" s="46"/>
    </row>
    <row r="24" spans="2:7" ht="16.5" thickBot="1">
      <c r="B24" s="19"/>
      <c r="C24" s="11"/>
      <c r="D24" s="12"/>
      <c r="E24" s="11"/>
      <c r="F24" s="28"/>
      <c r="G24" s="29"/>
    </row>
    <row r="25" spans="2:7" ht="16.5" thickBot="1">
      <c r="B25" s="13" t="s">
        <v>22</v>
      </c>
      <c r="C25" s="30">
        <f>SUM(C21+F22+F23)</f>
        <v>14072.112000000001</v>
      </c>
      <c r="D25" s="31"/>
      <c r="E25" s="31"/>
      <c r="F25" s="31"/>
      <c r="G25" s="32"/>
    </row>
    <row r="26" spans="2:7" ht="16.5" thickBot="1">
      <c r="B26" s="20" t="s">
        <v>23</v>
      </c>
      <c r="C26" s="33">
        <f>SUM(C25/C11)</f>
        <v>0.46442613861386139</v>
      </c>
      <c r="D26" s="33"/>
      <c r="E26" s="33"/>
      <c r="F26" s="33"/>
      <c r="G26" s="34"/>
    </row>
    <row r="27" spans="2:7" ht="16.5" thickBot="1">
      <c r="B27" s="21"/>
      <c r="C27" s="22"/>
      <c r="D27" s="23"/>
      <c r="E27" s="22"/>
    </row>
    <row r="28" spans="2:7" ht="16.5" thickBot="1">
      <c r="B28" s="13" t="s">
        <v>24</v>
      </c>
      <c r="C28" s="35" t="e">
        <f>'[1]2016'!V3</f>
        <v>#REF!</v>
      </c>
      <c r="D28" s="36"/>
      <c r="E28" s="36"/>
      <c r="F28" s="36"/>
      <c r="G28" s="37"/>
    </row>
    <row r="29" spans="2:7" ht="16.5" thickBot="1">
      <c r="B29" s="24" t="s">
        <v>25</v>
      </c>
      <c r="C29" s="30" t="e">
        <f>SUM(C25-C28)</f>
        <v>#REF!</v>
      </c>
      <c r="D29" s="31"/>
      <c r="E29" s="31"/>
      <c r="F29" s="31"/>
      <c r="G29" s="32"/>
    </row>
    <row r="33" spans="3:3">
      <c r="C33" s="59"/>
    </row>
    <row r="34" spans="3:3">
      <c r="C34" s="60"/>
    </row>
  </sheetData>
  <mergeCells count="24">
    <mergeCell ref="F12:G12"/>
    <mergeCell ref="F7:G7"/>
    <mergeCell ref="F8:G8"/>
    <mergeCell ref="F9:G9"/>
    <mergeCell ref="F10:G10"/>
    <mergeCell ref="C11:G11"/>
    <mergeCell ref="F23:G23"/>
    <mergeCell ref="F13:G13"/>
    <mergeCell ref="B14:B15"/>
    <mergeCell ref="F14:G14"/>
    <mergeCell ref="F15:G15"/>
    <mergeCell ref="B16:B17"/>
    <mergeCell ref="F16:G16"/>
    <mergeCell ref="F17:G17"/>
    <mergeCell ref="F18:G18"/>
    <mergeCell ref="F19:G19"/>
    <mergeCell ref="F20:G20"/>
    <mergeCell ref="C21:G21"/>
    <mergeCell ref="F22:G22"/>
    <mergeCell ref="F24:G24"/>
    <mergeCell ref="C25:G25"/>
    <mergeCell ref="C26:G26"/>
    <mergeCell ref="C28:G28"/>
    <mergeCell ref="C29:G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de Microsoft Office</dc:creator>
  <cp:lastModifiedBy>bernard esnault</cp:lastModifiedBy>
  <dcterms:created xsi:type="dcterms:W3CDTF">2016-04-16T14:16:12Z</dcterms:created>
  <dcterms:modified xsi:type="dcterms:W3CDTF">2016-04-16T16:45:08Z</dcterms:modified>
</cp:coreProperties>
</file>