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0" yWindow="0" windowWidth="14355" windowHeight="9270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_FilterDatabase" localSheetId="0" hidden="1">Feuil1!$B$1:$H$7</definedName>
    <definedName name="_xlnm._FilterDatabase" localSheetId="1" hidden="1">Feuil2!$A$1:$G$7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8" i="1" l="1"/>
  <c r="P38" i="1"/>
  <c r="O38" i="1"/>
  <c r="N38" i="1"/>
  <c r="M38" i="1"/>
  <c r="L38" i="1"/>
  <c r="Q37" i="1"/>
  <c r="P37" i="1"/>
  <c r="O37" i="1"/>
  <c r="N37" i="1"/>
  <c r="M37" i="1"/>
  <c r="L37" i="1"/>
  <c r="Q36" i="1"/>
  <c r="P36" i="1"/>
  <c r="O36" i="1"/>
  <c r="N36" i="1"/>
  <c r="M36" i="1"/>
  <c r="L36" i="1"/>
  <c r="Q35" i="1"/>
  <c r="P35" i="1"/>
  <c r="O35" i="1"/>
  <c r="N35" i="1"/>
  <c r="M35" i="1"/>
  <c r="L35" i="1"/>
  <c r="Q34" i="1"/>
  <c r="P34" i="1"/>
  <c r="O34" i="1"/>
  <c r="N34" i="1"/>
  <c r="M34" i="1"/>
  <c r="L34" i="1"/>
  <c r="Q33" i="1"/>
  <c r="P33" i="1"/>
  <c r="O33" i="1"/>
  <c r="N33" i="1"/>
  <c r="M33" i="1"/>
  <c r="L33" i="1"/>
  <c r="Q32" i="1"/>
  <c r="P32" i="1"/>
  <c r="O32" i="1"/>
  <c r="N32" i="1"/>
  <c r="M32" i="1"/>
  <c r="L32" i="1"/>
  <c r="Q31" i="1"/>
  <c r="P31" i="1"/>
  <c r="O31" i="1"/>
  <c r="N31" i="1"/>
  <c r="M31" i="1"/>
  <c r="L31" i="1"/>
  <c r="Q30" i="1"/>
  <c r="P30" i="1"/>
  <c r="O30" i="1"/>
  <c r="N30" i="1"/>
  <c r="M30" i="1"/>
  <c r="L30" i="1"/>
  <c r="Q29" i="1"/>
  <c r="P29" i="1"/>
  <c r="O29" i="1"/>
  <c r="N29" i="1"/>
  <c r="M29" i="1"/>
  <c r="L29" i="1"/>
  <c r="Q28" i="1"/>
  <c r="P28" i="1"/>
  <c r="O28" i="1"/>
  <c r="N28" i="1"/>
  <c r="M28" i="1"/>
  <c r="L28" i="1"/>
  <c r="Q27" i="1"/>
  <c r="P27" i="1"/>
  <c r="O27" i="1"/>
  <c r="N27" i="1"/>
  <c r="M27" i="1"/>
  <c r="L27" i="1"/>
  <c r="Q26" i="1"/>
  <c r="P26" i="1"/>
  <c r="O26" i="1"/>
  <c r="N26" i="1"/>
  <c r="M26" i="1"/>
  <c r="L26" i="1"/>
  <c r="Q25" i="1"/>
  <c r="P25" i="1"/>
  <c r="O25" i="1"/>
  <c r="N25" i="1"/>
  <c r="M25" i="1"/>
  <c r="L25" i="1"/>
  <c r="Q24" i="1"/>
  <c r="P24" i="1"/>
  <c r="O24" i="1"/>
  <c r="N24" i="1"/>
  <c r="M24" i="1"/>
  <c r="L24" i="1"/>
  <c r="Q23" i="1"/>
  <c r="P23" i="1"/>
  <c r="O23" i="1"/>
  <c r="N23" i="1"/>
  <c r="M23" i="1"/>
  <c r="L23" i="1"/>
  <c r="Q22" i="1"/>
  <c r="P22" i="1"/>
  <c r="O22" i="1"/>
  <c r="N22" i="1"/>
  <c r="M22" i="1"/>
  <c r="L22" i="1"/>
  <c r="Q21" i="1"/>
  <c r="P21" i="1"/>
  <c r="O21" i="1"/>
  <c r="N21" i="1"/>
  <c r="M21" i="1"/>
  <c r="L21" i="1"/>
  <c r="Q20" i="1"/>
  <c r="P20" i="1"/>
  <c r="O20" i="1"/>
  <c r="N20" i="1"/>
  <c r="M20" i="1"/>
  <c r="L20" i="1"/>
  <c r="Q19" i="1"/>
  <c r="P19" i="1"/>
  <c r="O19" i="1"/>
  <c r="N19" i="1"/>
  <c r="M19" i="1"/>
  <c r="L19" i="1"/>
  <c r="Q18" i="1"/>
  <c r="P18" i="1"/>
  <c r="O18" i="1"/>
  <c r="N18" i="1"/>
  <c r="M18" i="1"/>
  <c r="L18" i="1"/>
  <c r="Q17" i="1"/>
  <c r="P17" i="1"/>
  <c r="O17" i="1"/>
  <c r="N17" i="1"/>
  <c r="M17" i="1"/>
  <c r="L17" i="1"/>
  <c r="Q16" i="1"/>
  <c r="P16" i="1"/>
  <c r="O16" i="1"/>
  <c r="N16" i="1"/>
  <c r="M16" i="1"/>
  <c r="L16" i="1"/>
  <c r="Q15" i="1"/>
  <c r="P15" i="1"/>
  <c r="O15" i="1"/>
  <c r="N15" i="1"/>
  <c r="M15" i="1"/>
  <c r="L15" i="1"/>
  <c r="Q14" i="1"/>
  <c r="P14" i="1"/>
  <c r="O14" i="1"/>
  <c r="N14" i="1"/>
  <c r="M14" i="1"/>
  <c r="L14" i="1"/>
  <c r="Q13" i="1"/>
  <c r="P13" i="1"/>
  <c r="O13" i="1"/>
  <c r="N13" i="1"/>
  <c r="M13" i="1"/>
  <c r="L13" i="1"/>
  <c r="Q12" i="1"/>
  <c r="P12" i="1"/>
  <c r="O12" i="1"/>
  <c r="N12" i="1"/>
  <c r="M12" i="1"/>
  <c r="L12" i="1"/>
  <c r="Q11" i="1"/>
  <c r="P11" i="1"/>
  <c r="O11" i="1"/>
  <c r="N11" i="1"/>
  <c r="M11" i="1"/>
  <c r="L11" i="1"/>
  <c r="Q10" i="1"/>
  <c r="P10" i="1"/>
  <c r="O10" i="1"/>
  <c r="N10" i="1"/>
  <c r="M10" i="1"/>
  <c r="L10" i="1"/>
  <c r="K10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4" i="1"/>
  <c r="K13" i="1"/>
  <c r="K12" i="1"/>
  <c r="K11" i="1"/>
  <c r="K15" i="1"/>
  <c r="A9" i="1"/>
  <c r="A8" i="1"/>
  <c r="A7" i="1"/>
  <c r="A6" i="1"/>
  <c r="A5" i="1"/>
  <c r="A4" i="1"/>
  <c r="A3" i="1"/>
  <c r="A2" i="1"/>
  <c r="B16" i="3" l="1"/>
  <c r="A19" i="3" l="1"/>
  <c r="B19" i="3"/>
  <c r="B18" i="3"/>
  <c r="B17" i="3"/>
  <c r="B14" i="3"/>
  <c r="B15" i="3"/>
  <c r="A7" i="2"/>
  <c r="A6" i="2"/>
  <c r="A5" i="2"/>
  <c r="A4" i="2"/>
  <c r="A3" i="2"/>
  <c r="A2" i="2"/>
  <c r="B9" i="3" l="1"/>
  <c r="B8" i="3"/>
  <c r="B6" i="3"/>
  <c r="B7" i="3" s="1"/>
  <c r="B13" i="3"/>
  <c r="B5" i="3"/>
  <c r="B4" i="3"/>
</calcChain>
</file>

<file path=xl/sharedStrings.xml><?xml version="1.0" encoding="utf-8"?>
<sst xmlns="http://schemas.openxmlformats.org/spreadsheetml/2006/main" count="98" uniqueCount="47">
  <si>
    <t>n° client</t>
  </si>
  <si>
    <t>CodePos</t>
  </si>
  <si>
    <t>Ville</t>
  </si>
  <si>
    <t>Nom</t>
  </si>
  <si>
    <t>Prenom</t>
  </si>
  <si>
    <t>Date_Naiss</t>
  </si>
  <si>
    <t>28503391</t>
  </si>
  <si>
    <t>BAZET</t>
  </si>
  <si>
    <t>DUPONT</t>
  </si>
  <si>
    <t>LOUIS</t>
  </si>
  <si>
    <t>IRENE</t>
  </si>
  <si>
    <t>JOSIANE</t>
  </si>
  <si>
    <t>07505329</t>
  </si>
  <si>
    <t>MEXIMIEUX</t>
  </si>
  <si>
    <t>SMITH</t>
  </si>
  <si>
    <t>JOHN</t>
  </si>
  <si>
    <t>PAU</t>
  </si>
  <si>
    <t>12548953</t>
  </si>
  <si>
    <t>47225681</t>
  </si>
  <si>
    <t>PARIS</t>
  </si>
  <si>
    <t>Nom + Prénom</t>
  </si>
  <si>
    <t>smith john</t>
  </si>
  <si>
    <t>NIA</t>
  </si>
  <si>
    <t>Identité</t>
  </si>
  <si>
    <t>Date naissance</t>
  </si>
  <si>
    <t>Âge</t>
  </si>
  <si>
    <t>Code Postale</t>
  </si>
  <si>
    <t>Prénom</t>
  </si>
  <si>
    <t>N° Client</t>
  </si>
  <si>
    <t>Durand</t>
  </si>
  <si>
    <t>Dupond</t>
  </si>
  <si>
    <t>dumarret</t>
  </si>
  <si>
    <t>esnault</t>
  </si>
  <si>
    <t>adup</t>
  </si>
  <si>
    <t>essai</t>
  </si>
  <si>
    <t>marie</t>
  </si>
  <si>
    <t>Nom Prenom</t>
  </si>
  <si>
    <t>Paris</t>
  </si>
  <si>
    <t>Amiens</t>
  </si>
  <si>
    <t>DUPONT IRENE</t>
  </si>
  <si>
    <t>Durand JOSIANE</t>
  </si>
  <si>
    <t>esnault LOUIS</t>
  </si>
  <si>
    <t>Durand LOUIS</t>
  </si>
  <si>
    <t>Dupond JOHN</t>
  </si>
  <si>
    <t>dumarret JOHN</t>
  </si>
  <si>
    <t>adup essai</t>
  </si>
  <si>
    <t>Dupond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</si>
</sst>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151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0" xfId="0" applyFont="1" applyFill="1"/>
    <xf numFmtId="14" fontId="2" fillId="2" borderId="0" xfId="0" applyNumberFormat="1" applyFont="1" applyFill="1"/>
    <xf numFmtId="49" fontId="0" fillId="0" borderId="0" xfId="0" applyNumberFormat="1"/>
    <xf numFmtId="14" fontId="0" fillId="0" borderId="0" xfId="0" applyNumberFormat="1"/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1" fillId="3" borderId="3" xfId="0" applyFont="1" applyFill="1" applyBorder="1"/>
    <xf numFmtId="0" fontId="0" fillId="5" borderId="4" xfId="0" applyFill="1" applyBorder="1" applyAlignment="1">
      <alignment horizontal="center" vertical="center"/>
    </xf>
    <xf numFmtId="0" fontId="1" fillId="3" borderId="5" xfId="0" applyFont="1" applyFill="1" applyBorder="1"/>
    <xf numFmtId="0" fontId="0" fillId="5" borderId="6" xfId="0" applyFill="1" applyBorder="1" applyAlignment="1">
      <alignment horizontal="center" vertical="center"/>
    </xf>
    <xf numFmtId="14" fontId="0" fillId="5" borderId="6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0" fontId="0" fillId="6" borderId="0" xfId="0" applyFill="1"/>
    <xf numFmtId="49" fontId="0" fillId="5" borderId="1" xfId="0" applyNumberFormat="1" applyFill="1" applyBorder="1" applyAlignment="1">
      <alignment horizontal="center" vertical="center"/>
    </xf>
    <xf numFmtId="0" fontId="1" fillId="6" borderId="3" xfId="0" applyFont="1" applyFill="1" applyBorder="1"/>
    <xf numFmtId="0" fontId="1" fillId="6" borderId="5" xfId="0" applyFont="1" applyFill="1" applyBorder="1"/>
    <xf numFmtId="0" fontId="3" fillId="6" borderId="0" xfId="0" applyFont="1" applyFill="1"/>
    <xf numFmtId="0" fontId="0" fillId="0" borderId="7" xfId="0" applyBorder="1"/>
    <xf numFmtId="164" fontId="0" fillId="0" borderId="0" xfId="0" applyNumberFormat="1"/>
    <xf numFmtId="164" fontId="2" fillId="2" borderId="0" xfId="0" applyNumberFormat="1" applyFont="1" applyFill="1"/>
    <xf numFmtId="164" fontId="0" fillId="0" borderId="7" xfId="0" applyNumberFormat="1" applyBorder="1"/>
    <xf numFmtId="1" fontId="0" fillId="0" borderId="0" xfId="0" applyNumberFormat="1"/>
    <xf numFmtId="0" fontId="4" fillId="0" borderId="0" xfId="0" applyFont="1"/>
  </cellXfs>
  <cellStyles count="1">
    <cellStyle name="Normal" xfId="0" builtinId="0"/>
  </cellStyles>
  <dxfs count="9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I10" sqref="I10"/>
    </sheetView>
  </sheetViews>
  <sheetFormatPr baseColWidth="10" defaultRowHeight="15" x14ac:dyDescent="0.25"/>
  <cols>
    <col min="1" max="1" width="2" bestFit="1" customWidth="1"/>
    <col min="2" max="2" width="16.5703125" bestFit="1" customWidth="1"/>
    <col min="7" max="7" width="8.5703125" customWidth="1"/>
    <col min="9" max="9" width="6.28515625" customWidth="1"/>
    <col min="11" max="11" width="15.28515625" bestFit="1" customWidth="1"/>
    <col min="17" max="17" width="11.42578125" style="20"/>
  </cols>
  <sheetData>
    <row r="1" spans="1:17" x14ac:dyDescent="0.2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2" t="s">
        <v>5</v>
      </c>
    </row>
    <row r="2" spans="1:17" x14ac:dyDescent="0.25">
      <c r="A2">
        <f>ROW()</f>
        <v>2</v>
      </c>
      <c r="B2" t="s">
        <v>39</v>
      </c>
      <c r="C2" s="3" t="s">
        <v>6</v>
      </c>
      <c r="D2">
        <v>65460</v>
      </c>
      <c r="E2" t="s">
        <v>7</v>
      </c>
      <c r="F2" t="s">
        <v>8</v>
      </c>
      <c r="G2" t="s">
        <v>10</v>
      </c>
      <c r="H2" s="4">
        <v>27408</v>
      </c>
    </row>
    <row r="3" spans="1:17" x14ac:dyDescent="0.25">
      <c r="A3">
        <f>ROW()</f>
        <v>3</v>
      </c>
      <c r="B3" t="s">
        <v>40</v>
      </c>
      <c r="C3" s="3" t="s">
        <v>6</v>
      </c>
      <c r="D3">
        <v>65460</v>
      </c>
      <c r="E3" t="s">
        <v>7</v>
      </c>
      <c r="F3" t="s">
        <v>29</v>
      </c>
      <c r="G3" t="s">
        <v>11</v>
      </c>
      <c r="H3" s="4">
        <v>27029</v>
      </c>
    </row>
    <row r="4" spans="1:17" x14ac:dyDescent="0.25">
      <c r="A4">
        <f>ROW()</f>
        <v>4</v>
      </c>
      <c r="B4" t="s">
        <v>41</v>
      </c>
      <c r="C4" s="3" t="s">
        <v>6</v>
      </c>
      <c r="D4">
        <v>65460</v>
      </c>
      <c r="E4" t="s">
        <v>7</v>
      </c>
      <c r="F4" t="s">
        <v>32</v>
      </c>
      <c r="G4" t="s">
        <v>9</v>
      </c>
      <c r="H4" s="4">
        <v>37651</v>
      </c>
    </row>
    <row r="5" spans="1:17" x14ac:dyDescent="0.25">
      <c r="A5">
        <f>ROW()</f>
        <v>5</v>
      </c>
      <c r="B5" t="s">
        <v>42</v>
      </c>
      <c r="C5" s="3" t="s">
        <v>18</v>
      </c>
      <c r="D5">
        <v>75008</v>
      </c>
      <c r="E5" t="s">
        <v>19</v>
      </c>
      <c r="F5" t="s">
        <v>29</v>
      </c>
      <c r="G5" t="s">
        <v>9</v>
      </c>
      <c r="H5" s="4">
        <v>39693</v>
      </c>
    </row>
    <row r="6" spans="1:17" x14ac:dyDescent="0.25">
      <c r="A6">
        <f>ROW()</f>
        <v>6</v>
      </c>
      <c r="B6" t="s">
        <v>43</v>
      </c>
      <c r="C6" s="3" t="s">
        <v>12</v>
      </c>
      <c r="D6">
        <v>1800</v>
      </c>
      <c r="E6" t="s">
        <v>13</v>
      </c>
      <c r="F6" t="s">
        <v>30</v>
      </c>
      <c r="G6" t="s">
        <v>15</v>
      </c>
      <c r="H6" s="4">
        <v>30188</v>
      </c>
    </row>
    <row r="7" spans="1:17" x14ac:dyDescent="0.25">
      <c r="A7">
        <f>ROW()</f>
        <v>7</v>
      </c>
      <c r="B7" t="s">
        <v>44</v>
      </c>
      <c r="C7" s="3" t="s">
        <v>17</v>
      </c>
      <c r="D7">
        <v>64000</v>
      </c>
      <c r="E7" t="s">
        <v>16</v>
      </c>
      <c r="F7" t="s">
        <v>31</v>
      </c>
      <c r="G7" t="s">
        <v>15</v>
      </c>
      <c r="H7" s="4">
        <v>20311</v>
      </c>
    </row>
    <row r="8" spans="1:17" x14ac:dyDescent="0.25">
      <c r="A8">
        <f>ROW()</f>
        <v>8</v>
      </c>
      <c r="B8" t="s">
        <v>45</v>
      </c>
      <c r="C8">
        <v>4987</v>
      </c>
      <c r="D8">
        <v>27823</v>
      </c>
      <c r="E8" t="s">
        <v>38</v>
      </c>
      <c r="F8" t="s">
        <v>33</v>
      </c>
      <c r="G8" t="s">
        <v>34</v>
      </c>
      <c r="H8" s="4">
        <v>31976</v>
      </c>
      <c r="J8">
        <v>1</v>
      </c>
      <c r="K8">
        <v>2</v>
      </c>
      <c r="L8">
        <v>3</v>
      </c>
      <c r="M8">
        <v>4</v>
      </c>
      <c r="N8">
        <v>5</v>
      </c>
      <c r="O8">
        <v>6</v>
      </c>
      <c r="P8">
        <v>7</v>
      </c>
      <c r="Q8" s="23">
        <v>8</v>
      </c>
    </row>
    <row r="9" spans="1:17" x14ac:dyDescent="0.25">
      <c r="A9">
        <f>ROW()</f>
        <v>9</v>
      </c>
      <c r="B9" t="s">
        <v>46</v>
      </c>
      <c r="C9">
        <v>45891</v>
      </c>
      <c r="D9">
        <v>35789</v>
      </c>
      <c r="E9" t="s">
        <v>37</v>
      </c>
      <c r="F9" t="s">
        <v>30</v>
      </c>
      <c r="G9" t="s">
        <v>35</v>
      </c>
      <c r="H9" s="4">
        <v>22736</v>
      </c>
      <c r="K9" t="s">
        <v>36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21" t="s">
        <v>5</v>
      </c>
    </row>
    <row r="10" spans="1:17" x14ac:dyDescent="0.25">
      <c r="I10" s="24" t="s">
        <v>29</v>
      </c>
      <c r="J10">
        <v>3</v>
      </c>
      <c r="K10" s="19" t="str">
        <f>IF(ISERROR(VLOOKUP($J10,$A$2:$H$9,2,0)),"",VLOOKUP($J10,$A$2:$H$9,2,0))</f>
        <v>Durand JOSIANE</v>
      </c>
      <c r="L10" s="19" t="str">
        <f>IF(ISERROR(VLOOKUP($J10,$A$2:$H$9,L$8,0)),"",VLOOKUP($J10,$A$2:$H$9,L$8,0))</f>
        <v>28503391</v>
      </c>
      <c r="M10" s="19">
        <f t="shared" ref="M10:Q25" si="0">IF(ISERROR(VLOOKUP($J10,$A$2:$H$9,M$8,0)),"",VLOOKUP($J10,$A$2:$H$9,M$8,0))</f>
        <v>65460</v>
      </c>
      <c r="N10" s="19" t="str">
        <f t="shared" si="0"/>
        <v>BAZET</v>
      </c>
      <c r="O10" s="19" t="str">
        <f t="shared" si="0"/>
        <v>Durand</v>
      </c>
      <c r="P10" s="19" t="str">
        <f t="shared" si="0"/>
        <v>JOSIANE</v>
      </c>
      <c r="Q10" s="22">
        <f t="shared" si="0"/>
        <v>27029</v>
      </c>
    </row>
    <row r="11" spans="1:17" x14ac:dyDescent="0.25">
      <c r="J11">
        <v>5</v>
      </c>
      <c r="K11" s="19" t="str">
        <f t="shared" ref="K11:K14" si="1">IF(ISERROR(VLOOKUP(J11,$A$2:$H$9,2,0)),"",VLOOKUP(J11,$A$2:$H$9,2,0))</f>
        <v>Durand LOUIS</v>
      </c>
      <c r="L11" s="19" t="str">
        <f t="shared" ref="L11:Q38" si="2">IF(ISERROR(VLOOKUP($J11,$A$2:$H$9,L$8,0)),"",VLOOKUP($J11,$A$2:$H$9,L$8,0))</f>
        <v>47225681</v>
      </c>
      <c r="M11" s="19">
        <f t="shared" si="0"/>
        <v>75008</v>
      </c>
      <c r="N11" s="19" t="str">
        <f t="shared" si="0"/>
        <v>PARIS</v>
      </c>
      <c r="O11" s="19" t="str">
        <f t="shared" si="0"/>
        <v>Durand</v>
      </c>
      <c r="P11" s="19" t="str">
        <f t="shared" si="0"/>
        <v>LOUIS</v>
      </c>
      <c r="Q11" s="22">
        <f t="shared" si="0"/>
        <v>39693</v>
      </c>
    </row>
    <row r="12" spans="1:17" x14ac:dyDescent="0.25">
      <c r="K12" s="19" t="str">
        <f t="shared" si="1"/>
        <v/>
      </c>
      <c r="L12" s="19" t="str">
        <f t="shared" si="2"/>
        <v/>
      </c>
      <c r="M12" s="19" t="str">
        <f t="shared" si="0"/>
        <v/>
      </c>
      <c r="N12" s="19" t="str">
        <f t="shared" si="0"/>
        <v/>
      </c>
      <c r="O12" s="19" t="str">
        <f t="shared" si="0"/>
        <v/>
      </c>
      <c r="P12" s="19" t="str">
        <f t="shared" si="0"/>
        <v/>
      </c>
      <c r="Q12" s="22" t="str">
        <f t="shared" si="0"/>
        <v/>
      </c>
    </row>
    <row r="13" spans="1:17" x14ac:dyDescent="0.25">
      <c r="K13" s="19" t="str">
        <f t="shared" si="1"/>
        <v/>
      </c>
      <c r="L13" s="19" t="str">
        <f t="shared" si="2"/>
        <v/>
      </c>
      <c r="M13" s="19" t="str">
        <f t="shared" si="0"/>
        <v/>
      </c>
      <c r="N13" s="19" t="str">
        <f t="shared" si="0"/>
        <v/>
      </c>
      <c r="O13" s="19" t="str">
        <f t="shared" si="0"/>
        <v/>
      </c>
      <c r="P13" s="19" t="str">
        <f t="shared" si="0"/>
        <v/>
      </c>
      <c r="Q13" s="22" t="str">
        <f t="shared" si="0"/>
        <v/>
      </c>
    </row>
    <row r="14" spans="1:17" x14ac:dyDescent="0.25">
      <c r="K14" s="19" t="str">
        <f t="shared" si="1"/>
        <v/>
      </c>
      <c r="L14" s="19" t="str">
        <f t="shared" si="2"/>
        <v/>
      </c>
      <c r="M14" s="19" t="str">
        <f t="shared" si="0"/>
        <v/>
      </c>
      <c r="N14" s="19" t="str">
        <f t="shared" si="0"/>
        <v/>
      </c>
      <c r="O14" s="19" t="str">
        <f t="shared" si="0"/>
        <v/>
      </c>
      <c r="P14" s="19" t="str">
        <f t="shared" si="0"/>
        <v/>
      </c>
      <c r="Q14" s="22" t="str">
        <f t="shared" si="0"/>
        <v/>
      </c>
    </row>
    <row r="15" spans="1:17" x14ac:dyDescent="0.25">
      <c r="K15" s="19" t="str">
        <f>IF(ISERROR(VLOOKUP(J15,$A$2:$H$9,2,0)),"",VLOOKUP(J15,$A$2:$H$9,2,0))</f>
        <v/>
      </c>
      <c r="L15" s="19" t="str">
        <f t="shared" si="2"/>
        <v/>
      </c>
      <c r="M15" s="19" t="str">
        <f t="shared" si="0"/>
        <v/>
      </c>
      <c r="N15" s="19" t="str">
        <f t="shared" si="0"/>
        <v/>
      </c>
      <c r="O15" s="19" t="str">
        <f t="shared" si="0"/>
        <v/>
      </c>
      <c r="P15" s="19" t="str">
        <f t="shared" si="0"/>
        <v/>
      </c>
      <c r="Q15" s="22" t="str">
        <f t="shared" si="0"/>
        <v/>
      </c>
    </row>
    <row r="16" spans="1:17" x14ac:dyDescent="0.25">
      <c r="K16" s="19" t="str">
        <f t="shared" ref="K16:K38" si="3">IF(ISERROR(VLOOKUP(J16,$A$2:$H$9,2,0)),"",VLOOKUP(J16,$A$2:$H$9,2,0))</f>
        <v/>
      </c>
      <c r="L16" s="19" t="str">
        <f t="shared" si="2"/>
        <v/>
      </c>
      <c r="M16" s="19" t="str">
        <f t="shared" si="0"/>
        <v/>
      </c>
      <c r="N16" s="19" t="str">
        <f t="shared" si="0"/>
        <v/>
      </c>
      <c r="O16" s="19" t="str">
        <f t="shared" si="0"/>
        <v/>
      </c>
      <c r="P16" s="19" t="str">
        <f t="shared" si="0"/>
        <v/>
      </c>
      <c r="Q16" s="22" t="str">
        <f t="shared" si="0"/>
        <v/>
      </c>
    </row>
    <row r="17" spans="11:17" x14ac:dyDescent="0.25">
      <c r="K17" s="19" t="str">
        <f t="shared" si="3"/>
        <v/>
      </c>
      <c r="L17" s="19" t="str">
        <f t="shared" si="2"/>
        <v/>
      </c>
      <c r="M17" s="19" t="str">
        <f t="shared" si="0"/>
        <v/>
      </c>
      <c r="N17" s="19" t="str">
        <f t="shared" si="0"/>
        <v/>
      </c>
      <c r="O17" s="19" t="str">
        <f t="shared" si="0"/>
        <v/>
      </c>
      <c r="P17" s="19" t="str">
        <f t="shared" si="0"/>
        <v/>
      </c>
      <c r="Q17" s="22" t="str">
        <f t="shared" si="0"/>
        <v/>
      </c>
    </row>
    <row r="18" spans="11:17" x14ac:dyDescent="0.25">
      <c r="K18" s="19" t="str">
        <f t="shared" si="3"/>
        <v/>
      </c>
      <c r="L18" s="19" t="str">
        <f t="shared" si="2"/>
        <v/>
      </c>
      <c r="M18" s="19" t="str">
        <f t="shared" si="0"/>
        <v/>
      </c>
      <c r="N18" s="19" t="str">
        <f t="shared" si="0"/>
        <v/>
      </c>
      <c r="O18" s="19" t="str">
        <f t="shared" si="0"/>
        <v/>
      </c>
      <c r="P18" s="19" t="str">
        <f t="shared" si="0"/>
        <v/>
      </c>
      <c r="Q18" s="22" t="str">
        <f t="shared" si="0"/>
        <v/>
      </c>
    </row>
    <row r="19" spans="11:17" x14ac:dyDescent="0.25">
      <c r="K19" s="19" t="str">
        <f t="shared" si="3"/>
        <v/>
      </c>
      <c r="L19" s="19" t="str">
        <f t="shared" si="2"/>
        <v/>
      </c>
      <c r="M19" s="19" t="str">
        <f t="shared" si="0"/>
        <v/>
      </c>
      <c r="N19" s="19" t="str">
        <f t="shared" si="0"/>
        <v/>
      </c>
      <c r="O19" s="19" t="str">
        <f t="shared" si="0"/>
        <v/>
      </c>
      <c r="P19" s="19" t="str">
        <f t="shared" si="0"/>
        <v/>
      </c>
      <c r="Q19" s="22" t="str">
        <f t="shared" si="0"/>
        <v/>
      </c>
    </row>
    <row r="20" spans="11:17" x14ac:dyDescent="0.25">
      <c r="K20" s="19" t="str">
        <f t="shared" si="3"/>
        <v/>
      </c>
      <c r="L20" s="19" t="str">
        <f t="shared" si="2"/>
        <v/>
      </c>
      <c r="M20" s="19" t="str">
        <f t="shared" si="0"/>
        <v/>
      </c>
      <c r="N20" s="19" t="str">
        <f t="shared" si="0"/>
        <v/>
      </c>
      <c r="O20" s="19" t="str">
        <f t="shared" si="0"/>
        <v/>
      </c>
      <c r="P20" s="19" t="str">
        <f t="shared" si="0"/>
        <v/>
      </c>
      <c r="Q20" s="22" t="str">
        <f t="shared" si="0"/>
        <v/>
      </c>
    </row>
    <row r="21" spans="11:17" x14ac:dyDescent="0.25">
      <c r="K21" s="19" t="str">
        <f t="shared" si="3"/>
        <v/>
      </c>
      <c r="L21" s="19" t="str">
        <f t="shared" si="2"/>
        <v/>
      </c>
      <c r="M21" s="19" t="str">
        <f t="shared" si="0"/>
        <v/>
      </c>
      <c r="N21" s="19" t="str">
        <f t="shared" si="0"/>
        <v/>
      </c>
      <c r="O21" s="19" t="str">
        <f t="shared" si="0"/>
        <v/>
      </c>
      <c r="P21" s="19" t="str">
        <f t="shared" si="0"/>
        <v/>
      </c>
      <c r="Q21" s="22" t="str">
        <f t="shared" si="0"/>
        <v/>
      </c>
    </row>
    <row r="22" spans="11:17" x14ac:dyDescent="0.25">
      <c r="K22" s="19" t="str">
        <f t="shared" si="3"/>
        <v/>
      </c>
      <c r="L22" s="19" t="str">
        <f t="shared" si="2"/>
        <v/>
      </c>
      <c r="M22" s="19" t="str">
        <f t="shared" si="0"/>
        <v/>
      </c>
      <c r="N22" s="19" t="str">
        <f t="shared" si="0"/>
        <v/>
      </c>
      <c r="O22" s="19" t="str">
        <f t="shared" si="0"/>
        <v/>
      </c>
      <c r="P22" s="19" t="str">
        <f t="shared" si="0"/>
        <v/>
      </c>
      <c r="Q22" s="22" t="str">
        <f t="shared" si="0"/>
        <v/>
      </c>
    </row>
    <row r="23" spans="11:17" x14ac:dyDescent="0.25">
      <c r="K23" s="19" t="str">
        <f t="shared" si="3"/>
        <v/>
      </c>
      <c r="L23" s="19" t="str">
        <f t="shared" si="2"/>
        <v/>
      </c>
      <c r="M23" s="19" t="str">
        <f t="shared" si="0"/>
        <v/>
      </c>
      <c r="N23" s="19" t="str">
        <f t="shared" si="0"/>
        <v/>
      </c>
      <c r="O23" s="19" t="str">
        <f t="shared" si="0"/>
        <v/>
      </c>
      <c r="P23" s="19" t="str">
        <f t="shared" si="0"/>
        <v/>
      </c>
      <c r="Q23" s="22" t="str">
        <f t="shared" si="0"/>
        <v/>
      </c>
    </row>
    <row r="24" spans="11:17" x14ac:dyDescent="0.25">
      <c r="K24" s="19" t="str">
        <f t="shared" si="3"/>
        <v/>
      </c>
      <c r="L24" s="19" t="str">
        <f t="shared" si="2"/>
        <v/>
      </c>
      <c r="M24" s="19" t="str">
        <f t="shared" si="0"/>
        <v/>
      </c>
      <c r="N24" s="19" t="str">
        <f t="shared" si="0"/>
        <v/>
      </c>
      <c r="O24" s="19" t="str">
        <f t="shared" si="0"/>
        <v/>
      </c>
      <c r="P24" s="19" t="str">
        <f t="shared" si="0"/>
        <v/>
      </c>
      <c r="Q24" s="22" t="str">
        <f t="shared" si="0"/>
        <v/>
      </c>
    </row>
    <row r="25" spans="11:17" x14ac:dyDescent="0.25">
      <c r="K25" s="19" t="str">
        <f t="shared" si="3"/>
        <v/>
      </c>
      <c r="L25" s="19" t="str">
        <f t="shared" si="2"/>
        <v/>
      </c>
      <c r="M25" s="19" t="str">
        <f t="shared" si="0"/>
        <v/>
      </c>
      <c r="N25" s="19" t="str">
        <f t="shared" si="0"/>
        <v/>
      </c>
      <c r="O25" s="19" t="str">
        <f t="shared" si="0"/>
        <v/>
      </c>
      <c r="P25" s="19" t="str">
        <f t="shared" si="0"/>
        <v/>
      </c>
      <c r="Q25" s="22" t="str">
        <f t="shared" si="0"/>
        <v/>
      </c>
    </row>
    <row r="26" spans="11:17" x14ac:dyDescent="0.25">
      <c r="K26" s="19" t="str">
        <f t="shared" si="3"/>
        <v/>
      </c>
      <c r="L26" s="19" t="str">
        <f t="shared" si="2"/>
        <v/>
      </c>
      <c r="M26" s="19" t="str">
        <f t="shared" si="2"/>
        <v/>
      </c>
      <c r="N26" s="19" t="str">
        <f t="shared" si="2"/>
        <v/>
      </c>
      <c r="O26" s="19" t="str">
        <f t="shared" si="2"/>
        <v/>
      </c>
      <c r="P26" s="19" t="str">
        <f t="shared" si="2"/>
        <v/>
      </c>
      <c r="Q26" s="22" t="str">
        <f t="shared" si="2"/>
        <v/>
      </c>
    </row>
    <row r="27" spans="11:17" x14ac:dyDescent="0.25">
      <c r="K27" s="19" t="str">
        <f t="shared" si="3"/>
        <v/>
      </c>
      <c r="L27" s="19" t="str">
        <f t="shared" si="2"/>
        <v/>
      </c>
      <c r="M27" s="19" t="str">
        <f t="shared" si="2"/>
        <v/>
      </c>
      <c r="N27" s="19" t="str">
        <f t="shared" si="2"/>
        <v/>
      </c>
      <c r="O27" s="19" t="str">
        <f t="shared" si="2"/>
        <v/>
      </c>
      <c r="P27" s="19" t="str">
        <f t="shared" si="2"/>
        <v/>
      </c>
      <c r="Q27" s="22" t="str">
        <f t="shared" si="2"/>
        <v/>
      </c>
    </row>
    <row r="28" spans="11:17" x14ac:dyDescent="0.25">
      <c r="K28" s="19" t="str">
        <f t="shared" si="3"/>
        <v/>
      </c>
      <c r="L28" s="19" t="str">
        <f t="shared" si="2"/>
        <v/>
      </c>
      <c r="M28" s="19" t="str">
        <f t="shared" si="2"/>
        <v/>
      </c>
      <c r="N28" s="19" t="str">
        <f t="shared" si="2"/>
        <v/>
      </c>
      <c r="O28" s="19" t="str">
        <f t="shared" si="2"/>
        <v/>
      </c>
      <c r="P28" s="19" t="str">
        <f t="shared" si="2"/>
        <v/>
      </c>
      <c r="Q28" s="22" t="str">
        <f t="shared" si="2"/>
        <v/>
      </c>
    </row>
    <row r="29" spans="11:17" x14ac:dyDescent="0.25">
      <c r="K29" s="19" t="str">
        <f t="shared" si="3"/>
        <v/>
      </c>
      <c r="L29" s="19" t="str">
        <f t="shared" si="2"/>
        <v/>
      </c>
      <c r="M29" s="19" t="str">
        <f t="shared" si="2"/>
        <v/>
      </c>
      <c r="N29" s="19" t="str">
        <f t="shared" si="2"/>
        <v/>
      </c>
      <c r="O29" s="19" t="str">
        <f t="shared" si="2"/>
        <v/>
      </c>
      <c r="P29" s="19" t="str">
        <f t="shared" si="2"/>
        <v/>
      </c>
      <c r="Q29" s="22" t="str">
        <f t="shared" si="2"/>
        <v/>
      </c>
    </row>
    <row r="30" spans="11:17" x14ac:dyDescent="0.25">
      <c r="K30" s="19" t="str">
        <f t="shared" si="3"/>
        <v/>
      </c>
      <c r="L30" s="19" t="str">
        <f t="shared" si="2"/>
        <v/>
      </c>
      <c r="M30" s="19" t="str">
        <f t="shared" si="2"/>
        <v/>
      </c>
      <c r="N30" s="19" t="str">
        <f t="shared" si="2"/>
        <v/>
      </c>
      <c r="O30" s="19" t="str">
        <f t="shared" si="2"/>
        <v/>
      </c>
      <c r="P30" s="19" t="str">
        <f t="shared" si="2"/>
        <v/>
      </c>
      <c r="Q30" s="22" t="str">
        <f t="shared" si="2"/>
        <v/>
      </c>
    </row>
    <row r="31" spans="11:17" x14ac:dyDescent="0.25">
      <c r="K31" s="19" t="str">
        <f t="shared" si="3"/>
        <v/>
      </c>
      <c r="L31" s="19" t="str">
        <f t="shared" si="2"/>
        <v/>
      </c>
      <c r="M31" s="19" t="str">
        <f t="shared" si="2"/>
        <v/>
      </c>
      <c r="N31" s="19" t="str">
        <f t="shared" si="2"/>
        <v/>
      </c>
      <c r="O31" s="19" t="str">
        <f t="shared" si="2"/>
        <v/>
      </c>
      <c r="P31" s="19" t="str">
        <f t="shared" si="2"/>
        <v/>
      </c>
      <c r="Q31" s="22" t="str">
        <f t="shared" si="2"/>
        <v/>
      </c>
    </row>
    <row r="32" spans="11:17" x14ac:dyDescent="0.25">
      <c r="K32" s="19" t="str">
        <f t="shared" si="3"/>
        <v/>
      </c>
      <c r="L32" s="19" t="str">
        <f t="shared" si="2"/>
        <v/>
      </c>
      <c r="M32" s="19" t="str">
        <f t="shared" si="2"/>
        <v/>
      </c>
      <c r="N32" s="19" t="str">
        <f t="shared" si="2"/>
        <v/>
      </c>
      <c r="O32" s="19" t="str">
        <f t="shared" si="2"/>
        <v/>
      </c>
      <c r="P32" s="19" t="str">
        <f t="shared" si="2"/>
        <v/>
      </c>
      <c r="Q32" s="22" t="str">
        <f t="shared" si="2"/>
        <v/>
      </c>
    </row>
    <row r="33" spans="11:17" x14ac:dyDescent="0.25">
      <c r="K33" s="19" t="str">
        <f t="shared" si="3"/>
        <v/>
      </c>
      <c r="L33" s="19" t="str">
        <f t="shared" si="2"/>
        <v/>
      </c>
      <c r="M33" s="19" t="str">
        <f t="shared" si="2"/>
        <v/>
      </c>
      <c r="N33" s="19" t="str">
        <f t="shared" si="2"/>
        <v/>
      </c>
      <c r="O33" s="19" t="str">
        <f t="shared" si="2"/>
        <v/>
      </c>
      <c r="P33" s="19" t="str">
        <f t="shared" si="2"/>
        <v/>
      </c>
      <c r="Q33" s="22" t="str">
        <f t="shared" si="2"/>
        <v/>
      </c>
    </row>
    <row r="34" spans="11:17" x14ac:dyDescent="0.25">
      <c r="K34" s="19" t="str">
        <f t="shared" si="3"/>
        <v/>
      </c>
      <c r="L34" s="19" t="str">
        <f t="shared" si="2"/>
        <v/>
      </c>
      <c r="M34" s="19" t="str">
        <f t="shared" si="2"/>
        <v/>
      </c>
      <c r="N34" s="19" t="str">
        <f t="shared" si="2"/>
        <v/>
      </c>
      <c r="O34" s="19" t="str">
        <f t="shared" si="2"/>
        <v/>
      </c>
      <c r="P34" s="19" t="str">
        <f t="shared" si="2"/>
        <v/>
      </c>
      <c r="Q34" s="22" t="str">
        <f t="shared" si="2"/>
        <v/>
      </c>
    </row>
    <row r="35" spans="11:17" x14ac:dyDescent="0.25">
      <c r="K35" s="19" t="str">
        <f t="shared" si="3"/>
        <v/>
      </c>
      <c r="L35" s="19" t="str">
        <f t="shared" si="2"/>
        <v/>
      </c>
      <c r="M35" s="19" t="str">
        <f t="shared" si="2"/>
        <v/>
      </c>
      <c r="N35" s="19" t="str">
        <f t="shared" si="2"/>
        <v/>
      </c>
      <c r="O35" s="19" t="str">
        <f t="shared" si="2"/>
        <v/>
      </c>
      <c r="P35" s="19" t="str">
        <f t="shared" si="2"/>
        <v/>
      </c>
      <c r="Q35" s="22" t="str">
        <f t="shared" si="2"/>
        <v/>
      </c>
    </row>
    <row r="36" spans="11:17" x14ac:dyDescent="0.25">
      <c r="K36" s="19" t="str">
        <f t="shared" si="3"/>
        <v/>
      </c>
      <c r="L36" s="19" t="str">
        <f t="shared" si="2"/>
        <v/>
      </c>
      <c r="M36" s="19" t="str">
        <f t="shared" si="2"/>
        <v/>
      </c>
      <c r="N36" s="19" t="str">
        <f t="shared" si="2"/>
        <v/>
      </c>
      <c r="O36" s="19" t="str">
        <f t="shared" si="2"/>
        <v/>
      </c>
      <c r="P36" s="19" t="str">
        <f t="shared" si="2"/>
        <v/>
      </c>
      <c r="Q36" s="22" t="str">
        <f t="shared" si="2"/>
        <v/>
      </c>
    </row>
    <row r="37" spans="11:17" x14ac:dyDescent="0.25">
      <c r="K37" s="19" t="str">
        <f t="shared" si="3"/>
        <v/>
      </c>
      <c r="L37" s="19" t="str">
        <f t="shared" si="2"/>
        <v/>
      </c>
      <c r="M37" s="19" t="str">
        <f t="shared" si="2"/>
        <v/>
      </c>
      <c r="N37" s="19" t="str">
        <f t="shared" si="2"/>
        <v/>
      </c>
      <c r="O37" s="19" t="str">
        <f t="shared" si="2"/>
        <v/>
      </c>
      <c r="P37" s="19" t="str">
        <f t="shared" si="2"/>
        <v/>
      </c>
      <c r="Q37" s="22" t="str">
        <f t="shared" si="2"/>
        <v/>
      </c>
    </row>
    <row r="38" spans="11:17" x14ac:dyDescent="0.25">
      <c r="K38" s="19" t="str">
        <f t="shared" si="3"/>
        <v/>
      </c>
      <c r="L38" s="19" t="str">
        <f t="shared" si="2"/>
        <v/>
      </c>
      <c r="M38" s="19" t="str">
        <f t="shared" si="2"/>
        <v/>
      </c>
      <c r="N38" s="19" t="str">
        <f t="shared" si="2"/>
        <v/>
      </c>
      <c r="O38" s="19" t="str">
        <f t="shared" si="2"/>
        <v/>
      </c>
      <c r="P38" s="19" t="str">
        <f t="shared" si="2"/>
        <v/>
      </c>
      <c r="Q38" s="22" t="str">
        <f t="shared" si="2"/>
        <v/>
      </c>
    </row>
  </sheetData>
  <autoFilter ref="B1:H7">
    <sortState ref="B2:H7">
      <sortCondition ref="B1:B7"/>
    </sortState>
  </autoFilter>
  <conditionalFormatting sqref="B1:B7">
    <cfRule type="duplicateValues" dxfId="8" priority="3"/>
  </conditionalFormatting>
  <conditionalFormatting sqref="B8">
    <cfRule type="duplicateValues" dxfId="7" priority="2"/>
  </conditionalFormatting>
  <conditionalFormatting sqref="B9">
    <cfRule type="duplicateValues" dxfId="6" priority="1"/>
  </conditionalFormatting>
  <dataValidations disablePrompts="1" count="1">
    <dataValidation type="list" allowBlank="1" showInputMessage="1" showErrorMessage="1" sqref="D3">
      <formula1>$B:$B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G7" sqref="A1:G7"/>
    </sheetView>
  </sheetViews>
  <sheetFormatPr baseColWidth="10" defaultRowHeight="15" x14ac:dyDescent="0.25"/>
  <sheetData>
    <row r="1" spans="1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x14ac:dyDescent="0.25">
      <c r="A2" t="str">
        <f t="shared" ref="A2:A7" si="0">E2&amp;" "&amp;F2</f>
        <v>SMITH JOHN</v>
      </c>
      <c r="B2" s="3" t="s">
        <v>12</v>
      </c>
      <c r="C2">
        <v>1800</v>
      </c>
      <c r="D2" t="s">
        <v>13</v>
      </c>
      <c r="E2" t="s">
        <v>14</v>
      </c>
      <c r="F2" t="s">
        <v>15</v>
      </c>
      <c r="G2" s="4">
        <v>30188</v>
      </c>
    </row>
    <row r="3" spans="1:7" x14ac:dyDescent="0.25">
      <c r="A3" t="str">
        <f t="shared" si="0"/>
        <v>SMITH JOHN</v>
      </c>
      <c r="B3" s="3" t="s">
        <v>17</v>
      </c>
      <c r="C3">
        <v>64000</v>
      </c>
      <c r="D3" t="s">
        <v>16</v>
      </c>
      <c r="E3" t="s">
        <v>14</v>
      </c>
      <c r="F3" t="s">
        <v>15</v>
      </c>
      <c r="G3" s="4">
        <v>20311</v>
      </c>
    </row>
    <row r="4" spans="1:7" x14ac:dyDescent="0.25">
      <c r="A4" t="str">
        <f t="shared" si="0"/>
        <v>DUPONT LOUIS</v>
      </c>
      <c r="B4" s="3" t="s">
        <v>6</v>
      </c>
      <c r="C4">
        <v>65460</v>
      </c>
      <c r="D4" t="s">
        <v>7</v>
      </c>
      <c r="E4" t="s">
        <v>8</v>
      </c>
      <c r="F4" t="s">
        <v>9</v>
      </c>
      <c r="G4" s="4">
        <v>37651</v>
      </c>
    </row>
    <row r="5" spans="1:7" x14ac:dyDescent="0.25">
      <c r="A5" t="str">
        <f t="shared" si="0"/>
        <v>DUPONT IRENE</v>
      </c>
      <c r="B5" s="3" t="s">
        <v>6</v>
      </c>
      <c r="C5">
        <v>65460</v>
      </c>
      <c r="D5" t="s">
        <v>7</v>
      </c>
      <c r="E5" t="s">
        <v>8</v>
      </c>
      <c r="F5" t="s">
        <v>10</v>
      </c>
      <c r="G5" s="4">
        <v>27408</v>
      </c>
    </row>
    <row r="6" spans="1:7" x14ac:dyDescent="0.25">
      <c r="A6" t="str">
        <f t="shared" si="0"/>
        <v>DUPONT JOSIANE</v>
      </c>
      <c r="B6" s="3" t="s">
        <v>6</v>
      </c>
      <c r="C6">
        <v>65460</v>
      </c>
      <c r="D6" t="s">
        <v>7</v>
      </c>
      <c r="E6" t="s">
        <v>8</v>
      </c>
      <c r="F6" t="s">
        <v>11</v>
      </c>
      <c r="G6" s="4">
        <v>27029</v>
      </c>
    </row>
    <row r="7" spans="1:7" x14ac:dyDescent="0.25">
      <c r="A7" t="str">
        <f t="shared" si="0"/>
        <v>DUPONT LOUIS</v>
      </c>
      <c r="B7" s="3" t="s">
        <v>18</v>
      </c>
      <c r="C7">
        <v>75008</v>
      </c>
      <c r="D7" t="s">
        <v>19</v>
      </c>
      <c r="E7" t="s">
        <v>8</v>
      </c>
      <c r="F7" t="s">
        <v>9</v>
      </c>
      <c r="G7" s="4">
        <v>39693</v>
      </c>
    </row>
  </sheetData>
  <autoFilter ref="A1:G7">
    <sortState ref="A2:G7">
      <sortCondition ref="B1:B7"/>
    </sortState>
  </autoFilter>
  <conditionalFormatting sqref="A1:A7">
    <cfRule type="duplicateValues" dxfId="5" priority="1"/>
  </conditionalFormatting>
  <dataValidations count="1">
    <dataValidation type="list" allowBlank="1" showInputMessage="1" showErrorMessage="1" sqref="C3">
      <formula1>$A:$A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9"/>
  <sheetViews>
    <sheetView workbookViewId="0">
      <selection activeCell="D15" sqref="D15"/>
    </sheetView>
  </sheetViews>
  <sheetFormatPr baseColWidth="10" defaultRowHeight="15" x14ac:dyDescent="0.25"/>
  <cols>
    <col min="1" max="2" width="14.140625" bestFit="1" customWidth="1"/>
  </cols>
  <sheetData>
    <row r="1" spans="1:2" ht="15.75" thickBot="1" x14ac:dyDescent="0.3">
      <c r="A1" s="5"/>
      <c r="B1" s="5"/>
    </row>
    <row r="2" spans="1:2" ht="16.5" thickTop="1" thickBot="1" x14ac:dyDescent="0.3">
      <c r="A2" s="6" t="s">
        <v>20</v>
      </c>
      <c r="B2" s="7" t="s">
        <v>21</v>
      </c>
    </row>
    <row r="3" spans="1:2" ht="16.5" thickTop="1" thickBot="1" x14ac:dyDescent="0.3">
      <c r="A3" s="5"/>
      <c r="B3" s="5"/>
    </row>
    <row r="4" spans="1:2" ht="15.75" thickTop="1" x14ac:dyDescent="0.25">
      <c r="A4" s="8" t="s">
        <v>22</v>
      </c>
      <c r="B4" s="9" t="e">
        <f>VLOOKUP(B2,Feuil1!B2:AZ158569,2,FALSE)</f>
        <v>#N/A</v>
      </c>
    </row>
    <row r="5" spans="1:2" x14ac:dyDescent="0.25">
      <c r="A5" s="10" t="s">
        <v>23</v>
      </c>
      <c r="B5" s="11" t="e">
        <f>VLOOKUP(B2,Feuil1!B2:AZ158569,17,FALSE)</f>
        <v>#N/A</v>
      </c>
    </row>
    <row r="6" spans="1:2" x14ac:dyDescent="0.25">
      <c r="A6" s="10" t="s">
        <v>24</v>
      </c>
      <c r="B6" s="12" t="e">
        <f>VLOOKUP(B2,Feuil1!B2:AZ158569,7,FALSE)</f>
        <v>#N/A</v>
      </c>
    </row>
    <row r="7" spans="1:2" x14ac:dyDescent="0.25">
      <c r="A7" s="10" t="s">
        <v>25</v>
      </c>
      <c r="B7" s="13" t="e">
        <f ca="1">DATEDIF(B$6,TODAY(),"y")</f>
        <v>#N/A</v>
      </c>
    </row>
    <row r="8" spans="1:2" x14ac:dyDescent="0.25">
      <c r="A8" s="10" t="s">
        <v>26</v>
      </c>
      <c r="B8" s="11" t="e">
        <f>VLOOKUP(B2,Feuil1!B2:AZ158569,3,FALSE)</f>
        <v>#N/A</v>
      </c>
    </row>
    <row r="9" spans="1:2" x14ac:dyDescent="0.25">
      <c r="A9" s="10" t="s">
        <v>2</v>
      </c>
      <c r="B9" s="11" t="e">
        <f>VLOOKUP(B2,Feuil1!B2:AZ158569,4,FALSE)</f>
        <v>#N/A</v>
      </c>
    </row>
    <row r="10" spans="1:2" ht="15.75" thickBot="1" x14ac:dyDescent="0.3">
      <c r="A10" s="14"/>
      <c r="B10" s="14"/>
    </row>
    <row r="11" spans="1:2" ht="16.5" thickTop="1" thickBot="1" x14ac:dyDescent="0.3">
      <c r="A11" s="6" t="s">
        <v>28</v>
      </c>
      <c r="B11" s="15" t="s">
        <v>6</v>
      </c>
    </row>
    <row r="12" spans="1:2" ht="16.5" thickTop="1" thickBot="1" x14ac:dyDescent="0.3">
      <c r="A12" s="14"/>
      <c r="B12" s="14"/>
    </row>
    <row r="13" spans="1:2" ht="15.75" thickTop="1" x14ac:dyDescent="0.25">
      <c r="A13" s="16" t="s">
        <v>27</v>
      </c>
      <c r="B13" s="9" t="str">
        <f>A19&amp;" "&amp;B19</f>
        <v>DUPONT LOUIS</v>
      </c>
    </row>
    <row r="14" spans="1:2" x14ac:dyDescent="0.25">
      <c r="A14" s="17" t="s">
        <v>23</v>
      </c>
      <c r="B14" s="11">
        <f>VLOOKUP(B11,Feuil2!B2:BG158585,16,FALSE)</f>
        <v>0</v>
      </c>
    </row>
    <row r="15" spans="1:2" x14ac:dyDescent="0.25">
      <c r="A15" s="17" t="s">
        <v>24</v>
      </c>
      <c r="B15" s="12">
        <f>VLOOKUP(B11,Feuil2!B2:BG158585,6,FALSE)</f>
        <v>37651</v>
      </c>
    </row>
    <row r="16" spans="1:2" x14ac:dyDescent="0.25">
      <c r="A16" s="17" t="s">
        <v>25</v>
      </c>
      <c r="B16" s="13">
        <f ca="1">DATEDIF(B$15,TODAY(),"y")</f>
        <v>14</v>
      </c>
    </row>
    <row r="17" spans="1:2" x14ac:dyDescent="0.25">
      <c r="A17" s="17" t="s">
        <v>26</v>
      </c>
      <c r="B17" s="11">
        <f>VLOOKUP(B11,Feuil2!B2:BG158585,2,FALSE)</f>
        <v>65460</v>
      </c>
    </row>
    <row r="18" spans="1:2" x14ac:dyDescent="0.25">
      <c r="A18" s="17" t="s">
        <v>2</v>
      </c>
      <c r="B18" s="11" t="str">
        <f>VLOOKUP(B11,Feuil2!B2:BG158585,3,FALSE)</f>
        <v>BAZET</v>
      </c>
    </row>
    <row r="19" spans="1:2" x14ac:dyDescent="0.25">
      <c r="A19" s="18" t="str">
        <f>VLOOKUP(B11,Feuil2!B2:BG158585,4,FALSE)</f>
        <v>DUPONT</v>
      </c>
      <c r="B19" s="18" t="str">
        <f>VLOOKUP(B11,Feuil2!B2:BG158585,5,FALSE)</f>
        <v>LOUIS</v>
      </c>
    </row>
  </sheetData>
  <conditionalFormatting sqref="B16">
    <cfRule type="cellIs" dxfId="4" priority="24" operator="greaterThan">
      <formula>75</formula>
    </cfRule>
    <cfRule type="cellIs" dxfId="3" priority="25" operator="between">
      <formula>68</formula>
      <formula>74</formula>
    </cfRule>
  </conditionalFormatting>
  <conditionalFormatting sqref="B7 B16">
    <cfRule type="cellIs" dxfId="2" priority="19" operator="greaterThan">
      <formula>75</formula>
    </cfRule>
    <cfRule type="cellIs" dxfId="1" priority="20" operator="between">
      <formula>68</formula>
      <formula>74</formula>
    </cfRule>
  </conditionalFormatting>
  <conditionalFormatting sqref="B16 B7">
    <cfRule type="cellIs" dxfId="0" priority="17" operator="between">
      <formula>65</formula>
      <formula>67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RIVOAL</dc:creator>
  <cp:lastModifiedBy>bernard esnault</cp:lastModifiedBy>
  <dcterms:created xsi:type="dcterms:W3CDTF">2017-05-18T07:27:55Z</dcterms:created>
  <dcterms:modified xsi:type="dcterms:W3CDTF">2017-05-18T21:01:45Z</dcterms:modified>
</cp:coreProperties>
</file>