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60" windowWidth="14115" windowHeight="7740"/>
  </bookViews>
  <sheets>
    <sheet name="Feuil1" sheetId="1" r:id="rId1"/>
    <sheet name="Feuil2" sheetId="2" r:id="rId2"/>
  </sheets>
  <definedNames>
    <definedName name="carrier1">Feuil2!$C$55</definedName>
    <definedName name="carrier2">Feuil2!$A$55:$A$74</definedName>
    <definedName name="carrier3">Feuil2!$C$53:$Q$53</definedName>
    <definedName name="carrier4">Feuil2!$C$55:$Q$74</definedName>
    <definedName name="carrier5">Feuil2!$B$55</definedName>
    <definedName name="ciat1">Feuil2!$C$30</definedName>
    <definedName name="ciat2">Feuil2!$A$30:$A$49</definedName>
    <definedName name="ciat3">Feuil2!$C$28:$Q$28</definedName>
    <definedName name="ciat4">Feuil2!$C$30:$Q$49</definedName>
    <definedName name="ciat5">Feuil2!$B$30</definedName>
    <definedName name="liste">Feuil2!$U$1:$U$5</definedName>
    <definedName name="pcalo">OFFSET(INDIRECT(Feuil1!$E$3),MATCH(Feuil1!$D$5,INDIRECT(Feuil1!$F$3),0)-1,MATCH(Feuil1!$D$4,INDIRECT(Feuil1!$G$3),0)-1,MATCH(Feuil1!$D$7,INDIRECT(Feuil1!$I$3),0)-1,)</definedName>
    <definedName name="sdeec1">Feuil2!$C$5</definedName>
    <definedName name="sdeec2">Feuil2!$A$5:$A$24</definedName>
    <definedName name="sdeec3">Feuil2!$C$3:$Q$3</definedName>
    <definedName name="sdeec4">Feuil2!$C$5:$Q$24</definedName>
    <definedName name="sdeec5">Feuil2!$B$5</definedName>
  </definedNames>
  <calcPr calcId="125725"/>
</workbook>
</file>

<file path=xl/calcChain.xml><?xml version="1.0" encoding="utf-8"?>
<calcChain xmlns="http://schemas.openxmlformats.org/spreadsheetml/2006/main">
  <c r="H3" i="1"/>
  <c r="I3"/>
  <c r="S6" i="2"/>
  <c r="D6" i="1"/>
  <c r="H9" l="1"/>
  <c r="T59" i="2"/>
  <c r="G3" i="1"/>
  <c r="F3"/>
  <c r="E3"/>
  <c r="I9"/>
  <c r="H10" a="1"/>
  <c r="H10" l="1"/>
  <c r="I10"/>
</calcChain>
</file>

<file path=xl/sharedStrings.xml><?xml version="1.0" encoding="utf-8"?>
<sst xmlns="http://schemas.openxmlformats.org/spreadsheetml/2006/main" count="131" uniqueCount="50">
  <si>
    <t>marque</t>
  </si>
  <si>
    <t>type</t>
  </si>
  <si>
    <t>Air/Eau</t>
  </si>
  <si>
    <t>T° ext</t>
  </si>
  <si>
    <t>P (kW)</t>
  </si>
  <si>
    <t>Pcalo</t>
  </si>
  <si>
    <t>Pabs</t>
  </si>
  <si>
    <t>COP</t>
  </si>
  <si>
    <t>PAC 65 80T</t>
  </si>
  <si>
    <t>PAC 65 96T</t>
  </si>
  <si>
    <t>PAC 65 132T</t>
  </si>
  <si>
    <t>PAC 65 160T</t>
  </si>
  <si>
    <t>PAC 65 192T</t>
  </si>
  <si>
    <t>A REMPLIR</t>
  </si>
  <si>
    <t>T° ext (°C)</t>
  </si>
  <si>
    <t>T° sortie eau (°C)</t>
  </si>
  <si>
    <t xml:space="preserve"> Pcalo</t>
  </si>
  <si>
    <t>50°C</t>
  </si>
  <si>
    <t>65°C</t>
  </si>
  <si>
    <t>55°C</t>
  </si>
  <si>
    <t>45°C</t>
  </si>
  <si>
    <t>a choisir</t>
  </si>
  <si>
    <t>sdeec</t>
  </si>
  <si>
    <t>ciat</t>
  </si>
  <si>
    <t>carrier</t>
  </si>
  <si>
    <t>tulipe1</t>
  </si>
  <si>
    <t>tulipe2</t>
  </si>
  <si>
    <t>tulipe3</t>
  </si>
  <si>
    <t>tulipe4</t>
  </si>
  <si>
    <t>tulipe5</t>
  </si>
  <si>
    <t>pcalo</t>
  </si>
  <si>
    <t>se sont les noms des plages par marques (ne pas effacer)</t>
  </si>
  <si>
    <t>pabs</t>
  </si>
  <si>
    <t>Marque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</si>
  <si>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</si>
  <si>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</si>
  <si>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</si>
  <si>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</si>
  <si>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</si>
  <si>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</si>
  <si>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</si>
  <si>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</si>
  <si>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</si>
  <si>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</si>
  <si>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</si>
  <si>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</si>
  <si>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</si>
  <si>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</si>
  <si>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</si>
  <si>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Ref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</si>
</sst>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4">
    <xf numFmtId="0" fontId="0" fillId="0" borderId="0" xfId="0"/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34" borderId="22" xfId="0" applyFont="1" applyFill="1" applyBorder="1" applyAlignment="1">
      <alignment horizontal="center"/>
    </xf>
    <xf numFmtId="0" fontId="0" fillId="34" borderId="25" xfId="0" applyFont="1" applyFill="1" applyBorder="1" applyAlignment="1">
      <alignment horizontal="center"/>
    </xf>
    <xf numFmtId="0" fontId="0" fillId="34" borderId="42" xfId="0" applyFont="1" applyFill="1" applyBorder="1" applyAlignment="1">
      <alignment horizontal="center"/>
    </xf>
    <xf numFmtId="0" fontId="0" fillId="34" borderId="33" xfId="0" applyFont="1" applyFill="1" applyBorder="1" applyAlignment="1">
      <alignment horizontal="center"/>
    </xf>
    <xf numFmtId="0" fontId="0" fillId="34" borderId="34" xfId="0" applyFont="1" applyFill="1" applyBorder="1" applyAlignment="1">
      <alignment horizontal="center"/>
    </xf>
    <xf numFmtId="0" fontId="0" fillId="34" borderId="45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34" borderId="22" xfId="0" applyFill="1" applyBorder="1" applyAlignment="1">
      <alignment horizontal="center"/>
    </xf>
    <xf numFmtId="0" fontId="0" fillId="34" borderId="25" xfId="0" applyFill="1" applyBorder="1" applyAlignment="1">
      <alignment horizontal="center"/>
    </xf>
    <xf numFmtId="0" fontId="0" fillId="34" borderId="27" xfId="0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34" borderId="34" xfId="0" applyFill="1" applyBorder="1" applyAlignment="1">
      <alignment horizontal="center"/>
    </xf>
    <xf numFmtId="0" fontId="0" fillId="34" borderId="35" xfId="0" applyFill="1" applyBorder="1" applyAlignment="1">
      <alignment horizontal="center"/>
    </xf>
    <xf numFmtId="2" fontId="0" fillId="35" borderId="24" xfId="0" applyNumberFormat="1" applyFill="1" applyBorder="1" applyAlignment="1">
      <alignment horizontal="center"/>
    </xf>
    <xf numFmtId="2" fontId="0" fillId="35" borderId="26" xfId="0" applyNumberFormat="1" applyFill="1" applyBorder="1" applyAlignment="1">
      <alignment horizontal="center"/>
    </xf>
    <xf numFmtId="2" fontId="0" fillId="35" borderId="29" xfId="0" applyNumberFormat="1" applyFill="1" applyBorder="1" applyAlignment="1">
      <alignment horizontal="center"/>
    </xf>
    <xf numFmtId="2" fontId="0" fillId="35" borderId="36" xfId="0" applyNumberFormat="1" applyFill="1" applyBorder="1" applyAlignment="1">
      <alignment horizontal="center"/>
    </xf>
    <xf numFmtId="2" fontId="0" fillId="35" borderId="37" xfId="0" applyNumberFormat="1" applyFill="1" applyBorder="1" applyAlignment="1">
      <alignment horizontal="center"/>
    </xf>
    <xf numFmtId="2" fontId="0" fillId="35" borderId="38" xfId="0" applyNumberFormat="1" applyFill="1" applyBorder="1" applyAlignment="1">
      <alignment horizontal="center"/>
    </xf>
    <xf numFmtId="2" fontId="0" fillId="35" borderId="37" xfId="0" applyNumberFormat="1" applyFont="1" applyFill="1" applyBorder="1" applyAlignment="1">
      <alignment horizontal="center"/>
    </xf>
    <xf numFmtId="2" fontId="0" fillId="35" borderId="24" xfId="0" applyNumberFormat="1" applyFont="1" applyFill="1" applyBorder="1" applyAlignment="1">
      <alignment horizontal="center"/>
    </xf>
    <xf numFmtId="2" fontId="0" fillId="35" borderId="26" xfId="0" applyNumberFormat="1" applyFont="1" applyFill="1" applyBorder="1" applyAlignment="1">
      <alignment horizontal="center"/>
    </xf>
    <xf numFmtId="2" fontId="0" fillId="35" borderId="44" xfId="0" applyNumberFormat="1" applyFont="1" applyFill="1" applyBorder="1" applyAlignment="1">
      <alignment horizontal="center"/>
    </xf>
    <xf numFmtId="2" fontId="0" fillId="35" borderId="36" xfId="0" applyNumberFormat="1" applyFont="1" applyFill="1" applyBorder="1" applyAlignment="1">
      <alignment horizontal="center"/>
    </xf>
    <xf numFmtId="2" fontId="0" fillId="35" borderId="46" xfId="0" applyNumberFormat="1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20" fillId="0" borderId="0" xfId="0" applyFont="1"/>
    <xf numFmtId="0" fontId="19" fillId="0" borderId="1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1" applyNumberFormat="1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0" fillId="0" borderId="12" xfId="0" applyBorder="1" applyAlignment="1"/>
    <xf numFmtId="0" fontId="0" fillId="0" borderId="0" xfId="0" applyAlignment="1"/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/>
    </xf>
    <xf numFmtId="0" fontId="19" fillId="33" borderId="15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8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workbookViewId="0">
      <selection activeCell="B3" sqref="B3:B5"/>
    </sheetView>
  </sheetViews>
  <sheetFormatPr baseColWidth="10" defaultColWidth="11.42578125" defaultRowHeight="15"/>
  <cols>
    <col min="1" max="1" width="19" customWidth="1"/>
    <col min="3" max="3" width="15.7109375" bestFit="1" customWidth="1"/>
    <col min="4" max="4" width="11.5703125" customWidth="1"/>
    <col min="5" max="5" width="16.28515625" bestFit="1" customWidth="1"/>
    <col min="7" max="7" width="7.140625" bestFit="1" customWidth="1"/>
    <col min="8" max="8" width="9.140625" bestFit="1" customWidth="1"/>
    <col min="9" max="9" width="7.5703125" bestFit="1" customWidth="1"/>
    <col min="10" max="10" width="6.7109375" bestFit="1" customWidth="1"/>
    <col min="11" max="11" width="13.5703125" bestFit="1" customWidth="1"/>
    <col min="12" max="12" width="10.42578125" customWidth="1"/>
  </cols>
  <sheetData>
    <row r="1" spans="1:12" ht="15.75" thickBot="1"/>
    <row r="2" spans="1:12" ht="15.75" thickBot="1">
      <c r="E2" s="73" t="s">
        <v>31</v>
      </c>
      <c r="F2" s="74"/>
      <c r="G2" s="74"/>
      <c r="H2" s="74"/>
      <c r="I2" s="75"/>
      <c r="K2" s="63"/>
    </row>
    <row r="3" spans="1:12" ht="15.75" thickBot="1">
      <c r="B3" s="70" t="s">
        <v>13</v>
      </c>
      <c r="C3" s="44" t="s">
        <v>33</v>
      </c>
      <c r="D3" s="47" t="s">
        <v>22</v>
      </c>
      <c r="E3" s="4" t="str">
        <f>$D3&amp;1</f>
        <v>sdeec1</v>
      </c>
      <c r="F3" s="4" t="str">
        <f>$D3&amp;2</f>
        <v>sdeec2</v>
      </c>
      <c r="G3" s="4" t="str">
        <f>$D3&amp;3</f>
        <v>sdeec3</v>
      </c>
      <c r="H3" s="4" t="str">
        <f>$D3&amp;4</f>
        <v>sdeec4</v>
      </c>
      <c r="I3" s="4" t="str">
        <f>$D3&amp;5</f>
        <v>sdeec5</v>
      </c>
      <c r="K3" s="1"/>
    </row>
    <row r="4" spans="1:12" ht="15.75" thickBot="1">
      <c r="B4" s="71"/>
      <c r="C4" s="44" t="s">
        <v>14</v>
      </c>
      <c r="D4" s="58">
        <v>0</v>
      </c>
    </row>
    <row r="5" spans="1:12" ht="15.75" thickBot="1">
      <c r="B5" s="72"/>
      <c r="C5" s="45" t="s">
        <v>15</v>
      </c>
      <c r="D5" s="57" t="s">
        <v>17</v>
      </c>
    </row>
    <row r="6" spans="1:12" ht="15.75" thickBot="1">
      <c r="B6" s="49" t="s">
        <v>21</v>
      </c>
      <c r="C6" s="44" t="s">
        <v>16</v>
      </c>
      <c r="D6" s="50" t="e">
        <f ca="1">pcalo</f>
        <v>#N/A</v>
      </c>
      <c r="E6" s="59"/>
      <c r="F6" s="60"/>
      <c r="G6" s="60"/>
      <c r="H6" s="60"/>
      <c r="I6" s="60"/>
      <c r="J6" s="67"/>
      <c r="K6" s="60"/>
    </row>
    <row r="7" spans="1:12" ht="15.75" thickBot="1">
      <c r="C7" s="44" t="s">
        <v>49</v>
      </c>
      <c r="D7" s="58" t="s">
        <v>9</v>
      </c>
      <c r="E7" s="64"/>
      <c r="F7" s="64"/>
      <c r="J7" s="64"/>
    </row>
    <row r="8" spans="1:12" ht="15.75" thickBot="1">
      <c r="E8" s="64"/>
      <c r="F8" s="65"/>
      <c r="H8" s="51" t="s">
        <v>30</v>
      </c>
      <c r="I8" s="52" t="s">
        <v>32</v>
      </c>
      <c r="J8" s="68"/>
      <c r="L8" s="1"/>
    </row>
    <row r="9" spans="1:12" ht="18.75" thickBot="1">
      <c r="A9" s="46"/>
      <c r="E9" s="65"/>
      <c r="F9" s="66"/>
      <c r="H9" s="55" t="e">
        <f ca="1">D6</f>
        <v>#N/A</v>
      </c>
      <c r="I9" s="56" t="e">
        <f ca="1">INDEX(OFFSET(pcalo,,1,),MATCH($H9,pcalo,0))</f>
        <v>#N/A</v>
      </c>
      <c r="J9" s="69"/>
      <c r="L9" s="1"/>
    </row>
    <row r="10" spans="1:12" ht="18.75" thickBot="1">
      <c r="A10" s="46"/>
      <c r="E10" s="65"/>
      <c r="F10" s="66"/>
      <c r="H10" s="53" t="e">
        <f t="array" aca="1" ref="H10" ca="1">MAX(IF(pcalo&lt;D6,pcalo,""))</f>
        <v>#N/A</v>
      </c>
      <c r="I10" s="54" t="e">
        <f ca="1">INDEX(OFFSET(pcalo,,1,),MATCH(H10,pcalo,0))</f>
        <v>#N/A</v>
      </c>
      <c r="J10" s="69"/>
      <c r="L10" s="1"/>
    </row>
    <row r="11" spans="1:12">
      <c r="E11" s="64"/>
      <c r="F11" s="64"/>
      <c r="J11" s="64"/>
      <c r="L11" s="1"/>
    </row>
    <row r="12" spans="1:12">
      <c r="E12" s="64"/>
      <c r="F12" s="64"/>
      <c r="J12" s="64"/>
      <c r="L12" s="1"/>
    </row>
    <row r="13" spans="1:12">
      <c r="J13" s="64"/>
      <c r="L13" s="1"/>
    </row>
    <row r="14" spans="1:12">
      <c r="L14" s="1"/>
    </row>
    <row r="15" spans="1:12">
      <c r="L15" s="1"/>
    </row>
    <row r="16" spans="1:12">
      <c r="L16" s="1"/>
    </row>
  </sheetData>
  <mergeCells count="2">
    <mergeCell ref="B3:B5"/>
    <mergeCell ref="E2:I2"/>
  </mergeCells>
  <dataValidations disablePrompts="1" count="2">
    <dataValidation type="list" allowBlank="1" showInputMessage="1" showErrorMessage="1" sqref="D6">
      <formula1>pcalo</formula1>
    </dataValidation>
    <dataValidation type="list" allowBlank="1" showInputMessage="1" showErrorMessage="1" sqref="D3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74"/>
  <sheetViews>
    <sheetView workbookViewId="0">
      <selection activeCell="I16" sqref="I16"/>
    </sheetView>
  </sheetViews>
  <sheetFormatPr baseColWidth="10" defaultColWidth="11.42578125" defaultRowHeight="15"/>
  <cols>
    <col min="1" max="1" width="13" bestFit="1" customWidth="1"/>
    <col min="3" max="3" width="6" bestFit="1" customWidth="1"/>
    <col min="4" max="4" width="5.140625" bestFit="1" customWidth="1"/>
    <col min="5" max="5" width="4.7109375" bestFit="1" customWidth="1"/>
    <col min="6" max="6" width="6" bestFit="1" customWidth="1"/>
    <col min="7" max="7" width="6.140625" customWidth="1"/>
    <col min="8" max="8" width="4.7109375" bestFit="1" customWidth="1"/>
    <col min="9" max="9" width="6" bestFit="1" customWidth="1"/>
    <col min="10" max="10" width="5.140625" bestFit="1" customWidth="1"/>
    <col min="11" max="11" width="4.7109375" bestFit="1" customWidth="1"/>
    <col min="12" max="12" width="6" bestFit="1" customWidth="1"/>
    <col min="13" max="13" width="5.140625" bestFit="1" customWidth="1"/>
    <col min="14" max="14" width="4.7109375" bestFit="1" customWidth="1"/>
    <col min="15" max="15" width="6" bestFit="1" customWidth="1"/>
    <col min="16" max="16" width="5.140625" bestFit="1" customWidth="1"/>
    <col min="17" max="17" width="4.7109375" bestFit="1" customWidth="1"/>
    <col min="18" max="18" width="11.42578125" customWidth="1"/>
  </cols>
  <sheetData>
    <row r="1" spans="1:21" ht="15.75" thickBot="1">
      <c r="A1" s="91"/>
      <c r="B1" s="4" t="s">
        <v>0</v>
      </c>
      <c r="C1" s="82" t="s">
        <v>22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  <c r="U1" s="2" t="s">
        <v>22</v>
      </c>
    </row>
    <row r="2" spans="1:21" ht="15.75" thickBot="1">
      <c r="A2" s="92"/>
      <c r="B2" s="3" t="s">
        <v>1</v>
      </c>
      <c r="C2" s="85" t="s">
        <v>2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7"/>
      <c r="U2" s="48" t="s">
        <v>23</v>
      </c>
    </row>
    <row r="3" spans="1:21" ht="15.75" thickBot="1">
      <c r="A3" s="92"/>
      <c r="B3" s="5" t="s">
        <v>3</v>
      </c>
      <c r="C3" s="88">
        <v>-10</v>
      </c>
      <c r="D3" s="89"/>
      <c r="E3" s="90"/>
      <c r="F3" s="88">
        <v>-5</v>
      </c>
      <c r="G3" s="89"/>
      <c r="H3" s="90"/>
      <c r="I3" s="88">
        <v>0</v>
      </c>
      <c r="J3" s="89"/>
      <c r="K3" s="90"/>
      <c r="L3" s="88">
        <v>7</v>
      </c>
      <c r="M3" s="89"/>
      <c r="N3" s="90"/>
      <c r="O3" s="88">
        <v>20</v>
      </c>
      <c r="P3" s="89"/>
      <c r="Q3" s="90"/>
      <c r="U3" s="3" t="s">
        <v>24</v>
      </c>
    </row>
    <row r="4" spans="1:21" ht="15.75" thickBot="1">
      <c r="A4" s="93"/>
      <c r="B4" s="6" t="s">
        <v>4</v>
      </c>
      <c r="C4" s="7" t="s">
        <v>5</v>
      </c>
      <c r="D4" s="2" t="s">
        <v>6</v>
      </c>
      <c r="E4" s="6" t="s">
        <v>7</v>
      </c>
      <c r="F4" s="7" t="s">
        <v>5</v>
      </c>
      <c r="G4" s="2" t="s">
        <v>6</v>
      </c>
      <c r="H4" s="6" t="s">
        <v>7</v>
      </c>
      <c r="I4" s="1" t="s">
        <v>5</v>
      </c>
      <c r="J4" s="2" t="s">
        <v>6</v>
      </c>
      <c r="K4" s="1" t="s">
        <v>7</v>
      </c>
      <c r="L4" s="2" t="s">
        <v>5</v>
      </c>
      <c r="M4" s="1" t="s">
        <v>6</v>
      </c>
      <c r="N4" s="2" t="s">
        <v>7</v>
      </c>
      <c r="O4" s="1" t="s">
        <v>5</v>
      </c>
      <c r="P4" s="2" t="s">
        <v>6</v>
      </c>
      <c r="Q4" s="6" t="s">
        <v>7</v>
      </c>
    </row>
    <row r="5" spans="1:21">
      <c r="A5" s="76" t="s">
        <v>18</v>
      </c>
      <c r="B5" s="9" t="s">
        <v>8</v>
      </c>
      <c r="C5" s="18">
        <v>59.2</v>
      </c>
      <c r="D5" s="12">
        <v>29.3</v>
      </c>
      <c r="E5" s="39">
        <v>2.0204778156996586</v>
      </c>
      <c r="F5" s="21">
        <v>66.599999999999994</v>
      </c>
      <c r="G5" s="12">
        <v>30.4</v>
      </c>
      <c r="H5" s="42">
        <v>2.1907894736842106</v>
      </c>
      <c r="I5" s="18">
        <v>74.2</v>
      </c>
      <c r="J5" s="12">
        <v>31.3</v>
      </c>
      <c r="K5" s="39">
        <v>2.3706070287539935</v>
      </c>
      <c r="L5" s="21">
        <v>84.8</v>
      </c>
      <c r="M5" s="12">
        <v>32.4</v>
      </c>
      <c r="N5" s="42">
        <v>2.617283950617284</v>
      </c>
      <c r="O5" s="18">
        <v>103.7</v>
      </c>
      <c r="P5" s="12">
        <v>33.9</v>
      </c>
      <c r="Q5" s="39">
        <v>3.058997050147493</v>
      </c>
    </row>
    <row r="6" spans="1:21">
      <c r="A6" s="77"/>
      <c r="B6" s="10" t="s">
        <v>9</v>
      </c>
      <c r="C6" s="19">
        <v>68</v>
      </c>
      <c r="D6" s="13">
        <v>33.6</v>
      </c>
      <c r="E6" s="40">
        <v>2.0238095238095237</v>
      </c>
      <c r="F6" s="22">
        <v>77.7</v>
      </c>
      <c r="G6" s="13">
        <v>35.9</v>
      </c>
      <c r="H6" s="38">
        <v>2.1643454038997216</v>
      </c>
      <c r="I6" s="19">
        <v>87.4</v>
      </c>
      <c r="J6" s="13">
        <v>37.799999999999997</v>
      </c>
      <c r="K6" s="40">
        <v>2.3121693121693125</v>
      </c>
      <c r="L6" s="22">
        <v>100.8</v>
      </c>
      <c r="M6" s="13">
        <v>39.9</v>
      </c>
      <c r="N6" s="38">
        <v>2.5263157894736841</v>
      </c>
      <c r="O6" s="19">
        <v>123.8</v>
      </c>
      <c r="P6" s="13">
        <v>42.2</v>
      </c>
      <c r="Q6" s="40">
        <v>2.9336492890995256</v>
      </c>
      <c r="S6" t="e">
        <f>MATCH(D3,Feuil2!C:C,0)+3</f>
        <v>#N/A</v>
      </c>
    </row>
    <row r="7" spans="1:21">
      <c r="A7" s="77"/>
      <c r="B7" s="10" t="s">
        <v>10</v>
      </c>
      <c r="C7" s="19">
        <v>97.5</v>
      </c>
      <c r="D7" s="13">
        <v>49.3</v>
      </c>
      <c r="E7" s="40">
        <v>1.977687626774848</v>
      </c>
      <c r="F7" s="22">
        <v>109.9</v>
      </c>
      <c r="G7" s="13">
        <v>51.3</v>
      </c>
      <c r="H7" s="38">
        <v>2.1423001949317739</v>
      </c>
      <c r="I7" s="19">
        <v>122.4</v>
      </c>
      <c r="J7" s="13">
        <v>52.9</v>
      </c>
      <c r="K7" s="40">
        <v>2.3137996219281667</v>
      </c>
      <c r="L7" s="22">
        <v>139.5</v>
      </c>
      <c r="M7" s="13">
        <v>54.7</v>
      </c>
      <c r="N7" s="38">
        <v>2.5502742230347346</v>
      </c>
      <c r="O7" s="19">
        <v>169.4</v>
      </c>
      <c r="P7" s="13">
        <v>56.8</v>
      </c>
      <c r="Q7" s="40">
        <v>2.9823943661971835</v>
      </c>
    </row>
    <row r="8" spans="1:21">
      <c r="A8" s="77"/>
      <c r="B8" s="10" t="s">
        <v>11</v>
      </c>
      <c r="C8" s="19">
        <v>118.4</v>
      </c>
      <c r="D8" s="13">
        <v>58.7</v>
      </c>
      <c r="E8" s="40">
        <v>2.0170357751277681</v>
      </c>
      <c r="F8" s="22">
        <v>133.19999999999999</v>
      </c>
      <c r="G8" s="13">
        <v>60.8</v>
      </c>
      <c r="H8" s="38">
        <v>2.1907894736842106</v>
      </c>
      <c r="I8" s="19">
        <v>148.30000000000001</v>
      </c>
      <c r="J8" s="13">
        <v>62.6</v>
      </c>
      <c r="K8" s="40">
        <v>2.3690095846645369</v>
      </c>
      <c r="L8" s="22">
        <v>169.5</v>
      </c>
      <c r="M8" s="13">
        <v>64.8</v>
      </c>
      <c r="N8" s="38">
        <v>2.6157407407407409</v>
      </c>
      <c r="O8" s="19">
        <v>207.5</v>
      </c>
      <c r="P8" s="13">
        <v>67.7</v>
      </c>
      <c r="Q8" s="40">
        <v>3.0649926144756274</v>
      </c>
    </row>
    <row r="9" spans="1:21" ht="15.75" thickBot="1">
      <c r="A9" s="78"/>
      <c r="B9" s="11" t="s">
        <v>12</v>
      </c>
      <c r="C9" s="20">
        <v>136</v>
      </c>
      <c r="D9" s="17">
        <v>67.2</v>
      </c>
      <c r="E9" s="41">
        <v>2.0238095238095237</v>
      </c>
      <c r="F9" s="23">
        <v>155.30000000000001</v>
      </c>
      <c r="G9" s="17">
        <v>71.8</v>
      </c>
      <c r="H9" s="43">
        <v>2.1629526462395545</v>
      </c>
      <c r="I9" s="20">
        <v>174.8</v>
      </c>
      <c r="J9" s="17">
        <v>75.7</v>
      </c>
      <c r="K9" s="41">
        <v>2.309114927344782</v>
      </c>
      <c r="L9" s="23">
        <v>201.7</v>
      </c>
      <c r="M9" s="17">
        <v>79.8</v>
      </c>
      <c r="N9" s="43">
        <v>2.5275689223057642</v>
      </c>
      <c r="O9" s="20">
        <v>247.7</v>
      </c>
      <c r="P9" s="17">
        <v>84.4</v>
      </c>
      <c r="Q9" s="41">
        <v>2.9348341232227484</v>
      </c>
    </row>
    <row r="10" spans="1:21">
      <c r="A10" s="79" t="s">
        <v>19</v>
      </c>
      <c r="B10" s="9" t="s">
        <v>8</v>
      </c>
      <c r="C10" s="26">
        <v>56.6</v>
      </c>
      <c r="D10" s="24">
        <v>24.4</v>
      </c>
      <c r="E10" s="32">
        <v>2.319672131147541</v>
      </c>
      <c r="F10" s="29">
        <v>64</v>
      </c>
      <c r="G10" s="24">
        <v>25.2</v>
      </c>
      <c r="H10" s="35">
        <v>2.5396825396825395</v>
      </c>
      <c r="I10" s="26">
        <v>71.599999999999994</v>
      </c>
      <c r="J10" s="24">
        <v>25.9</v>
      </c>
      <c r="K10" s="32">
        <v>2.7644787644787643</v>
      </c>
      <c r="L10" s="29">
        <v>82.4</v>
      </c>
      <c r="M10" s="24">
        <v>26.7</v>
      </c>
      <c r="N10" s="35">
        <v>3.0861423220973787</v>
      </c>
      <c r="O10" s="26">
        <v>101.8</v>
      </c>
      <c r="P10" s="24">
        <v>27.8</v>
      </c>
      <c r="Q10" s="32">
        <v>3.6618705035971222</v>
      </c>
    </row>
    <row r="11" spans="1:21">
      <c r="A11" s="80"/>
      <c r="B11" s="10" t="s">
        <v>9</v>
      </c>
      <c r="C11" s="27">
        <v>66.599999999999994</v>
      </c>
      <c r="D11" s="8">
        <v>28.5</v>
      </c>
      <c r="E11" s="33">
        <v>2.3368421052631576</v>
      </c>
      <c r="F11" s="30">
        <v>76</v>
      </c>
      <c r="G11" s="8">
        <v>30.1</v>
      </c>
      <c r="H11" s="36">
        <v>2.5249169435215943</v>
      </c>
      <c r="I11" s="27">
        <v>85.6</v>
      </c>
      <c r="J11" s="8">
        <v>31.3</v>
      </c>
      <c r="K11" s="33">
        <v>2.7348242811501593</v>
      </c>
      <c r="L11" s="30">
        <v>99.1</v>
      </c>
      <c r="M11" s="8">
        <v>32.6</v>
      </c>
      <c r="N11" s="36">
        <v>3.0398773006134965</v>
      </c>
      <c r="O11" s="27">
        <v>122.9</v>
      </c>
      <c r="P11" s="8">
        <v>33.9</v>
      </c>
      <c r="Q11" s="33">
        <v>3.6253687315634222</v>
      </c>
    </row>
    <row r="12" spans="1:21">
      <c r="A12" s="80"/>
      <c r="B12" s="10" t="s">
        <v>10</v>
      </c>
      <c r="C12" s="27">
        <v>94.3</v>
      </c>
      <c r="D12" s="8">
        <v>41.6</v>
      </c>
      <c r="E12" s="33">
        <v>2.2668269230769229</v>
      </c>
      <c r="F12" s="30">
        <v>106.6</v>
      </c>
      <c r="G12" s="8">
        <v>43.1</v>
      </c>
      <c r="H12" s="36">
        <v>2.4733178654292343</v>
      </c>
      <c r="I12" s="27">
        <v>119</v>
      </c>
      <c r="J12" s="8">
        <v>44.3</v>
      </c>
      <c r="K12" s="33">
        <v>2.6862302483069977</v>
      </c>
      <c r="L12" s="30">
        <v>136.19999999999999</v>
      </c>
      <c r="M12" s="8">
        <v>45.6</v>
      </c>
      <c r="N12" s="36">
        <v>2.9868421052631575</v>
      </c>
      <c r="O12" s="27">
        <v>166.8</v>
      </c>
      <c r="P12" s="8">
        <v>46.8</v>
      </c>
      <c r="Q12" s="33">
        <v>3.5641025641025648</v>
      </c>
    </row>
    <row r="13" spans="1:21">
      <c r="A13" s="80"/>
      <c r="B13" s="10" t="s">
        <v>11</v>
      </c>
      <c r="C13" s="27">
        <v>113.2</v>
      </c>
      <c r="D13" s="8">
        <v>48.8</v>
      </c>
      <c r="E13" s="33">
        <v>2.319672131147541</v>
      </c>
      <c r="F13" s="30">
        <v>128</v>
      </c>
      <c r="G13" s="8">
        <v>50.4</v>
      </c>
      <c r="H13" s="36">
        <v>2.5396825396825395</v>
      </c>
      <c r="I13" s="27">
        <v>143.19999999999999</v>
      </c>
      <c r="J13" s="8">
        <v>51.8</v>
      </c>
      <c r="K13" s="33">
        <v>2.7644787644787643</v>
      </c>
      <c r="L13" s="30">
        <v>164.7</v>
      </c>
      <c r="M13" s="8">
        <v>53.5</v>
      </c>
      <c r="N13" s="36">
        <v>3.0785046728971959</v>
      </c>
      <c r="O13" s="27">
        <v>203.6</v>
      </c>
      <c r="P13" s="8">
        <v>55.6</v>
      </c>
      <c r="Q13" s="33">
        <v>3.6618705035971222</v>
      </c>
    </row>
    <row r="14" spans="1:21" ht="15.75" thickBot="1">
      <c r="A14" s="81"/>
      <c r="B14" s="11" t="s">
        <v>12</v>
      </c>
      <c r="C14" s="28">
        <v>133.19999999999999</v>
      </c>
      <c r="D14" s="25">
        <v>57</v>
      </c>
      <c r="E14" s="34">
        <v>2.3368421052631576</v>
      </c>
      <c r="F14" s="31">
        <v>152</v>
      </c>
      <c r="G14" s="25">
        <v>60.1</v>
      </c>
      <c r="H14" s="37">
        <v>2.5291181364392679</v>
      </c>
      <c r="I14" s="28">
        <v>171.2</v>
      </c>
      <c r="J14" s="25">
        <v>62.6</v>
      </c>
      <c r="K14" s="34">
        <v>2.7348242811501593</v>
      </c>
      <c r="L14" s="31">
        <v>198.3</v>
      </c>
      <c r="M14" s="25">
        <v>65.2</v>
      </c>
      <c r="N14" s="37">
        <v>3.0414110429447851</v>
      </c>
      <c r="O14" s="28">
        <v>245.9</v>
      </c>
      <c r="P14" s="25">
        <v>67.900000000000006</v>
      </c>
      <c r="Q14" s="33">
        <v>3.6215022091310747</v>
      </c>
    </row>
    <row r="15" spans="1:21">
      <c r="A15" s="79" t="s">
        <v>17</v>
      </c>
      <c r="B15" s="14" t="s">
        <v>8</v>
      </c>
      <c r="C15" s="26">
        <v>55.6</v>
      </c>
      <c r="D15" s="24">
        <v>22.3</v>
      </c>
      <c r="E15" s="32">
        <v>2.493273542600897</v>
      </c>
      <c r="F15" s="29">
        <v>63.1</v>
      </c>
      <c r="G15" s="24">
        <v>23</v>
      </c>
      <c r="H15" s="32">
        <v>2.7434782608695651</v>
      </c>
      <c r="I15" s="26">
        <v>70.7</v>
      </c>
      <c r="J15" s="24">
        <v>23.6</v>
      </c>
      <c r="K15" s="32">
        <v>2.9957627118644066</v>
      </c>
      <c r="L15" s="29">
        <v>81.5</v>
      </c>
      <c r="M15" s="24">
        <v>24.3</v>
      </c>
      <c r="N15" s="32">
        <v>3.3539094650205761</v>
      </c>
      <c r="O15" s="26">
        <v>101.3</v>
      </c>
      <c r="P15" s="24">
        <v>25.3</v>
      </c>
      <c r="Q15" s="32">
        <v>4.00395256916996</v>
      </c>
    </row>
    <row r="16" spans="1:21">
      <c r="A16" s="80"/>
      <c r="B16" s="15" t="s">
        <v>9</v>
      </c>
      <c r="C16" s="27">
        <v>65.8</v>
      </c>
      <c r="D16" s="8">
        <v>26.3</v>
      </c>
      <c r="E16" s="33">
        <v>2.5019011406844105</v>
      </c>
      <c r="F16" s="30">
        <v>75.099999999999994</v>
      </c>
      <c r="G16" s="8">
        <v>27.5</v>
      </c>
      <c r="H16" s="33">
        <v>2.7309090909090905</v>
      </c>
      <c r="I16" s="27">
        <v>84.7</v>
      </c>
      <c r="J16" s="8">
        <v>28.5</v>
      </c>
      <c r="K16" s="33">
        <v>2.9719298245614034</v>
      </c>
      <c r="L16" s="30">
        <v>98.3</v>
      </c>
      <c r="M16" s="8">
        <v>29.5</v>
      </c>
      <c r="N16" s="33">
        <v>3.3322033898305086</v>
      </c>
      <c r="O16" s="27">
        <v>122.5</v>
      </c>
      <c r="P16" s="8">
        <v>30.5</v>
      </c>
      <c r="Q16" s="33">
        <v>4.0163934426229506</v>
      </c>
    </row>
    <row r="17" spans="1:17">
      <c r="A17" s="80"/>
      <c r="B17" s="15" t="s">
        <v>10</v>
      </c>
      <c r="C17" s="27">
        <v>92.8</v>
      </c>
      <c r="D17" s="8">
        <v>38.200000000000003</v>
      </c>
      <c r="E17" s="33">
        <v>2.4293193717277486</v>
      </c>
      <c r="F17" s="30">
        <v>105.1</v>
      </c>
      <c r="G17" s="8">
        <v>39.200000000000003</v>
      </c>
      <c r="H17" s="33">
        <v>2.6811224489795915</v>
      </c>
      <c r="I17" s="27">
        <v>117.5</v>
      </c>
      <c r="J17" s="8">
        <v>40.5</v>
      </c>
      <c r="K17" s="33">
        <v>2.9012345679012346</v>
      </c>
      <c r="L17" s="30">
        <v>134.9</v>
      </c>
      <c r="M17" s="8">
        <v>45.6</v>
      </c>
      <c r="N17" s="33">
        <v>2.9583333333333335</v>
      </c>
      <c r="O17" s="27">
        <v>165.8</v>
      </c>
      <c r="P17" s="8">
        <v>46.8</v>
      </c>
      <c r="Q17" s="33">
        <v>3.542735042735043</v>
      </c>
    </row>
    <row r="18" spans="1:17">
      <c r="A18" s="80"/>
      <c r="B18" s="15" t="s">
        <v>11</v>
      </c>
      <c r="C18" s="27">
        <v>111.3</v>
      </c>
      <c r="D18" s="8">
        <v>44.7</v>
      </c>
      <c r="E18" s="33">
        <v>2.4899328859060401</v>
      </c>
      <c r="F18" s="30">
        <v>126.1</v>
      </c>
      <c r="G18" s="8">
        <v>46.1</v>
      </c>
      <c r="H18" s="33">
        <v>2.7353579175704987</v>
      </c>
      <c r="I18" s="27">
        <v>141.4</v>
      </c>
      <c r="J18" s="8">
        <v>47.3</v>
      </c>
      <c r="K18" s="33">
        <v>2.9894291754756872</v>
      </c>
      <c r="L18" s="30">
        <v>163</v>
      </c>
      <c r="M18" s="8">
        <v>48.7</v>
      </c>
      <c r="N18" s="33">
        <v>3.3470225872689938</v>
      </c>
      <c r="O18" s="27">
        <v>202.5</v>
      </c>
      <c r="P18" s="8">
        <v>50.5</v>
      </c>
      <c r="Q18" s="33">
        <v>4.0099009900990099</v>
      </c>
    </row>
    <row r="19" spans="1:17" ht="15.75" thickBot="1">
      <c r="A19" s="81"/>
      <c r="B19" s="16" t="s">
        <v>12</v>
      </c>
      <c r="C19" s="28">
        <v>131.5</v>
      </c>
      <c r="D19" s="25">
        <v>52.5</v>
      </c>
      <c r="E19" s="34">
        <v>2.5047619047619047</v>
      </c>
      <c r="F19" s="31">
        <v>150.19999999999999</v>
      </c>
      <c r="G19" s="25">
        <v>55.1</v>
      </c>
      <c r="H19" s="34">
        <v>2.7259528130671504</v>
      </c>
      <c r="I19" s="28">
        <v>169.3</v>
      </c>
      <c r="J19" s="25">
        <v>57</v>
      </c>
      <c r="K19" s="34">
        <v>2.9701754385964914</v>
      </c>
      <c r="L19" s="31">
        <v>196.5</v>
      </c>
      <c r="M19" s="25">
        <v>59</v>
      </c>
      <c r="N19" s="34">
        <v>3.3305084745762712</v>
      </c>
      <c r="O19" s="28">
        <v>245.1</v>
      </c>
      <c r="P19" s="25">
        <v>61.1</v>
      </c>
      <c r="Q19" s="34">
        <v>4.0114566284779052</v>
      </c>
    </row>
    <row r="20" spans="1:17">
      <c r="A20" s="79" t="s">
        <v>20</v>
      </c>
      <c r="B20" s="14" t="s">
        <v>8</v>
      </c>
      <c r="C20" s="26">
        <v>54.8</v>
      </c>
      <c r="D20" s="24">
        <v>20.5</v>
      </c>
      <c r="E20" s="32">
        <v>2.6731707317073168</v>
      </c>
      <c r="F20" s="29">
        <v>62.3</v>
      </c>
      <c r="G20" s="24">
        <v>21.1</v>
      </c>
      <c r="H20" s="32">
        <v>2.9526066350710898</v>
      </c>
      <c r="I20" s="26">
        <v>69.900000000000006</v>
      </c>
      <c r="J20" s="24">
        <v>21.6</v>
      </c>
      <c r="K20" s="32">
        <v>3.2361111111111112</v>
      </c>
      <c r="L20" s="29">
        <v>80.900000000000006</v>
      </c>
      <c r="M20" s="24">
        <v>22.2</v>
      </c>
      <c r="N20" s="32">
        <v>3.6441441441441444</v>
      </c>
      <c r="O20" s="26">
        <v>100.9</v>
      </c>
      <c r="P20" s="24">
        <v>23</v>
      </c>
      <c r="Q20" s="32">
        <v>4.3869565217391306</v>
      </c>
    </row>
    <row r="21" spans="1:17">
      <c r="A21" s="80"/>
      <c r="B21" s="15" t="s">
        <v>9</v>
      </c>
      <c r="C21" s="27">
        <v>64.900000000000006</v>
      </c>
      <c r="D21" s="8">
        <v>24.2</v>
      </c>
      <c r="E21" s="33">
        <v>2.6818181818181821</v>
      </c>
      <c r="F21" s="30">
        <v>74.2</v>
      </c>
      <c r="G21" s="8">
        <v>25.2</v>
      </c>
      <c r="H21" s="33">
        <v>2.9444444444444446</v>
      </c>
      <c r="I21" s="27">
        <v>83.7</v>
      </c>
      <c r="J21" s="8">
        <v>26</v>
      </c>
      <c r="K21" s="33">
        <v>3.2192307692307693</v>
      </c>
      <c r="L21" s="30">
        <v>97.4</v>
      </c>
      <c r="M21" s="8">
        <v>26.8</v>
      </c>
      <c r="N21" s="33">
        <v>3.6343283582089554</v>
      </c>
      <c r="O21" s="27">
        <v>122.2</v>
      </c>
      <c r="P21" s="8">
        <v>27.6</v>
      </c>
      <c r="Q21" s="33">
        <v>4.4275362318840576</v>
      </c>
    </row>
    <row r="22" spans="1:17">
      <c r="A22" s="80"/>
      <c r="B22" s="15" t="s">
        <v>10</v>
      </c>
      <c r="C22" s="27">
        <v>91.5</v>
      </c>
      <c r="D22" s="8">
        <v>35.200000000000003</v>
      </c>
      <c r="E22" s="33">
        <v>2.5994318181818179</v>
      </c>
      <c r="F22" s="30">
        <v>103.8</v>
      </c>
      <c r="G22" s="8">
        <v>36.299999999999997</v>
      </c>
      <c r="H22" s="33">
        <v>2.8595041322314052</v>
      </c>
      <c r="I22" s="27">
        <v>116.2</v>
      </c>
      <c r="J22" s="8">
        <v>37.1</v>
      </c>
      <c r="K22" s="33">
        <v>3.132075471698113</v>
      </c>
      <c r="L22" s="30">
        <v>133.69999999999999</v>
      </c>
      <c r="M22" s="8">
        <v>37.9</v>
      </c>
      <c r="N22" s="33">
        <v>3.5277044854881265</v>
      </c>
      <c r="O22" s="27">
        <v>165.1</v>
      </c>
      <c r="P22" s="8">
        <v>38.5</v>
      </c>
      <c r="Q22" s="33">
        <v>4.2883116883116879</v>
      </c>
    </row>
    <row r="23" spans="1:17">
      <c r="A23" s="80"/>
      <c r="B23" s="15" t="s">
        <v>11</v>
      </c>
      <c r="C23" s="27">
        <v>109.6</v>
      </c>
      <c r="D23" s="8">
        <v>41</v>
      </c>
      <c r="E23" s="33">
        <v>2.6731707317073168</v>
      </c>
      <c r="F23" s="30">
        <v>124.5</v>
      </c>
      <c r="G23" s="8">
        <v>42.2</v>
      </c>
      <c r="H23" s="33">
        <v>2.9502369668246442</v>
      </c>
      <c r="I23" s="27">
        <v>139.9</v>
      </c>
      <c r="J23" s="8">
        <v>43.2</v>
      </c>
      <c r="K23" s="33">
        <v>3.238425925925926</v>
      </c>
      <c r="L23" s="30">
        <v>161.80000000000001</v>
      </c>
      <c r="M23" s="8">
        <v>44.4</v>
      </c>
      <c r="N23" s="33">
        <v>3.6441441441441444</v>
      </c>
      <c r="O23" s="27">
        <v>201.9</v>
      </c>
      <c r="P23" s="8">
        <v>46</v>
      </c>
      <c r="Q23" s="33">
        <v>4.3891304347826088</v>
      </c>
    </row>
    <row r="24" spans="1:17" ht="15.75" thickBot="1">
      <c r="A24" s="81"/>
      <c r="B24" s="16" t="s">
        <v>12</v>
      </c>
      <c r="C24" s="28">
        <v>129.80000000000001</v>
      </c>
      <c r="D24" s="25">
        <v>48.4</v>
      </c>
      <c r="E24" s="34">
        <v>2.6818181818181821</v>
      </c>
      <c r="F24" s="31">
        <v>148.30000000000001</v>
      </c>
      <c r="G24" s="25">
        <v>50.4</v>
      </c>
      <c r="H24" s="34">
        <v>2.9424603174603177</v>
      </c>
      <c r="I24" s="28">
        <v>167.5</v>
      </c>
      <c r="J24" s="25">
        <v>52</v>
      </c>
      <c r="K24" s="34">
        <v>3.2211538461538463</v>
      </c>
      <c r="L24" s="31">
        <v>194.8</v>
      </c>
      <c r="M24" s="25">
        <v>53.8</v>
      </c>
      <c r="N24" s="34">
        <v>3.6208178438661713</v>
      </c>
      <c r="O24" s="28">
        <v>244.5</v>
      </c>
      <c r="P24" s="25">
        <v>55.2</v>
      </c>
      <c r="Q24" s="34">
        <v>4.4293478260869561</v>
      </c>
    </row>
    <row r="25" spans="1:17" ht="20.25" customHeight="1" thickBot="1"/>
    <row r="26" spans="1:17" ht="15.75" thickBot="1">
      <c r="A26" s="91"/>
      <c r="B26" s="4" t="s">
        <v>0</v>
      </c>
      <c r="C26" s="82" t="s">
        <v>23</v>
      </c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4"/>
    </row>
    <row r="27" spans="1:17" ht="15.75" thickBot="1">
      <c r="A27" s="92"/>
      <c r="B27" s="3" t="s">
        <v>1</v>
      </c>
      <c r="C27" s="85" t="s">
        <v>2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7"/>
    </row>
    <row r="28" spans="1:17" ht="15.75" thickBot="1">
      <c r="A28" s="92"/>
      <c r="B28" s="5" t="s">
        <v>3</v>
      </c>
      <c r="C28" s="88">
        <v>-10</v>
      </c>
      <c r="D28" s="89"/>
      <c r="E28" s="90"/>
      <c r="F28" s="88">
        <v>-5</v>
      </c>
      <c r="G28" s="89"/>
      <c r="H28" s="90"/>
      <c r="I28" s="88">
        <v>0</v>
      </c>
      <c r="J28" s="89"/>
      <c r="K28" s="90"/>
      <c r="L28" s="88">
        <v>7</v>
      </c>
      <c r="M28" s="89"/>
      <c r="N28" s="90"/>
      <c r="O28" s="88">
        <v>20</v>
      </c>
      <c r="P28" s="89"/>
      <c r="Q28" s="90"/>
    </row>
    <row r="29" spans="1:17" ht="15.75" thickBot="1">
      <c r="A29" s="93"/>
      <c r="B29" s="6" t="s">
        <v>4</v>
      </c>
      <c r="C29" s="7" t="s">
        <v>5</v>
      </c>
      <c r="D29" s="2" t="s">
        <v>6</v>
      </c>
      <c r="E29" s="6" t="s">
        <v>7</v>
      </c>
      <c r="F29" s="7" t="s">
        <v>5</v>
      </c>
      <c r="G29" s="2" t="s">
        <v>6</v>
      </c>
      <c r="H29" s="6" t="s">
        <v>7</v>
      </c>
      <c r="I29" s="1" t="s">
        <v>5</v>
      </c>
      <c r="J29" s="2" t="s">
        <v>6</v>
      </c>
      <c r="K29" s="1" t="s">
        <v>7</v>
      </c>
      <c r="L29" s="2" t="s">
        <v>5</v>
      </c>
      <c r="M29" s="1" t="s">
        <v>6</v>
      </c>
      <c r="N29" s="2" t="s">
        <v>7</v>
      </c>
      <c r="O29" s="1" t="s">
        <v>5</v>
      </c>
      <c r="P29" s="2" t="s">
        <v>6</v>
      </c>
      <c r="Q29" s="6" t="s">
        <v>7</v>
      </c>
    </row>
    <row r="30" spans="1:17">
      <c r="A30" s="76" t="s">
        <v>18</v>
      </c>
      <c r="B30" s="14" t="s">
        <v>25</v>
      </c>
      <c r="C30" s="21">
        <v>245</v>
      </c>
      <c r="D30" s="12">
        <v>29.3</v>
      </c>
      <c r="E30" s="39">
        <v>2.0204778156996586</v>
      </c>
      <c r="F30" s="21">
        <v>399</v>
      </c>
      <c r="G30" s="12">
        <v>30.4</v>
      </c>
      <c r="H30" s="42">
        <v>2.1907894736842106</v>
      </c>
      <c r="I30" s="18">
        <v>978</v>
      </c>
      <c r="J30" s="12">
        <v>31.3</v>
      </c>
      <c r="K30" s="39">
        <v>2.3706070287539935</v>
      </c>
      <c r="L30" s="21">
        <v>128</v>
      </c>
      <c r="M30" s="12">
        <v>32.4</v>
      </c>
      <c r="N30" s="42">
        <v>2.617283950617284</v>
      </c>
      <c r="O30" s="18">
        <v>309</v>
      </c>
      <c r="P30" s="12">
        <v>33.9</v>
      </c>
      <c r="Q30" s="39">
        <v>3.058997050147493</v>
      </c>
    </row>
    <row r="31" spans="1:17">
      <c r="A31" s="77"/>
      <c r="B31" s="15" t="s">
        <v>26</v>
      </c>
      <c r="C31" s="22">
        <v>641</v>
      </c>
      <c r="D31" s="13">
        <v>33.6</v>
      </c>
      <c r="E31" s="40">
        <v>2.0238095238095237</v>
      </c>
      <c r="F31" s="22">
        <v>385</v>
      </c>
      <c r="G31" s="13">
        <v>35.9</v>
      </c>
      <c r="H31" s="38">
        <v>2.1643454038997216</v>
      </c>
      <c r="I31" s="19">
        <v>645</v>
      </c>
      <c r="J31" s="13">
        <v>37.799999999999997</v>
      </c>
      <c r="K31" s="40">
        <v>2.3121693121693125</v>
      </c>
      <c r="L31" s="22">
        <v>128</v>
      </c>
      <c r="M31" s="13">
        <v>39.9</v>
      </c>
      <c r="N31" s="38">
        <v>2.5263157894736841</v>
      </c>
      <c r="O31" s="19">
        <v>378</v>
      </c>
      <c r="P31" s="13">
        <v>42.2</v>
      </c>
      <c r="Q31" s="40">
        <v>2.9336492890995256</v>
      </c>
    </row>
    <row r="32" spans="1:17">
      <c r="A32" s="77"/>
      <c r="B32" s="15" t="s">
        <v>27</v>
      </c>
      <c r="C32" s="22">
        <v>127</v>
      </c>
      <c r="D32" s="13">
        <v>49.3</v>
      </c>
      <c r="E32" s="40">
        <v>1.977687626774848</v>
      </c>
      <c r="F32" s="22">
        <v>373</v>
      </c>
      <c r="G32" s="13">
        <v>51.3</v>
      </c>
      <c r="H32" s="38">
        <v>2.1423001949317739</v>
      </c>
      <c r="I32" s="19">
        <v>312</v>
      </c>
      <c r="J32" s="13">
        <v>52.9</v>
      </c>
      <c r="K32" s="40">
        <v>2.3137996219281667</v>
      </c>
      <c r="L32" s="22">
        <v>168</v>
      </c>
      <c r="M32" s="13">
        <v>54.7</v>
      </c>
      <c r="N32" s="38">
        <v>2.5502742230347346</v>
      </c>
      <c r="O32" s="19">
        <v>456</v>
      </c>
      <c r="P32" s="13">
        <v>56.8</v>
      </c>
      <c r="Q32" s="40">
        <v>2.9823943661971835</v>
      </c>
    </row>
    <row r="33" spans="1:17">
      <c r="A33" s="77"/>
      <c r="B33" s="15" t="s">
        <v>28</v>
      </c>
      <c r="C33" s="22">
        <v>764</v>
      </c>
      <c r="D33" s="13">
        <v>58.7</v>
      </c>
      <c r="E33" s="40">
        <v>2.0170357751277681</v>
      </c>
      <c r="F33" s="22">
        <v>356</v>
      </c>
      <c r="G33" s="13">
        <v>60.8</v>
      </c>
      <c r="H33" s="38">
        <v>2.1907894736842106</v>
      </c>
      <c r="I33" s="19">
        <v>794</v>
      </c>
      <c r="J33" s="13">
        <v>62.6</v>
      </c>
      <c r="K33" s="40">
        <v>2.3690095846645369</v>
      </c>
      <c r="L33" s="22">
        <v>16579</v>
      </c>
      <c r="M33" s="13">
        <v>64.8</v>
      </c>
      <c r="N33" s="38">
        <v>2.6157407407407409</v>
      </c>
      <c r="O33" s="19">
        <v>654</v>
      </c>
      <c r="P33" s="13">
        <v>67.7</v>
      </c>
      <c r="Q33" s="40">
        <v>3.0649926144756274</v>
      </c>
    </row>
    <row r="34" spans="1:17" ht="15.75" thickBot="1">
      <c r="A34" s="78"/>
      <c r="B34" s="16" t="s">
        <v>29</v>
      </c>
      <c r="C34" s="23">
        <v>132</v>
      </c>
      <c r="D34" s="17">
        <v>67.2</v>
      </c>
      <c r="E34" s="41">
        <v>2.0238095238095237</v>
      </c>
      <c r="F34" s="23">
        <v>345</v>
      </c>
      <c r="G34" s="17">
        <v>71.8</v>
      </c>
      <c r="H34" s="43">
        <v>2.1629526462395545</v>
      </c>
      <c r="I34" s="20">
        <v>785</v>
      </c>
      <c r="J34" s="17">
        <v>75.7</v>
      </c>
      <c r="K34" s="41">
        <v>2.309114927344782</v>
      </c>
      <c r="L34" s="23">
        <v>159</v>
      </c>
      <c r="M34" s="17">
        <v>79.8</v>
      </c>
      <c r="N34" s="43">
        <v>2.5275689223057642</v>
      </c>
      <c r="O34" s="20">
        <v>248</v>
      </c>
      <c r="P34" s="17">
        <v>84.4</v>
      </c>
      <c r="Q34" s="41">
        <v>2.9348341232227484</v>
      </c>
    </row>
    <row r="35" spans="1:17">
      <c r="A35" s="76" t="s">
        <v>19</v>
      </c>
      <c r="B35" s="62" t="s">
        <v>34</v>
      </c>
      <c r="C35" s="29">
        <v>429</v>
      </c>
      <c r="D35" s="24">
        <v>24.4</v>
      </c>
      <c r="E35" s="32">
        <v>2.319672131147541</v>
      </c>
      <c r="F35" s="29">
        <v>286</v>
      </c>
      <c r="G35" s="24">
        <v>25.2</v>
      </c>
      <c r="H35" s="35">
        <v>2.5396825396825395</v>
      </c>
      <c r="I35" s="26">
        <v>644</v>
      </c>
      <c r="J35" s="24">
        <v>25.9</v>
      </c>
      <c r="K35" s="32">
        <v>2.7644787644787643</v>
      </c>
      <c r="L35" s="29">
        <v>497</v>
      </c>
      <c r="M35" s="24">
        <v>26.7</v>
      </c>
      <c r="N35" s="35">
        <v>3.0861423220973787</v>
      </c>
      <c r="O35" s="26">
        <v>896</v>
      </c>
      <c r="P35" s="24">
        <v>27.8</v>
      </c>
      <c r="Q35" s="32">
        <v>3.6618705035971222</v>
      </c>
    </row>
    <row r="36" spans="1:17">
      <c r="A36" s="77"/>
      <c r="B36" s="15" t="s">
        <v>35</v>
      </c>
      <c r="C36" s="30">
        <v>435</v>
      </c>
      <c r="D36" s="8">
        <v>28.5</v>
      </c>
      <c r="E36" s="33">
        <v>2.3368421052631576</v>
      </c>
      <c r="F36" s="30">
        <v>223</v>
      </c>
      <c r="G36" s="8">
        <v>30.1</v>
      </c>
      <c r="H36" s="36">
        <v>2.5249169435215943</v>
      </c>
      <c r="I36" s="27">
        <v>138</v>
      </c>
      <c r="J36" s="8">
        <v>31.3</v>
      </c>
      <c r="K36" s="33">
        <v>2.7348242811501593</v>
      </c>
      <c r="L36" s="30">
        <v>167</v>
      </c>
      <c r="M36" s="8">
        <v>32.6</v>
      </c>
      <c r="N36" s="36">
        <v>3.0398773006134965</v>
      </c>
      <c r="O36" s="27">
        <v>379</v>
      </c>
      <c r="P36" s="8">
        <v>33.9</v>
      </c>
      <c r="Q36" s="33">
        <v>3.6253687315634222</v>
      </c>
    </row>
    <row r="37" spans="1:17">
      <c r="A37" s="77"/>
      <c r="B37" s="15" t="s">
        <v>36</v>
      </c>
      <c r="C37" s="30">
        <v>647</v>
      </c>
      <c r="D37" s="8">
        <v>41.6</v>
      </c>
      <c r="E37" s="33">
        <v>2.2668269230769229</v>
      </c>
      <c r="F37" s="30">
        <v>221</v>
      </c>
      <c r="G37" s="8">
        <v>43.1</v>
      </c>
      <c r="H37" s="36">
        <v>2.4733178654292343</v>
      </c>
      <c r="I37" s="27">
        <v>234</v>
      </c>
      <c r="J37" s="8">
        <v>44.3</v>
      </c>
      <c r="K37" s="33">
        <v>2.6862302483069977</v>
      </c>
      <c r="L37" s="30">
        <v>162</v>
      </c>
      <c r="M37" s="8">
        <v>45.6</v>
      </c>
      <c r="N37" s="36">
        <v>2.9868421052631575</v>
      </c>
      <c r="O37" s="27">
        <v>971</v>
      </c>
      <c r="P37" s="8">
        <v>46.8</v>
      </c>
      <c r="Q37" s="33">
        <v>3.5641025641025648</v>
      </c>
    </row>
    <row r="38" spans="1:17">
      <c r="A38" s="77"/>
      <c r="B38" s="15" t="s">
        <v>37</v>
      </c>
      <c r="C38" s="30">
        <v>891</v>
      </c>
      <c r="D38" s="8">
        <v>48.8</v>
      </c>
      <c r="E38" s="33">
        <v>2.319672131147541</v>
      </c>
      <c r="F38" s="30">
        <v>214</v>
      </c>
      <c r="G38" s="8">
        <v>50.4</v>
      </c>
      <c r="H38" s="36">
        <v>2.5396825396825395</v>
      </c>
      <c r="I38" s="27">
        <v>235</v>
      </c>
      <c r="J38" s="8">
        <v>51.8</v>
      </c>
      <c r="K38" s="33">
        <v>2.7644787644787643</v>
      </c>
      <c r="L38" s="30">
        <v>579</v>
      </c>
      <c r="M38" s="8">
        <v>53.5</v>
      </c>
      <c r="N38" s="36">
        <v>3.0785046728971959</v>
      </c>
      <c r="O38" s="27">
        <v>447</v>
      </c>
      <c r="P38" s="8">
        <v>55.6</v>
      </c>
      <c r="Q38" s="33">
        <v>3.6618705035971222</v>
      </c>
    </row>
    <row r="39" spans="1:17" ht="15.75" thickBot="1">
      <c r="A39" s="78"/>
      <c r="B39" s="61" t="s">
        <v>38</v>
      </c>
      <c r="C39" s="31">
        <v>133</v>
      </c>
      <c r="D39" s="25">
        <v>57</v>
      </c>
      <c r="E39" s="34">
        <v>2.3368421052631576</v>
      </c>
      <c r="F39" s="31">
        <v>210</v>
      </c>
      <c r="G39" s="25">
        <v>60.1</v>
      </c>
      <c r="H39" s="37">
        <v>2.5291181364392679</v>
      </c>
      <c r="I39" s="28">
        <v>245</v>
      </c>
      <c r="J39" s="25">
        <v>62.6</v>
      </c>
      <c r="K39" s="34">
        <v>2.7348242811501593</v>
      </c>
      <c r="L39" s="31">
        <v>678</v>
      </c>
      <c r="M39" s="25">
        <v>65.2</v>
      </c>
      <c r="N39" s="37">
        <v>3.0414110429447851</v>
      </c>
      <c r="O39" s="28">
        <v>649</v>
      </c>
      <c r="P39" s="25">
        <v>67.900000000000006</v>
      </c>
      <c r="Q39" s="33">
        <v>3.6215022091310747</v>
      </c>
    </row>
    <row r="40" spans="1:17">
      <c r="A40" s="76" t="s">
        <v>17</v>
      </c>
      <c r="B40" s="14" t="s">
        <v>39</v>
      </c>
      <c r="C40" s="29">
        <v>131</v>
      </c>
      <c r="D40" s="24">
        <v>22.3</v>
      </c>
      <c r="E40" s="32">
        <v>2.493273542600897</v>
      </c>
      <c r="F40" s="29">
        <v>724</v>
      </c>
      <c r="G40" s="24">
        <v>23</v>
      </c>
      <c r="H40" s="32">
        <v>2.7434782608695651</v>
      </c>
      <c r="I40" s="26">
        <v>246</v>
      </c>
      <c r="J40" s="24">
        <v>23.6</v>
      </c>
      <c r="K40" s="32">
        <v>2.9957627118644066</v>
      </c>
      <c r="L40" s="29">
        <v>468</v>
      </c>
      <c r="M40" s="24">
        <v>24.3</v>
      </c>
      <c r="N40" s="32">
        <v>3.3539094650205761</v>
      </c>
      <c r="O40" s="26">
        <v>987</v>
      </c>
      <c r="P40" s="24">
        <v>25.3</v>
      </c>
      <c r="Q40" s="32">
        <v>4.00395256916996</v>
      </c>
    </row>
    <row r="41" spans="1:17">
      <c r="A41" s="77"/>
      <c r="B41" s="15" t="s">
        <v>40</v>
      </c>
      <c r="C41" s="30">
        <v>122</v>
      </c>
      <c r="D41" s="8">
        <v>26.3</v>
      </c>
      <c r="E41" s="33">
        <v>2.5019011406844105</v>
      </c>
      <c r="F41" s="30">
        <v>454</v>
      </c>
      <c r="G41" s="8">
        <v>27.5</v>
      </c>
      <c r="H41" s="33">
        <v>2.7309090909090905</v>
      </c>
      <c r="I41" s="27">
        <v>268</v>
      </c>
      <c r="J41" s="8">
        <v>28.5</v>
      </c>
      <c r="K41" s="33">
        <v>2.9719298245614034</v>
      </c>
      <c r="L41" s="30">
        <v>135</v>
      </c>
      <c r="M41" s="8">
        <v>29.5</v>
      </c>
      <c r="N41" s="33">
        <v>3.3322033898305086</v>
      </c>
      <c r="O41" s="27">
        <v>467</v>
      </c>
      <c r="P41" s="8">
        <v>30.5</v>
      </c>
      <c r="Q41" s="33">
        <v>4.0163934426229506</v>
      </c>
    </row>
    <row r="42" spans="1:17">
      <c r="A42" s="77"/>
      <c r="B42" s="15" t="s">
        <v>41</v>
      </c>
      <c r="C42" s="30">
        <v>525</v>
      </c>
      <c r="D42" s="8">
        <v>38.200000000000003</v>
      </c>
      <c r="E42" s="33">
        <v>2.4293193717277486</v>
      </c>
      <c r="F42" s="30">
        <v>536</v>
      </c>
      <c r="G42" s="8">
        <v>39.200000000000003</v>
      </c>
      <c r="H42" s="33">
        <v>2.6811224489795915</v>
      </c>
      <c r="I42" s="27">
        <v>279</v>
      </c>
      <c r="J42" s="8">
        <v>40.5</v>
      </c>
      <c r="K42" s="33">
        <v>2.9012345679012346</v>
      </c>
      <c r="L42" s="30">
        <v>976</v>
      </c>
      <c r="M42" s="8">
        <v>45.6</v>
      </c>
      <c r="N42" s="33">
        <v>2.9583333333333335</v>
      </c>
      <c r="O42" s="27">
        <v>145</v>
      </c>
      <c r="P42" s="8">
        <v>46.8</v>
      </c>
      <c r="Q42" s="33">
        <v>3.542735042735043</v>
      </c>
    </row>
    <row r="43" spans="1:17">
      <c r="A43" s="77"/>
      <c r="B43" s="15" t="s">
        <v>42</v>
      </c>
      <c r="C43" s="30">
        <v>142</v>
      </c>
      <c r="D43" s="8">
        <v>44.7</v>
      </c>
      <c r="E43" s="33">
        <v>2.4899328859060401</v>
      </c>
      <c r="F43" s="30">
        <v>555</v>
      </c>
      <c r="G43" s="8">
        <v>46.1</v>
      </c>
      <c r="H43" s="33">
        <v>2.7353579175704987</v>
      </c>
      <c r="I43" s="27">
        <v>279</v>
      </c>
      <c r="J43" s="8">
        <v>47.3</v>
      </c>
      <c r="K43" s="33">
        <v>2.9894291754756872</v>
      </c>
      <c r="L43" s="30">
        <v>482</v>
      </c>
      <c r="M43" s="8">
        <v>48.7</v>
      </c>
      <c r="N43" s="33">
        <v>3.3470225872689938</v>
      </c>
      <c r="O43" s="27">
        <v>497</v>
      </c>
      <c r="P43" s="8">
        <v>50.5</v>
      </c>
      <c r="Q43" s="33">
        <v>4.0099009900990099</v>
      </c>
    </row>
    <row r="44" spans="1:17" ht="15.75" thickBot="1">
      <c r="A44" s="78"/>
      <c r="B44" s="16" t="s">
        <v>43</v>
      </c>
      <c r="C44" s="31">
        <v>16</v>
      </c>
      <c r="D44" s="25">
        <v>52.5</v>
      </c>
      <c r="E44" s="34">
        <v>2.5047619047619047</v>
      </c>
      <c r="F44" s="31">
        <v>598</v>
      </c>
      <c r="G44" s="25">
        <v>55.1</v>
      </c>
      <c r="H44" s="34">
        <v>2.7259528130671504</v>
      </c>
      <c r="I44" s="28">
        <v>289</v>
      </c>
      <c r="J44" s="25">
        <v>57</v>
      </c>
      <c r="K44" s="34">
        <v>2.9701754385964914</v>
      </c>
      <c r="L44" s="31">
        <v>376</v>
      </c>
      <c r="M44" s="25">
        <v>59</v>
      </c>
      <c r="N44" s="34">
        <v>3.3305084745762712</v>
      </c>
      <c r="O44" s="28">
        <v>795</v>
      </c>
      <c r="P44" s="25">
        <v>61.1</v>
      </c>
      <c r="Q44" s="34">
        <v>4.0114566284779052</v>
      </c>
    </row>
    <row r="45" spans="1:17">
      <c r="A45" s="76" t="s">
        <v>20</v>
      </c>
      <c r="B45" s="62" t="s">
        <v>44</v>
      </c>
      <c r="C45" s="29">
        <v>498</v>
      </c>
      <c r="D45" s="24">
        <v>20.5</v>
      </c>
      <c r="E45" s="32">
        <v>2.6731707317073168</v>
      </c>
      <c r="F45" s="29">
        <v>316</v>
      </c>
      <c r="G45" s="24">
        <v>21.1</v>
      </c>
      <c r="H45" s="32">
        <v>2.9526066350710898</v>
      </c>
      <c r="I45" s="26">
        <v>246</v>
      </c>
      <c r="J45" s="24">
        <v>21.6</v>
      </c>
      <c r="K45" s="32">
        <v>3.2361111111111112</v>
      </c>
      <c r="L45" s="29">
        <v>129</v>
      </c>
      <c r="M45" s="24">
        <v>22.2</v>
      </c>
      <c r="N45" s="32">
        <v>3.6441441441441444</v>
      </c>
      <c r="O45" s="26">
        <v>497</v>
      </c>
      <c r="P45" s="24">
        <v>23</v>
      </c>
      <c r="Q45" s="32">
        <v>4.3869565217391306</v>
      </c>
    </row>
    <row r="46" spans="1:17">
      <c r="A46" s="77"/>
      <c r="B46" s="15" t="s">
        <v>45</v>
      </c>
      <c r="C46" s="30">
        <v>467</v>
      </c>
      <c r="D46" s="8">
        <v>24.2</v>
      </c>
      <c r="E46" s="33">
        <v>2.6818181818181821</v>
      </c>
      <c r="F46" s="30">
        <v>342</v>
      </c>
      <c r="G46" s="8">
        <v>25.2</v>
      </c>
      <c r="H46" s="33">
        <v>2.9444444444444446</v>
      </c>
      <c r="I46" s="27">
        <v>246</v>
      </c>
      <c r="J46" s="8">
        <v>26</v>
      </c>
      <c r="K46" s="33">
        <v>3.2192307692307693</v>
      </c>
      <c r="L46" s="30">
        <v>167</v>
      </c>
      <c r="M46" s="8">
        <v>26.8</v>
      </c>
      <c r="N46" s="33">
        <v>3.6343283582089554</v>
      </c>
      <c r="O46" s="27">
        <v>619</v>
      </c>
      <c r="P46" s="8">
        <v>27.6</v>
      </c>
      <c r="Q46" s="33">
        <v>4.4275362318840576</v>
      </c>
    </row>
    <row r="47" spans="1:17">
      <c r="A47" s="77"/>
      <c r="B47" s="15" t="s">
        <v>46</v>
      </c>
      <c r="C47" s="30">
        <v>464</v>
      </c>
      <c r="D47" s="8">
        <v>35.200000000000003</v>
      </c>
      <c r="E47" s="33">
        <v>2.5994318181818179</v>
      </c>
      <c r="F47" s="30">
        <v>497</v>
      </c>
      <c r="G47" s="8">
        <v>36.299999999999997</v>
      </c>
      <c r="H47" s="33">
        <v>2.8595041322314052</v>
      </c>
      <c r="I47" s="27">
        <v>215</v>
      </c>
      <c r="J47" s="8">
        <v>37.1</v>
      </c>
      <c r="K47" s="33">
        <v>3.132075471698113</v>
      </c>
      <c r="L47" s="30">
        <v>379</v>
      </c>
      <c r="M47" s="8">
        <v>37.9</v>
      </c>
      <c r="N47" s="33">
        <v>3.5277044854881265</v>
      </c>
      <c r="O47" s="27">
        <v>976</v>
      </c>
      <c r="P47" s="8">
        <v>38.5</v>
      </c>
      <c r="Q47" s="33">
        <v>4.2883116883116879</v>
      </c>
    </row>
    <row r="48" spans="1:17">
      <c r="A48" s="77"/>
      <c r="B48" s="15" t="s">
        <v>47</v>
      </c>
      <c r="C48" s="30">
        <v>478</v>
      </c>
      <c r="D48" s="8">
        <v>41</v>
      </c>
      <c r="E48" s="33">
        <v>2.6731707317073168</v>
      </c>
      <c r="F48" s="30">
        <v>986</v>
      </c>
      <c r="G48" s="8">
        <v>42.2</v>
      </c>
      <c r="H48" s="33">
        <v>2.9502369668246442</v>
      </c>
      <c r="I48" s="27">
        <v>1329</v>
      </c>
      <c r="J48" s="8">
        <v>43.2</v>
      </c>
      <c r="K48" s="33">
        <v>3.238425925925926</v>
      </c>
      <c r="L48" s="30">
        <v>148</v>
      </c>
      <c r="M48" s="8">
        <v>44.4</v>
      </c>
      <c r="N48" s="33">
        <v>3.6441441441441444</v>
      </c>
      <c r="O48" s="27">
        <v>154</v>
      </c>
      <c r="P48" s="8">
        <v>46</v>
      </c>
      <c r="Q48" s="33">
        <v>4.3891304347826088</v>
      </c>
    </row>
    <row r="49" spans="1:20" ht="15.75" thickBot="1">
      <c r="A49" s="78"/>
      <c r="B49" s="16" t="s">
        <v>48</v>
      </c>
      <c r="C49" s="31">
        <v>479</v>
      </c>
      <c r="D49" s="25">
        <v>48.4</v>
      </c>
      <c r="E49" s="34">
        <v>2.6818181818181821</v>
      </c>
      <c r="F49" s="31">
        <v>866</v>
      </c>
      <c r="G49" s="25">
        <v>50.4</v>
      </c>
      <c r="H49" s="34">
        <v>2.9424603174603177</v>
      </c>
      <c r="I49" s="28">
        <v>254</v>
      </c>
      <c r="J49" s="25">
        <v>52</v>
      </c>
      <c r="K49" s="34">
        <v>3.2211538461538463</v>
      </c>
      <c r="L49" s="31">
        <v>302</v>
      </c>
      <c r="M49" s="25">
        <v>53.8</v>
      </c>
      <c r="N49" s="34">
        <v>3.6208178438661713</v>
      </c>
      <c r="O49" s="28">
        <v>975</v>
      </c>
      <c r="P49" s="25">
        <v>55.2</v>
      </c>
      <c r="Q49" s="34">
        <v>4.4293478260869561</v>
      </c>
    </row>
    <row r="50" spans="1:20" ht="15.75" thickBot="1"/>
    <row r="51" spans="1:20" ht="15.75" thickBot="1">
      <c r="A51" s="91"/>
      <c r="B51" s="4" t="s">
        <v>0</v>
      </c>
      <c r="C51" s="82" t="s">
        <v>24</v>
      </c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4"/>
    </row>
    <row r="52" spans="1:20" ht="15.75" thickBot="1">
      <c r="A52" s="92"/>
      <c r="B52" s="3" t="s">
        <v>1</v>
      </c>
      <c r="C52" s="85" t="s">
        <v>2</v>
      </c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7"/>
    </row>
    <row r="53" spans="1:20" ht="15.75" thickBot="1">
      <c r="A53" s="92"/>
      <c r="B53" s="5" t="s">
        <v>3</v>
      </c>
      <c r="C53" s="88">
        <v>-10</v>
      </c>
      <c r="D53" s="89"/>
      <c r="E53" s="90"/>
      <c r="F53" s="88">
        <v>-5</v>
      </c>
      <c r="G53" s="89"/>
      <c r="H53" s="90"/>
      <c r="I53" s="88">
        <v>0</v>
      </c>
      <c r="J53" s="89"/>
      <c r="K53" s="90"/>
      <c r="L53" s="88">
        <v>7</v>
      </c>
      <c r="M53" s="89"/>
      <c r="N53" s="90"/>
      <c r="O53" s="88">
        <v>20</v>
      </c>
      <c r="P53" s="89"/>
      <c r="Q53" s="90"/>
    </row>
    <row r="54" spans="1:20" ht="15.75" thickBot="1">
      <c r="A54" s="93"/>
      <c r="B54" s="6" t="s">
        <v>4</v>
      </c>
      <c r="C54" s="7" t="s">
        <v>5</v>
      </c>
      <c r="D54" s="2" t="s">
        <v>6</v>
      </c>
      <c r="E54" s="6" t="s">
        <v>7</v>
      </c>
      <c r="F54" s="7" t="s">
        <v>5</v>
      </c>
      <c r="G54" s="2" t="s">
        <v>6</v>
      </c>
      <c r="H54" s="6" t="s">
        <v>7</v>
      </c>
      <c r="I54" s="1" t="s">
        <v>5</v>
      </c>
      <c r="J54" s="2" t="s">
        <v>6</v>
      </c>
      <c r="K54" s="1" t="s">
        <v>7</v>
      </c>
      <c r="L54" s="2" t="s">
        <v>5</v>
      </c>
      <c r="M54" s="1" t="s">
        <v>6</v>
      </c>
      <c r="N54" s="2" t="s">
        <v>7</v>
      </c>
      <c r="O54" s="1" t="s">
        <v>5</v>
      </c>
      <c r="P54" s="2" t="s">
        <v>6</v>
      </c>
      <c r="Q54" s="6" t="s">
        <v>7</v>
      </c>
    </row>
    <row r="55" spans="1:20">
      <c r="A55" s="76" t="s">
        <v>18</v>
      </c>
      <c r="B55" s="9">
        <v>1</v>
      </c>
      <c r="C55" s="18">
        <v>25</v>
      </c>
      <c r="D55" s="12">
        <v>29.3</v>
      </c>
      <c r="E55" s="39">
        <v>2.0204778156996586</v>
      </c>
      <c r="F55" s="21">
        <v>99</v>
      </c>
      <c r="G55" s="12">
        <v>30.4</v>
      </c>
      <c r="H55" s="42">
        <v>2.1907894736842106</v>
      </c>
      <c r="I55" s="18">
        <v>978</v>
      </c>
      <c r="J55" s="12">
        <v>31.3</v>
      </c>
      <c r="K55" s="39">
        <v>2.3706070287539935</v>
      </c>
      <c r="L55" s="21">
        <v>128</v>
      </c>
      <c r="M55" s="12">
        <v>32.4</v>
      </c>
      <c r="N55" s="42">
        <v>2.617283950617284</v>
      </c>
      <c r="O55" s="18">
        <v>309</v>
      </c>
      <c r="P55" s="12">
        <v>33.9</v>
      </c>
      <c r="Q55" s="39">
        <v>3.058997050147493</v>
      </c>
    </row>
    <row r="56" spans="1:20">
      <c r="A56" s="77"/>
      <c r="B56" s="10">
        <v>2</v>
      </c>
      <c r="C56" s="19">
        <v>41</v>
      </c>
      <c r="D56" s="13">
        <v>33.6</v>
      </c>
      <c r="E56" s="40">
        <v>2.0238095238095237</v>
      </c>
      <c r="F56" s="22">
        <v>65</v>
      </c>
      <c r="G56" s="13">
        <v>35.9</v>
      </c>
      <c r="H56" s="38">
        <v>2.1643454038997216</v>
      </c>
      <c r="I56" s="19">
        <v>645</v>
      </c>
      <c r="J56" s="13">
        <v>37.799999999999997</v>
      </c>
      <c r="K56" s="40">
        <v>2.3121693121693125</v>
      </c>
      <c r="L56" s="22">
        <v>1248</v>
      </c>
      <c r="M56" s="13">
        <v>39.9</v>
      </c>
      <c r="N56" s="38">
        <v>2.5263157894736841</v>
      </c>
      <c r="O56" s="19">
        <v>378</v>
      </c>
      <c r="P56" s="13">
        <v>42.2</v>
      </c>
      <c r="Q56" s="40">
        <v>2.9336492890995256</v>
      </c>
    </row>
    <row r="57" spans="1:20">
      <c r="A57" s="77"/>
      <c r="B57" s="10">
        <v>3</v>
      </c>
      <c r="C57" s="19">
        <v>12</v>
      </c>
      <c r="D57" s="13">
        <v>49.3</v>
      </c>
      <c r="E57" s="40">
        <v>1.977687626774848</v>
      </c>
      <c r="F57" s="22">
        <v>45</v>
      </c>
      <c r="G57" s="13">
        <v>51.3</v>
      </c>
      <c r="H57" s="38">
        <v>2.1423001949317739</v>
      </c>
      <c r="I57" s="19">
        <v>312</v>
      </c>
      <c r="J57" s="13">
        <v>52.9</v>
      </c>
      <c r="K57" s="40">
        <v>2.3137996219281667</v>
      </c>
      <c r="L57" s="22">
        <v>168</v>
      </c>
      <c r="M57" s="13">
        <v>54.7</v>
      </c>
      <c r="N57" s="38">
        <v>2.5502742230347346</v>
      </c>
      <c r="O57" s="19">
        <v>456</v>
      </c>
      <c r="P57" s="13">
        <v>56.8</v>
      </c>
      <c r="Q57" s="40">
        <v>2.9823943661971835</v>
      </c>
    </row>
    <row r="58" spans="1:20" ht="15.75" thickBot="1">
      <c r="A58" s="77"/>
      <c r="B58" s="10">
        <v>4</v>
      </c>
      <c r="C58" s="19">
        <v>64</v>
      </c>
      <c r="D58" s="13">
        <v>58.7</v>
      </c>
      <c r="E58" s="40">
        <v>2.0170357751277681</v>
      </c>
      <c r="F58" s="22">
        <v>456</v>
      </c>
      <c r="G58" s="13">
        <v>60.8</v>
      </c>
      <c r="H58" s="38">
        <v>2.1907894736842106</v>
      </c>
      <c r="I58" s="19">
        <v>79</v>
      </c>
      <c r="J58" s="13">
        <v>62.6</v>
      </c>
      <c r="K58" s="40">
        <v>2.3690095846645369</v>
      </c>
      <c r="L58" s="22">
        <v>169</v>
      </c>
      <c r="M58" s="13">
        <v>64.8</v>
      </c>
      <c r="N58" s="38">
        <v>2.6157407407407409</v>
      </c>
      <c r="O58" s="19">
        <v>654</v>
      </c>
      <c r="P58" s="13">
        <v>67.7</v>
      </c>
      <c r="Q58" s="40">
        <v>3.0649926144756274</v>
      </c>
    </row>
    <row r="59" spans="1:20" ht="15.75" thickBot="1">
      <c r="A59" s="78"/>
      <c r="B59" s="11">
        <v>5</v>
      </c>
      <c r="C59" s="20">
        <v>132</v>
      </c>
      <c r="D59" s="17">
        <v>67.2</v>
      </c>
      <c r="E59" s="41">
        <v>2.0238095238095237</v>
      </c>
      <c r="F59" s="23">
        <v>545</v>
      </c>
      <c r="G59" s="17">
        <v>71.8</v>
      </c>
      <c r="H59" s="43">
        <v>2.1629526462395545</v>
      </c>
      <c r="I59" s="20">
        <v>785</v>
      </c>
      <c r="J59" s="17">
        <v>75.7</v>
      </c>
      <c r="K59" s="41">
        <v>2.309114927344782</v>
      </c>
      <c r="L59" s="23">
        <v>1579</v>
      </c>
      <c r="M59" s="17">
        <v>79.8</v>
      </c>
      <c r="N59" s="43">
        <v>2.5275689223057642</v>
      </c>
      <c r="O59" s="20">
        <v>248</v>
      </c>
      <c r="P59" s="17">
        <v>84.4</v>
      </c>
      <c r="Q59" s="41">
        <v>2.9348341232227484</v>
      </c>
      <c r="T59" s="4">
        <f>MATCH(Feuil1!D5,carrier2,0)</f>
        <v>11</v>
      </c>
    </row>
    <row r="60" spans="1:20">
      <c r="A60" s="79" t="s">
        <v>19</v>
      </c>
      <c r="B60" s="9">
        <v>6</v>
      </c>
      <c r="C60" s="26">
        <v>46</v>
      </c>
      <c r="D60" s="24">
        <v>24.4</v>
      </c>
      <c r="E60" s="32">
        <v>2.319672131147541</v>
      </c>
      <c r="F60" s="29">
        <v>216</v>
      </c>
      <c r="G60" s="24">
        <v>25.2</v>
      </c>
      <c r="H60" s="35">
        <v>2.5396825396825395</v>
      </c>
      <c r="I60" s="26">
        <v>64</v>
      </c>
      <c r="J60" s="24">
        <v>25.9</v>
      </c>
      <c r="K60" s="32">
        <v>2.7644787644787643</v>
      </c>
      <c r="L60" s="29">
        <v>497</v>
      </c>
      <c r="M60" s="24">
        <v>26.7</v>
      </c>
      <c r="N60" s="35">
        <v>3.0861423220973787</v>
      </c>
      <c r="O60" s="26">
        <v>896</v>
      </c>
      <c r="P60" s="24">
        <v>27.8</v>
      </c>
      <c r="Q60" s="32">
        <v>3.6618705035971222</v>
      </c>
    </row>
    <row r="61" spans="1:20">
      <c r="A61" s="80"/>
      <c r="B61" s="10">
        <v>7</v>
      </c>
      <c r="C61" s="27">
        <v>49</v>
      </c>
      <c r="D61" s="8">
        <v>28.5</v>
      </c>
      <c r="E61" s="33">
        <v>2.3368421052631576</v>
      </c>
      <c r="F61" s="30">
        <v>223</v>
      </c>
      <c r="G61" s="8">
        <v>30.1</v>
      </c>
      <c r="H61" s="36">
        <v>2.5249169435215943</v>
      </c>
      <c r="I61" s="27">
        <v>138</v>
      </c>
      <c r="J61" s="8">
        <v>31.3</v>
      </c>
      <c r="K61" s="33">
        <v>2.7348242811501593</v>
      </c>
      <c r="L61" s="30">
        <v>44</v>
      </c>
      <c r="M61" s="8">
        <v>32.6</v>
      </c>
      <c r="N61" s="36">
        <v>3.0398773006134965</v>
      </c>
      <c r="O61" s="27">
        <v>379</v>
      </c>
      <c r="P61" s="8">
        <v>33.9</v>
      </c>
      <c r="Q61" s="33">
        <v>3.6253687315634222</v>
      </c>
    </row>
    <row r="62" spans="1:20">
      <c r="A62" s="80"/>
      <c r="B62" s="10">
        <v>8</v>
      </c>
      <c r="C62" s="27">
        <v>67</v>
      </c>
      <c r="D62" s="8">
        <v>41.6</v>
      </c>
      <c r="E62" s="33">
        <v>2.2668269230769229</v>
      </c>
      <c r="F62" s="30">
        <v>231</v>
      </c>
      <c r="G62" s="8">
        <v>43.1</v>
      </c>
      <c r="H62" s="36">
        <v>2.4733178654292343</v>
      </c>
      <c r="I62" s="27">
        <v>234</v>
      </c>
      <c r="J62" s="8">
        <v>44.3</v>
      </c>
      <c r="K62" s="33">
        <v>2.6862302483069977</v>
      </c>
      <c r="L62" s="30">
        <v>162</v>
      </c>
      <c r="M62" s="8">
        <v>45.6</v>
      </c>
      <c r="N62" s="36">
        <v>2.9868421052631575</v>
      </c>
      <c r="O62" s="27">
        <v>971</v>
      </c>
      <c r="P62" s="8">
        <v>46.8</v>
      </c>
      <c r="Q62" s="33">
        <v>3.5641025641025648</v>
      </c>
    </row>
    <row r="63" spans="1:20">
      <c r="A63" s="80"/>
      <c r="B63" s="10">
        <v>9</v>
      </c>
      <c r="C63" s="27">
        <v>891</v>
      </c>
      <c r="D63" s="8">
        <v>48.8</v>
      </c>
      <c r="E63" s="33">
        <v>2.319672131147541</v>
      </c>
      <c r="F63" s="30">
        <v>234</v>
      </c>
      <c r="G63" s="8">
        <v>50.4</v>
      </c>
      <c r="H63" s="36">
        <v>2.5396825396825395</v>
      </c>
      <c r="I63" s="27">
        <v>235</v>
      </c>
      <c r="J63" s="8">
        <v>51.8</v>
      </c>
      <c r="K63" s="33">
        <v>2.7644787644787643</v>
      </c>
      <c r="L63" s="30">
        <v>1579</v>
      </c>
      <c r="M63" s="8">
        <v>53.5</v>
      </c>
      <c r="N63" s="36">
        <v>3.0785046728971959</v>
      </c>
      <c r="O63" s="27">
        <v>447</v>
      </c>
      <c r="P63" s="8">
        <v>55.6</v>
      </c>
      <c r="Q63" s="33">
        <v>3.6618705035971222</v>
      </c>
    </row>
    <row r="64" spans="1:20" ht="15.75" thickBot="1">
      <c r="A64" s="81"/>
      <c r="B64" s="11">
        <v>10</v>
      </c>
      <c r="C64" s="28">
        <v>123</v>
      </c>
      <c r="D64" s="25">
        <v>57</v>
      </c>
      <c r="E64" s="34">
        <v>2.3368421052631576</v>
      </c>
      <c r="F64" s="31">
        <v>126</v>
      </c>
      <c r="G64" s="25">
        <v>60.1</v>
      </c>
      <c r="H64" s="37">
        <v>2.5291181364392679</v>
      </c>
      <c r="I64" s="28">
        <v>245</v>
      </c>
      <c r="J64" s="25">
        <v>62.6</v>
      </c>
      <c r="K64" s="34">
        <v>2.7348242811501593</v>
      </c>
      <c r="L64" s="31">
        <v>678</v>
      </c>
      <c r="M64" s="25">
        <v>65.2</v>
      </c>
      <c r="N64" s="37">
        <v>3.0414110429447851</v>
      </c>
      <c r="O64" s="28">
        <v>649</v>
      </c>
      <c r="P64" s="25">
        <v>67.900000000000006</v>
      </c>
      <c r="Q64" s="33">
        <v>3.6215022091310747</v>
      </c>
    </row>
    <row r="65" spans="1:17">
      <c r="A65" s="79" t="s">
        <v>17</v>
      </c>
      <c r="B65" s="9">
        <v>11</v>
      </c>
      <c r="C65" s="26">
        <v>136</v>
      </c>
      <c r="D65" s="24">
        <v>22.3</v>
      </c>
      <c r="E65" s="32">
        <v>2.493273542600897</v>
      </c>
      <c r="F65" s="29">
        <v>124</v>
      </c>
      <c r="G65" s="24">
        <v>23</v>
      </c>
      <c r="H65" s="32">
        <v>2.7434782608695651</v>
      </c>
      <c r="I65" s="26">
        <v>246</v>
      </c>
      <c r="J65" s="24">
        <v>23.6</v>
      </c>
      <c r="K65" s="32">
        <v>2.9957627118644066</v>
      </c>
      <c r="L65" s="29">
        <v>468</v>
      </c>
      <c r="M65" s="24">
        <v>24.3</v>
      </c>
      <c r="N65" s="32">
        <v>3.3539094650205761</v>
      </c>
      <c r="O65" s="26">
        <v>987</v>
      </c>
      <c r="P65" s="24">
        <v>25.3</v>
      </c>
      <c r="Q65" s="32">
        <v>4.00395256916996</v>
      </c>
    </row>
    <row r="66" spans="1:17">
      <c r="A66" s="80"/>
      <c r="B66" s="10">
        <v>12</v>
      </c>
      <c r="C66" s="27">
        <v>132</v>
      </c>
      <c r="D66" s="8">
        <v>26.3</v>
      </c>
      <c r="E66" s="33">
        <v>2.5019011406844105</v>
      </c>
      <c r="F66" s="30">
        <v>454</v>
      </c>
      <c r="G66" s="8">
        <v>27.5</v>
      </c>
      <c r="H66" s="33">
        <v>2.7309090909090905</v>
      </c>
      <c r="I66" s="27">
        <v>268</v>
      </c>
      <c r="J66" s="8">
        <v>28.5</v>
      </c>
      <c r="K66" s="33">
        <v>2.9719298245614034</v>
      </c>
      <c r="L66" s="30">
        <v>135</v>
      </c>
      <c r="M66" s="8">
        <v>29.5</v>
      </c>
      <c r="N66" s="33">
        <v>3.3322033898305086</v>
      </c>
      <c r="O66" s="27">
        <v>467</v>
      </c>
      <c r="P66" s="8">
        <v>30.5</v>
      </c>
      <c r="Q66" s="33">
        <v>4.0163934426229506</v>
      </c>
    </row>
    <row r="67" spans="1:17">
      <c r="A67" s="80"/>
      <c r="B67" s="10">
        <v>13</v>
      </c>
      <c r="C67" s="27">
        <v>125</v>
      </c>
      <c r="D67" s="8">
        <v>38.200000000000003</v>
      </c>
      <c r="E67" s="33">
        <v>2.4293193717277486</v>
      </c>
      <c r="F67" s="30">
        <v>976</v>
      </c>
      <c r="G67" s="8">
        <v>39.200000000000003</v>
      </c>
      <c r="H67" s="33">
        <v>2.6811224489795915</v>
      </c>
      <c r="I67" s="27">
        <v>279</v>
      </c>
      <c r="J67" s="8">
        <v>40.5</v>
      </c>
      <c r="K67" s="33">
        <v>2.9012345679012346</v>
      </c>
      <c r="L67" s="30">
        <v>976</v>
      </c>
      <c r="M67" s="8">
        <v>45.6</v>
      </c>
      <c r="N67" s="33">
        <v>2.9583333333333335</v>
      </c>
      <c r="O67" s="27">
        <v>145</v>
      </c>
      <c r="P67" s="8">
        <v>46.8</v>
      </c>
      <c r="Q67" s="33">
        <v>3.542735042735043</v>
      </c>
    </row>
    <row r="68" spans="1:17">
      <c r="A68" s="80"/>
      <c r="B68" s="10">
        <v>14</v>
      </c>
      <c r="C68" s="27">
        <v>132</v>
      </c>
      <c r="D68" s="8">
        <v>44.7</v>
      </c>
      <c r="E68" s="33">
        <v>2.4899328859060401</v>
      </c>
      <c r="F68" s="30">
        <v>54</v>
      </c>
      <c r="G68" s="8">
        <v>46.1</v>
      </c>
      <c r="H68" s="33">
        <v>2.7353579175704987</v>
      </c>
      <c r="I68" s="27">
        <v>279</v>
      </c>
      <c r="J68" s="8">
        <v>47.3</v>
      </c>
      <c r="K68" s="33">
        <v>2.9894291754756872</v>
      </c>
      <c r="L68" s="30">
        <v>482</v>
      </c>
      <c r="M68" s="8">
        <v>48.7</v>
      </c>
      <c r="N68" s="33">
        <v>3.3470225872689938</v>
      </c>
      <c r="O68" s="27">
        <v>497</v>
      </c>
      <c r="P68" s="8">
        <v>50.5</v>
      </c>
      <c r="Q68" s="33">
        <v>4.0099009900990099</v>
      </c>
    </row>
    <row r="69" spans="1:17" ht="15.75" thickBot="1">
      <c r="A69" s="81"/>
      <c r="B69" s="11">
        <v>15</v>
      </c>
      <c r="C69" s="28">
        <v>16</v>
      </c>
      <c r="D69" s="25">
        <v>52.5</v>
      </c>
      <c r="E69" s="34">
        <v>2.5047619047619047</v>
      </c>
      <c r="F69" s="31">
        <v>98</v>
      </c>
      <c r="G69" s="25">
        <v>55.1</v>
      </c>
      <c r="H69" s="34">
        <v>2.7259528130671504</v>
      </c>
      <c r="I69" s="28">
        <v>289</v>
      </c>
      <c r="J69" s="25">
        <v>57</v>
      </c>
      <c r="K69" s="34">
        <v>2.9701754385964914</v>
      </c>
      <c r="L69" s="31">
        <v>376</v>
      </c>
      <c r="M69" s="25">
        <v>59</v>
      </c>
      <c r="N69" s="34">
        <v>3.3305084745762712</v>
      </c>
      <c r="O69" s="28">
        <v>795</v>
      </c>
      <c r="P69" s="25">
        <v>61.1</v>
      </c>
      <c r="Q69" s="34">
        <v>4.0114566284779052</v>
      </c>
    </row>
    <row r="70" spans="1:17">
      <c r="A70" s="79" t="s">
        <v>20</v>
      </c>
      <c r="B70" s="9">
        <v>16</v>
      </c>
      <c r="C70" s="26">
        <v>98</v>
      </c>
      <c r="D70" s="24">
        <v>20.5</v>
      </c>
      <c r="E70" s="32">
        <v>2.6731707317073168</v>
      </c>
      <c r="F70" s="29">
        <v>316</v>
      </c>
      <c r="G70" s="24">
        <v>21.1</v>
      </c>
      <c r="H70" s="32">
        <v>2.9526066350710898</v>
      </c>
      <c r="I70" s="26">
        <v>246</v>
      </c>
      <c r="J70" s="24">
        <v>21.6</v>
      </c>
      <c r="K70" s="32">
        <v>3.2361111111111112</v>
      </c>
      <c r="L70" s="29">
        <v>129</v>
      </c>
      <c r="M70" s="24">
        <v>22.2</v>
      </c>
      <c r="N70" s="32">
        <v>3.6441441441441444</v>
      </c>
      <c r="O70" s="26">
        <v>497</v>
      </c>
      <c r="P70" s="24">
        <v>23</v>
      </c>
      <c r="Q70" s="32">
        <v>4.3869565217391306</v>
      </c>
    </row>
    <row r="71" spans="1:17">
      <c r="A71" s="80"/>
      <c r="B71" s="10">
        <v>17</v>
      </c>
      <c r="C71" s="27">
        <v>467</v>
      </c>
      <c r="D71" s="8">
        <v>24.2</v>
      </c>
      <c r="E71" s="33">
        <v>2.6818181818181821</v>
      </c>
      <c r="F71" s="30">
        <v>34</v>
      </c>
      <c r="G71" s="8">
        <v>25.2</v>
      </c>
      <c r="H71" s="33">
        <v>2.9444444444444446</v>
      </c>
      <c r="I71" s="27">
        <v>246</v>
      </c>
      <c r="J71" s="8">
        <v>26</v>
      </c>
      <c r="K71" s="33">
        <v>3.2192307692307693</v>
      </c>
      <c r="L71" s="30">
        <v>167</v>
      </c>
      <c r="M71" s="8">
        <v>26.8</v>
      </c>
      <c r="N71" s="33">
        <v>3.6343283582089554</v>
      </c>
      <c r="O71" s="27">
        <v>619</v>
      </c>
      <c r="P71" s="8">
        <v>27.6</v>
      </c>
      <c r="Q71" s="33">
        <v>4.4275362318840576</v>
      </c>
    </row>
    <row r="72" spans="1:17">
      <c r="A72" s="80"/>
      <c r="B72" s="10">
        <v>18</v>
      </c>
      <c r="C72" s="27">
        <v>64</v>
      </c>
      <c r="D72" s="8">
        <v>35.200000000000003</v>
      </c>
      <c r="E72" s="33">
        <v>2.5994318181818179</v>
      </c>
      <c r="F72" s="30">
        <v>497</v>
      </c>
      <c r="G72" s="8">
        <v>36.299999999999997</v>
      </c>
      <c r="H72" s="33">
        <v>2.8595041322314052</v>
      </c>
      <c r="I72" s="27">
        <v>215</v>
      </c>
      <c r="J72" s="8">
        <v>37.1</v>
      </c>
      <c r="K72" s="33">
        <v>3.132075471698113</v>
      </c>
      <c r="L72" s="30">
        <v>379</v>
      </c>
      <c r="M72" s="8">
        <v>37.9</v>
      </c>
      <c r="N72" s="33">
        <v>3.5277044854881265</v>
      </c>
      <c r="O72" s="27">
        <v>976</v>
      </c>
      <c r="P72" s="8">
        <v>38.5</v>
      </c>
      <c r="Q72" s="33">
        <v>4.2883116883116879</v>
      </c>
    </row>
    <row r="73" spans="1:17">
      <c r="A73" s="80"/>
      <c r="B73" s="10">
        <v>19</v>
      </c>
      <c r="C73" s="27">
        <v>78</v>
      </c>
      <c r="D73" s="8">
        <v>41</v>
      </c>
      <c r="E73" s="33">
        <v>2.6731707317073168</v>
      </c>
      <c r="F73" s="30">
        <v>986</v>
      </c>
      <c r="G73" s="8">
        <v>42.2</v>
      </c>
      <c r="H73" s="33">
        <v>2.9502369668246442</v>
      </c>
      <c r="I73" s="27">
        <v>1329</v>
      </c>
      <c r="J73" s="8">
        <v>43.2</v>
      </c>
      <c r="K73" s="33">
        <v>3.238425925925926</v>
      </c>
      <c r="L73" s="30">
        <v>148</v>
      </c>
      <c r="M73" s="8">
        <v>44.4</v>
      </c>
      <c r="N73" s="33">
        <v>3.6441441441441444</v>
      </c>
      <c r="O73" s="27">
        <v>154</v>
      </c>
      <c r="P73" s="8">
        <v>46</v>
      </c>
      <c r="Q73" s="33">
        <v>4.3891304347826088</v>
      </c>
    </row>
    <row r="74" spans="1:17" ht="15.75" thickBot="1">
      <c r="A74" s="81"/>
      <c r="B74" s="11">
        <v>20</v>
      </c>
      <c r="C74" s="28">
        <v>989</v>
      </c>
      <c r="D74" s="25">
        <v>48.4</v>
      </c>
      <c r="E74" s="34">
        <v>2.6818181818181821</v>
      </c>
      <c r="F74" s="31">
        <v>866</v>
      </c>
      <c r="G74" s="25">
        <v>50.4</v>
      </c>
      <c r="H74" s="34">
        <v>2.9424603174603177</v>
      </c>
      <c r="I74" s="28">
        <v>254</v>
      </c>
      <c r="J74" s="25">
        <v>52</v>
      </c>
      <c r="K74" s="34">
        <v>3.2211538461538463</v>
      </c>
      <c r="L74" s="31">
        <v>302</v>
      </c>
      <c r="M74" s="25">
        <v>53.8</v>
      </c>
      <c r="N74" s="34">
        <v>3.6208178438661713</v>
      </c>
      <c r="O74" s="28">
        <v>975</v>
      </c>
      <c r="P74" s="25">
        <v>55.2</v>
      </c>
      <c r="Q74" s="34">
        <v>4.4293478260869561</v>
      </c>
    </row>
  </sheetData>
  <mergeCells count="36">
    <mergeCell ref="L3:N3"/>
    <mergeCell ref="O3:Q3"/>
    <mergeCell ref="A1:A4"/>
    <mergeCell ref="C1:Q1"/>
    <mergeCell ref="C2:Q2"/>
    <mergeCell ref="F3:H3"/>
    <mergeCell ref="I3:K3"/>
    <mergeCell ref="A5:A9"/>
    <mergeCell ref="A10:A14"/>
    <mergeCell ref="A15:A19"/>
    <mergeCell ref="A20:A24"/>
    <mergeCell ref="C3:E3"/>
    <mergeCell ref="A26:A29"/>
    <mergeCell ref="C26:Q26"/>
    <mergeCell ref="C27:Q27"/>
    <mergeCell ref="C28:E28"/>
    <mergeCell ref="F28:H28"/>
    <mergeCell ref="I28:K28"/>
    <mergeCell ref="L28:N28"/>
    <mergeCell ref="O28:Q28"/>
    <mergeCell ref="A30:A34"/>
    <mergeCell ref="A35:A39"/>
    <mergeCell ref="A40:A44"/>
    <mergeCell ref="A45:A49"/>
    <mergeCell ref="A51:A54"/>
    <mergeCell ref="A55:A59"/>
    <mergeCell ref="A60:A64"/>
    <mergeCell ref="A65:A69"/>
    <mergeCell ref="A70:A74"/>
    <mergeCell ref="C51:Q51"/>
    <mergeCell ref="C52:Q52"/>
    <mergeCell ref="C53:E53"/>
    <mergeCell ref="F53:H53"/>
    <mergeCell ref="I53:K53"/>
    <mergeCell ref="L53:N53"/>
    <mergeCell ref="O53:Q53"/>
  </mergeCells>
  <dataValidations disablePrompts="1" count="3">
    <dataValidation type="list" allowBlank="1" showInputMessage="1" showErrorMessage="1" sqref="T6">
      <formula1>pcalo</formula1>
    </dataValidation>
    <dataValidation type="list" allowBlank="1" showInputMessage="1" showErrorMessage="1" sqref="T4">
      <formula1>"-10,-5,0,7,20"</formula1>
    </dataValidation>
    <dataValidation type="list" allowBlank="1" showInputMessage="1" showErrorMessage="1" sqref="T5">
      <formula1>"45°C,50°C,55°C,65°C"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Feuil1</vt:lpstr>
      <vt:lpstr>Feuil2</vt:lpstr>
      <vt:lpstr>carrier1</vt:lpstr>
      <vt:lpstr>carrier2</vt:lpstr>
      <vt:lpstr>carrier3</vt:lpstr>
      <vt:lpstr>carrier4</vt:lpstr>
      <vt:lpstr>carrier5</vt:lpstr>
      <vt:lpstr>ciat1</vt:lpstr>
      <vt:lpstr>ciat2</vt:lpstr>
      <vt:lpstr>ciat3</vt:lpstr>
      <vt:lpstr>ciat4</vt:lpstr>
      <vt:lpstr>ciat5</vt:lpstr>
      <vt:lpstr>liste</vt:lpstr>
      <vt:lpstr>sdeec1</vt:lpstr>
      <vt:lpstr>sdeec2</vt:lpstr>
      <vt:lpstr>sdeec3</vt:lpstr>
      <vt:lpstr>sdeec4</vt:lpstr>
      <vt:lpstr>sdeec5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fj5241</dc:creator>
  <cp:lastModifiedBy>fj5241</cp:lastModifiedBy>
  <dcterms:created xsi:type="dcterms:W3CDTF">2015-03-26T10:58:29Z</dcterms:created>
  <dcterms:modified xsi:type="dcterms:W3CDTF">2015-04-03T06:54:22Z</dcterms:modified>
</cp:coreProperties>
</file>