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3110"/>
  </bookViews>
  <sheets>
    <sheet name="meilleurs rondelles" sheetId="2" r:id="rId1"/>
    <sheet name="calcul itératif OK" sheetId="1" r:id="rId2"/>
  </sheets>
  <externalReferences>
    <externalReference r:id="rId3"/>
  </externalReferences>
  <definedNames>
    <definedName name="colonne_DI_décroissant">[1]Rondelles!$AQ$9:$AQ$406</definedName>
    <definedName name="DesignationRondellesPlate">[1]Filetage!$G$5:$K$5</definedName>
    <definedName name="DiametresVis">[1]Filetage!$D$6:$D$21</definedName>
    <definedName name="DimensionsMateriaux">[1]Matériaux!$D$5:$D$46</definedName>
    <definedName name="Epaisseur50">[1]Barres!$B$5:$B$30</definedName>
    <definedName name="Epaisseur60">[1]Barres!$C$5:$C$28</definedName>
    <definedName name="LimiteElastique">[1]Matériaux!$E$5:$E$46</definedName>
    <definedName name="ListeComposants">[1]Composants!$B$6:$B$32</definedName>
    <definedName name="ListeMateriaux">OFFSET([1]Divers!$F$3,0,0,COUNTA([1]Divers!$F$3:$F$36)-COUNTIF([1]Divers!$F$3:$F$36,"")+2)</definedName>
    <definedName name="NomsMateriaux">[1]Matériaux!$B$5:$B$46</definedName>
    <definedName name="RefVis">[1]Filetage!$B$6:$B$21</definedName>
    <definedName name="SemiConducteur">[1]Composants!$B$19:$B$32</definedName>
    <definedName name="Tableau_rondelle_DE_décroissant">[1]Rondelles!$AO$9:$BQ$406</definedName>
    <definedName name="TableauComposants">[1]Composants!$B$6:$L$32</definedName>
    <definedName name="TableauMateriaux">[1]Matériaux!$B$5:$K$46</definedName>
    <definedName name="TableauRondellesRessort">[1]Rondelles!$B$7:$AD$405</definedName>
    <definedName name="TableauVisPression">[1]Filetage!$B$6:$K$21</definedName>
  </definedNames>
  <calcPr calcId="145621" iterate="1" iterateCount="5"/>
</workbook>
</file>

<file path=xl/calcChain.xml><?xml version="1.0" encoding="utf-8"?>
<calcChain xmlns="http://schemas.openxmlformats.org/spreadsheetml/2006/main">
  <c r="AJ6" i="2" l="1"/>
  <c r="AG6" i="2"/>
  <c r="AX5" i="2"/>
  <c r="AJ5" i="2"/>
  <c r="AA5" i="2"/>
  <c r="AX4" i="2"/>
  <c r="AJ4" i="2"/>
  <c r="AA4" i="2"/>
  <c r="AX3" i="2"/>
  <c r="AA3" i="2"/>
  <c r="A3" i="2"/>
  <c r="AL30" i="1"/>
  <c r="T30" i="1"/>
  <c r="C28" i="1"/>
  <c r="C25" i="1"/>
  <c r="C23" i="1"/>
  <c r="C21" i="1"/>
  <c r="C20" i="1"/>
  <c r="C18" i="1"/>
  <c r="Z3" i="1"/>
  <c r="H3" i="1"/>
  <c r="J3" i="1" l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H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Z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H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Z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H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Z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I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I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I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I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H13" i="1"/>
  <c r="Z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H15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C19" i="1"/>
  <c r="C24" i="1"/>
  <c r="C27" i="1"/>
  <c r="T27" i="1"/>
  <c r="AL27" i="1"/>
  <c r="C29" i="1"/>
  <c r="T33" i="1"/>
  <c r="AL33" i="1"/>
  <c r="E3" i="2"/>
  <c r="G3" i="2"/>
  <c r="AG4" i="2"/>
  <c r="AN4" i="2"/>
  <c r="AG5" i="2"/>
  <c r="A11" i="2"/>
  <c r="B11" i="2"/>
  <c r="C11" i="2"/>
  <c r="D11" i="2"/>
  <c r="E11" i="2"/>
  <c r="F11" i="2"/>
  <c r="H11" i="2"/>
  <c r="K11" i="2"/>
  <c r="N11" i="2"/>
  <c r="Q11" i="2"/>
  <c r="T11" i="2"/>
  <c r="V11" i="2"/>
  <c r="Z11" i="2"/>
  <c r="AB11" i="2"/>
  <c r="AD11" i="2"/>
  <c r="AF11" i="2"/>
  <c r="AH11" i="2"/>
  <c r="AJ11" i="2"/>
  <c r="AL11" i="2"/>
  <c r="AN11" i="2"/>
  <c r="AP11" i="2"/>
  <c r="AR11" i="2"/>
  <c r="AT11" i="2"/>
  <c r="A12" i="2"/>
  <c r="B12" i="2"/>
  <c r="C12" i="2"/>
  <c r="D12" i="2"/>
  <c r="E12" i="2"/>
  <c r="F12" i="2"/>
  <c r="H12" i="2"/>
  <c r="K12" i="2"/>
  <c r="N12" i="2"/>
  <c r="Q12" i="2"/>
  <c r="T12" i="2"/>
  <c r="V12" i="2"/>
  <c r="Z12" i="2"/>
  <c r="AB12" i="2"/>
  <c r="AD12" i="2"/>
  <c r="AF12" i="2"/>
  <c r="AH12" i="2"/>
  <c r="AJ12" i="2"/>
  <c r="AL12" i="2"/>
  <c r="AN12" i="2"/>
  <c r="AP12" i="2"/>
  <c r="AR12" i="2"/>
  <c r="AT12" i="2"/>
  <c r="A13" i="2"/>
  <c r="B13" i="2"/>
  <c r="C13" i="2"/>
  <c r="D13" i="2"/>
  <c r="E13" i="2"/>
  <c r="F13" i="2"/>
  <c r="H13" i="2"/>
  <c r="K13" i="2"/>
  <c r="N13" i="2"/>
  <c r="Q13" i="2"/>
  <c r="T13" i="2"/>
  <c r="V13" i="2"/>
  <c r="Z13" i="2"/>
  <c r="AB13" i="2"/>
  <c r="AD13" i="2"/>
  <c r="AF13" i="2"/>
  <c r="AH13" i="2"/>
  <c r="AJ13" i="2"/>
  <c r="AL13" i="2"/>
  <c r="AN13" i="2"/>
  <c r="AP13" i="2"/>
  <c r="AR13" i="2"/>
  <c r="AT13" i="2"/>
  <c r="A14" i="2"/>
  <c r="B14" i="2"/>
  <c r="C14" i="2"/>
  <c r="D14" i="2"/>
  <c r="E14" i="2"/>
  <c r="F14" i="2"/>
  <c r="H14" i="2"/>
  <c r="K14" i="2"/>
  <c r="N14" i="2"/>
  <c r="Q14" i="2"/>
  <c r="T14" i="2"/>
  <c r="V14" i="2"/>
  <c r="Z14" i="2"/>
  <c r="AB14" i="2"/>
  <c r="AD14" i="2"/>
  <c r="AF14" i="2"/>
  <c r="AH14" i="2"/>
  <c r="AJ14" i="2"/>
  <c r="AL14" i="2"/>
  <c r="AN14" i="2"/>
  <c r="AP14" i="2"/>
  <c r="AR14" i="2"/>
  <c r="AT14" i="2"/>
  <c r="A15" i="2"/>
  <c r="B15" i="2"/>
  <c r="C15" i="2"/>
  <c r="D15" i="2"/>
  <c r="E15" i="2"/>
  <c r="F15" i="2"/>
  <c r="H15" i="2"/>
  <c r="K15" i="2"/>
  <c r="N15" i="2"/>
  <c r="Q15" i="2"/>
  <c r="T15" i="2"/>
  <c r="V15" i="2"/>
  <c r="Z15" i="2"/>
  <c r="AB15" i="2"/>
  <c r="AD15" i="2"/>
  <c r="AF15" i="2"/>
  <c r="AH15" i="2"/>
  <c r="AJ15" i="2"/>
  <c r="AL15" i="2"/>
  <c r="AN15" i="2"/>
  <c r="AP15" i="2"/>
  <c r="AR15" i="2"/>
  <c r="AT15" i="2"/>
  <c r="A16" i="2"/>
  <c r="B16" i="2"/>
  <c r="C16" i="2"/>
  <c r="D16" i="2"/>
  <c r="E16" i="2"/>
  <c r="F16" i="2"/>
  <c r="H16" i="2"/>
  <c r="K16" i="2"/>
  <c r="N16" i="2"/>
  <c r="Q16" i="2"/>
  <c r="T16" i="2"/>
  <c r="V16" i="2"/>
  <c r="Z16" i="2"/>
  <c r="AB16" i="2"/>
  <c r="AD16" i="2"/>
  <c r="AF16" i="2"/>
  <c r="AH16" i="2"/>
  <c r="AJ16" i="2"/>
  <c r="AL16" i="2"/>
  <c r="AN16" i="2"/>
  <c r="AP16" i="2"/>
  <c r="AR16" i="2"/>
  <c r="AT16" i="2"/>
  <c r="A17" i="2"/>
  <c r="B17" i="2"/>
  <c r="C17" i="2"/>
  <c r="D17" i="2"/>
  <c r="E17" i="2"/>
  <c r="F17" i="2"/>
  <c r="H17" i="2"/>
  <c r="K17" i="2"/>
  <c r="N17" i="2"/>
  <c r="Q17" i="2"/>
  <c r="T17" i="2"/>
  <c r="V17" i="2"/>
  <c r="Z17" i="2"/>
  <c r="AB17" i="2"/>
  <c r="AD17" i="2"/>
  <c r="AF17" i="2"/>
  <c r="AH17" i="2"/>
  <c r="AJ17" i="2"/>
  <c r="AL17" i="2"/>
  <c r="AN17" i="2"/>
  <c r="AP17" i="2"/>
  <c r="AR17" i="2"/>
  <c r="AT17" i="2"/>
  <c r="A18" i="2"/>
  <c r="B18" i="2"/>
  <c r="C18" i="2"/>
  <c r="D18" i="2"/>
  <c r="E18" i="2"/>
  <c r="F18" i="2"/>
  <c r="H18" i="2"/>
  <c r="K18" i="2"/>
  <c r="N18" i="2"/>
  <c r="Q18" i="2"/>
  <c r="T18" i="2"/>
  <c r="V18" i="2"/>
  <c r="Z18" i="2"/>
  <c r="AB18" i="2"/>
  <c r="AD18" i="2"/>
  <c r="AF18" i="2"/>
  <c r="AH18" i="2"/>
  <c r="AJ18" i="2"/>
  <c r="AL18" i="2"/>
  <c r="AN18" i="2"/>
  <c r="AP18" i="2"/>
  <c r="AR18" i="2"/>
  <c r="AT18" i="2"/>
  <c r="A19" i="2"/>
  <c r="B19" i="2"/>
  <c r="C19" i="2"/>
  <c r="D19" i="2"/>
  <c r="E19" i="2"/>
  <c r="F19" i="2"/>
  <c r="H19" i="2"/>
  <c r="K19" i="2"/>
  <c r="N19" i="2"/>
  <c r="Q19" i="2"/>
  <c r="T19" i="2"/>
  <c r="V19" i="2"/>
  <c r="Z19" i="2"/>
  <c r="AB19" i="2"/>
  <c r="AD19" i="2"/>
  <c r="AF19" i="2"/>
  <c r="AH19" i="2"/>
  <c r="AJ19" i="2"/>
  <c r="AL19" i="2"/>
  <c r="AN19" i="2"/>
  <c r="AP19" i="2"/>
  <c r="AR19" i="2"/>
  <c r="AT19" i="2"/>
  <c r="A20" i="2"/>
  <c r="B20" i="2"/>
  <c r="C20" i="2"/>
  <c r="D20" i="2"/>
  <c r="E20" i="2"/>
  <c r="F20" i="2"/>
  <c r="H20" i="2"/>
  <c r="K20" i="2"/>
  <c r="N20" i="2"/>
  <c r="Q20" i="2"/>
  <c r="T20" i="2"/>
  <c r="V20" i="2"/>
  <c r="Z20" i="2"/>
  <c r="AB20" i="2"/>
  <c r="AD20" i="2"/>
  <c r="AF20" i="2"/>
  <c r="AH20" i="2"/>
  <c r="AJ20" i="2"/>
  <c r="AL20" i="2"/>
  <c r="AN20" i="2"/>
  <c r="AP20" i="2"/>
  <c r="AR20" i="2"/>
  <c r="AT20" i="2"/>
  <c r="A21" i="2"/>
  <c r="B21" i="2"/>
  <c r="C21" i="2"/>
  <c r="D21" i="2"/>
  <c r="E21" i="2"/>
  <c r="F21" i="2"/>
  <c r="H21" i="2"/>
  <c r="K21" i="2"/>
  <c r="N21" i="2"/>
  <c r="Q21" i="2"/>
  <c r="T21" i="2"/>
  <c r="V21" i="2"/>
  <c r="Z21" i="2"/>
  <c r="AB21" i="2"/>
  <c r="AD21" i="2"/>
  <c r="AF21" i="2"/>
  <c r="AH21" i="2"/>
  <c r="AJ21" i="2"/>
  <c r="AL21" i="2"/>
  <c r="AN21" i="2"/>
  <c r="AP21" i="2"/>
  <c r="AR21" i="2"/>
  <c r="AT21" i="2"/>
  <c r="A22" i="2"/>
  <c r="B22" i="2"/>
  <c r="C22" i="2"/>
  <c r="D22" i="2"/>
  <c r="E22" i="2"/>
  <c r="F22" i="2"/>
  <c r="H22" i="2"/>
  <c r="K22" i="2"/>
  <c r="N22" i="2"/>
  <c r="Q22" i="2"/>
  <c r="T22" i="2"/>
  <c r="V22" i="2"/>
  <c r="Z22" i="2"/>
  <c r="AB22" i="2"/>
  <c r="AD22" i="2"/>
  <c r="AF22" i="2"/>
  <c r="AH22" i="2"/>
  <c r="AJ22" i="2"/>
  <c r="AL22" i="2"/>
  <c r="AN22" i="2"/>
  <c r="AP22" i="2"/>
  <c r="AR22" i="2"/>
  <c r="AT22" i="2"/>
  <c r="A23" i="2"/>
  <c r="B23" i="2"/>
  <c r="C23" i="2"/>
  <c r="D23" i="2"/>
  <c r="E23" i="2"/>
  <c r="F23" i="2"/>
  <c r="H23" i="2"/>
  <c r="K23" i="2"/>
  <c r="N23" i="2"/>
  <c r="Q23" i="2"/>
  <c r="T23" i="2"/>
  <c r="V23" i="2"/>
  <c r="Z23" i="2"/>
  <c r="AB23" i="2"/>
  <c r="AD23" i="2"/>
  <c r="AF23" i="2"/>
  <c r="AH23" i="2"/>
  <c r="AJ23" i="2"/>
  <c r="AL23" i="2"/>
  <c r="AN23" i="2"/>
  <c r="AP23" i="2"/>
  <c r="AR23" i="2"/>
  <c r="AT23" i="2"/>
  <c r="A24" i="2"/>
  <c r="B24" i="2"/>
  <c r="C24" i="2"/>
  <c r="D24" i="2"/>
  <c r="E24" i="2"/>
  <c r="F24" i="2"/>
  <c r="H24" i="2"/>
  <c r="K24" i="2"/>
  <c r="N24" i="2"/>
  <c r="Q24" i="2"/>
  <c r="T24" i="2"/>
  <c r="V24" i="2"/>
  <c r="Z24" i="2"/>
  <c r="AB24" i="2"/>
  <c r="AD24" i="2"/>
  <c r="AF24" i="2"/>
  <c r="AH24" i="2"/>
  <c r="AJ24" i="2"/>
  <c r="AL24" i="2"/>
  <c r="AN24" i="2"/>
  <c r="AP24" i="2"/>
  <c r="AR24" i="2"/>
  <c r="AT24" i="2"/>
  <c r="A25" i="2"/>
  <c r="B25" i="2"/>
  <c r="C25" i="2"/>
  <c r="D25" i="2"/>
  <c r="E25" i="2"/>
  <c r="F25" i="2"/>
  <c r="H25" i="2"/>
  <c r="K25" i="2"/>
  <c r="N25" i="2"/>
  <c r="Q25" i="2"/>
  <c r="T25" i="2"/>
  <c r="V25" i="2"/>
  <c r="Z25" i="2"/>
  <c r="AB25" i="2"/>
  <c r="AD25" i="2"/>
  <c r="AF25" i="2"/>
  <c r="AH25" i="2"/>
  <c r="AJ25" i="2"/>
  <c r="AL25" i="2"/>
  <c r="AN25" i="2"/>
  <c r="AP25" i="2"/>
  <c r="AR25" i="2"/>
  <c r="AT25" i="2"/>
  <c r="A26" i="2"/>
  <c r="B26" i="2"/>
  <c r="C26" i="2"/>
  <c r="D26" i="2"/>
  <c r="E26" i="2"/>
  <c r="F26" i="2"/>
  <c r="H26" i="2"/>
  <c r="K26" i="2"/>
  <c r="N26" i="2"/>
  <c r="Q26" i="2"/>
  <c r="T26" i="2"/>
  <c r="V26" i="2"/>
  <c r="Z26" i="2"/>
  <c r="AB26" i="2"/>
  <c r="AD26" i="2"/>
  <c r="AF26" i="2"/>
  <c r="AH26" i="2"/>
  <c r="AJ26" i="2"/>
  <c r="AL26" i="2"/>
  <c r="AN26" i="2"/>
  <c r="AP26" i="2"/>
  <c r="AR26" i="2"/>
  <c r="AT26" i="2"/>
  <c r="A27" i="2"/>
  <c r="B27" i="2"/>
  <c r="C27" i="2"/>
  <c r="D27" i="2"/>
  <c r="E27" i="2"/>
  <c r="F27" i="2"/>
  <c r="H27" i="2"/>
  <c r="K27" i="2"/>
  <c r="N27" i="2"/>
  <c r="Q27" i="2"/>
  <c r="T27" i="2"/>
  <c r="V27" i="2"/>
  <c r="Z27" i="2"/>
  <c r="AB27" i="2"/>
  <c r="AD27" i="2"/>
  <c r="AF27" i="2"/>
  <c r="AH27" i="2"/>
  <c r="AJ27" i="2"/>
  <c r="AL27" i="2"/>
  <c r="AN27" i="2"/>
  <c r="AP27" i="2"/>
  <c r="AR27" i="2"/>
  <c r="AT27" i="2"/>
  <c r="A28" i="2"/>
  <c r="B28" i="2"/>
  <c r="C28" i="2"/>
  <c r="D28" i="2"/>
  <c r="E28" i="2"/>
  <c r="F28" i="2"/>
  <c r="H28" i="2"/>
  <c r="K28" i="2"/>
  <c r="N28" i="2"/>
  <c r="Q28" i="2"/>
  <c r="T28" i="2"/>
  <c r="V28" i="2"/>
  <c r="Z28" i="2"/>
  <c r="AB28" i="2"/>
  <c r="AD28" i="2"/>
  <c r="AF28" i="2"/>
  <c r="AH28" i="2"/>
  <c r="AJ28" i="2"/>
  <c r="AL28" i="2"/>
  <c r="AN28" i="2"/>
  <c r="AP28" i="2"/>
  <c r="AR28" i="2"/>
  <c r="AT28" i="2"/>
  <c r="A29" i="2"/>
  <c r="B29" i="2"/>
  <c r="C29" i="2"/>
  <c r="D29" i="2"/>
  <c r="E29" i="2"/>
  <c r="F29" i="2"/>
  <c r="H29" i="2"/>
  <c r="K29" i="2"/>
  <c r="N29" i="2"/>
  <c r="Q29" i="2"/>
  <c r="T29" i="2"/>
  <c r="V29" i="2"/>
  <c r="Z29" i="2"/>
  <c r="AB29" i="2"/>
  <c r="AD29" i="2"/>
  <c r="AF29" i="2"/>
  <c r="AH29" i="2"/>
  <c r="AJ29" i="2"/>
  <c r="AL29" i="2"/>
  <c r="AN29" i="2"/>
  <c r="AP29" i="2"/>
  <c r="AR29" i="2"/>
  <c r="AT29" i="2"/>
  <c r="A30" i="2"/>
  <c r="B30" i="2"/>
  <c r="C30" i="2"/>
  <c r="D30" i="2"/>
  <c r="E30" i="2"/>
  <c r="F30" i="2"/>
  <c r="H30" i="2"/>
  <c r="K30" i="2"/>
  <c r="N30" i="2"/>
  <c r="Q30" i="2"/>
  <c r="T30" i="2"/>
  <c r="V30" i="2"/>
  <c r="Z30" i="2"/>
  <c r="AB30" i="2"/>
  <c r="AD30" i="2"/>
  <c r="AF30" i="2"/>
  <c r="AH30" i="2"/>
  <c r="AJ30" i="2"/>
  <c r="AL30" i="2"/>
  <c r="AN30" i="2"/>
  <c r="AP30" i="2"/>
  <c r="AR30" i="2"/>
  <c r="AT30" i="2"/>
  <c r="A31" i="2"/>
  <c r="B31" i="2"/>
  <c r="C31" i="2"/>
  <c r="D31" i="2"/>
  <c r="E31" i="2"/>
  <c r="F31" i="2"/>
  <c r="H31" i="2"/>
  <c r="K31" i="2"/>
  <c r="N31" i="2"/>
  <c r="Q31" i="2"/>
  <c r="T31" i="2"/>
  <c r="V31" i="2"/>
  <c r="Z31" i="2"/>
  <c r="AB31" i="2"/>
  <c r="AD31" i="2"/>
  <c r="AF31" i="2"/>
  <c r="AH31" i="2"/>
  <c r="AJ31" i="2"/>
  <c r="AL31" i="2"/>
  <c r="AN31" i="2"/>
  <c r="AP31" i="2"/>
  <c r="AR31" i="2"/>
  <c r="AT31" i="2"/>
  <c r="A32" i="2"/>
  <c r="B32" i="2"/>
  <c r="C32" i="2"/>
  <c r="D32" i="2"/>
  <c r="E32" i="2"/>
  <c r="F32" i="2"/>
  <c r="H32" i="2"/>
  <c r="K32" i="2"/>
  <c r="N32" i="2"/>
  <c r="Q32" i="2"/>
  <c r="T32" i="2"/>
  <c r="V32" i="2"/>
  <c r="Z32" i="2"/>
  <c r="AB32" i="2"/>
  <c r="AD32" i="2"/>
  <c r="AF32" i="2"/>
  <c r="AH32" i="2"/>
  <c r="AJ32" i="2"/>
  <c r="AL32" i="2"/>
  <c r="AN32" i="2"/>
  <c r="AP32" i="2"/>
  <c r="AR32" i="2"/>
  <c r="AT32" i="2"/>
  <c r="A33" i="2"/>
  <c r="B33" i="2"/>
  <c r="C33" i="2"/>
  <c r="D33" i="2"/>
  <c r="E33" i="2"/>
  <c r="F33" i="2"/>
  <c r="H33" i="2"/>
  <c r="K33" i="2"/>
  <c r="N33" i="2"/>
  <c r="Q33" i="2"/>
  <c r="T33" i="2"/>
  <c r="V33" i="2"/>
  <c r="Z33" i="2"/>
  <c r="AB33" i="2"/>
  <c r="AD33" i="2"/>
  <c r="AF33" i="2"/>
  <c r="AH33" i="2"/>
  <c r="AJ33" i="2"/>
  <c r="AL33" i="2"/>
  <c r="AN33" i="2"/>
  <c r="AP33" i="2"/>
  <c r="AR33" i="2"/>
  <c r="AT33" i="2"/>
  <c r="A34" i="2"/>
  <c r="B34" i="2"/>
  <c r="C34" i="2"/>
  <c r="D34" i="2"/>
  <c r="E34" i="2"/>
  <c r="F34" i="2"/>
  <c r="H34" i="2"/>
  <c r="K34" i="2"/>
  <c r="N34" i="2"/>
  <c r="Q34" i="2"/>
  <c r="T34" i="2"/>
  <c r="V34" i="2"/>
  <c r="Z34" i="2"/>
  <c r="AB34" i="2"/>
  <c r="AD34" i="2"/>
  <c r="AF34" i="2"/>
  <c r="AH34" i="2"/>
  <c r="AJ34" i="2"/>
  <c r="AL34" i="2"/>
  <c r="AN34" i="2"/>
  <c r="AP34" i="2"/>
  <c r="AR34" i="2"/>
  <c r="AT34" i="2"/>
  <c r="A35" i="2"/>
  <c r="B35" i="2"/>
  <c r="C35" i="2"/>
  <c r="D35" i="2"/>
  <c r="E35" i="2"/>
  <c r="F35" i="2"/>
  <c r="H35" i="2"/>
  <c r="K35" i="2"/>
  <c r="N35" i="2"/>
  <c r="Q35" i="2"/>
  <c r="T35" i="2"/>
  <c r="V35" i="2"/>
  <c r="Z35" i="2"/>
  <c r="AB35" i="2"/>
  <c r="AD35" i="2"/>
  <c r="AF35" i="2"/>
  <c r="AH35" i="2"/>
  <c r="AJ35" i="2"/>
  <c r="AL35" i="2"/>
  <c r="AN35" i="2"/>
  <c r="AP35" i="2"/>
  <c r="AR35" i="2"/>
  <c r="AT35" i="2"/>
  <c r="A36" i="2"/>
  <c r="B36" i="2"/>
  <c r="C36" i="2"/>
  <c r="D36" i="2"/>
  <c r="E36" i="2"/>
  <c r="F36" i="2"/>
  <c r="H36" i="2"/>
  <c r="K36" i="2"/>
  <c r="N36" i="2"/>
  <c r="Q36" i="2"/>
  <c r="T36" i="2"/>
  <c r="V36" i="2"/>
  <c r="Z36" i="2"/>
  <c r="AB36" i="2"/>
  <c r="AD36" i="2"/>
  <c r="AF36" i="2"/>
  <c r="AH36" i="2"/>
  <c r="AJ36" i="2"/>
  <c r="AL36" i="2"/>
  <c r="AN36" i="2"/>
  <c r="AP36" i="2"/>
  <c r="AR36" i="2"/>
  <c r="AT36" i="2"/>
  <c r="A37" i="2"/>
  <c r="B37" i="2"/>
  <c r="C37" i="2"/>
  <c r="D37" i="2"/>
  <c r="E37" i="2"/>
  <c r="F37" i="2"/>
  <c r="H37" i="2"/>
  <c r="K37" i="2"/>
  <c r="N37" i="2"/>
  <c r="Q37" i="2"/>
  <c r="T37" i="2"/>
  <c r="V37" i="2"/>
  <c r="Z37" i="2"/>
  <c r="AB37" i="2"/>
  <c r="AD37" i="2"/>
  <c r="AF37" i="2"/>
  <c r="AH37" i="2"/>
  <c r="AJ37" i="2"/>
  <c r="AL37" i="2"/>
  <c r="AN37" i="2"/>
  <c r="AP37" i="2"/>
  <c r="AR37" i="2"/>
  <c r="AT37" i="2"/>
  <c r="A38" i="2"/>
  <c r="B38" i="2"/>
  <c r="C38" i="2"/>
  <c r="D38" i="2"/>
  <c r="E38" i="2"/>
  <c r="F38" i="2"/>
  <c r="H38" i="2"/>
  <c r="K38" i="2"/>
  <c r="N38" i="2"/>
  <c r="Q38" i="2"/>
  <c r="T38" i="2"/>
  <c r="V38" i="2"/>
  <c r="Z38" i="2"/>
  <c r="AB38" i="2"/>
  <c r="AD38" i="2"/>
  <c r="AF38" i="2"/>
  <c r="AH38" i="2"/>
  <c r="AJ38" i="2"/>
  <c r="AL38" i="2"/>
  <c r="AN38" i="2"/>
  <c r="AP38" i="2"/>
  <c r="AR38" i="2"/>
  <c r="AT38" i="2"/>
  <c r="A39" i="2"/>
  <c r="B39" i="2"/>
  <c r="C39" i="2"/>
  <c r="D39" i="2"/>
  <c r="E39" i="2"/>
  <c r="F39" i="2"/>
  <c r="H39" i="2"/>
  <c r="K39" i="2"/>
  <c r="N39" i="2"/>
  <c r="Q39" i="2"/>
  <c r="T39" i="2"/>
  <c r="V39" i="2"/>
  <c r="Z39" i="2"/>
  <c r="AB39" i="2"/>
  <c r="AD39" i="2"/>
  <c r="AF39" i="2"/>
  <c r="AH39" i="2"/>
  <c r="AJ39" i="2"/>
  <c r="AL39" i="2"/>
  <c r="AN39" i="2"/>
  <c r="AP39" i="2"/>
  <c r="AR39" i="2"/>
  <c r="AT39" i="2"/>
  <c r="A40" i="2"/>
  <c r="B40" i="2"/>
  <c r="C40" i="2"/>
  <c r="D40" i="2"/>
  <c r="E40" i="2"/>
  <c r="F40" i="2"/>
  <c r="H40" i="2"/>
  <c r="K40" i="2"/>
  <c r="N40" i="2"/>
  <c r="Q40" i="2"/>
  <c r="T40" i="2"/>
  <c r="V40" i="2"/>
  <c r="Z40" i="2"/>
  <c r="AB40" i="2"/>
  <c r="AD40" i="2"/>
  <c r="AF40" i="2"/>
  <c r="AH40" i="2"/>
  <c r="AJ40" i="2"/>
  <c r="AL40" i="2"/>
  <c r="AN40" i="2"/>
  <c r="AP40" i="2"/>
  <c r="AR40" i="2"/>
  <c r="AT40" i="2"/>
  <c r="A41" i="2"/>
  <c r="B41" i="2"/>
  <c r="C41" i="2"/>
  <c r="D41" i="2"/>
  <c r="E41" i="2"/>
  <c r="F41" i="2"/>
  <c r="H41" i="2"/>
  <c r="K41" i="2"/>
  <c r="N41" i="2"/>
  <c r="Q41" i="2"/>
  <c r="T41" i="2"/>
  <c r="V41" i="2"/>
  <c r="Z41" i="2"/>
  <c r="AB41" i="2"/>
  <c r="AD41" i="2"/>
  <c r="AF41" i="2"/>
  <c r="AH41" i="2"/>
  <c r="AJ41" i="2"/>
  <c r="AL41" i="2"/>
  <c r="AN41" i="2"/>
  <c r="AP41" i="2"/>
  <c r="AR41" i="2"/>
  <c r="AT41" i="2"/>
  <c r="A42" i="2"/>
  <c r="B42" i="2"/>
  <c r="C42" i="2"/>
  <c r="D42" i="2"/>
  <c r="E42" i="2"/>
  <c r="F42" i="2"/>
  <c r="H42" i="2"/>
  <c r="K42" i="2"/>
  <c r="N42" i="2"/>
  <c r="Q42" i="2"/>
  <c r="T42" i="2"/>
  <c r="V42" i="2"/>
  <c r="Z42" i="2"/>
  <c r="AB42" i="2"/>
  <c r="AD42" i="2"/>
  <c r="AF42" i="2"/>
  <c r="AH42" i="2"/>
  <c r="AJ42" i="2"/>
  <c r="AL42" i="2"/>
  <c r="AN42" i="2"/>
  <c r="AP42" i="2"/>
  <c r="AR42" i="2"/>
  <c r="AT42" i="2"/>
  <c r="A43" i="2"/>
  <c r="B43" i="2"/>
  <c r="C43" i="2"/>
  <c r="D43" i="2"/>
  <c r="E43" i="2"/>
  <c r="F43" i="2"/>
  <c r="H43" i="2"/>
  <c r="K43" i="2"/>
  <c r="N43" i="2"/>
  <c r="Q43" i="2"/>
  <c r="T43" i="2"/>
  <c r="V43" i="2"/>
  <c r="Z43" i="2"/>
  <c r="AB43" i="2"/>
  <c r="AD43" i="2"/>
  <c r="AF43" i="2"/>
  <c r="AH43" i="2"/>
  <c r="AJ43" i="2"/>
  <c r="AL43" i="2"/>
  <c r="AN43" i="2"/>
  <c r="AP43" i="2"/>
  <c r="AR43" i="2"/>
  <c r="AT43" i="2"/>
</calcChain>
</file>

<file path=xl/sharedStrings.xml><?xml version="1.0" encoding="utf-8"?>
<sst xmlns="http://schemas.openxmlformats.org/spreadsheetml/2006/main" count="145" uniqueCount="106">
  <si>
    <t>symbole</t>
  </si>
  <si>
    <t>Unités</t>
  </si>
  <si>
    <t>Montage</t>
  </si>
  <si>
    <t>Itération 1</t>
  </si>
  <si>
    <t>Itération 2</t>
  </si>
  <si>
    <t>Itération 3</t>
  </si>
  <si>
    <t>Itération 4</t>
  </si>
  <si>
    <t>Itération 5</t>
  </si>
  <si>
    <t>Itération 6</t>
  </si>
  <si>
    <t>Itération 7</t>
  </si>
  <si>
    <t>Itération 8</t>
  </si>
  <si>
    <t>Itération 9</t>
  </si>
  <si>
    <t>Itération 10</t>
  </si>
  <si>
    <t>Itération 11</t>
  </si>
  <si>
    <t>Itération 12</t>
  </si>
  <si>
    <t>Itération 13</t>
  </si>
  <si>
    <t>Itération 14</t>
  </si>
  <si>
    <t>Itération 15</t>
  </si>
  <si>
    <t>Itération 16</t>
  </si>
  <si>
    <t>Effort en jeu</t>
  </si>
  <si>
    <t>N</t>
  </si>
  <si>
    <t>T°C environnement</t>
  </si>
  <si>
    <t>°C</t>
  </si>
  <si>
    <t>20°C</t>
  </si>
  <si>
    <t>à chaud</t>
  </si>
  <si>
    <t>à froid</t>
  </si>
  <si>
    <t>Flèche tête</t>
  </si>
  <si>
    <t>fte</t>
  </si>
  <si>
    <t>mm</t>
  </si>
  <si>
    <t>Flèche talon</t>
  </si>
  <si>
    <t>fta</t>
  </si>
  <si>
    <t>Allongement tirants</t>
  </si>
  <si>
    <t>δti</t>
  </si>
  <si>
    <t xml:space="preserve">Dilatation pile </t>
  </si>
  <si>
    <t>αpi</t>
  </si>
  <si>
    <t>Dilatation  tête</t>
  </si>
  <si>
    <t>αte</t>
  </si>
  <si>
    <t>Dilatation talon</t>
  </si>
  <si>
    <t>αta</t>
  </si>
  <si>
    <t>Dilatation rondelles</t>
  </si>
  <si>
    <t>αro</t>
  </si>
  <si>
    <t>Course dispo rondelles</t>
  </si>
  <si>
    <t>s</t>
  </si>
  <si>
    <t>Ecrasement rondelles sous T°C</t>
  </si>
  <si>
    <t>δl</t>
  </si>
  <si>
    <t>Epaisseur paquet initiale</t>
  </si>
  <si>
    <t>l</t>
  </si>
  <si>
    <t>Effort rondelles surplu</t>
  </si>
  <si>
    <t>Frs</t>
  </si>
  <si>
    <t>Talon</t>
  </si>
  <si>
    <t>E</t>
  </si>
  <si>
    <t>Igz</t>
  </si>
  <si>
    <t>entraxe</t>
  </si>
  <si>
    <t>D</t>
  </si>
  <si>
    <t>Tête</t>
  </si>
  <si>
    <t>Effort à chaud calculé par itération</t>
  </si>
  <si>
    <t>Effort à froid calculé</t>
  </si>
  <si>
    <t>Tirants</t>
  </si>
  <si>
    <t xml:space="preserve">L </t>
  </si>
  <si>
    <t xml:space="preserve">E </t>
  </si>
  <si>
    <t xml:space="preserve">S </t>
  </si>
  <si>
    <t>Limite supérieure imposée</t>
  </si>
  <si>
    <t>Limite inférieure imposée</t>
  </si>
  <si>
    <t>Marge</t>
  </si>
  <si>
    <t>Force tarage(N)</t>
  </si>
  <si>
    <t>Critère(%)</t>
  </si>
  <si>
    <t>marge%</t>
  </si>
  <si>
    <t>marge(mm)</t>
  </si>
  <si>
    <t>Paquet</t>
  </si>
  <si>
    <r>
      <rPr>
        <sz val="11"/>
        <color theme="1"/>
        <rFont val="Calibri"/>
        <family val="2"/>
      </rPr>
      <t>Ø</t>
    </r>
    <r>
      <rPr>
        <sz val="11"/>
        <color theme="1"/>
        <rFont val="Calibri"/>
        <family val="2"/>
        <scheme val="minor"/>
      </rPr>
      <t xml:space="preserve"> vis calculée (mm)</t>
    </r>
  </si>
  <si>
    <t>Delta chaud</t>
  </si>
  <si>
    <t>Delta T°C à froid</t>
  </si>
  <si>
    <t>Delta froid</t>
  </si>
  <si>
    <t>Øtaraudage tirant</t>
  </si>
  <si>
    <t>l (mm)</t>
  </si>
  <si>
    <t>hauteur(talon) p</t>
  </si>
  <si>
    <t>Delta T°C à chaud</t>
  </si>
  <si>
    <r>
      <t xml:space="preserve">Coeff </t>
    </r>
    <r>
      <rPr>
        <sz val="11"/>
        <color theme="1"/>
        <rFont val="Calibri"/>
        <family val="2"/>
      </rPr>
      <t>α</t>
    </r>
  </si>
  <si>
    <t>hauteur tête (p)</t>
  </si>
  <si>
    <t>L (mm)</t>
  </si>
  <si>
    <t>Coeff dilatation  tirant</t>
  </si>
  <si>
    <t xml:space="preserve">Ørondelles &gt;= Øvis </t>
  </si>
  <si>
    <t>largeur tete (h)</t>
  </si>
  <si>
    <t>ref</t>
  </si>
  <si>
    <t>De(mm)</t>
  </si>
  <si>
    <t>Di(mm)</t>
  </si>
  <si>
    <t>t(mm)</t>
  </si>
  <si>
    <t>ho(mm)</t>
  </si>
  <si>
    <t>course à 75%</t>
  </si>
  <si>
    <t>force à s=75% une rondelle</t>
  </si>
  <si>
    <t>nombre de rondelles nécessaire</t>
  </si>
  <si>
    <t>% écrasement à Ft</t>
  </si>
  <si>
    <t>épaisseur du paquet(mm)</t>
  </si>
  <si>
    <t>épaisseur totale paquet</t>
  </si>
  <si>
    <t>masse paquet rondelle (g)</t>
  </si>
  <si>
    <r>
      <rPr>
        <sz val="11"/>
        <color theme="1"/>
        <rFont val="Calibri"/>
        <family val="2"/>
      </rPr>
      <t>α</t>
    </r>
    <r>
      <rPr>
        <sz val="11"/>
        <color theme="1"/>
        <rFont val="Calibri"/>
        <family val="2"/>
        <scheme val="minor"/>
      </rPr>
      <t xml:space="preserve"> rondelle à froid</t>
    </r>
  </si>
  <si>
    <t>α rondelle à chaud</t>
  </si>
  <si>
    <t>Øvis selon Di</t>
  </si>
  <si>
    <t>Igz (tête)</t>
  </si>
  <si>
    <t>L1(mm)</t>
  </si>
  <si>
    <t>Flèche tête (montage)</t>
  </si>
  <si>
    <t>course dispo rondelles</t>
  </si>
  <si>
    <t>Longueur tirants(mm)</t>
  </si>
  <si>
    <t>Longueur tirant dilaté</t>
  </si>
  <si>
    <t>Igz(talon)</t>
  </si>
  <si>
    <t>Flèche talon (montage)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</si>
</sst>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/>
    <xf numFmtId="0" fontId="0" fillId="3" borderId="4" xfId="0" applyFill="1" applyBorder="1"/>
    <xf numFmtId="0" fontId="0" fillId="3" borderId="5" xfId="0" applyFill="1" applyBorder="1"/>
    <xf numFmtId="0" fontId="0" fillId="0" borderId="6" xfId="0" applyFill="1" applyBorder="1"/>
    <xf numFmtId="0" fontId="0" fillId="2" borderId="7" xfId="0" applyFill="1" applyBorder="1" applyAlignment="1">
      <alignment horizontal="center"/>
    </xf>
    <xf numFmtId="0" fontId="0" fillId="3" borderId="5" xfId="0" applyFill="1" applyBorder="1" applyAlignment="1"/>
    <xf numFmtId="0" fontId="0" fillId="3" borderId="8" xfId="0" applyFill="1" applyBorder="1" applyAlignment="1"/>
    <xf numFmtId="0" fontId="0" fillId="0" borderId="6" xfId="0" applyFill="1" applyBorder="1" applyAlignment="1"/>
    <xf numFmtId="0" fontId="0" fillId="3" borderId="9" xfId="0" applyFill="1" applyBorder="1" applyAlignment="1"/>
    <xf numFmtId="3" fontId="0" fillId="3" borderId="4" xfId="0" applyNumberFormat="1" applyFill="1" applyBorder="1" applyAlignment="1">
      <alignment horizontal="center"/>
    </xf>
    <xf numFmtId="3" fontId="0" fillId="3" borderId="5" xfId="0" applyNumberFormat="1" applyFill="1" applyBorder="1" applyAlignment="1">
      <alignment horizontal="center"/>
    </xf>
    <xf numFmtId="3" fontId="0" fillId="0" borderId="6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1" xfId="0" applyFill="1" applyBorder="1"/>
    <xf numFmtId="0" fontId="0" fillId="4" borderId="5" xfId="0" applyFill="1" applyBorder="1"/>
    <xf numFmtId="0" fontId="0" fillId="4" borderId="10" xfId="0" applyFill="1" applyBorder="1"/>
    <xf numFmtId="0" fontId="0" fillId="4" borderId="9" xfId="0" applyFill="1" applyBorder="1"/>
    <xf numFmtId="0" fontId="0" fillId="4" borderId="4" xfId="0" applyFill="1" applyBorder="1"/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1" xfId="0" applyFill="1" applyBorder="1"/>
    <xf numFmtId="0" fontId="0" fillId="5" borderId="5" xfId="0" applyFill="1" applyBorder="1"/>
    <xf numFmtId="0" fontId="0" fillId="5" borderId="10" xfId="0" applyFill="1" applyBorder="1"/>
    <xf numFmtId="0" fontId="0" fillId="5" borderId="9" xfId="0" applyFill="1" applyBorder="1"/>
    <xf numFmtId="0" fontId="0" fillId="5" borderId="4" xfId="0" applyFill="1" applyBorder="1"/>
    <xf numFmtId="0" fontId="0" fillId="6" borderId="1" xfId="0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6" borderId="1" xfId="0" applyFill="1" applyBorder="1"/>
    <xf numFmtId="0" fontId="0" fillId="6" borderId="5" xfId="0" applyFill="1" applyBorder="1"/>
    <xf numFmtId="0" fontId="0" fillId="6" borderId="10" xfId="0" applyFill="1" applyBorder="1"/>
    <xf numFmtId="0" fontId="0" fillId="6" borderId="9" xfId="0" applyFill="1" applyBorder="1"/>
    <xf numFmtId="0" fontId="0" fillId="6" borderId="4" xfId="0" applyFill="1" applyBorder="1"/>
    <xf numFmtId="0" fontId="0" fillId="7" borderId="1" xfId="0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0" fillId="7" borderId="1" xfId="0" applyFill="1" applyBorder="1"/>
    <xf numFmtId="0" fontId="0" fillId="7" borderId="4" xfId="0" applyFill="1" applyBorder="1"/>
    <xf numFmtId="11" fontId="0" fillId="7" borderId="11" xfId="0" applyNumberFormat="1" applyFill="1" applyBorder="1"/>
    <xf numFmtId="0" fontId="0" fillId="7" borderId="5" xfId="0" applyFill="1" applyBorder="1"/>
    <xf numFmtId="0" fontId="0" fillId="8" borderId="1" xfId="0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1" xfId="0" applyFont="1" applyFill="1" applyBorder="1"/>
    <xf numFmtId="0" fontId="0" fillId="8" borderId="4" xfId="0" applyFill="1" applyBorder="1"/>
    <xf numFmtId="0" fontId="0" fillId="8" borderId="5" xfId="0" applyFill="1" applyBorder="1"/>
    <xf numFmtId="0" fontId="0" fillId="9" borderId="12" xfId="0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0" fontId="1" fillId="9" borderId="14" xfId="0" applyFont="1" applyFill="1" applyBorder="1" applyAlignment="1">
      <alignment horizontal="center"/>
    </xf>
    <xf numFmtId="0" fontId="1" fillId="9" borderId="12" xfId="0" applyFont="1" applyFill="1" applyBorder="1"/>
    <xf numFmtId="0" fontId="0" fillId="9" borderId="4" xfId="0" applyFill="1" applyBorder="1"/>
    <xf numFmtId="0" fontId="0" fillId="9" borderId="5" xfId="0" applyFill="1" applyBorder="1"/>
    <xf numFmtId="0" fontId="0" fillId="10" borderId="1" xfId="0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/>
    <xf numFmtId="0" fontId="0" fillId="10" borderId="15" xfId="0" applyFill="1" applyBorder="1"/>
    <xf numFmtId="11" fontId="0" fillId="10" borderId="15" xfId="0" applyNumberFormat="1" applyFill="1" applyBorder="1"/>
    <xf numFmtId="0" fontId="0" fillId="10" borderId="16" xfId="0" applyFill="1" applyBorder="1"/>
    <xf numFmtId="0" fontId="0" fillId="11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1" borderId="1" xfId="0" applyFill="1" applyBorder="1"/>
    <xf numFmtId="2" fontId="0" fillId="11" borderId="5" xfId="0" applyNumberForma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2" fontId="0" fillId="11" borderId="9" xfId="0" applyNumberFormat="1" applyFill="1" applyBorder="1" applyAlignment="1">
      <alignment horizontal="center" vertical="center"/>
    </xf>
    <xf numFmtId="2" fontId="0" fillId="0" borderId="6" xfId="0" applyNumberFormat="1" applyFill="1" applyBorder="1" applyAlignment="1">
      <alignment vertical="center"/>
    </xf>
    <xf numFmtId="0" fontId="0" fillId="12" borderId="1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2" borderId="1" xfId="0" applyFill="1" applyBorder="1"/>
    <xf numFmtId="0" fontId="0" fillId="12" borderId="4" xfId="0" applyFill="1" applyBorder="1"/>
    <xf numFmtId="11" fontId="0" fillId="12" borderId="4" xfId="0" applyNumberFormat="1" applyFill="1" applyBorder="1"/>
    <xf numFmtId="0" fontId="0" fillId="12" borderId="5" xfId="0" applyFill="1" applyBorder="1"/>
    <xf numFmtId="0" fontId="0" fillId="13" borderId="1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3" borderId="1" xfId="0" applyFill="1" applyBorder="1"/>
    <xf numFmtId="4" fontId="0" fillId="13" borderId="5" xfId="0" applyNumberFormat="1" applyFill="1" applyBorder="1" applyAlignment="1">
      <alignment horizontal="center" vertical="center"/>
    </xf>
    <xf numFmtId="4" fontId="0" fillId="13" borderId="8" xfId="0" applyNumberFormat="1" applyFill="1" applyBorder="1" applyAlignment="1">
      <alignment horizontal="center" vertical="center"/>
    </xf>
    <xf numFmtId="4" fontId="0" fillId="13" borderId="9" xfId="0" applyNumberFormat="1" applyFill="1" applyBorder="1" applyAlignment="1">
      <alignment horizontal="center" vertical="center"/>
    </xf>
    <xf numFmtId="4" fontId="0" fillId="0" borderId="6" xfId="0" applyNumberFormat="1" applyFill="1" applyBorder="1" applyAlignment="1">
      <alignment vertical="center"/>
    </xf>
    <xf numFmtId="0" fontId="0" fillId="14" borderId="1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14" borderId="1" xfId="0" applyFill="1" applyBorder="1"/>
    <xf numFmtId="0" fontId="0" fillId="14" borderId="4" xfId="0" applyFill="1" applyBorder="1"/>
    <xf numFmtId="0" fontId="0" fillId="15" borderId="4" xfId="0" applyFill="1" applyBorder="1"/>
    <xf numFmtId="0" fontId="0" fillId="15" borderId="5" xfId="0" applyFill="1" applyBorder="1"/>
    <xf numFmtId="0" fontId="0" fillId="16" borderId="15" xfId="0" applyFill="1" applyBorder="1" applyAlignment="1">
      <alignment horizontal="center" vertical="center"/>
    </xf>
    <xf numFmtId="0" fontId="0" fillId="16" borderId="4" xfId="0" applyFill="1" applyBorder="1"/>
    <xf numFmtId="3" fontId="0" fillId="0" borderId="4" xfId="0" applyNumberFormat="1" applyBorder="1"/>
    <xf numFmtId="0" fontId="0" fillId="16" borderId="17" xfId="0" applyFill="1" applyBorder="1" applyAlignment="1">
      <alignment horizontal="center" vertical="center"/>
    </xf>
    <xf numFmtId="2" fontId="0" fillId="16" borderId="4" xfId="0" applyNumberFormat="1" applyFill="1" applyBorder="1"/>
    <xf numFmtId="0" fontId="0" fillId="0" borderId="4" xfId="0" applyBorder="1"/>
    <xf numFmtId="0" fontId="0" fillId="16" borderId="11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/>
    </xf>
    <xf numFmtId="0" fontId="0" fillId="17" borderId="8" xfId="0" applyFill="1" applyBorder="1" applyAlignment="1">
      <alignment horizontal="center"/>
    </xf>
    <xf numFmtId="0" fontId="0" fillId="17" borderId="9" xfId="0" applyFill="1" applyBorder="1" applyAlignment="1">
      <alignment horizontal="center"/>
    </xf>
    <xf numFmtId="2" fontId="0" fillId="0" borderId="4" xfId="0" applyNumberFormat="1" applyBorder="1"/>
    <xf numFmtId="3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/>
    <xf numFmtId="0" fontId="0" fillId="0" borderId="4" xfId="0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0" borderId="16" xfId="0" applyBorder="1"/>
    <xf numFmtId="0" fontId="0" fillId="16" borderId="4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9" fontId="0" fillId="0" borderId="11" xfId="0" applyNumberFormat="1" applyBorder="1" applyAlignment="1">
      <alignment horizontal="center"/>
    </xf>
    <xf numFmtId="9" fontId="0" fillId="0" borderId="4" xfId="0" applyNumberFormat="1" applyBorder="1"/>
    <xf numFmtId="0" fontId="0" fillId="0" borderId="4" xfId="0" applyBorder="1" applyAlignment="1">
      <alignment horizontal="center"/>
    </xf>
    <xf numFmtId="0" fontId="1" fillId="0" borderId="18" xfId="0" applyFont="1" applyFill="1" applyBorder="1" applyAlignment="1"/>
    <xf numFmtId="0" fontId="0" fillId="0" borderId="18" xfId="0" applyFill="1" applyBorder="1"/>
    <xf numFmtId="0" fontId="0" fillId="16" borderId="9" xfId="0" applyFill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16" borderId="4" xfId="0" applyFont="1" applyFill="1" applyBorder="1" applyAlignment="1">
      <alignment horizontal="center"/>
    </xf>
    <xf numFmtId="11" fontId="0" fillId="0" borderId="4" xfId="0" applyNumberFormat="1" applyBorder="1"/>
    <xf numFmtId="0" fontId="1" fillId="16" borderId="16" xfId="0" applyFont="1" applyFill="1" applyBorder="1" applyAlignment="1">
      <alignment horizontal="center" vertical="center"/>
    </xf>
    <xf numFmtId="0" fontId="0" fillId="16" borderId="19" xfId="0" applyFont="1" applyFill="1" applyBorder="1" applyAlignment="1">
      <alignment horizontal="center" vertical="center"/>
    </xf>
    <xf numFmtId="0" fontId="0" fillId="16" borderId="20" xfId="0" applyFont="1" applyFill="1" applyBorder="1" applyAlignment="1">
      <alignment horizontal="center" vertical="center"/>
    </xf>
    <xf numFmtId="3" fontId="0" fillId="0" borderId="4" xfId="0" applyNumberFormat="1" applyFill="1" applyBorder="1"/>
    <xf numFmtId="0" fontId="0" fillId="16" borderId="6" xfId="0" applyFont="1" applyFill="1" applyBorder="1" applyAlignment="1">
      <alignment horizontal="center" vertical="center"/>
    </xf>
    <xf numFmtId="0" fontId="0" fillId="16" borderId="0" xfId="0" applyFont="1" applyFill="1" applyBorder="1" applyAlignment="1">
      <alignment horizontal="center" vertical="center"/>
    </xf>
    <xf numFmtId="0" fontId="0" fillId="16" borderId="21" xfId="0" applyFont="1" applyFill="1" applyBorder="1" applyAlignment="1">
      <alignment horizontal="center" vertical="center"/>
    </xf>
    <xf numFmtId="0" fontId="0" fillId="16" borderId="22" xfId="0" applyFont="1" applyFill="1" applyBorder="1" applyAlignment="1">
      <alignment horizontal="center" vertical="center"/>
    </xf>
    <xf numFmtId="0" fontId="0" fillId="16" borderId="18" xfId="0" applyFont="1" applyFill="1" applyBorder="1" applyAlignment="1">
      <alignment horizontal="center" vertical="center"/>
    </xf>
    <xf numFmtId="0" fontId="0" fillId="16" borderId="23" xfId="0" applyFont="1" applyFill="1" applyBorder="1" applyAlignment="1">
      <alignment horizontal="center" vertical="center"/>
    </xf>
    <xf numFmtId="0" fontId="0" fillId="16" borderId="16" xfId="0" applyFill="1" applyBorder="1" applyAlignment="1">
      <alignment horizontal="center" vertical="center"/>
    </xf>
    <xf numFmtId="0" fontId="0" fillId="16" borderId="20" xfId="0" applyFill="1" applyBorder="1" applyAlignment="1">
      <alignment horizontal="center" vertical="center"/>
    </xf>
    <xf numFmtId="0" fontId="0" fillId="16" borderId="19" xfId="0" applyFill="1" applyBorder="1" applyAlignment="1">
      <alignment horizontal="center" vertical="center"/>
    </xf>
    <xf numFmtId="0" fontId="1" fillId="16" borderId="2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16" borderId="6" xfId="0" applyFill="1" applyBorder="1" applyAlignment="1">
      <alignment horizontal="center" vertical="center"/>
    </xf>
    <xf numFmtId="0" fontId="0" fillId="16" borderId="21" xfId="0" applyFill="1" applyBorder="1" applyAlignment="1">
      <alignment horizontal="center" vertical="center"/>
    </xf>
    <xf numFmtId="0" fontId="0" fillId="16" borderId="22" xfId="0" applyFill="1" applyBorder="1" applyAlignment="1">
      <alignment horizontal="center" vertical="center"/>
    </xf>
    <xf numFmtId="0" fontId="0" fillId="16" borderId="18" xfId="0" applyFill="1" applyBorder="1" applyAlignment="1">
      <alignment horizontal="center" vertical="center"/>
    </xf>
    <xf numFmtId="0" fontId="0" fillId="16" borderId="23" xfId="0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0" fontId="1" fillId="16" borderId="23" xfId="0" applyFont="1" applyFill="1" applyBorder="1" applyAlignment="1">
      <alignment horizontal="center" vertical="center"/>
    </xf>
    <xf numFmtId="0" fontId="0" fillId="0" borderId="15" xfId="0" applyBorder="1"/>
    <xf numFmtId="0" fontId="0" fillId="0" borderId="19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1" fontId="0" fillId="0" borderId="16" xfId="0" applyNumberFormat="1" applyBorder="1" applyAlignment="1">
      <alignment horizontal="center"/>
    </xf>
    <xf numFmtId="11" fontId="0" fillId="0" borderId="20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0" fontId="0" fillId="0" borderId="6" xfId="0" applyBorder="1" applyAlignment="1"/>
    <xf numFmtId="0" fontId="0" fillId="0" borderId="0" xfId="0" applyBorder="1" applyAlignment="1"/>
    <xf numFmtId="0" fontId="0" fillId="0" borderId="17" xfId="0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11" fontId="0" fillId="0" borderId="6" xfId="0" applyNumberFormat="1" applyBorder="1" applyAlignment="1">
      <alignment horizontal="center"/>
    </xf>
    <xf numFmtId="11" fontId="0" fillId="0" borderId="21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21" xfId="0" applyNumberFormat="1" applyBorder="1" applyAlignment="1">
      <alignment horizontal="center"/>
    </xf>
    <xf numFmtId="0" fontId="0" fillId="0" borderId="21" xfId="0" applyBorder="1"/>
    <xf numFmtId="0" fontId="0" fillId="0" borderId="23" xfId="0" applyBorder="1"/>
    <xf numFmtId="0" fontId="0" fillId="0" borderId="18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11" fontId="0" fillId="0" borderId="22" xfId="0" applyNumberFormat="1" applyBorder="1" applyAlignment="1">
      <alignment horizontal="center"/>
    </xf>
    <xf numFmtId="11" fontId="0" fillId="0" borderId="23" xfId="0" applyNumberFormat="1" applyBorder="1" applyAlignment="1">
      <alignment horizontal="center"/>
    </xf>
    <xf numFmtId="2" fontId="0" fillId="0" borderId="22" xfId="0" applyNumberFormat="1" applyBorder="1" applyAlignment="1">
      <alignment horizontal="center"/>
    </xf>
    <xf numFmtId="2" fontId="0" fillId="0" borderId="2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485375138918445E-2"/>
          <c:y val="3.6598336202881027E-2"/>
          <c:w val="0.77805141203713413"/>
          <c:h val="0.85631722251307019"/>
        </c:manualLayout>
      </c:layout>
      <c:scatterChart>
        <c:scatterStyle val="smoothMarker"/>
        <c:varyColors val="0"/>
        <c:ser>
          <c:idx val="0"/>
          <c:order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trendline>
            <c:trendlineType val="movingAvg"/>
            <c:period val="2"/>
            <c:dispRSqr val="0"/>
            <c:dispEq val="0"/>
          </c:trendline>
          <c:yVal>
            <c:numRef>
              <c:f>'calcul itératif OK'!$J$3:$X$3</c:f>
              <c:numCache>
                <c:formatCode>#,##0</c:formatCode>
                <c:ptCount val="15"/>
                <c:pt idx="0">
                  <c:v>71825.348741333335</c:v>
                </c:pt>
                <c:pt idx="1">
                  <c:v>64181.299760936687</c:v>
                </c:pt>
                <c:pt idx="2">
                  <c:v>69611.6828498705</c:v>
                </c:pt>
                <c:pt idx="3">
                  <c:v>65753.902690663803</c:v>
                </c:pt>
                <c:pt idx="4">
                  <c:v>68494.495299516158</c:v>
                </c:pt>
                <c:pt idx="5">
                  <c:v>66547.560135320426</c:v>
                </c:pt>
                <c:pt idx="6">
                  <c:v>67930.675787511136</c:v>
                </c:pt>
                <c:pt idx="7">
                  <c:v>66948.101255746908</c:v>
                </c:pt>
                <c:pt idx="8">
                  <c:v>67646.128719280066</c:v>
                </c:pt>
                <c:pt idx="9">
                  <c:v>67150.245380057255</c:v>
                </c:pt>
                <c:pt idx="10">
                  <c:v>67502.52419280498</c:v>
                </c:pt>
                <c:pt idx="11">
                  <c:v>67252.26298801144</c:v>
                </c:pt>
                <c:pt idx="12">
                  <c:v>67430.050207561217</c:v>
                </c:pt>
                <c:pt idx="13">
                  <c:v>67303.748987756422</c:v>
                </c:pt>
                <c:pt idx="14">
                  <c:v>67393.474211901193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847936"/>
        <c:axId val="76222464"/>
      </c:scatterChart>
      <c:valAx>
        <c:axId val="75847936"/>
        <c:scaling>
          <c:orientation val="minMax"/>
        </c:scaling>
        <c:delete val="0"/>
        <c:axPos val="b"/>
        <c:numFmt formatCode="#,##0" sourceLinked="1"/>
        <c:majorTickMark val="out"/>
        <c:minorTickMark val="none"/>
        <c:tickLblPos val="nextTo"/>
        <c:crossAx val="76222464"/>
        <c:crosses val="autoZero"/>
        <c:crossBetween val="midCat"/>
      </c:valAx>
      <c:valAx>
        <c:axId val="7622246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7584793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74523160956231826"/>
          <c:y val="0.66703886308059201"/>
          <c:w val="0.23968552429791543"/>
          <c:h val="0.12706484593484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5935630996945054E-2"/>
          <c:y val="2.8924653444974517E-2"/>
          <c:w val="0.67776819700816082"/>
          <c:h val="0.87093558894396994"/>
        </c:manualLayout>
      </c:layout>
      <c:scatterChart>
        <c:scatterStyle val="smoothMarker"/>
        <c:varyColors val="0"/>
        <c:ser>
          <c:idx val="0"/>
          <c:order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trendline>
            <c:trendlineType val="movingAvg"/>
            <c:period val="2"/>
            <c:dispRSqr val="0"/>
            <c:dispEq val="0"/>
          </c:trendline>
          <c:yVal>
            <c:numRef>
              <c:f>'calcul itératif OK'!$AB$3:$AP$3</c:f>
              <c:numCache>
                <c:formatCode>#,##0</c:formatCode>
                <c:ptCount val="15"/>
                <c:pt idx="0">
                  <c:v>66353.588651786049</c:v>
                </c:pt>
                <c:pt idx="1">
                  <c:v>62596.714326232948</c:v>
                </c:pt>
                <c:pt idx="2">
                  <c:v>65265.622761677667</c:v>
                </c:pt>
                <c:pt idx="3">
                  <c:v>63369.612509660714</c:v>
                </c:pt>
                <c:pt idx="4">
                  <c:v>64716.550766519416</c:v>
                </c:pt>
                <c:pt idx="5">
                  <c:v>63759.676896317724</c:v>
                </c:pt>
                <c:pt idx="6">
                  <c:v>64439.446439437037</c:v>
                </c:pt>
                <c:pt idx="7">
                  <c:v>63956.533647957796</c:v>
                </c:pt>
                <c:pt idx="8">
                  <c:v>64299.598097571332</c:v>
                </c:pt>
                <c:pt idx="9">
                  <c:v>64055.882837455472</c:v>
                </c:pt>
                <c:pt idx="10">
                  <c:v>64229.019774495297</c:v>
                </c:pt>
                <c:pt idx="11">
                  <c:v>64106.02214622499</c:v>
                </c:pt>
                <c:pt idx="12">
                  <c:v>64193.400477035131</c:v>
                </c:pt>
                <c:pt idx="13">
                  <c:v>64131.326331358214</c:v>
                </c:pt>
                <c:pt idx="14">
                  <c:v>64175.424216105996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260096"/>
        <c:axId val="76261632"/>
      </c:scatterChart>
      <c:valAx>
        <c:axId val="76260096"/>
        <c:scaling>
          <c:orientation val="minMax"/>
        </c:scaling>
        <c:delete val="0"/>
        <c:axPos val="b"/>
        <c:majorTickMark val="out"/>
        <c:minorTickMark val="none"/>
        <c:tickLblPos val="nextTo"/>
        <c:crossAx val="76261632"/>
        <c:crosses val="autoZero"/>
        <c:crossBetween val="midCat"/>
      </c:valAx>
      <c:valAx>
        <c:axId val="7626163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7626009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2390223097112858"/>
          <c:y val="0.41647455526392535"/>
          <c:w val="0.1760977242432227"/>
          <c:h val="0.1268976027358467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17</xdr:row>
      <xdr:rowOff>95249</xdr:rowOff>
    </xdr:from>
    <xdr:to>
      <xdr:col>17</xdr:col>
      <xdr:colOff>695325</xdr:colOff>
      <xdr:row>35</xdr:row>
      <xdr:rowOff>128586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25</xdr:col>
      <xdr:colOff>95250</xdr:colOff>
      <xdr:row>17</xdr:row>
      <xdr:rowOff>76199</xdr:rowOff>
    </xdr:from>
    <xdr:to>
      <xdr:col>35</xdr:col>
      <xdr:colOff>733426</xdr:colOff>
      <xdr:row>35</xdr:row>
      <xdr:rowOff>114300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\nouvelle_feui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Resultats"/>
      <sheetName val="Modifications"/>
      <sheetName val="Composants"/>
      <sheetName val="Matériaux"/>
      <sheetName val="Rondelles"/>
      <sheetName val="Filetage"/>
      <sheetName val="Barres"/>
      <sheetName val="Dimensionnement"/>
      <sheetName val="RondellesRessort"/>
      <sheetName val="Dilatation"/>
      <sheetName val="Divers"/>
      <sheetName val="nouvelle_feuille FAUSSE"/>
      <sheetName val="meilleurs rondelles"/>
      <sheetName val="calcul itératif OK"/>
    </sheetNames>
    <sheetDataSet>
      <sheetData sheetId="0">
        <row r="58">
          <cell r="E58">
            <v>50000</v>
          </cell>
          <cell r="I58">
            <v>70000</v>
          </cell>
        </row>
      </sheetData>
      <sheetData sheetId="1">
        <row r="38">
          <cell r="E38">
            <v>125</v>
          </cell>
        </row>
      </sheetData>
      <sheetData sheetId="2"/>
      <sheetData sheetId="3">
        <row r="6">
          <cell r="C6" t="str">
            <v xml:space="preserve"> </v>
          </cell>
          <cell r="D6" t="str">
            <v xml:space="preserve"> </v>
          </cell>
          <cell r="E6" t="str">
            <v xml:space="preserve"> </v>
          </cell>
          <cell r="F6" t="str">
            <v xml:space="preserve"> </v>
          </cell>
          <cell r="G6" t="str">
            <v xml:space="preserve"> </v>
          </cell>
          <cell r="H6" t="str">
            <v xml:space="preserve"> </v>
          </cell>
          <cell r="I6" t="str">
            <v xml:space="preserve"> </v>
          </cell>
        </row>
        <row r="7">
          <cell r="B7" t="str">
            <v>Appui ponctuel talon</v>
          </cell>
          <cell r="C7" t="str">
            <v>Acier C45</v>
          </cell>
          <cell r="D7" t="str">
            <v/>
          </cell>
        </row>
        <row r="8">
          <cell r="B8" t="str">
            <v>Barre électrique</v>
          </cell>
          <cell r="C8" t="str">
            <v>Cuivre ETP R240</v>
          </cell>
          <cell r="D8">
            <v>5</v>
          </cell>
          <cell r="E8" t="str">
            <v xml:space="preserve"> </v>
          </cell>
        </row>
        <row r="9">
          <cell r="B9" t="str">
            <v>Boite à eau</v>
          </cell>
          <cell r="C9" t="str">
            <v>Aluminium 6063 T6</v>
          </cell>
          <cell r="D9">
            <v>34</v>
          </cell>
          <cell r="E9" t="str">
            <v xml:space="preserve"> </v>
          </cell>
        </row>
        <row r="10">
          <cell r="B10" t="str">
            <v>Cylindre d'appui</v>
          </cell>
          <cell r="C10" t="str">
            <v>Acier C45</v>
          </cell>
          <cell r="D10">
            <v>62.5</v>
          </cell>
          <cell r="E10" t="str">
            <v xml:space="preserve"> </v>
          </cell>
          <cell r="F10" t="str">
            <v xml:space="preserve"> </v>
          </cell>
          <cell r="G10" t="str">
            <v xml:space="preserve"> </v>
          </cell>
        </row>
        <row r="11">
          <cell r="B11" t="str">
            <v>Flasque</v>
          </cell>
          <cell r="C11" t="str">
            <v>Cuivre ETP R250</v>
          </cell>
          <cell r="D11">
            <v>10</v>
          </cell>
          <cell r="E11" t="str">
            <v xml:space="preserve"> </v>
          </cell>
          <cell r="F11" t="str">
            <v xml:space="preserve"> </v>
          </cell>
          <cell r="G11" t="str">
            <v xml:space="preserve"> </v>
          </cell>
        </row>
        <row r="12">
          <cell r="B12" t="str">
            <v>Plaque isolante</v>
          </cell>
          <cell r="C12" t="str">
            <v>UPGM 203</v>
          </cell>
          <cell r="D12">
            <v>15</v>
          </cell>
          <cell r="E12" t="str">
            <v xml:space="preserve"> </v>
          </cell>
          <cell r="F12" t="str">
            <v xml:space="preserve"> </v>
          </cell>
          <cell r="G12" t="str">
            <v xml:space="preserve"> </v>
          </cell>
        </row>
        <row r="13">
          <cell r="B13" t="str">
            <v>Rondelle plate tirant</v>
          </cell>
          <cell r="C13" t="str">
            <v>Acier zingué</v>
          </cell>
          <cell r="D13">
            <v>2.5</v>
          </cell>
          <cell r="E13" t="str">
            <v xml:space="preserve"> </v>
          </cell>
          <cell r="F13" t="str">
            <v xml:space="preserve"> </v>
          </cell>
          <cell r="G13" t="str">
            <v xml:space="preserve"> </v>
          </cell>
        </row>
        <row r="14">
          <cell r="B14" t="str">
            <v>Rondelle plate vis</v>
          </cell>
          <cell r="C14" t="str">
            <v>Acier zingué</v>
          </cell>
          <cell r="D14">
            <v>4</v>
          </cell>
          <cell r="E14" t="str">
            <v xml:space="preserve"> </v>
          </cell>
          <cell r="F14" t="str">
            <v xml:space="preserve"> </v>
          </cell>
          <cell r="G14" t="str">
            <v xml:space="preserve"> </v>
          </cell>
        </row>
        <row r="15">
          <cell r="B15" t="str">
            <v>Rondelles ressorts</v>
          </cell>
          <cell r="C15" t="str">
            <v>Acier 51CrV4</v>
          </cell>
          <cell r="D15">
            <v>30.026713832642109</v>
          </cell>
          <cell r="E15" t="str">
            <v xml:space="preserve"> </v>
          </cell>
          <cell r="F15" t="str">
            <v xml:space="preserve"> </v>
          </cell>
          <cell r="G15" t="str">
            <v xml:space="preserve"> </v>
          </cell>
        </row>
        <row r="16">
          <cell r="B16" t="str">
            <v>Talon</v>
          </cell>
          <cell r="C16" t="str">
            <v>Acier C45</v>
          </cell>
          <cell r="D16">
            <v>40</v>
          </cell>
          <cell r="E16" t="str">
            <v xml:space="preserve"> </v>
          </cell>
          <cell r="F16" t="str">
            <v xml:space="preserve"> </v>
          </cell>
          <cell r="G16" t="str">
            <v xml:space="preserve"> </v>
          </cell>
          <cell r="H16">
            <v>60</v>
          </cell>
          <cell r="I16">
            <v>260</v>
          </cell>
          <cell r="J16">
            <v>220</v>
          </cell>
        </row>
        <row r="17">
          <cell r="B17" t="str">
            <v>Tête</v>
          </cell>
          <cell r="C17" t="str">
            <v>Acier C45</v>
          </cell>
          <cell r="D17">
            <v>45</v>
          </cell>
          <cell r="E17" t="str">
            <v xml:space="preserve"> </v>
          </cell>
          <cell r="F17" t="str">
            <v xml:space="preserve"> </v>
          </cell>
          <cell r="G17" t="str">
            <v xml:space="preserve"> </v>
          </cell>
          <cell r="H17">
            <v>60</v>
          </cell>
          <cell r="I17">
            <v>260</v>
          </cell>
          <cell r="J17">
            <v>220</v>
          </cell>
        </row>
        <row r="18">
          <cell r="B18" t="str">
            <v>Vis de Pression</v>
          </cell>
          <cell r="C18" t="str">
            <v>Acier C45</v>
          </cell>
          <cell r="D18">
            <v>5</v>
          </cell>
          <cell r="E18" t="str">
            <v xml:space="preserve"> </v>
          </cell>
          <cell r="F18" t="str">
            <v xml:space="preserve"> </v>
          </cell>
          <cell r="G18" t="str">
            <v xml:space="preserve"> </v>
          </cell>
        </row>
        <row r="19">
          <cell r="B19" t="str">
            <v>Thy Ø63 (5STP 12K6500)</v>
          </cell>
          <cell r="C19" t="str">
            <v>Cuivre ETP R240</v>
          </cell>
          <cell r="D19">
            <v>35</v>
          </cell>
          <cell r="E19">
            <v>45000</v>
          </cell>
          <cell r="F19">
            <v>60000</v>
          </cell>
          <cell r="G19">
            <v>60000</v>
          </cell>
          <cell r="H19">
            <v>60</v>
          </cell>
          <cell r="I19">
            <v>230</v>
          </cell>
          <cell r="J19">
            <v>190</v>
          </cell>
          <cell r="K19">
            <v>31.5</v>
          </cell>
          <cell r="L19">
            <v>63</v>
          </cell>
        </row>
        <row r="20">
          <cell r="B20" t="str">
            <v>Thy Ø78 (5STP 18M6500)</v>
          </cell>
          <cell r="C20" t="str">
            <v>Cuivre ETP R240</v>
          </cell>
          <cell r="D20">
            <v>35</v>
          </cell>
          <cell r="E20">
            <v>63000</v>
          </cell>
          <cell r="F20">
            <v>84000</v>
          </cell>
          <cell r="G20">
            <v>84000</v>
          </cell>
          <cell r="H20">
            <v>60</v>
          </cell>
          <cell r="I20">
            <v>230</v>
          </cell>
          <cell r="J20">
            <v>190</v>
          </cell>
          <cell r="K20">
            <v>39</v>
          </cell>
          <cell r="L20">
            <v>78</v>
          </cell>
        </row>
        <row r="21">
          <cell r="B21" t="str">
            <v>Thy Ø110 (5STP 52U5200)</v>
          </cell>
          <cell r="C21" t="str">
            <v>Cuivre ETP R240</v>
          </cell>
          <cell r="D21">
            <v>35</v>
          </cell>
          <cell r="E21">
            <v>120000</v>
          </cell>
          <cell r="F21">
            <v>160000</v>
          </cell>
          <cell r="G21">
            <v>160000</v>
          </cell>
          <cell r="H21">
            <v>60</v>
          </cell>
          <cell r="I21">
            <v>230</v>
          </cell>
          <cell r="J21">
            <v>190</v>
          </cell>
          <cell r="K21">
            <v>55</v>
          </cell>
          <cell r="L21">
            <v>110</v>
          </cell>
        </row>
        <row r="22">
          <cell r="B22" t="str">
            <v>Thy Ø100 (5STP 26N6500)</v>
          </cell>
          <cell r="C22" t="str">
            <v>Cuivre ETP R240</v>
          </cell>
          <cell r="D22">
            <v>35</v>
          </cell>
          <cell r="E22">
            <v>81000</v>
          </cell>
          <cell r="F22">
            <v>108000</v>
          </cell>
          <cell r="G22">
            <v>108000</v>
          </cell>
          <cell r="H22">
            <v>60</v>
          </cell>
          <cell r="I22">
            <v>230</v>
          </cell>
          <cell r="J22">
            <v>190</v>
          </cell>
          <cell r="K22">
            <v>50</v>
          </cell>
          <cell r="L22">
            <v>100</v>
          </cell>
        </row>
        <row r="23">
          <cell r="B23" t="str">
            <v>Thy Ø100 (T1901N)</v>
          </cell>
          <cell r="C23" t="str">
            <v>Cuivre ETP R240</v>
          </cell>
          <cell r="D23">
            <v>35</v>
          </cell>
          <cell r="E23">
            <v>63000</v>
          </cell>
          <cell r="F23">
            <v>91000</v>
          </cell>
          <cell r="G23">
            <v>91000</v>
          </cell>
          <cell r="H23">
            <v>60</v>
          </cell>
          <cell r="I23">
            <v>230</v>
          </cell>
          <cell r="J23">
            <v>190</v>
          </cell>
          <cell r="K23">
            <v>50</v>
          </cell>
          <cell r="L23">
            <v>100</v>
          </cell>
        </row>
        <row r="24">
          <cell r="B24" t="str">
            <v>IGBT Ø85 (ST750)</v>
          </cell>
          <cell r="C24" t="str">
            <v>Cuivre ETP R240</v>
          </cell>
          <cell r="D24">
            <v>26</v>
          </cell>
          <cell r="E24">
            <v>28300</v>
          </cell>
          <cell r="F24">
            <v>34700</v>
          </cell>
          <cell r="G24">
            <v>31500</v>
          </cell>
          <cell r="H24">
            <v>60</v>
          </cell>
          <cell r="I24">
            <v>260</v>
          </cell>
          <cell r="J24">
            <v>220</v>
          </cell>
          <cell r="K24">
            <v>42.5</v>
          </cell>
          <cell r="L24">
            <v>85</v>
          </cell>
        </row>
        <row r="25">
          <cell r="B25" t="str">
            <v>IGBT Ø125 (ST1500)</v>
          </cell>
          <cell r="C25" t="str">
            <v>Cuivre ETP R240</v>
          </cell>
          <cell r="D25">
            <v>26.5</v>
          </cell>
          <cell r="E25">
            <v>50000</v>
          </cell>
          <cell r="F25">
            <v>70000</v>
          </cell>
          <cell r="G25">
            <v>65000</v>
          </cell>
          <cell r="H25">
            <v>60</v>
          </cell>
          <cell r="I25">
            <v>260</v>
          </cell>
          <cell r="J25">
            <v>220</v>
          </cell>
          <cell r="K25">
            <v>62.5</v>
          </cell>
          <cell r="L25">
            <v>125</v>
          </cell>
        </row>
        <row r="26">
          <cell r="B26" t="str">
            <v>IGBT Ø125 (ST2100)</v>
          </cell>
          <cell r="C26" t="str">
            <v>Cuivre ETP R240</v>
          </cell>
          <cell r="D26">
            <v>26.5</v>
          </cell>
          <cell r="E26">
            <v>50000</v>
          </cell>
          <cell r="F26">
            <v>70000</v>
          </cell>
          <cell r="G26">
            <v>65000</v>
          </cell>
          <cell r="H26">
            <v>60</v>
          </cell>
          <cell r="I26">
            <v>260</v>
          </cell>
          <cell r="J26">
            <v>220</v>
          </cell>
          <cell r="K26">
            <v>62.5</v>
          </cell>
          <cell r="L26">
            <v>125</v>
          </cell>
        </row>
        <row r="27">
          <cell r="B27" t="str">
            <v>Diode Ø85 (1500GXH)</v>
          </cell>
          <cell r="C27" t="str">
            <v>Cuivre ETP R240</v>
          </cell>
          <cell r="D27">
            <v>26</v>
          </cell>
          <cell r="E27">
            <v>25000</v>
          </cell>
          <cell r="F27">
            <v>70000</v>
          </cell>
          <cell r="G27">
            <v>45000</v>
          </cell>
          <cell r="H27">
            <v>50</v>
          </cell>
          <cell r="I27">
            <v>220</v>
          </cell>
          <cell r="J27">
            <v>190</v>
          </cell>
          <cell r="K27">
            <v>42.5</v>
          </cell>
          <cell r="L27">
            <v>85</v>
          </cell>
        </row>
        <row r="28">
          <cell r="B28" t="str">
            <v>Diode D13315H45 (futur)</v>
          </cell>
          <cell r="C28" t="str">
            <v>Cuivre ETP R240</v>
          </cell>
        </row>
        <row r="29">
          <cell r="B29" t="str">
            <v>Diode Ø47 (DRD101F60)</v>
          </cell>
          <cell r="C29" t="str">
            <v>Cuivre ETP R240</v>
          </cell>
          <cell r="D29">
            <v>26.2</v>
          </cell>
          <cell r="E29">
            <v>18000</v>
          </cell>
          <cell r="F29">
            <v>22000</v>
          </cell>
          <cell r="G29">
            <v>20000</v>
          </cell>
          <cell r="H29">
            <v>50</v>
          </cell>
          <cell r="I29">
            <v>170</v>
          </cell>
          <cell r="J29">
            <v>140</v>
          </cell>
          <cell r="K29">
            <v>23.5</v>
          </cell>
          <cell r="L29">
            <v>47</v>
          </cell>
        </row>
        <row r="30">
          <cell r="B30" t="str">
            <v>Diode Ø47 (W1520NT600)</v>
          </cell>
          <cell r="C30" t="str">
            <v>Cuivre ETP R240</v>
          </cell>
          <cell r="D30">
            <v>26.8</v>
          </cell>
          <cell r="E30">
            <v>19000</v>
          </cell>
          <cell r="F30">
            <v>26000</v>
          </cell>
          <cell r="G30">
            <v>22500</v>
          </cell>
          <cell r="H30">
            <v>50</v>
          </cell>
          <cell r="I30">
            <v>170</v>
          </cell>
          <cell r="J30">
            <v>140</v>
          </cell>
          <cell r="K30">
            <v>23.5</v>
          </cell>
          <cell r="L30">
            <v>47</v>
          </cell>
        </row>
        <row r="31">
          <cell r="B31" t="str">
            <v>Diode Ø47 (R9G06515)</v>
          </cell>
          <cell r="C31" t="str">
            <v>Cuivre ETP R240</v>
          </cell>
          <cell r="D31">
            <v>27.4</v>
          </cell>
          <cell r="E31">
            <v>22700</v>
          </cell>
          <cell r="F31">
            <v>27000</v>
          </cell>
          <cell r="G31">
            <v>25000</v>
          </cell>
          <cell r="H31">
            <v>50</v>
          </cell>
          <cell r="I31">
            <v>170</v>
          </cell>
          <cell r="J31">
            <v>140</v>
          </cell>
          <cell r="K31">
            <v>23.5</v>
          </cell>
          <cell r="L31">
            <v>47</v>
          </cell>
        </row>
        <row r="32">
          <cell r="B32" t="str">
            <v>Diode Ø73 (RBS86028)</v>
          </cell>
          <cell r="C32" t="str">
            <v>Cuivre ETP R240</v>
          </cell>
          <cell r="D32">
            <v>27.4</v>
          </cell>
          <cell r="E32">
            <v>26600</v>
          </cell>
          <cell r="F32">
            <v>44400</v>
          </cell>
          <cell r="G32">
            <v>35000</v>
          </cell>
          <cell r="H32">
            <v>50</v>
          </cell>
          <cell r="I32">
            <v>170</v>
          </cell>
          <cell r="J32">
            <v>140</v>
          </cell>
          <cell r="K32">
            <v>36.5</v>
          </cell>
          <cell r="L32">
            <v>73</v>
          </cell>
        </row>
      </sheetData>
      <sheetData sheetId="4">
        <row r="5">
          <cell r="C5" t="str">
            <v xml:space="preserve"> </v>
          </cell>
          <cell r="D5" t="str">
            <v xml:space="preserve"> </v>
          </cell>
          <cell r="E5" t="str">
            <v xml:space="preserve"> </v>
          </cell>
          <cell r="F5" t="str">
            <v xml:space="preserve"> </v>
          </cell>
          <cell r="G5" t="str">
            <v xml:space="preserve"> </v>
          </cell>
          <cell r="H5" t="str">
            <v xml:space="preserve"> </v>
          </cell>
          <cell r="I5" t="str">
            <v xml:space="preserve"> </v>
          </cell>
          <cell r="J5" t="str">
            <v xml:space="preserve"> </v>
          </cell>
          <cell r="K5" t="str">
            <v xml:space="preserve"> </v>
          </cell>
        </row>
        <row r="6">
          <cell r="B6" t="str">
            <v>Acier C35</v>
          </cell>
          <cell r="C6" t="str">
            <v>tout</v>
          </cell>
          <cell r="D6">
            <v>16</v>
          </cell>
          <cell r="E6">
            <v>300</v>
          </cell>
          <cell r="F6">
            <v>550</v>
          </cell>
          <cell r="G6">
            <v>210000</v>
          </cell>
          <cell r="H6">
            <v>1.1600000000000001E-5</v>
          </cell>
          <cell r="I6">
            <v>0.33</v>
          </cell>
          <cell r="J6">
            <v>7850</v>
          </cell>
          <cell r="K6" t="str">
            <v>EN 10083</v>
          </cell>
        </row>
        <row r="7">
          <cell r="B7" t="str">
            <v>Acier C35</v>
          </cell>
          <cell r="C7" t="str">
            <v>tout</v>
          </cell>
          <cell r="D7">
            <v>100</v>
          </cell>
          <cell r="E7">
            <v>270</v>
          </cell>
          <cell r="F7">
            <v>520</v>
          </cell>
          <cell r="G7">
            <v>210000</v>
          </cell>
          <cell r="H7">
            <v>1.1600000000000001E-5</v>
          </cell>
          <cell r="I7">
            <v>0.33</v>
          </cell>
          <cell r="J7">
            <v>7850</v>
          </cell>
          <cell r="K7" t="str">
            <v>EN 10083</v>
          </cell>
        </row>
        <row r="8">
          <cell r="B8" t="str">
            <v>Acier C35</v>
          </cell>
          <cell r="C8" t="str">
            <v>tout</v>
          </cell>
          <cell r="D8">
            <v>250</v>
          </cell>
          <cell r="E8">
            <v>245</v>
          </cell>
          <cell r="F8">
            <v>500</v>
          </cell>
          <cell r="G8">
            <v>210000</v>
          </cell>
          <cell r="H8">
            <v>1.1600000000000001E-5</v>
          </cell>
          <cell r="I8">
            <v>0.33</v>
          </cell>
          <cell r="J8">
            <v>7850</v>
          </cell>
          <cell r="K8" t="str">
            <v>EN 10083</v>
          </cell>
        </row>
        <row r="9">
          <cell r="B9" t="str">
            <v>Acier C45</v>
          </cell>
          <cell r="C9" t="str">
            <v>tout</v>
          </cell>
          <cell r="D9">
            <v>16</v>
          </cell>
          <cell r="E9">
            <v>340</v>
          </cell>
          <cell r="F9">
            <v>620</v>
          </cell>
          <cell r="G9">
            <v>210000</v>
          </cell>
          <cell r="H9">
            <v>1.1600000000000001E-5</v>
          </cell>
          <cell r="I9">
            <v>0.33</v>
          </cell>
          <cell r="J9">
            <v>7850</v>
          </cell>
          <cell r="K9" t="str">
            <v>EN 10083</v>
          </cell>
        </row>
        <row r="10">
          <cell r="B10" t="str">
            <v>Acier C45</v>
          </cell>
          <cell r="C10" t="str">
            <v>tout</v>
          </cell>
          <cell r="D10">
            <v>100</v>
          </cell>
          <cell r="E10">
            <v>305</v>
          </cell>
          <cell r="F10">
            <v>580</v>
          </cell>
          <cell r="G10">
            <v>210000</v>
          </cell>
          <cell r="H10">
            <v>1.1600000000000001E-5</v>
          </cell>
          <cell r="I10">
            <v>0.33</v>
          </cell>
          <cell r="J10">
            <v>7850</v>
          </cell>
          <cell r="K10" t="str">
            <v>EN 10083</v>
          </cell>
        </row>
        <row r="11">
          <cell r="B11" t="str">
            <v>Acier C45</v>
          </cell>
          <cell r="C11" t="str">
            <v>tout</v>
          </cell>
          <cell r="D11">
            <v>250</v>
          </cell>
          <cell r="E11">
            <v>275</v>
          </cell>
          <cell r="F11">
            <v>560</v>
          </cell>
          <cell r="G11">
            <v>210000</v>
          </cell>
          <cell r="H11">
            <v>1.1600000000000001E-5</v>
          </cell>
          <cell r="I11">
            <v>0.33</v>
          </cell>
          <cell r="J11">
            <v>7850</v>
          </cell>
          <cell r="K11" t="str">
            <v>EN 10083</v>
          </cell>
        </row>
        <row r="12">
          <cell r="B12" t="str">
            <v>Acier S235 JR</v>
          </cell>
          <cell r="C12" t="str">
            <v>Plaque</v>
          </cell>
          <cell r="D12">
            <v>16</v>
          </cell>
          <cell r="E12">
            <v>235</v>
          </cell>
          <cell r="F12">
            <v>360</v>
          </cell>
          <cell r="G12">
            <v>210000</v>
          </cell>
          <cell r="H12">
            <v>1.1600000000000001E-5</v>
          </cell>
          <cell r="I12">
            <v>0.33</v>
          </cell>
          <cell r="J12">
            <v>7850</v>
          </cell>
          <cell r="K12" t="str">
            <v>EN 10025</v>
          </cell>
        </row>
        <row r="13">
          <cell r="B13" t="str">
            <v>Acier S235 JR</v>
          </cell>
          <cell r="C13" t="str">
            <v>Plaque</v>
          </cell>
          <cell r="D13">
            <v>40</v>
          </cell>
          <cell r="E13">
            <v>225</v>
          </cell>
          <cell r="F13">
            <v>360</v>
          </cell>
          <cell r="G13">
            <v>210000</v>
          </cell>
          <cell r="H13">
            <v>1.1600000000000001E-5</v>
          </cell>
          <cell r="I13">
            <v>0.33</v>
          </cell>
          <cell r="J13">
            <v>7850</v>
          </cell>
          <cell r="K13" t="str">
            <v>EN 10025</v>
          </cell>
        </row>
        <row r="14">
          <cell r="B14" t="str">
            <v>Acier S235 JR</v>
          </cell>
          <cell r="C14" t="str">
            <v>Plaque</v>
          </cell>
          <cell r="D14">
            <v>100</v>
          </cell>
          <cell r="E14">
            <v>215</v>
          </cell>
          <cell r="F14">
            <v>360</v>
          </cell>
          <cell r="G14">
            <v>210000</v>
          </cell>
          <cell r="H14">
            <v>1.1600000000000001E-5</v>
          </cell>
          <cell r="I14">
            <v>0.33</v>
          </cell>
          <cell r="J14">
            <v>7850</v>
          </cell>
          <cell r="K14" t="str">
            <v>EN 10025</v>
          </cell>
        </row>
        <row r="15">
          <cell r="B15" t="str">
            <v>Acier S235 JR</v>
          </cell>
          <cell r="C15" t="str">
            <v>Plaque</v>
          </cell>
          <cell r="D15">
            <v>150</v>
          </cell>
          <cell r="E15">
            <v>195</v>
          </cell>
          <cell r="F15">
            <v>350</v>
          </cell>
          <cell r="G15">
            <v>210000</v>
          </cell>
          <cell r="H15">
            <v>1.1600000000000001E-5</v>
          </cell>
          <cell r="I15">
            <v>0.33</v>
          </cell>
          <cell r="J15">
            <v>7850</v>
          </cell>
          <cell r="K15" t="str">
            <v>EN 10025</v>
          </cell>
        </row>
        <row r="16">
          <cell r="B16" t="str">
            <v>Acier S235 JR</v>
          </cell>
          <cell r="C16" t="str">
            <v>Plaque</v>
          </cell>
          <cell r="D16">
            <v>200</v>
          </cell>
          <cell r="E16">
            <v>185</v>
          </cell>
          <cell r="F16">
            <v>340</v>
          </cell>
          <cell r="G16">
            <v>210000</v>
          </cell>
          <cell r="H16">
            <v>1.1600000000000001E-5</v>
          </cell>
          <cell r="I16">
            <v>0.33</v>
          </cell>
          <cell r="J16">
            <v>7850</v>
          </cell>
          <cell r="K16" t="str">
            <v>EN 10025</v>
          </cell>
        </row>
        <row r="17">
          <cell r="B17" t="str">
            <v>Acier S235 JR</v>
          </cell>
          <cell r="C17" t="str">
            <v>Plaque</v>
          </cell>
          <cell r="D17">
            <v>250</v>
          </cell>
          <cell r="E17">
            <v>175</v>
          </cell>
          <cell r="F17">
            <v>340</v>
          </cell>
          <cell r="G17">
            <v>210000</v>
          </cell>
          <cell r="H17">
            <v>1.1600000000000001E-5</v>
          </cell>
          <cell r="I17">
            <v>0.33</v>
          </cell>
          <cell r="J17">
            <v>7850</v>
          </cell>
          <cell r="K17" t="str">
            <v>EN 10025</v>
          </cell>
        </row>
        <row r="18">
          <cell r="B18" t="str">
            <v>Acier classe 8.8</v>
          </cell>
          <cell r="C18" t="str">
            <v>Tige</v>
          </cell>
          <cell r="D18">
            <v>99999</v>
          </cell>
          <cell r="E18">
            <v>640</v>
          </cell>
          <cell r="F18">
            <v>800</v>
          </cell>
          <cell r="G18">
            <v>210000</v>
          </cell>
          <cell r="H18">
            <v>1.1600000000000001E-5</v>
          </cell>
          <cell r="I18">
            <v>0.33</v>
          </cell>
          <cell r="J18">
            <v>7850</v>
          </cell>
        </row>
        <row r="19">
          <cell r="B19" t="str">
            <v>Acier E335/A60</v>
          </cell>
          <cell r="C19" t="str">
            <v>Plaque</v>
          </cell>
          <cell r="D19">
            <v>16</v>
          </cell>
          <cell r="E19">
            <v>335</v>
          </cell>
          <cell r="F19">
            <v>570</v>
          </cell>
          <cell r="G19">
            <v>210000</v>
          </cell>
          <cell r="H19">
            <v>1.1600000000000001E-5</v>
          </cell>
          <cell r="I19">
            <v>0.33</v>
          </cell>
          <cell r="J19">
            <v>7850</v>
          </cell>
          <cell r="K19" t="str">
            <v>EN 10025</v>
          </cell>
        </row>
        <row r="20">
          <cell r="B20" t="str">
            <v>Acier E335/A60</v>
          </cell>
          <cell r="C20" t="str">
            <v>Plaque</v>
          </cell>
          <cell r="D20">
            <v>40</v>
          </cell>
          <cell r="E20">
            <v>325</v>
          </cell>
          <cell r="F20">
            <v>570</v>
          </cell>
          <cell r="G20">
            <v>210000</v>
          </cell>
          <cell r="H20">
            <v>1.1600000000000001E-5</v>
          </cell>
          <cell r="I20">
            <v>0.33</v>
          </cell>
          <cell r="J20">
            <v>7850</v>
          </cell>
          <cell r="K20" t="str">
            <v>EN 10025</v>
          </cell>
        </row>
        <row r="21">
          <cell r="B21" t="str">
            <v>Acier E335/A60</v>
          </cell>
          <cell r="C21" t="str">
            <v>Plaque</v>
          </cell>
          <cell r="D21">
            <v>63</v>
          </cell>
          <cell r="E21">
            <v>315</v>
          </cell>
          <cell r="F21">
            <v>570</v>
          </cell>
          <cell r="G21">
            <v>210000</v>
          </cell>
          <cell r="H21">
            <v>1.1600000000000001E-5</v>
          </cell>
          <cell r="I21">
            <v>0.33</v>
          </cell>
          <cell r="J21">
            <v>7850</v>
          </cell>
          <cell r="K21" t="str">
            <v>EN 10025</v>
          </cell>
        </row>
        <row r="22">
          <cell r="B22" t="str">
            <v>Acier E335/A60</v>
          </cell>
          <cell r="C22" t="str">
            <v>Plaque</v>
          </cell>
          <cell r="D22">
            <v>80</v>
          </cell>
          <cell r="E22">
            <v>305</v>
          </cell>
          <cell r="F22">
            <v>570</v>
          </cell>
          <cell r="G22">
            <v>210000</v>
          </cell>
          <cell r="H22">
            <v>1.1600000000000001E-5</v>
          </cell>
          <cell r="I22">
            <v>0.33</v>
          </cell>
          <cell r="J22">
            <v>7850</v>
          </cell>
          <cell r="K22" t="str">
            <v>EN 10025</v>
          </cell>
        </row>
        <row r="23">
          <cell r="B23" t="str">
            <v>Acier E335/A60</v>
          </cell>
          <cell r="C23" t="str">
            <v>Plaque</v>
          </cell>
          <cell r="D23">
            <v>100</v>
          </cell>
          <cell r="E23">
            <v>295</v>
          </cell>
          <cell r="F23">
            <v>570</v>
          </cell>
          <cell r="G23">
            <v>210000</v>
          </cell>
          <cell r="H23">
            <v>1.1600000000000001E-5</v>
          </cell>
          <cell r="I23">
            <v>0.33</v>
          </cell>
          <cell r="J23">
            <v>7850</v>
          </cell>
          <cell r="K23" t="str">
            <v>EN 10025</v>
          </cell>
        </row>
        <row r="24">
          <cell r="B24" t="str">
            <v>Acier E335/A60</v>
          </cell>
          <cell r="C24" t="str">
            <v>Plaque</v>
          </cell>
          <cell r="D24">
            <v>150</v>
          </cell>
          <cell r="E24">
            <v>275</v>
          </cell>
          <cell r="F24">
            <v>550</v>
          </cell>
          <cell r="G24">
            <v>210000</v>
          </cell>
          <cell r="H24">
            <v>1.1600000000000001E-5</v>
          </cell>
          <cell r="I24">
            <v>0.33</v>
          </cell>
          <cell r="J24">
            <v>7850</v>
          </cell>
          <cell r="K24" t="str">
            <v>EN 10025</v>
          </cell>
        </row>
        <row r="25">
          <cell r="B25" t="str">
            <v>Acier E335/A60</v>
          </cell>
          <cell r="C25" t="str">
            <v>Plaque</v>
          </cell>
          <cell r="D25">
            <v>200</v>
          </cell>
          <cell r="E25">
            <v>265</v>
          </cell>
          <cell r="F25">
            <v>540</v>
          </cell>
          <cell r="G25">
            <v>210000</v>
          </cell>
          <cell r="H25">
            <v>1.1600000000000001E-5</v>
          </cell>
          <cell r="I25">
            <v>0.33</v>
          </cell>
          <cell r="J25">
            <v>7850</v>
          </cell>
          <cell r="K25" t="str">
            <v>EN 10025</v>
          </cell>
        </row>
        <row r="26">
          <cell r="B26" t="str">
            <v>Acier E335/A60</v>
          </cell>
          <cell r="C26" t="str">
            <v>Plaque</v>
          </cell>
          <cell r="D26">
            <v>250</v>
          </cell>
          <cell r="E26">
            <v>255</v>
          </cell>
          <cell r="F26">
            <v>540</v>
          </cell>
          <cell r="G26">
            <v>210000</v>
          </cell>
          <cell r="H26">
            <v>1.1600000000000001E-5</v>
          </cell>
          <cell r="I26">
            <v>0.33</v>
          </cell>
          <cell r="J26">
            <v>7850</v>
          </cell>
          <cell r="K26" t="str">
            <v>EN 10025</v>
          </cell>
        </row>
        <row r="27">
          <cell r="B27" t="str">
            <v>Acier 51CrV4</v>
          </cell>
          <cell r="C27" t="str">
            <v>tout</v>
          </cell>
          <cell r="D27">
            <v>16</v>
          </cell>
          <cell r="E27">
            <v>900</v>
          </cell>
          <cell r="F27">
            <v>1100</v>
          </cell>
          <cell r="G27">
            <v>220000</v>
          </cell>
          <cell r="H27">
            <v>1.1600000000000001E-5</v>
          </cell>
          <cell r="I27">
            <v>0.33</v>
          </cell>
          <cell r="J27">
            <v>7850</v>
          </cell>
          <cell r="K27" t="str">
            <v>EN 10083</v>
          </cell>
        </row>
        <row r="28">
          <cell r="B28" t="str">
            <v>Acier 51CrV4</v>
          </cell>
          <cell r="C28" t="str">
            <v>tout</v>
          </cell>
          <cell r="D28">
            <v>40</v>
          </cell>
          <cell r="E28">
            <v>800</v>
          </cell>
          <cell r="F28">
            <v>1000</v>
          </cell>
          <cell r="G28">
            <v>220000</v>
          </cell>
          <cell r="H28">
            <v>1.1600000000000001E-5</v>
          </cell>
          <cell r="I28">
            <v>0.33</v>
          </cell>
          <cell r="J28">
            <v>7850</v>
          </cell>
          <cell r="K28" t="str">
            <v>EN 10083</v>
          </cell>
        </row>
        <row r="29">
          <cell r="B29" t="str">
            <v>Acier 51CrV4</v>
          </cell>
          <cell r="C29" t="str">
            <v>tout</v>
          </cell>
          <cell r="D29">
            <v>100</v>
          </cell>
          <cell r="E29">
            <v>700</v>
          </cell>
          <cell r="F29">
            <v>900</v>
          </cell>
          <cell r="G29">
            <v>220000</v>
          </cell>
          <cell r="H29">
            <v>1.1600000000000001E-5</v>
          </cell>
          <cell r="I29">
            <v>0.33</v>
          </cell>
          <cell r="J29">
            <v>7850</v>
          </cell>
          <cell r="K29" t="str">
            <v>EN 10083</v>
          </cell>
        </row>
        <row r="30">
          <cell r="B30" t="str">
            <v>Acier 51CrV4</v>
          </cell>
          <cell r="C30" t="str">
            <v>tout</v>
          </cell>
          <cell r="D30">
            <v>160</v>
          </cell>
          <cell r="E30">
            <v>650</v>
          </cell>
          <cell r="F30">
            <v>850</v>
          </cell>
          <cell r="G30">
            <v>220000</v>
          </cell>
          <cell r="H30">
            <v>1.1600000000000001E-5</v>
          </cell>
          <cell r="I30">
            <v>0.33</v>
          </cell>
          <cell r="J30">
            <v>7850</v>
          </cell>
          <cell r="K30" t="str">
            <v>EN 10083</v>
          </cell>
        </row>
        <row r="31">
          <cell r="B31" t="str">
            <v>Acier 51CrV4</v>
          </cell>
          <cell r="C31" t="str">
            <v>tout</v>
          </cell>
          <cell r="D31">
            <v>250</v>
          </cell>
          <cell r="E31">
            <v>600</v>
          </cell>
          <cell r="F31">
            <v>800</v>
          </cell>
          <cell r="G31">
            <v>220000</v>
          </cell>
          <cell r="H31">
            <v>1.1600000000000001E-5</v>
          </cell>
          <cell r="I31">
            <v>0.33</v>
          </cell>
          <cell r="J31">
            <v>7850</v>
          </cell>
          <cell r="K31" t="str">
            <v>EN 10083</v>
          </cell>
        </row>
        <row r="32">
          <cell r="B32" t="str">
            <v>Acier zingué</v>
          </cell>
          <cell r="D32">
            <v>99999</v>
          </cell>
          <cell r="G32">
            <v>210000</v>
          </cell>
          <cell r="H32">
            <v>1.1600000000000001E-5</v>
          </cell>
          <cell r="I32">
            <v>0.33</v>
          </cell>
          <cell r="J32">
            <v>7850</v>
          </cell>
        </row>
        <row r="33">
          <cell r="B33" t="str">
            <v>Aluminium 2017A T4</v>
          </cell>
          <cell r="C33" t="str">
            <v>Barre rec/ronde</v>
          </cell>
          <cell r="D33">
            <v>25</v>
          </cell>
          <cell r="E33">
            <v>260</v>
          </cell>
          <cell r="F33">
            <v>380</v>
          </cell>
          <cell r="G33">
            <v>72400</v>
          </cell>
          <cell r="H33">
            <v>2.3E-5</v>
          </cell>
          <cell r="I33">
            <v>0.33</v>
          </cell>
          <cell r="J33">
            <v>2790</v>
          </cell>
          <cell r="K33" t="str">
            <v>EN 755</v>
          </cell>
        </row>
        <row r="34">
          <cell r="B34" t="str">
            <v>Aluminium 2017A T4</v>
          </cell>
          <cell r="C34" t="str">
            <v>Barre rec/ronde</v>
          </cell>
          <cell r="D34">
            <v>75</v>
          </cell>
          <cell r="E34">
            <v>270</v>
          </cell>
          <cell r="F34">
            <v>400</v>
          </cell>
          <cell r="G34">
            <v>72400</v>
          </cell>
          <cell r="H34">
            <v>2.3E-5</v>
          </cell>
          <cell r="I34">
            <v>0.33</v>
          </cell>
          <cell r="J34">
            <v>2790</v>
          </cell>
          <cell r="K34" t="str">
            <v>EN 755</v>
          </cell>
        </row>
        <row r="35">
          <cell r="B35" t="str">
            <v>Aluminium 2017A T4</v>
          </cell>
          <cell r="C35" t="str">
            <v>Barre rec/ronde</v>
          </cell>
          <cell r="D35">
            <v>150</v>
          </cell>
          <cell r="E35">
            <v>260</v>
          </cell>
          <cell r="F35">
            <v>390</v>
          </cell>
          <cell r="G35">
            <v>72400</v>
          </cell>
          <cell r="H35">
            <v>2.3E-5</v>
          </cell>
          <cell r="I35">
            <v>0.33</v>
          </cell>
          <cell r="J35">
            <v>2790</v>
          </cell>
          <cell r="K35" t="str">
            <v>EN 755</v>
          </cell>
        </row>
        <row r="36">
          <cell r="B36" t="str">
            <v>Aluminium 2017A T4</v>
          </cell>
          <cell r="C36" t="str">
            <v>Barre rec/ronde</v>
          </cell>
          <cell r="D36">
            <v>200</v>
          </cell>
          <cell r="E36">
            <v>240</v>
          </cell>
          <cell r="F36">
            <v>380</v>
          </cell>
          <cell r="G36">
            <v>72400</v>
          </cell>
          <cell r="H36">
            <v>2.3E-5</v>
          </cell>
          <cell r="I36">
            <v>0.33</v>
          </cell>
          <cell r="J36">
            <v>2790</v>
          </cell>
          <cell r="K36" t="str">
            <v>EN 755</v>
          </cell>
        </row>
        <row r="37">
          <cell r="B37" t="str">
            <v>Aluminium 2017A T4</v>
          </cell>
          <cell r="C37" t="str">
            <v>Barre rec/ronde</v>
          </cell>
          <cell r="D37">
            <v>250</v>
          </cell>
          <cell r="E37">
            <v>220</v>
          </cell>
          <cell r="F37">
            <v>360</v>
          </cell>
          <cell r="G37">
            <v>72400</v>
          </cell>
          <cell r="H37">
            <v>2.3E-5</v>
          </cell>
          <cell r="I37">
            <v>0.33</v>
          </cell>
          <cell r="J37">
            <v>2790</v>
          </cell>
          <cell r="K37" t="str">
            <v>EN 755</v>
          </cell>
        </row>
        <row r="38">
          <cell r="B38" t="str">
            <v>Aluminium 7075 T7351</v>
          </cell>
          <cell r="C38" t="str">
            <v>Barre rec/ronde</v>
          </cell>
          <cell r="D38">
            <v>80</v>
          </cell>
          <cell r="E38">
            <v>385</v>
          </cell>
          <cell r="F38">
            <v>455</v>
          </cell>
          <cell r="G38">
            <v>72000</v>
          </cell>
          <cell r="H38">
            <v>2.3499999999999999E-5</v>
          </cell>
          <cell r="I38">
            <v>0.33</v>
          </cell>
          <cell r="J38">
            <v>2800</v>
          </cell>
          <cell r="K38" t="str">
            <v>EN 754</v>
          </cell>
        </row>
        <row r="39">
          <cell r="B39" t="str">
            <v>Aluminium 6063 T6</v>
          </cell>
          <cell r="C39" t="str">
            <v>Plaque</v>
          </cell>
          <cell r="D39">
            <v>150</v>
          </cell>
          <cell r="E39">
            <v>170</v>
          </cell>
          <cell r="F39">
            <v>215</v>
          </cell>
          <cell r="G39">
            <v>69500</v>
          </cell>
          <cell r="H39">
            <v>2.3499999999999999E-5</v>
          </cell>
          <cell r="I39">
            <v>0.33</v>
          </cell>
          <cell r="J39">
            <v>2700</v>
          </cell>
          <cell r="K39" t="str">
            <v>EN 755</v>
          </cell>
        </row>
        <row r="40">
          <cell r="B40" t="str">
            <v>Aluminium 6063 T6</v>
          </cell>
          <cell r="C40" t="str">
            <v>Plaque</v>
          </cell>
          <cell r="D40">
            <v>200</v>
          </cell>
          <cell r="E40">
            <v>160</v>
          </cell>
          <cell r="F40">
            <v>195</v>
          </cell>
          <cell r="G40">
            <v>69500</v>
          </cell>
          <cell r="H40">
            <v>2.3499999999999999E-5</v>
          </cell>
          <cell r="I40">
            <v>0.33</v>
          </cell>
          <cell r="J40">
            <v>2700</v>
          </cell>
          <cell r="K40" t="str">
            <v>EN 755</v>
          </cell>
        </row>
        <row r="41">
          <cell r="B41" t="str">
            <v>Aluminium 2024 T351</v>
          </cell>
          <cell r="C41" t="str">
            <v>barre ronde</v>
          </cell>
          <cell r="D41">
            <v>80</v>
          </cell>
          <cell r="E41">
            <v>290</v>
          </cell>
          <cell r="F41">
            <v>420</v>
          </cell>
          <cell r="G41">
            <v>73000</v>
          </cell>
          <cell r="H41">
            <v>2.3099999999999999E-5</v>
          </cell>
          <cell r="I41">
            <v>0.33</v>
          </cell>
          <cell r="J41">
            <v>2790</v>
          </cell>
        </row>
        <row r="42">
          <cell r="B42" t="str">
            <v>Aluminium 5086 H111</v>
          </cell>
          <cell r="C42" t="str">
            <v>Plaque</v>
          </cell>
          <cell r="D42">
            <v>200</v>
          </cell>
          <cell r="E42">
            <v>95</v>
          </cell>
          <cell r="F42">
            <v>240</v>
          </cell>
          <cell r="G42">
            <v>71000</v>
          </cell>
          <cell r="H42">
            <v>2.3799999999999999E-5</v>
          </cell>
          <cell r="I42">
            <v>0.33</v>
          </cell>
          <cell r="J42">
            <v>2670</v>
          </cell>
          <cell r="K42" t="str">
            <v>EN 755</v>
          </cell>
        </row>
        <row r="43">
          <cell r="B43" t="str">
            <v>Cuivre ETP R250</v>
          </cell>
          <cell r="C43" t="str">
            <v>Barre</v>
          </cell>
          <cell r="D43">
            <v>10</v>
          </cell>
          <cell r="E43">
            <v>200</v>
          </cell>
          <cell r="F43">
            <v>250</v>
          </cell>
          <cell r="G43">
            <v>130000</v>
          </cell>
          <cell r="H43">
            <v>1.77E-5</v>
          </cell>
          <cell r="I43">
            <v>0.33</v>
          </cell>
          <cell r="J43">
            <v>8900</v>
          </cell>
          <cell r="K43" t="str">
            <v>EN 13601</v>
          </cell>
        </row>
        <row r="44">
          <cell r="B44" t="str">
            <v>Cuivre ETP R230</v>
          </cell>
          <cell r="C44" t="str">
            <v>Barre</v>
          </cell>
          <cell r="D44">
            <v>40</v>
          </cell>
          <cell r="E44">
            <v>160</v>
          </cell>
          <cell r="F44">
            <v>230</v>
          </cell>
          <cell r="G44">
            <v>130000</v>
          </cell>
          <cell r="H44">
            <v>1.77E-5</v>
          </cell>
          <cell r="I44">
            <v>0.33</v>
          </cell>
          <cell r="J44">
            <v>8900</v>
          </cell>
          <cell r="K44" t="str">
            <v>EN 13601</v>
          </cell>
        </row>
        <row r="45">
          <cell r="B45" t="str">
            <v>Cuivre ETP R240</v>
          </cell>
          <cell r="C45" t="str">
            <v>Plaque</v>
          </cell>
          <cell r="D45">
            <v>15</v>
          </cell>
          <cell r="E45">
            <v>180</v>
          </cell>
          <cell r="F45">
            <v>240</v>
          </cell>
          <cell r="G45">
            <v>130000</v>
          </cell>
          <cell r="H45">
            <v>1.77E-5</v>
          </cell>
          <cell r="I45">
            <v>0.33</v>
          </cell>
          <cell r="J45">
            <v>8900</v>
          </cell>
          <cell r="K45" t="str">
            <v>EN 1652</v>
          </cell>
        </row>
        <row r="46">
          <cell r="B46" t="str">
            <v>UPGM 203</v>
          </cell>
          <cell r="C46" t="str">
            <v>Plaque</v>
          </cell>
          <cell r="D46">
            <v>99999</v>
          </cell>
          <cell r="E46">
            <v>240</v>
          </cell>
          <cell r="G46">
            <v>23000</v>
          </cell>
          <cell r="H46">
            <v>2.0000000000000002E-5</v>
          </cell>
          <cell r="I46">
            <v>0.33</v>
          </cell>
          <cell r="J46">
            <v>2000</v>
          </cell>
          <cell r="K46" t="str">
            <v>EN 60893</v>
          </cell>
        </row>
      </sheetData>
      <sheetData sheetId="5">
        <row r="8">
          <cell r="B8" t="str">
            <v>170001</v>
          </cell>
          <cell r="C8">
            <v>8</v>
          </cell>
          <cell r="D8">
            <v>3.2</v>
          </cell>
          <cell r="E8">
            <v>0.3</v>
          </cell>
          <cell r="G8">
            <v>0.55000000000000004</v>
          </cell>
          <cell r="H8">
            <v>0.25</v>
          </cell>
          <cell r="I8">
            <v>0.83299999999999996</v>
          </cell>
          <cell r="J8">
            <v>6.2E-2</v>
          </cell>
          <cell r="K8">
            <v>45.6</v>
          </cell>
          <cell r="L8" t="str">
            <v>883</v>
          </cell>
          <cell r="M8">
            <v>207</v>
          </cell>
          <cell r="N8" t="str">
            <v>401</v>
          </cell>
          <cell r="O8">
            <v>0.125</v>
          </cell>
          <cell r="P8">
            <v>79.099999999999994</v>
          </cell>
          <cell r="Q8" t="str">
            <v>1669</v>
          </cell>
          <cell r="R8" t="str">
            <v>511</v>
          </cell>
          <cell r="S8" t="str">
            <v>750</v>
          </cell>
          <cell r="T8">
            <v>0.187</v>
          </cell>
          <cell r="U8">
            <v>104.3</v>
          </cell>
          <cell r="V8" t="str">
            <v>2359</v>
          </cell>
          <cell r="W8" t="str">
            <v>912</v>
          </cell>
          <cell r="X8" t="str">
            <v>1046</v>
          </cell>
          <cell r="Y8">
            <v>0.25</v>
          </cell>
          <cell r="Z8">
            <v>125.5</v>
          </cell>
          <cell r="AA8" t="str">
            <v>2952</v>
          </cell>
          <cell r="AB8" t="str">
            <v>1409</v>
          </cell>
          <cell r="AC8" t="str">
            <v>1290</v>
          </cell>
          <cell r="AD8">
            <v>9.9000000000000005E-2</v>
          </cell>
        </row>
        <row r="9">
          <cell r="B9" t="str">
            <v>170003</v>
          </cell>
          <cell r="C9">
            <v>8</v>
          </cell>
          <cell r="D9">
            <v>3.2</v>
          </cell>
          <cell r="E9">
            <v>0.5</v>
          </cell>
          <cell r="G9">
            <v>0.7</v>
          </cell>
          <cell r="H9">
            <v>0.2</v>
          </cell>
          <cell r="I9">
            <v>0.4</v>
          </cell>
          <cell r="J9">
            <v>0.05</v>
          </cell>
          <cell r="K9">
            <v>128.4</v>
          </cell>
          <cell r="L9" t="str">
            <v>943</v>
          </cell>
          <cell r="M9" t="str">
            <v>511</v>
          </cell>
          <cell r="N9" t="str">
            <v>408</v>
          </cell>
          <cell r="O9">
            <v>0.1</v>
          </cell>
          <cell r="P9">
            <v>246.4</v>
          </cell>
          <cell r="Q9" t="str">
            <v>1824</v>
          </cell>
          <cell r="R9" t="str">
            <v>1083</v>
          </cell>
          <cell r="S9" t="str">
            <v>782</v>
          </cell>
          <cell r="T9">
            <v>0.15</v>
          </cell>
          <cell r="U9">
            <v>357.4</v>
          </cell>
          <cell r="V9" t="str">
            <v>2643</v>
          </cell>
          <cell r="W9" t="str">
            <v>1717</v>
          </cell>
          <cell r="X9" t="str">
            <v>1123</v>
          </cell>
          <cell r="Y9">
            <v>0.2</v>
          </cell>
          <cell r="Z9">
            <v>464.9</v>
          </cell>
          <cell r="AA9" t="str">
            <v>3401</v>
          </cell>
          <cell r="AB9" t="str">
            <v>2413</v>
          </cell>
          <cell r="AC9" t="str">
            <v>1430</v>
          </cell>
          <cell r="AD9">
            <v>0.16600000000000001</v>
          </cell>
          <cell r="AO9" t="str">
            <v>190156</v>
          </cell>
          <cell r="AP9">
            <v>600</v>
          </cell>
          <cell r="AQ9">
            <v>282</v>
          </cell>
          <cell r="AR9">
            <v>22</v>
          </cell>
          <cell r="AT9">
            <v>44</v>
          </cell>
          <cell r="AU9">
            <v>22</v>
          </cell>
          <cell r="AV9">
            <v>1</v>
          </cell>
          <cell r="AW9">
            <v>5.5</v>
          </cell>
          <cell r="AX9">
            <v>340100</v>
          </cell>
          <cell r="AY9">
            <v>1070</v>
          </cell>
          <cell r="AZ9">
            <v>140</v>
          </cell>
          <cell r="BA9">
            <v>560</v>
          </cell>
          <cell r="BB9">
            <v>11</v>
          </cell>
          <cell r="BC9">
            <v>564800</v>
          </cell>
          <cell r="BD9">
            <v>2000</v>
          </cell>
          <cell r="BE9">
            <v>420</v>
          </cell>
          <cell r="BF9">
            <v>1050</v>
          </cell>
          <cell r="BG9">
            <v>16.5</v>
          </cell>
          <cell r="BH9">
            <v>712400</v>
          </cell>
          <cell r="BI9">
            <v>2810</v>
          </cell>
          <cell r="BJ9">
            <v>8201</v>
          </cell>
          <cell r="BK9">
            <v>1450</v>
          </cell>
          <cell r="BL9">
            <v>22</v>
          </cell>
          <cell r="BM9">
            <v>821500</v>
          </cell>
          <cell r="BN9">
            <v>3480</v>
          </cell>
          <cell r="BO9">
            <v>1360</v>
          </cell>
          <cell r="BP9">
            <v>1780</v>
          </cell>
          <cell r="BQ9">
            <v>38000</v>
          </cell>
        </row>
        <row r="10">
          <cell r="B10" t="str">
            <v>170004</v>
          </cell>
          <cell r="C10">
            <v>8</v>
          </cell>
          <cell r="D10">
            <v>4.2</v>
          </cell>
          <cell r="E10">
            <v>0.2</v>
          </cell>
          <cell r="G10">
            <v>0.45</v>
          </cell>
          <cell r="H10">
            <v>0.25</v>
          </cell>
          <cell r="I10">
            <v>1.25</v>
          </cell>
          <cell r="J10">
            <v>6.2E-2</v>
          </cell>
          <cell r="K10">
            <v>21.2</v>
          </cell>
          <cell r="L10" t="str">
            <v>696</v>
          </cell>
          <cell r="M10" t="str">
            <v>8</v>
          </cell>
          <cell r="N10" t="str">
            <v>409</v>
          </cell>
          <cell r="O10">
            <v>0.125</v>
          </cell>
          <cell r="P10">
            <v>33.299999999999997</v>
          </cell>
          <cell r="Q10" t="str">
            <v>1294</v>
          </cell>
          <cell r="R10" t="str">
            <v>114</v>
          </cell>
          <cell r="S10" t="str">
            <v>753</v>
          </cell>
          <cell r="T10">
            <v>0.187</v>
          </cell>
          <cell r="U10">
            <v>39.200000000000003</v>
          </cell>
          <cell r="V10" t="str">
            <v>1794</v>
          </cell>
          <cell r="W10" t="str">
            <v>319</v>
          </cell>
          <cell r="X10" t="str">
            <v>1034</v>
          </cell>
          <cell r="Y10">
            <v>0.25</v>
          </cell>
          <cell r="Z10">
            <v>42</v>
          </cell>
          <cell r="AA10" t="str">
            <v>2195</v>
          </cell>
          <cell r="AB10" t="str">
            <v>622</v>
          </cell>
          <cell r="AC10" t="str">
            <v>1251</v>
          </cell>
          <cell r="AD10">
            <v>5.7000000000000002E-2</v>
          </cell>
          <cell r="AO10" t="str">
            <v>190157</v>
          </cell>
          <cell r="AP10">
            <v>600</v>
          </cell>
          <cell r="AQ10">
            <v>282</v>
          </cell>
          <cell r="AR10">
            <v>24</v>
          </cell>
          <cell r="AT10">
            <v>46</v>
          </cell>
          <cell r="AU10">
            <v>22</v>
          </cell>
          <cell r="AV10">
            <v>0.91700000000000004</v>
          </cell>
          <cell r="AW10">
            <v>5.5</v>
          </cell>
          <cell r="AX10">
            <v>413600</v>
          </cell>
          <cell r="AY10">
            <v>1120</v>
          </cell>
          <cell r="AZ10">
            <v>200</v>
          </cell>
          <cell r="BA10">
            <v>590</v>
          </cell>
          <cell r="BB10">
            <v>11</v>
          </cell>
          <cell r="BC10">
            <v>701300</v>
          </cell>
          <cell r="BD10">
            <v>2110</v>
          </cell>
          <cell r="BE10">
            <v>530</v>
          </cell>
          <cell r="BF10">
            <v>1100</v>
          </cell>
          <cell r="BG10">
            <v>16.5</v>
          </cell>
          <cell r="BH10">
            <v>905000</v>
          </cell>
          <cell r="BI10">
            <v>2970</v>
          </cell>
          <cell r="BJ10">
            <v>990</v>
          </cell>
          <cell r="BK10">
            <v>1530</v>
          </cell>
          <cell r="BL10">
            <v>22</v>
          </cell>
          <cell r="BM10">
            <v>1066000</v>
          </cell>
          <cell r="BN10">
            <v>3700</v>
          </cell>
          <cell r="BO10">
            <v>1580</v>
          </cell>
          <cell r="BP10">
            <v>1880</v>
          </cell>
          <cell r="BQ10">
            <v>41500</v>
          </cell>
        </row>
        <row r="11">
          <cell r="B11" t="str">
            <v>170005</v>
          </cell>
          <cell r="C11">
            <v>8</v>
          </cell>
          <cell r="D11">
            <v>4.2</v>
          </cell>
          <cell r="E11">
            <v>0.3</v>
          </cell>
          <cell r="G11">
            <v>0.55000000000000004</v>
          </cell>
          <cell r="H11">
            <v>0.25</v>
          </cell>
          <cell r="I11">
            <v>0.83299999999999996</v>
          </cell>
          <cell r="J11">
            <v>6.2E-2</v>
          </cell>
          <cell r="K11">
            <v>51.6</v>
          </cell>
          <cell r="L11" t="str">
            <v>872</v>
          </cell>
          <cell r="M11" t="str">
            <v>184</v>
          </cell>
          <cell r="N11" t="str">
            <v>501</v>
          </cell>
          <cell r="O11">
            <v>0.125</v>
          </cell>
          <cell r="P11">
            <v>89.3</v>
          </cell>
          <cell r="Q11" t="str">
            <v>1646</v>
          </cell>
          <cell r="R11" t="str">
            <v>467</v>
          </cell>
          <cell r="S11" t="str">
            <v>938</v>
          </cell>
          <cell r="T11">
            <v>0.187</v>
          </cell>
          <cell r="U11">
            <v>117.9</v>
          </cell>
          <cell r="V11" t="str">
            <v>2322</v>
          </cell>
          <cell r="W11" t="str">
            <v>847</v>
          </cell>
          <cell r="X11" t="str">
            <v>1312</v>
          </cell>
          <cell r="Y11">
            <v>0.25</v>
          </cell>
          <cell r="Z11">
            <v>141.80000000000001</v>
          </cell>
          <cell r="AA11" t="str">
            <v>2900</v>
          </cell>
          <cell r="AB11" t="str">
            <v>1326</v>
          </cell>
          <cell r="AC11" t="str">
            <v>1620</v>
          </cell>
          <cell r="AD11">
            <v>8.5999999999999993E-2</v>
          </cell>
          <cell r="AO11" t="str">
            <v>190155</v>
          </cell>
          <cell r="AP11">
            <v>500</v>
          </cell>
          <cell r="AQ11">
            <v>252</v>
          </cell>
          <cell r="AR11">
            <v>19</v>
          </cell>
          <cell r="AT11">
            <v>34.5</v>
          </cell>
          <cell r="AU11">
            <v>15.5</v>
          </cell>
          <cell r="AV11">
            <v>0.81599999999999995</v>
          </cell>
          <cell r="AW11">
            <v>3.875</v>
          </cell>
          <cell r="AX11">
            <v>200100</v>
          </cell>
          <cell r="AY11">
            <v>860</v>
          </cell>
          <cell r="AZ11">
            <v>190</v>
          </cell>
          <cell r="BA11">
            <v>480</v>
          </cell>
          <cell r="BB11">
            <v>7.75</v>
          </cell>
          <cell r="BC11">
            <v>348100</v>
          </cell>
          <cell r="BD11">
            <v>1630</v>
          </cell>
          <cell r="BE11">
            <v>480</v>
          </cell>
          <cell r="BF11">
            <v>900</v>
          </cell>
          <cell r="BG11">
            <v>11.625</v>
          </cell>
          <cell r="BH11">
            <v>461300</v>
          </cell>
          <cell r="BI11">
            <v>2310</v>
          </cell>
          <cell r="BJ11">
            <v>870</v>
          </cell>
          <cell r="BK11">
            <v>1250</v>
          </cell>
          <cell r="BL11">
            <v>15.5</v>
          </cell>
          <cell r="BM11">
            <v>557200</v>
          </cell>
          <cell r="BN11">
            <v>2880</v>
          </cell>
          <cell r="BO11">
            <v>1350</v>
          </cell>
          <cell r="BP11">
            <v>1550</v>
          </cell>
          <cell r="BQ11">
            <v>21900</v>
          </cell>
        </row>
        <row r="12">
          <cell r="B12" t="str">
            <v>170006</v>
          </cell>
          <cell r="C12">
            <v>8</v>
          </cell>
          <cell r="D12">
            <v>4.2</v>
          </cell>
          <cell r="E12">
            <v>0.4</v>
          </cell>
          <cell r="G12">
            <v>0.6</v>
          </cell>
          <cell r="H12">
            <v>0.2</v>
          </cell>
          <cell r="I12">
            <v>0.5</v>
          </cell>
          <cell r="J12">
            <v>0.05</v>
          </cell>
          <cell r="K12">
            <v>78.2</v>
          </cell>
          <cell r="L12" t="str">
            <v>784</v>
          </cell>
          <cell r="M12" t="str">
            <v>343</v>
          </cell>
          <cell r="N12" t="str">
            <v>439</v>
          </cell>
          <cell r="O12">
            <v>0.1</v>
          </cell>
          <cell r="P12">
            <v>147</v>
          </cell>
          <cell r="Q12" t="str">
            <v>1504</v>
          </cell>
          <cell r="R12" t="str">
            <v>749</v>
          </cell>
          <cell r="S12" t="str">
            <v>837</v>
          </cell>
          <cell r="T12">
            <v>0.15</v>
          </cell>
          <cell r="U12">
            <v>209.5</v>
          </cell>
          <cell r="V12" t="str">
            <v>2162</v>
          </cell>
          <cell r="W12" t="str">
            <v>1218</v>
          </cell>
          <cell r="X12" t="str">
            <v>1194</v>
          </cell>
          <cell r="Y12">
            <v>0.2</v>
          </cell>
          <cell r="Z12">
            <v>268.89999999999998</v>
          </cell>
          <cell r="AA12" t="str">
            <v>2757</v>
          </cell>
          <cell r="AB12" t="str">
            <v>1750</v>
          </cell>
          <cell r="AC12" t="str">
            <v>1511</v>
          </cell>
          <cell r="AD12">
            <v>0.114</v>
          </cell>
          <cell r="AO12" t="str">
            <v>190151</v>
          </cell>
          <cell r="AP12">
            <v>480</v>
          </cell>
          <cell r="AQ12">
            <v>252</v>
          </cell>
          <cell r="AR12">
            <v>20.3</v>
          </cell>
          <cell r="AS12">
            <v>19</v>
          </cell>
          <cell r="AT12">
            <v>33</v>
          </cell>
          <cell r="AU12">
            <v>12.7</v>
          </cell>
          <cell r="AV12">
            <v>0.626</v>
          </cell>
          <cell r="AW12">
            <v>3.1749999999999998</v>
          </cell>
          <cell r="AX12">
            <v>207400</v>
          </cell>
          <cell r="AY12">
            <v>820</v>
          </cell>
          <cell r="AZ12">
            <v>190</v>
          </cell>
          <cell r="BA12">
            <v>470</v>
          </cell>
          <cell r="BB12">
            <v>6.35</v>
          </cell>
          <cell r="BC12">
            <v>367200</v>
          </cell>
          <cell r="BD12">
            <v>1560</v>
          </cell>
          <cell r="BE12">
            <v>460</v>
          </cell>
          <cell r="BF12">
            <v>890</v>
          </cell>
          <cell r="BG12">
            <v>9.5250000000000004</v>
          </cell>
          <cell r="BH12">
            <v>493500</v>
          </cell>
          <cell r="BI12">
            <v>2220</v>
          </cell>
          <cell r="BJ12">
            <v>810</v>
          </cell>
          <cell r="BK12">
            <v>1250</v>
          </cell>
          <cell r="BL12">
            <v>14</v>
          </cell>
          <cell r="BM12">
            <v>641300</v>
          </cell>
          <cell r="BN12">
            <v>3010</v>
          </cell>
          <cell r="BO12">
            <v>1440</v>
          </cell>
          <cell r="BP12">
            <v>1680</v>
          </cell>
          <cell r="BQ12">
            <v>19600</v>
          </cell>
        </row>
        <row r="13">
          <cell r="B13" t="str">
            <v>170007</v>
          </cell>
          <cell r="C13">
            <v>10</v>
          </cell>
          <cell r="D13">
            <v>3.2</v>
          </cell>
          <cell r="E13">
            <v>0.3</v>
          </cell>
          <cell r="G13">
            <v>0.65</v>
          </cell>
          <cell r="H13">
            <v>0.35</v>
          </cell>
          <cell r="I13">
            <v>1.1659999999999999</v>
          </cell>
          <cell r="J13">
            <v>8.6999999999999994E-2</v>
          </cell>
          <cell r="K13">
            <v>51.1</v>
          </cell>
          <cell r="L13" t="str">
            <v>979</v>
          </cell>
          <cell r="M13" t="str">
            <v>90</v>
          </cell>
          <cell r="N13" t="str">
            <v>378</v>
          </cell>
          <cell r="O13">
            <v>0.17499999999999999</v>
          </cell>
          <cell r="P13">
            <v>81.599999999999994</v>
          </cell>
          <cell r="Q13" t="str">
            <v>1831</v>
          </cell>
          <cell r="R13" t="str">
            <v>308</v>
          </cell>
          <cell r="S13" t="str">
            <v>697</v>
          </cell>
          <cell r="T13">
            <v>0.26200000000000001</v>
          </cell>
          <cell r="U13">
            <v>98.3</v>
          </cell>
          <cell r="V13" t="str">
            <v>2556</v>
          </cell>
          <cell r="W13" t="str">
            <v>652</v>
          </cell>
          <cell r="X13" t="str">
            <v>957</v>
          </cell>
          <cell r="Y13">
            <v>0.35</v>
          </cell>
          <cell r="Z13">
            <v>108</v>
          </cell>
          <cell r="AA13" t="str">
            <v>3154</v>
          </cell>
          <cell r="AB13" t="str">
            <v>1123</v>
          </cell>
          <cell r="AC13" t="str">
            <v>1158</v>
          </cell>
          <cell r="AD13">
            <v>0.16600000000000001</v>
          </cell>
          <cell r="AO13" t="str">
            <v>190152</v>
          </cell>
          <cell r="AP13">
            <v>480</v>
          </cell>
          <cell r="AQ13">
            <v>252</v>
          </cell>
          <cell r="AR13">
            <v>20.7</v>
          </cell>
          <cell r="AT13">
            <v>36.6</v>
          </cell>
          <cell r="AU13">
            <v>15.9</v>
          </cell>
          <cell r="AV13">
            <v>0.76800000000000002</v>
          </cell>
          <cell r="AW13">
            <v>3.9750000000000001</v>
          </cell>
          <cell r="AX13">
            <v>285500</v>
          </cell>
          <cell r="AY13">
            <v>1030</v>
          </cell>
          <cell r="AZ13">
            <v>260</v>
          </cell>
          <cell r="BA13">
            <v>590</v>
          </cell>
          <cell r="BB13">
            <v>7.95</v>
          </cell>
          <cell r="BC13">
            <v>502600</v>
          </cell>
          <cell r="BD13">
            <v>1950</v>
          </cell>
          <cell r="BE13">
            <v>630</v>
          </cell>
          <cell r="BF13">
            <v>1110</v>
          </cell>
          <cell r="BG13">
            <v>11.925000000000001</v>
          </cell>
          <cell r="BH13">
            <v>674300</v>
          </cell>
          <cell r="BI13">
            <v>2760</v>
          </cell>
          <cell r="BJ13">
            <v>1100</v>
          </cell>
          <cell r="BK13">
            <v>1550</v>
          </cell>
          <cell r="BL13">
            <v>15.9</v>
          </cell>
          <cell r="BM13">
            <v>823100</v>
          </cell>
          <cell r="BN13">
            <v>3460</v>
          </cell>
          <cell r="BO13">
            <v>1690</v>
          </cell>
          <cell r="BP13">
            <v>1930</v>
          </cell>
          <cell r="BQ13">
            <v>21300</v>
          </cell>
        </row>
        <row r="14">
          <cell r="B14" t="str">
            <v>170008</v>
          </cell>
          <cell r="C14">
            <v>10</v>
          </cell>
          <cell r="D14">
            <v>3.2</v>
          </cell>
          <cell r="E14">
            <v>0.4</v>
          </cell>
          <cell r="G14">
            <v>0.7</v>
          </cell>
          <cell r="H14">
            <v>0.3</v>
          </cell>
          <cell r="I14">
            <v>0.75</v>
          </cell>
          <cell r="J14">
            <v>7.4999999999999997E-2</v>
          </cell>
          <cell r="K14">
            <v>75.099999999999994</v>
          </cell>
          <cell r="L14" t="str">
            <v>938</v>
          </cell>
          <cell r="M14" t="str">
            <v>285</v>
          </cell>
          <cell r="N14" t="str">
            <v>348</v>
          </cell>
          <cell r="O14">
            <v>0.15</v>
          </cell>
          <cell r="P14">
            <v>132.9</v>
          </cell>
          <cell r="Q14" t="str">
            <v>1782</v>
          </cell>
          <cell r="R14" t="str">
            <v>663</v>
          </cell>
          <cell r="S14" t="str">
            <v>652</v>
          </cell>
          <cell r="T14">
            <v>0.22500000000000001</v>
          </cell>
          <cell r="U14">
            <v>179.1</v>
          </cell>
          <cell r="V14" t="str">
            <v>2533</v>
          </cell>
          <cell r="W14" t="str">
            <v>1134</v>
          </cell>
          <cell r="X14" t="str">
            <v>913</v>
          </cell>
          <cell r="Y14">
            <v>0.3</v>
          </cell>
          <cell r="Z14">
            <v>219.6</v>
          </cell>
          <cell r="AA14" t="str">
            <v>3191</v>
          </cell>
          <cell r="AB14" t="str">
            <v>1698</v>
          </cell>
          <cell r="AC14" t="str">
            <v>1130</v>
          </cell>
          <cell r="AD14">
            <v>0.221</v>
          </cell>
          <cell r="AO14" t="str">
            <v>190148</v>
          </cell>
          <cell r="AP14">
            <v>450</v>
          </cell>
          <cell r="AQ14">
            <v>252</v>
          </cell>
          <cell r="AR14">
            <v>21</v>
          </cell>
          <cell r="AS14">
            <v>19.5</v>
          </cell>
          <cell r="AT14">
            <v>33</v>
          </cell>
          <cell r="AU14">
            <v>12</v>
          </cell>
          <cell r="AV14">
            <v>0.57099999999999995</v>
          </cell>
          <cell r="AW14">
            <v>3</v>
          </cell>
          <cell r="AX14">
            <v>251200</v>
          </cell>
          <cell r="AY14">
            <v>910</v>
          </cell>
          <cell r="AZ14">
            <v>230</v>
          </cell>
          <cell r="BA14">
            <v>550</v>
          </cell>
          <cell r="BB14">
            <v>6</v>
          </cell>
          <cell r="BC14">
            <v>449800</v>
          </cell>
          <cell r="BD14">
            <v>1740</v>
          </cell>
          <cell r="BE14">
            <v>540</v>
          </cell>
          <cell r="BF14">
            <v>1050</v>
          </cell>
          <cell r="BG14">
            <v>9</v>
          </cell>
          <cell r="BH14">
            <v>610900</v>
          </cell>
          <cell r="BI14">
            <v>2480</v>
          </cell>
          <cell r="BJ14">
            <v>940</v>
          </cell>
          <cell r="BK14">
            <v>1480</v>
          </cell>
          <cell r="BL14">
            <v>13.5</v>
          </cell>
          <cell r="BM14">
            <v>814900</v>
          </cell>
          <cell r="BN14">
            <v>3430</v>
          </cell>
          <cell r="BO14">
            <v>1700</v>
          </cell>
          <cell r="BP14">
            <v>2030</v>
          </cell>
          <cell r="BQ14">
            <v>16700</v>
          </cell>
        </row>
        <row r="15">
          <cell r="B15" t="str">
            <v>170009</v>
          </cell>
          <cell r="C15">
            <v>10</v>
          </cell>
          <cell r="D15">
            <v>3.2</v>
          </cell>
          <cell r="E15">
            <v>0.5</v>
          </cell>
          <cell r="G15">
            <v>0.85</v>
          </cell>
          <cell r="H15">
            <v>0.35</v>
          </cell>
          <cell r="I15">
            <v>0.7</v>
          </cell>
          <cell r="J15">
            <v>8.6999999999999994E-2</v>
          </cell>
          <cell r="K15">
            <v>165.3</v>
          </cell>
          <cell r="L15" t="str">
            <v>1336</v>
          </cell>
          <cell r="M15" t="str">
            <v>447</v>
          </cell>
          <cell r="N15" t="str">
            <v>492</v>
          </cell>
          <cell r="O15">
            <v>0.17499999999999999</v>
          </cell>
          <cell r="P15">
            <v>296.10000000000002</v>
          </cell>
          <cell r="Q15" t="str">
            <v>2544</v>
          </cell>
          <cell r="R15" t="str">
            <v>1021</v>
          </cell>
          <cell r="S15" t="str">
            <v>925</v>
          </cell>
          <cell r="T15">
            <v>0.26200000000000001</v>
          </cell>
          <cell r="U15">
            <v>404</v>
          </cell>
          <cell r="V15" t="str">
            <v>3626</v>
          </cell>
          <cell r="W15" t="str">
            <v>1721</v>
          </cell>
          <cell r="X15" t="str">
            <v>1299</v>
          </cell>
          <cell r="Y15">
            <v>0.35</v>
          </cell>
          <cell r="Z15">
            <v>500.4</v>
          </cell>
          <cell r="AA15" t="str">
            <v>4580</v>
          </cell>
          <cell r="AB15" t="str">
            <v>2549</v>
          </cell>
          <cell r="AC15" t="str">
            <v>1614</v>
          </cell>
          <cell r="AD15">
            <v>0.27700000000000002</v>
          </cell>
          <cell r="AO15" t="str">
            <v>190149</v>
          </cell>
          <cell r="AP15">
            <v>450</v>
          </cell>
          <cell r="AQ15">
            <v>252</v>
          </cell>
          <cell r="AR15">
            <v>25</v>
          </cell>
          <cell r="AS15">
            <v>23.3</v>
          </cell>
          <cell r="AT15">
            <v>33.799999999999997</v>
          </cell>
          <cell r="AU15">
            <v>8.8000000000000007</v>
          </cell>
          <cell r="AV15">
            <v>0.35199999999999998</v>
          </cell>
          <cell r="AW15">
            <v>2.2000000000000002</v>
          </cell>
          <cell r="AX15">
            <v>269500</v>
          </cell>
          <cell r="AY15">
            <v>700</v>
          </cell>
          <cell r="AZ15">
            <v>300</v>
          </cell>
          <cell r="BA15">
            <v>420</v>
          </cell>
          <cell r="BB15">
            <v>4.4000000000000004</v>
          </cell>
          <cell r="BC15">
            <v>511400</v>
          </cell>
          <cell r="BD15">
            <v>1360</v>
          </cell>
          <cell r="BE15">
            <v>650</v>
          </cell>
          <cell r="BF15">
            <v>800</v>
          </cell>
          <cell r="BG15">
            <v>6.6</v>
          </cell>
          <cell r="BH15">
            <v>733000</v>
          </cell>
          <cell r="BI15">
            <v>1970</v>
          </cell>
          <cell r="BJ15">
            <v>1050</v>
          </cell>
          <cell r="BK15">
            <v>1160</v>
          </cell>
          <cell r="BL15">
            <v>10.5</v>
          </cell>
          <cell r="BM15">
            <v>1099000</v>
          </cell>
          <cell r="BN15">
            <v>2940</v>
          </cell>
          <cell r="BO15">
            <v>1870</v>
          </cell>
          <cell r="BP15">
            <v>1710</v>
          </cell>
          <cell r="BQ15">
            <v>20000</v>
          </cell>
        </row>
        <row r="16">
          <cell r="B16" t="str">
            <v>170010</v>
          </cell>
          <cell r="C16">
            <v>10</v>
          </cell>
          <cell r="D16">
            <v>4.2</v>
          </cell>
          <cell r="E16">
            <v>0.4</v>
          </cell>
          <cell r="G16">
            <v>0.7</v>
          </cell>
          <cell r="H16">
            <v>0.3</v>
          </cell>
          <cell r="I16">
            <v>0.75</v>
          </cell>
          <cell r="J16">
            <v>7.4999999999999997E-2</v>
          </cell>
          <cell r="K16">
            <v>79.3</v>
          </cell>
          <cell r="L16" t="str">
            <v>860</v>
          </cell>
          <cell r="M16" t="str">
            <v>241</v>
          </cell>
          <cell r="N16" t="str">
            <v>405</v>
          </cell>
          <cell r="O16">
            <v>0.15</v>
          </cell>
          <cell r="P16">
            <v>140.30000000000001</v>
          </cell>
          <cell r="Q16" t="str">
            <v>1632</v>
          </cell>
          <cell r="R16" t="str">
            <v>570</v>
          </cell>
          <cell r="S16" t="str">
            <v>760</v>
          </cell>
          <cell r="T16">
            <v>0.22500000000000001</v>
          </cell>
          <cell r="U16">
            <v>189.1</v>
          </cell>
          <cell r="V16" t="str">
            <v>2316</v>
          </cell>
          <cell r="W16" t="str">
            <v>988</v>
          </cell>
          <cell r="X16" t="str">
            <v>1066</v>
          </cell>
          <cell r="Y16">
            <v>0.3</v>
          </cell>
          <cell r="Z16">
            <v>231.8</v>
          </cell>
          <cell r="AA16" t="str">
            <v>2911</v>
          </cell>
          <cell r="AB16" t="str">
            <v>1495</v>
          </cell>
          <cell r="AC16" t="str">
            <v>1322</v>
          </cell>
          <cell r="AD16">
            <v>0.20300000000000001</v>
          </cell>
          <cell r="AO16" t="str">
            <v>190146</v>
          </cell>
          <cell r="AP16">
            <v>440</v>
          </cell>
          <cell r="AQ16">
            <v>252</v>
          </cell>
          <cell r="AR16">
            <v>25</v>
          </cell>
          <cell r="AS16">
            <v>23.2</v>
          </cell>
          <cell r="AT16">
            <v>33</v>
          </cell>
          <cell r="AU16">
            <v>8</v>
          </cell>
          <cell r="AV16">
            <v>0.32</v>
          </cell>
          <cell r="AW16">
            <v>2</v>
          </cell>
          <cell r="AX16">
            <v>257500</v>
          </cell>
          <cell r="AY16">
            <v>670</v>
          </cell>
          <cell r="AZ16">
            <v>300</v>
          </cell>
          <cell r="BA16">
            <v>400</v>
          </cell>
          <cell r="BB16">
            <v>4</v>
          </cell>
          <cell r="BC16">
            <v>491700</v>
          </cell>
          <cell r="BD16">
            <v>1290</v>
          </cell>
          <cell r="BE16">
            <v>640</v>
          </cell>
          <cell r="BF16">
            <v>780</v>
          </cell>
          <cell r="BG16">
            <v>6</v>
          </cell>
          <cell r="BH16">
            <v>708500</v>
          </cell>
          <cell r="BI16">
            <v>1870</v>
          </cell>
          <cell r="BJ16">
            <v>1030</v>
          </cell>
          <cell r="BK16">
            <v>1120</v>
          </cell>
          <cell r="BL16">
            <v>9.8000000000000007</v>
          </cell>
          <cell r="BM16">
            <v>1094000</v>
          </cell>
          <cell r="BN16">
            <v>2870</v>
          </cell>
          <cell r="BO16">
            <v>1870</v>
          </cell>
          <cell r="BP16">
            <v>1700</v>
          </cell>
          <cell r="BQ16">
            <v>18600</v>
          </cell>
        </row>
        <row r="17">
          <cell r="B17" t="str">
            <v>170011</v>
          </cell>
          <cell r="C17">
            <v>10</v>
          </cell>
          <cell r="D17">
            <v>4.2</v>
          </cell>
          <cell r="E17">
            <v>0.5</v>
          </cell>
          <cell r="G17">
            <v>0.75</v>
          </cell>
          <cell r="H17">
            <v>0.25</v>
          </cell>
          <cell r="I17">
            <v>0.5</v>
          </cell>
          <cell r="J17">
            <v>6.2E-2</v>
          </cell>
          <cell r="K17">
            <v>109.8</v>
          </cell>
          <cell r="L17" t="str">
            <v>789</v>
          </cell>
          <cell r="M17" t="str">
            <v>359</v>
          </cell>
          <cell r="N17" t="str">
            <v>361</v>
          </cell>
          <cell r="O17">
            <v>0.125</v>
          </cell>
          <cell r="P17">
            <v>206.3</v>
          </cell>
          <cell r="Q17" t="str">
            <v>1516</v>
          </cell>
          <cell r="R17" t="str">
            <v>778</v>
          </cell>
          <cell r="S17" t="str">
            <v>688</v>
          </cell>
          <cell r="T17">
            <v>0.187</v>
          </cell>
          <cell r="U17">
            <v>294</v>
          </cell>
          <cell r="V17" t="str">
            <v>2182</v>
          </cell>
          <cell r="W17" t="str">
            <v>1260</v>
          </cell>
          <cell r="X17" t="str">
            <v>981</v>
          </cell>
          <cell r="Y17">
            <v>0.25</v>
          </cell>
          <cell r="Z17">
            <v>377.3</v>
          </cell>
          <cell r="AA17" t="str">
            <v>2786</v>
          </cell>
          <cell r="AB17" t="str">
            <v>1803</v>
          </cell>
          <cell r="AC17" t="str">
            <v>1239</v>
          </cell>
          <cell r="AD17">
            <v>0.254</v>
          </cell>
          <cell r="AO17" t="str">
            <v>190154</v>
          </cell>
          <cell r="AP17">
            <v>500</v>
          </cell>
          <cell r="AQ17">
            <v>242</v>
          </cell>
          <cell r="AR17">
            <v>32</v>
          </cell>
          <cell r="AS17">
            <v>30</v>
          </cell>
          <cell r="AT17">
            <v>41</v>
          </cell>
          <cell r="AU17">
            <v>9</v>
          </cell>
          <cell r="AV17">
            <v>0.28100000000000003</v>
          </cell>
          <cell r="AW17">
            <v>2.25</v>
          </cell>
          <cell r="AX17">
            <v>408400</v>
          </cell>
          <cell r="AY17">
            <v>690</v>
          </cell>
          <cell r="AZ17">
            <v>360</v>
          </cell>
          <cell r="BA17">
            <v>360</v>
          </cell>
          <cell r="BB17">
            <v>4.5</v>
          </cell>
          <cell r="BC17">
            <v>788400</v>
          </cell>
          <cell r="BD17">
            <v>1350</v>
          </cell>
          <cell r="BE17">
            <v>760</v>
          </cell>
          <cell r="BF17">
            <v>690</v>
          </cell>
          <cell r="BG17">
            <v>6.75</v>
          </cell>
          <cell r="BH17">
            <v>1147000</v>
          </cell>
          <cell r="BI17">
            <v>1960</v>
          </cell>
          <cell r="BJ17">
            <v>1200</v>
          </cell>
          <cell r="BK17">
            <v>1000</v>
          </cell>
          <cell r="BL17">
            <v>11</v>
          </cell>
          <cell r="BM17">
            <v>1794000</v>
          </cell>
          <cell r="BN17">
            <v>3030</v>
          </cell>
          <cell r="BO17">
            <v>2120</v>
          </cell>
          <cell r="BP17">
            <v>1520</v>
          </cell>
          <cell r="BQ17">
            <v>35400</v>
          </cell>
        </row>
        <row r="18">
          <cell r="B18" t="str">
            <v>170012</v>
          </cell>
          <cell r="C18">
            <v>10</v>
          </cell>
          <cell r="D18">
            <v>4.2</v>
          </cell>
          <cell r="E18">
            <v>0.6</v>
          </cell>
          <cell r="G18">
            <v>0.85</v>
          </cell>
          <cell r="H18">
            <v>0.25</v>
          </cell>
          <cell r="I18">
            <v>0.41599999999999998</v>
          </cell>
          <cell r="J18">
            <v>6.2E-2</v>
          </cell>
          <cell r="K18">
            <v>181.5</v>
          </cell>
          <cell r="L18" t="str">
            <v>904</v>
          </cell>
          <cell r="M18" t="str">
            <v>473</v>
          </cell>
          <cell r="N18" t="str">
            <v>410</v>
          </cell>
          <cell r="O18">
            <v>0.125</v>
          </cell>
          <cell r="P18">
            <v>347.2</v>
          </cell>
          <cell r="Q18" t="str">
            <v>1746</v>
          </cell>
          <cell r="R18" t="str">
            <v>1008</v>
          </cell>
          <cell r="S18" t="str">
            <v>785</v>
          </cell>
          <cell r="T18">
            <v>0.187</v>
          </cell>
          <cell r="U18">
            <v>502.3</v>
          </cell>
          <cell r="V18" t="str">
            <v>2526</v>
          </cell>
          <cell r="W18" t="str">
            <v>1604</v>
          </cell>
          <cell r="X18" t="str">
            <v>1125</v>
          </cell>
          <cell r="Y18">
            <v>0.25</v>
          </cell>
          <cell r="Z18">
            <v>652</v>
          </cell>
          <cell r="AA18" t="str">
            <v>3245</v>
          </cell>
          <cell r="AB18" t="str">
            <v>2262</v>
          </cell>
          <cell r="AC18" t="str">
            <v>1432</v>
          </cell>
          <cell r="AD18">
            <v>0.30399999999999999</v>
          </cell>
          <cell r="AO18" t="str">
            <v>190150</v>
          </cell>
          <cell r="AP18">
            <v>470</v>
          </cell>
          <cell r="AQ18">
            <v>237</v>
          </cell>
          <cell r="AR18">
            <v>33</v>
          </cell>
          <cell r="AS18">
            <v>31</v>
          </cell>
          <cell r="AT18">
            <v>42</v>
          </cell>
          <cell r="AU18">
            <v>9</v>
          </cell>
          <cell r="AV18">
            <v>0.27300000000000002</v>
          </cell>
          <cell r="AW18">
            <v>2.25</v>
          </cell>
          <cell r="AX18">
            <v>516100</v>
          </cell>
          <cell r="AY18">
            <v>800</v>
          </cell>
          <cell r="AZ18">
            <v>430</v>
          </cell>
          <cell r="BA18">
            <v>430</v>
          </cell>
          <cell r="BB18">
            <v>4.5</v>
          </cell>
          <cell r="BC18">
            <v>999000</v>
          </cell>
          <cell r="BD18">
            <v>1560</v>
          </cell>
          <cell r="BE18">
            <v>900</v>
          </cell>
          <cell r="BF18">
            <v>830</v>
          </cell>
          <cell r="BG18">
            <v>6.75</v>
          </cell>
          <cell r="BH18">
            <v>1456000</v>
          </cell>
          <cell r="BI18">
            <v>2290</v>
          </cell>
          <cell r="BJ18">
            <v>1410</v>
          </cell>
          <cell r="BK18">
            <v>1210</v>
          </cell>
          <cell r="BL18">
            <v>11</v>
          </cell>
          <cell r="BM18">
            <v>2282000</v>
          </cell>
          <cell r="BN18">
            <v>3520</v>
          </cell>
          <cell r="BO18">
            <v>2490</v>
          </cell>
          <cell r="BP18">
            <v>1840</v>
          </cell>
          <cell r="BQ18">
            <v>31500</v>
          </cell>
        </row>
        <row r="19">
          <cell r="B19" t="str">
            <v>170013</v>
          </cell>
          <cell r="C19">
            <v>10</v>
          </cell>
          <cell r="D19">
            <v>5.2</v>
          </cell>
          <cell r="E19">
            <v>0.25</v>
          </cell>
          <cell r="G19">
            <v>0.55000000000000004</v>
          </cell>
          <cell r="H19">
            <v>0.3</v>
          </cell>
          <cell r="I19">
            <v>1.2</v>
          </cell>
          <cell r="J19">
            <v>7.4999999999999997E-2</v>
          </cell>
          <cell r="K19">
            <v>30.4</v>
          </cell>
          <cell r="L19" t="str">
            <v>654</v>
          </cell>
          <cell r="M19" t="str">
            <v>21</v>
          </cell>
          <cell r="N19" t="str">
            <v>380</v>
          </cell>
          <cell r="O19">
            <v>0.15</v>
          </cell>
          <cell r="P19">
            <v>48.2</v>
          </cell>
          <cell r="Q19" t="str">
            <v>1217</v>
          </cell>
          <cell r="R19" t="str">
            <v>133</v>
          </cell>
          <cell r="S19" t="str">
            <v>702</v>
          </cell>
          <cell r="T19">
            <v>0.22500000000000001</v>
          </cell>
          <cell r="U19">
            <v>57.5</v>
          </cell>
          <cell r="V19" t="str">
            <v>1691</v>
          </cell>
          <cell r="W19" t="str">
            <v>336</v>
          </cell>
          <cell r="X19" t="str">
            <v>965</v>
          </cell>
          <cell r="Y19">
            <v>0.3</v>
          </cell>
          <cell r="Z19">
            <v>62.6</v>
          </cell>
          <cell r="AA19" t="str">
            <v>2074</v>
          </cell>
          <cell r="AB19" t="str">
            <v>628</v>
          </cell>
          <cell r="AC19" t="str">
            <v>1169</v>
          </cell>
          <cell r="AD19">
            <v>0.112</v>
          </cell>
          <cell r="AO19" t="str">
            <v>190145</v>
          </cell>
          <cell r="AP19">
            <v>440</v>
          </cell>
          <cell r="AQ19">
            <v>212</v>
          </cell>
          <cell r="AR19">
            <v>18.5</v>
          </cell>
          <cell r="AT19">
            <v>32</v>
          </cell>
          <cell r="AU19">
            <v>13.5</v>
          </cell>
          <cell r="AV19">
            <v>0.73</v>
          </cell>
          <cell r="AW19">
            <v>3.375</v>
          </cell>
          <cell r="AX19">
            <v>190400</v>
          </cell>
          <cell r="AY19">
            <v>910</v>
          </cell>
          <cell r="AZ19">
            <v>250</v>
          </cell>
          <cell r="BA19">
            <v>480</v>
          </cell>
          <cell r="BB19">
            <v>6.75</v>
          </cell>
          <cell r="BC19">
            <v>338500</v>
          </cell>
          <cell r="BD19">
            <v>1720</v>
          </cell>
          <cell r="BE19">
            <v>600</v>
          </cell>
          <cell r="BF19">
            <v>900</v>
          </cell>
          <cell r="BG19">
            <v>10.125</v>
          </cell>
          <cell r="BH19">
            <v>458400</v>
          </cell>
          <cell r="BI19">
            <v>2440</v>
          </cell>
          <cell r="BJ19">
            <v>1040</v>
          </cell>
          <cell r="BK19">
            <v>1270</v>
          </cell>
          <cell r="BL19">
            <v>13.5</v>
          </cell>
          <cell r="BM19">
            <v>564300</v>
          </cell>
          <cell r="BN19">
            <v>3060</v>
          </cell>
          <cell r="BO19">
            <v>1570</v>
          </cell>
          <cell r="BP19">
            <v>1570</v>
          </cell>
          <cell r="BQ19">
            <v>17000</v>
          </cell>
        </row>
        <row r="20">
          <cell r="B20" t="str">
            <v>170014</v>
          </cell>
          <cell r="C20">
            <v>10</v>
          </cell>
          <cell r="D20">
            <v>5.2</v>
          </cell>
          <cell r="E20">
            <v>0.4</v>
          </cell>
          <cell r="G20">
            <v>0.7</v>
          </cell>
          <cell r="H20">
            <v>0.3</v>
          </cell>
          <cell r="I20">
            <v>0.75</v>
          </cell>
          <cell r="J20">
            <v>7.4999999999999997E-2</v>
          </cell>
          <cell r="K20">
            <v>87.8</v>
          </cell>
          <cell r="L20" t="str">
            <v>857</v>
          </cell>
          <cell r="M20" t="str">
            <v>224</v>
          </cell>
          <cell r="N20" t="str">
            <v>485</v>
          </cell>
          <cell r="O20">
            <v>0.15</v>
          </cell>
          <cell r="P20">
            <v>155.30000000000001</v>
          </cell>
          <cell r="Q20" t="str">
            <v>1623</v>
          </cell>
          <cell r="R20" t="str">
            <v>539</v>
          </cell>
          <cell r="S20" t="str">
            <v>912</v>
          </cell>
          <cell r="T20">
            <v>0.22500000000000001</v>
          </cell>
          <cell r="U20">
            <v>209.3</v>
          </cell>
          <cell r="V20" t="str">
            <v>2299</v>
          </cell>
          <cell r="W20" t="str">
            <v>943</v>
          </cell>
          <cell r="X20" t="str">
            <v>1281</v>
          </cell>
          <cell r="Y20">
            <v>0.3</v>
          </cell>
          <cell r="Z20">
            <v>256.5</v>
          </cell>
          <cell r="AA20" t="str">
            <v>2884</v>
          </cell>
          <cell r="AB20" t="str">
            <v>1439</v>
          </cell>
          <cell r="AC20" t="str">
            <v>1591</v>
          </cell>
          <cell r="AD20">
            <v>0.18</v>
          </cell>
          <cell r="AO20" t="str">
            <v>190135</v>
          </cell>
          <cell r="AP20">
            <v>380</v>
          </cell>
          <cell r="AQ20">
            <v>212</v>
          </cell>
          <cell r="AR20">
            <v>18</v>
          </cell>
          <cell r="AS20">
            <v>16.7</v>
          </cell>
          <cell r="AT20">
            <v>27</v>
          </cell>
          <cell r="AU20">
            <v>9</v>
          </cell>
          <cell r="AV20">
            <v>0.5</v>
          </cell>
          <cell r="AW20">
            <v>2.25</v>
          </cell>
          <cell r="AX20">
            <v>158000</v>
          </cell>
          <cell r="AY20">
            <v>790</v>
          </cell>
          <cell r="AZ20">
            <v>240</v>
          </cell>
          <cell r="BA20">
            <v>480</v>
          </cell>
          <cell r="BB20">
            <v>4.5</v>
          </cell>
          <cell r="BC20">
            <v>288300</v>
          </cell>
          <cell r="BD20">
            <v>1520</v>
          </cell>
          <cell r="BE20">
            <v>540</v>
          </cell>
          <cell r="BF20">
            <v>910</v>
          </cell>
          <cell r="BG20">
            <v>6.75</v>
          </cell>
          <cell r="BH20">
            <v>398700</v>
          </cell>
          <cell r="BI20">
            <v>2180</v>
          </cell>
          <cell r="BJ20">
            <v>920</v>
          </cell>
          <cell r="BK20">
            <v>1290</v>
          </cell>
          <cell r="BL20">
            <v>10.3</v>
          </cell>
          <cell r="BM20">
            <v>551200</v>
          </cell>
          <cell r="BN20">
            <v>3070</v>
          </cell>
          <cell r="BO20">
            <v>1650</v>
          </cell>
          <cell r="BP20">
            <v>1800</v>
          </cell>
          <cell r="BQ20">
            <v>10200</v>
          </cell>
        </row>
        <row r="21">
          <cell r="B21" t="str">
            <v>170015</v>
          </cell>
          <cell r="C21">
            <v>10</v>
          </cell>
          <cell r="D21">
            <v>5.2</v>
          </cell>
          <cell r="E21">
            <v>0.5</v>
          </cell>
          <cell r="G21">
            <v>0.75</v>
          </cell>
          <cell r="H21">
            <v>0.25</v>
          </cell>
          <cell r="I21">
            <v>0.5</v>
          </cell>
          <cell r="J21">
            <v>6.2E-2</v>
          </cell>
          <cell r="K21">
            <v>121.5</v>
          </cell>
          <cell r="L21" t="str">
            <v>782</v>
          </cell>
          <cell r="M21" t="str">
            <v>343</v>
          </cell>
          <cell r="N21" t="str">
            <v>435</v>
          </cell>
          <cell r="O21">
            <v>0.125</v>
          </cell>
          <cell r="P21">
            <v>228.3</v>
          </cell>
          <cell r="Q21" t="str">
            <v>1502</v>
          </cell>
          <cell r="R21" t="str">
            <v>749</v>
          </cell>
          <cell r="S21" t="str">
            <v>829</v>
          </cell>
          <cell r="T21">
            <v>0.187</v>
          </cell>
          <cell r="U21">
            <v>325.3</v>
          </cell>
          <cell r="V21" t="str">
            <v>2159</v>
          </cell>
          <cell r="W21" t="str">
            <v>1218</v>
          </cell>
          <cell r="X21" t="str">
            <v>1182</v>
          </cell>
          <cell r="Y21">
            <v>0.25</v>
          </cell>
          <cell r="Z21">
            <v>417.5</v>
          </cell>
          <cell r="AA21" t="str">
            <v>2753</v>
          </cell>
          <cell r="AB21" t="str">
            <v>1749</v>
          </cell>
          <cell r="AC21" t="str">
            <v>1495</v>
          </cell>
          <cell r="AD21">
            <v>0.22500000000000001</v>
          </cell>
          <cell r="AO21" t="str">
            <v>190153</v>
          </cell>
          <cell r="AP21">
            <v>500</v>
          </cell>
          <cell r="AQ21">
            <v>202</v>
          </cell>
          <cell r="AR21">
            <v>37</v>
          </cell>
          <cell r="AS21">
            <v>35</v>
          </cell>
          <cell r="AT21">
            <v>44.4</v>
          </cell>
          <cell r="AU21">
            <v>7.4</v>
          </cell>
          <cell r="AV21">
            <v>0.2</v>
          </cell>
          <cell r="AW21">
            <v>1.85</v>
          </cell>
          <cell r="AX21">
            <v>466200</v>
          </cell>
          <cell r="AY21">
            <v>630</v>
          </cell>
          <cell r="AZ21">
            <v>400</v>
          </cell>
          <cell r="BA21">
            <v>270</v>
          </cell>
          <cell r="BB21">
            <v>3.7</v>
          </cell>
          <cell r="BC21">
            <v>914900</v>
          </cell>
          <cell r="BD21">
            <v>1240</v>
          </cell>
          <cell r="BE21">
            <v>830</v>
          </cell>
          <cell r="BF21">
            <v>530</v>
          </cell>
          <cell r="BG21">
            <v>5.55</v>
          </cell>
          <cell r="BH21">
            <v>1350000</v>
          </cell>
          <cell r="BI21">
            <v>1820</v>
          </cell>
          <cell r="BJ21">
            <v>1280</v>
          </cell>
          <cell r="BK21">
            <v>770</v>
          </cell>
          <cell r="BL21">
            <v>9.4</v>
          </cell>
          <cell r="BM21">
            <v>2233000</v>
          </cell>
          <cell r="BN21">
            <v>2950</v>
          </cell>
          <cell r="BO21">
            <v>2310</v>
          </cell>
          <cell r="BP21">
            <v>1240</v>
          </cell>
          <cell r="BQ21">
            <v>45100</v>
          </cell>
        </row>
        <row r="22">
          <cell r="B22" t="str">
            <v>170016</v>
          </cell>
          <cell r="C22">
            <v>12</v>
          </cell>
          <cell r="D22">
            <v>4.2</v>
          </cell>
          <cell r="E22">
            <v>0.4</v>
          </cell>
          <cell r="G22">
            <v>0.8</v>
          </cell>
          <cell r="H22">
            <v>0.4</v>
          </cell>
          <cell r="I22">
            <v>1</v>
          </cell>
          <cell r="J22">
            <v>0.1</v>
          </cell>
          <cell r="K22">
            <v>85.1</v>
          </cell>
          <cell r="L22" t="str">
            <v>936</v>
          </cell>
          <cell r="M22" t="str">
            <v>149</v>
          </cell>
          <cell r="N22" t="str">
            <v>385</v>
          </cell>
          <cell r="O22">
            <v>0.2</v>
          </cell>
          <cell r="P22">
            <v>141.4</v>
          </cell>
          <cell r="Q22" t="str">
            <v>1760</v>
          </cell>
          <cell r="R22" t="str">
            <v>411</v>
          </cell>
          <cell r="S22" t="str">
            <v>714</v>
          </cell>
          <cell r="T22">
            <v>0.3</v>
          </cell>
          <cell r="U22">
            <v>178.3</v>
          </cell>
          <cell r="V22" t="str">
            <v>2472</v>
          </cell>
          <cell r="W22" t="str">
            <v>786</v>
          </cell>
          <cell r="X22" t="str">
            <v>988</v>
          </cell>
          <cell r="Y22">
            <v>0.4</v>
          </cell>
          <cell r="Z22">
            <v>205.6</v>
          </cell>
          <cell r="AA22" t="str">
            <v>3071</v>
          </cell>
          <cell r="AB22" t="str">
            <v>1272</v>
          </cell>
          <cell r="AC22" t="str">
            <v>1205</v>
          </cell>
          <cell r="AD22">
            <v>0.311</v>
          </cell>
          <cell r="AO22" t="str">
            <v>190147</v>
          </cell>
          <cell r="AP22">
            <v>450</v>
          </cell>
          <cell r="AQ22">
            <v>202</v>
          </cell>
          <cell r="AR22">
            <v>25.5</v>
          </cell>
          <cell r="AS22">
            <v>24</v>
          </cell>
          <cell r="AT22">
            <v>34.1</v>
          </cell>
          <cell r="AU22">
            <v>8.6</v>
          </cell>
          <cell r="AV22">
            <v>0.33700000000000002</v>
          </cell>
          <cell r="AW22">
            <v>2.15</v>
          </cell>
          <cell r="AX22">
            <v>241500</v>
          </cell>
          <cell r="AY22">
            <v>670</v>
          </cell>
          <cell r="AZ22">
            <v>320</v>
          </cell>
          <cell r="BA22">
            <v>330</v>
          </cell>
          <cell r="BB22">
            <v>4.3</v>
          </cell>
          <cell r="BC22">
            <v>461200</v>
          </cell>
          <cell r="BD22">
            <v>1300</v>
          </cell>
          <cell r="BE22">
            <v>690</v>
          </cell>
          <cell r="BF22">
            <v>630</v>
          </cell>
          <cell r="BG22">
            <v>6.45</v>
          </cell>
          <cell r="BH22">
            <v>665000</v>
          </cell>
          <cell r="BI22">
            <v>1890</v>
          </cell>
          <cell r="BJ22">
            <v>1090</v>
          </cell>
          <cell r="BK22">
            <v>900</v>
          </cell>
          <cell r="BL22">
            <v>10.1</v>
          </cell>
          <cell r="BM22">
            <v>991000</v>
          </cell>
          <cell r="BN22">
            <v>2800</v>
          </cell>
          <cell r="BO22">
            <v>1880</v>
          </cell>
          <cell r="BP22">
            <v>1320</v>
          </cell>
          <cell r="BQ22">
            <v>23900</v>
          </cell>
        </row>
        <row r="23">
          <cell r="B23" t="str">
            <v>170017</v>
          </cell>
          <cell r="C23">
            <v>12</v>
          </cell>
          <cell r="D23">
            <v>4.2</v>
          </cell>
          <cell r="E23">
            <v>0.5</v>
          </cell>
          <cell r="G23">
            <v>0.9</v>
          </cell>
          <cell r="H23">
            <v>0.4</v>
          </cell>
          <cell r="I23">
            <v>0.8</v>
          </cell>
          <cell r="J23">
            <v>0.1</v>
          </cell>
          <cell r="K23">
            <v>142.6</v>
          </cell>
          <cell r="L23" t="str">
            <v>1072</v>
          </cell>
          <cell r="M23" t="str">
            <v>285</v>
          </cell>
          <cell r="N23" t="str">
            <v>432</v>
          </cell>
          <cell r="O23">
            <v>0.2</v>
          </cell>
          <cell r="P23">
            <v>249</v>
          </cell>
          <cell r="Q23" t="str">
            <v>2032</v>
          </cell>
          <cell r="R23" t="str">
            <v>683</v>
          </cell>
          <cell r="S23" t="str">
            <v>809</v>
          </cell>
          <cell r="T23">
            <v>0.3</v>
          </cell>
          <cell r="U23">
            <v>331.4</v>
          </cell>
          <cell r="V23" t="str">
            <v>2879</v>
          </cell>
          <cell r="W23" t="str">
            <v>1193</v>
          </cell>
          <cell r="X23" t="str">
            <v>1130</v>
          </cell>
          <cell r="Y23">
            <v>0.4</v>
          </cell>
          <cell r="Z23">
            <v>401.7</v>
          </cell>
          <cell r="AA23" t="str">
            <v>3614</v>
          </cell>
          <cell r="AB23" t="str">
            <v>1815</v>
          </cell>
          <cell r="AC23" t="str">
            <v>1395</v>
          </cell>
          <cell r="AD23">
            <v>0.38900000000000001</v>
          </cell>
          <cell r="AO23" t="str">
            <v>190136</v>
          </cell>
          <cell r="AP23">
            <v>400</v>
          </cell>
          <cell r="AQ23">
            <v>202</v>
          </cell>
          <cell r="AR23">
            <v>10</v>
          </cell>
          <cell r="AS23">
            <v>9.6</v>
          </cell>
          <cell r="AT23">
            <v>22</v>
          </cell>
          <cell r="AU23">
            <v>12</v>
          </cell>
          <cell r="AV23">
            <v>1.2</v>
          </cell>
          <cell r="AW23">
            <v>3</v>
          </cell>
          <cell r="AX23">
            <v>50100</v>
          </cell>
          <cell r="AY23">
            <v>680</v>
          </cell>
          <cell r="AZ23">
            <v>10</v>
          </cell>
          <cell r="BA23">
            <v>390</v>
          </cell>
          <cell r="BB23">
            <v>6</v>
          </cell>
          <cell r="BC23">
            <v>77900</v>
          </cell>
          <cell r="BD23">
            <v>1260</v>
          </cell>
          <cell r="BE23">
            <v>70</v>
          </cell>
          <cell r="BF23">
            <v>710</v>
          </cell>
          <cell r="BG23">
            <v>9</v>
          </cell>
          <cell r="BH23">
            <v>90400</v>
          </cell>
          <cell r="BI23">
            <v>1750</v>
          </cell>
          <cell r="BJ23">
            <v>250</v>
          </cell>
          <cell r="BK23">
            <v>980</v>
          </cell>
          <cell r="BL23">
            <v>12.4</v>
          </cell>
          <cell r="BM23">
            <v>95200</v>
          </cell>
          <cell r="BN23">
            <v>2190</v>
          </cell>
          <cell r="BO23">
            <v>560</v>
          </cell>
          <cell r="BP23">
            <v>1210</v>
          </cell>
          <cell r="BQ23">
            <v>7050</v>
          </cell>
        </row>
        <row r="24">
          <cell r="B24" t="str">
            <v>170018</v>
          </cell>
          <cell r="C24">
            <v>12</v>
          </cell>
          <cell r="D24">
            <v>4.2</v>
          </cell>
          <cell r="E24">
            <v>0.6</v>
          </cell>
          <cell r="G24">
            <v>1</v>
          </cell>
          <cell r="H24">
            <v>0.4</v>
          </cell>
          <cell r="I24">
            <v>0.66600000000000004</v>
          </cell>
          <cell r="J24">
            <v>0.1</v>
          </cell>
          <cell r="K24">
            <v>224.1</v>
          </cell>
          <cell r="L24" t="str">
            <v>1208</v>
          </cell>
          <cell r="M24" t="str">
            <v>421</v>
          </cell>
          <cell r="N24" t="str">
            <v>480</v>
          </cell>
          <cell r="O24">
            <v>0.2</v>
          </cell>
          <cell r="P24">
            <v>404.9</v>
          </cell>
          <cell r="Q24" t="str">
            <v>2303</v>
          </cell>
          <cell r="R24" t="str">
            <v>954</v>
          </cell>
          <cell r="S24" t="str">
            <v>904</v>
          </cell>
          <cell r="T24">
            <v>0.3</v>
          </cell>
          <cell r="U24">
            <v>556.79999999999995</v>
          </cell>
          <cell r="V24" t="str">
            <v>3286</v>
          </cell>
          <cell r="W24" t="str">
            <v>1600</v>
          </cell>
          <cell r="X24" t="str">
            <v>1273</v>
          </cell>
          <cell r="Y24">
            <v>0.4</v>
          </cell>
          <cell r="Z24">
            <v>694.1</v>
          </cell>
          <cell r="AA24" t="str">
            <v>4157</v>
          </cell>
          <cell r="AB24" t="str">
            <v>2358</v>
          </cell>
          <cell r="AC24" t="str">
            <v>1585</v>
          </cell>
          <cell r="AD24">
            <v>0.46700000000000003</v>
          </cell>
          <cell r="AO24" t="str">
            <v>190137</v>
          </cell>
          <cell r="AP24">
            <v>400</v>
          </cell>
          <cell r="AQ24">
            <v>202</v>
          </cell>
          <cell r="AR24">
            <v>12</v>
          </cell>
          <cell r="AS24">
            <v>11.3</v>
          </cell>
          <cell r="AT24">
            <v>26.5</v>
          </cell>
          <cell r="AU24">
            <v>14.5</v>
          </cell>
          <cell r="AV24">
            <v>1.208</v>
          </cell>
          <cell r="AW24">
            <v>3.625</v>
          </cell>
          <cell r="AX24">
            <v>107500</v>
          </cell>
          <cell r="AY24">
            <v>1000</v>
          </cell>
          <cell r="AZ24">
            <v>40</v>
          </cell>
          <cell r="BA24">
            <v>570</v>
          </cell>
          <cell r="BB24">
            <v>7.25</v>
          </cell>
          <cell r="BC24">
            <v>165400</v>
          </cell>
          <cell r="BD24">
            <v>1860</v>
          </cell>
          <cell r="BE24">
            <v>50</v>
          </cell>
          <cell r="BF24">
            <v>1060</v>
          </cell>
          <cell r="BG24">
            <v>10.875</v>
          </cell>
          <cell r="BH24">
            <v>189200</v>
          </cell>
          <cell r="BI24">
            <v>2580</v>
          </cell>
          <cell r="BJ24">
            <v>290</v>
          </cell>
          <cell r="BK24">
            <v>1450</v>
          </cell>
          <cell r="BL24">
            <v>15.2</v>
          </cell>
          <cell r="BM24">
            <v>194700</v>
          </cell>
          <cell r="BN24">
            <v>3250</v>
          </cell>
          <cell r="BO24">
            <v>760</v>
          </cell>
          <cell r="BP24">
            <v>1800</v>
          </cell>
          <cell r="BQ24">
            <v>8300</v>
          </cell>
        </row>
        <row r="25">
          <cell r="B25" t="str">
            <v>170019</v>
          </cell>
          <cell r="C25">
            <v>12</v>
          </cell>
          <cell r="D25">
            <v>5.2</v>
          </cell>
          <cell r="E25">
            <v>0.5</v>
          </cell>
          <cell r="G25">
            <v>0.9</v>
          </cell>
          <cell r="H25">
            <v>0.4</v>
          </cell>
          <cell r="I25">
            <v>0.8</v>
          </cell>
          <cell r="J25">
            <v>0.1</v>
          </cell>
          <cell r="K25">
            <v>150.4</v>
          </cell>
          <cell r="L25" t="str">
            <v>1015</v>
          </cell>
          <cell r="M25" t="str">
            <v>251</v>
          </cell>
          <cell r="N25" t="str">
            <v>493</v>
          </cell>
          <cell r="O25">
            <v>0.2</v>
          </cell>
          <cell r="P25">
            <v>262.7</v>
          </cell>
          <cell r="Q25" t="str">
            <v>1921</v>
          </cell>
          <cell r="R25" t="str">
            <v>611</v>
          </cell>
          <cell r="S25" t="str">
            <v>923</v>
          </cell>
          <cell r="T25">
            <v>0.3</v>
          </cell>
          <cell r="U25">
            <v>349.6</v>
          </cell>
          <cell r="V25" t="str">
            <v>2717</v>
          </cell>
          <cell r="W25" t="str">
            <v>1080</v>
          </cell>
          <cell r="X25" t="str">
            <v>1291</v>
          </cell>
          <cell r="Y25">
            <v>0.4</v>
          </cell>
          <cell r="Z25">
            <v>423.8</v>
          </cell>
          <cell r="AA25" t="str">
            <v>3404</v>
          </cell>
          <cell r="AB25" t="str">
            <v>1658</v>
          </cell>
          <cell r="AC25" t="str">
            <v>1596</v>
          </cell>
          <cell r="AD25">
            <v>0.36</v>
          </cell>
          <cell r="AO25" t="str">
            <v>190138</v>
          </cell>
          <cell r="AP25">
            <v>400</v>
          </cell>
          <cell r="AQ25">
            <v>202</v>
          </cell>
          <cell r="AR25">
            <v>14</v>
          </cell>
          <cell r="AS25">
            <v>13.2</v>
          </cell>
          <cell r="AT25">
            <v>27</v>
          </cell>
          <cell r="AU25">
            <v>13</v>
          </cell>
          <cell r="AV25">
            <v>0.92900000000000005</v>
          </cell>
          <cell r="AW25">
            <v>3.25</v>
          </cell>
          <cell r="AX25">
            <v>122400</v>
          </cell>
          <cell r="AY25">
            <v>940</v>
          </cell>
          <cell r="AZ25">
            <v>70</v>
          </cell>
          <cell r="BA25">
            <v>530</v>
          </cell>
          <cell r="BB25">
            <v>6.5</v>
          </cell>
          <cell r="BC25">
            <v>200800</v>
          </cell>
          <cell r="BD25">
            <v>1760</v>
          </cell>
          <cell r="BE25">
            <v>260</v>
          </cell>
          <cell r="BF25">
            <v>990</v>
          </cell>
          <cell r="BG25">
            <v>9.75</v>
          </cell>
          <cell r="BH25">
            <v>248900</v>
          </cell>
          <cell r="BI25">
            <v>2470</v>
          </cell>
          <cell r="BJ25">
            <v>560</v>
          </cell>
          <cell r="BK25">
            <v>1370</v>
          </cell>
          <cell r="BL25">
            <v>13.8</v>
          </cell>
          <cell r="BM25">
            <v>286700</v>
          </cell>
          <cell r="BN25">
            <v>3190</v>
          </cell>
          <cell r="BO25">
            <v>1100</v>
          </cell>
          <cell r="BP25">
            <v>1750</v>
          </cell>
          <cell r="BQ25">
            <v>9700</v>
          </cell>
        </row>
        <row r="26">
          <cell r="B26" t="str">
            <v>170020</v>
          </cell>
          <cell r="C26">
            <v>12</v>
          </cell>
          <cell r="D26">
            <v>5.2</v>
          </cell>
          <cell r="E26">
            <v>0.6</v>
          </cell>
          <cell r="G26">
            <v>0.95</v>
          </cell>
          <cell r="H26">
            <v>0.35</v>
          </cell>
          <cell r="I26">
            <v>0.58299999999999996</v>
          </cell>
          <cell r="J26">
            <v>8.6999999999999994E-2</v>
          </cell>
          <cell r="K26">
            <v>195.9</v>
          </cell>
          <cell r="L26" t="str">
            <v>957</v>
          </cell>
          <cell r="M26" t="str">
            <v>372</v>
          </cell>
          <cell r="N26" t="str">
            <v>455</v>
          </cell>
          <cell r="O26">
            <v>0.17499999999999999</v>
          </cell>
          <cell r="P26">
            <v>361.2</v>
          </cell>
          <cell r="Q26" t="str">
            <v>1830</v>
          </cell>
          <cell r="R26" t="str">
            <v>828</v>
          </cell>
          <cell r="S26" t="str">
            <v>863</v>
          </cell>
          <cell r="T26">
            <v>0.26200000000000001</v>
          </cell>
          <cell r="U26">
            <v>506.1</v>
          </cell>
          <cell r="V26" t="str">
            <v>2620</v>
          </cell>
          <cell r="W26" t="str">
            <v>1367</v>
          </cell>
          <cell r="X26" t="str">
            <v>1222</v>
          </cell>
          <cell r="Y26">
            <v>0.35</v>
          </cell>
          <cell r="Z26">
            <v>640.70000000000005</v>
          </cell>
          <cell r="AA26" t="str">
            <v>3326</v>
          </cell>
          <cell r="AB26" t="str">
            <v>1990</v>
          </cell>
          <cell r="AC26" t="str">
            <v>1534</v>
          </cell>
          <cell r="AD26">
            <v>0.432</v>
          </cell>
          <cell r="AO26" t="str">
            <v>190139</v>
          </cell>
          <cell r="AP26">
            <v>400</v>
          </cell>
          <cell r="AQ26">
            <v>202</v>
          </cell>
          <cell r="AR26">
            <v>16</v>
          </cell>
          <cell r="AS26">
            <v>15.1</v>
          </cell>
          <cell r="AT26">
            <v>28</v>
          </cell>
          <cell r="AU26">
            <v>12</v>
          </cell>
          <cell r="AV26">
            <v>0.75</v>
          </cell>
          <cell r="AW26">
            <v>3</v>
          </cell>
          <cell r="AX26">
            <v>146600</v>
          </cell>
          <cell r="AY26">
            <v>920</v>
          </cell>
          <cell r="AZ26">
            <v>160</v>
          </cell>
          <cell r="BA26">
            <v>510</v>
          </cell>
          <cell r="BB26">
            <v>6</v>
          </cell>
          <cell r="BC26">
            <v>252100</v>
          </cell>
          <cell r="BD26">
            <v>1735</v>
          </cell>
          <cell r="BE26">
            <v>410</v>
          </cell>
          <cell r="BF26">
            <v>960</v>
          </cell>
          <cell r="BG26">
            <v>9</v>
          </cell>
          <cell r="BH26">
            <v>328800</v>
          </cell>
          <cell r="BI26">
            <v>2450</v>
          </cell>
          <cell r="BJ26">
            <v>770</v>
          </cell>
          <cell r="BK26">
            <v>1350</v>
          </cell>
          <cell r="BL26">
            <v>12.9</v>
          </cell>
          <cell r="BM26">
            <v>406200</v>
          </cell>
          <cell r="BN26">
            <v>3240</v>
          </cell>
          <cell r="BO26">
            <v>1390</v>
          </cell>
          <cell r="BP26">
            <v>1750</v>
          </cell>
          <cell r="BQ26">
            <v>11100</v>
          </cell>
        </row>
        <row r="27">
          <cell r="B27" t="str">
            <v>170021</v>
          </cell>
          <cell r="C27">
            <v>12</v>
          </cell>
          <cell r="D27">
            <v>6.2</v>
          </cell>
          <cell r="E27">
            <v>0.5</v>
          </cell>
          <cell r="G27">
            <v>0.85</v>
          </cell>
          <cell r="H27">
            <v>0.35</v>
          </cell>
          <cell r="I27">
            <v>0.7</v>
          </cell>
          <cell r="J27">
            <v>8.6999999999999994E-2</v>
          </cell>
          <cell r="K27">
            <v>133.5</v>
          </cell>
          <cell r="L27" t="str">
            <v>845</v>
          </cell>
          <cell r="M27" t="str">
            <v>249</v>
          </cell>
          <cell r="N27" t="str">
            <v>475</v>
          </cell>
          <cell r="O27">
            <v>0.17499999999999999</v>
          </cell>
          <cell r="P27">
            <v>239.2</v>
          </cell>
          <cell r="Q27" t="str">
            <v>1605</v>
          </cell>
          <cell r="R27" t="str">
            <v>582</v>
          </cell>
          <cell r="S27" t="str">
            <v>894</v>
          </cell>
          <cell r="T27">
            <v>0.26200000000000001</v>
          </cell>
          <cell r="U27">
            <v>326.39999999999998</v>
          </cell>
          <cell r="V27" t="str">
            <v>2280</v>
          </cell>
          <cell r="W27" t="str">
            <v>1001</v>
          </cell>
          <cell r="X27" t="str">
            <v>1259</v>
          </cell>
          <cell r="Y27">
            <v>0.35</v>
          </cell>
          <cell r="Z27">
            <v>404.2</v>
          </cell>
          <cell r="AA27" t="str">
            <v>2869</v>
          </cell>
          <cell r="AB27" t="str">
            <v>1506</v>
          </cell>
          <cell r="AC27" t="str">
            <v>1569</v>
          </cell>
          <cell r="AD27">
            <v>0.32500000000000001</v>
          </cell>
          <cell r="AO27" t="str">
            <v>190140</v>
          </cell>
          <cell r="AP27">
            <v>400</v>
          </cell>
          <cell r="AQ27">
            <v>202</v>
          </cell>
          <cell r="AR27">
            <v>19</v>
          </cell>
          <cell r="AS27">
            <v>17.899999999999999</v>
          </cell>
          <cell r="AT27">
            <v>30</v>
          </cell>
          <cell r="AU27">
            <v>11</v>
          </cell>
          <cell r="AV27">
            <v>0.57899999999999996</v>
          </cell>
          <cell r="AW27">
            <v>2.75</v>
          </cell>
          <cell r="AX27">
            <v>198900</v>
          </cell>
          <cell r="AY27">
            <v>920</v>
          </cell>
          <cell r="AZ27">
            <v>260</v>
          </cell>
          <cell r="BA27">
            <v>510</v>
          </cell>
          <cell r="BB27">
            <v>5.5</v>
          </cell>
          <cell r="BC27">
            <v>357700</v>
          </cell>
          <cell r="BD27">
            <v>1760</v>
          </cell>
          <cell r="BE27">
            <v>600</v>
          </cell>
          <cell r="BF27">
            <v>960</v>
          </cell>
          <cell r="BG27">
            <v>8.25</v>
          </cell>
          <cell r="BH27">
            <v>488200</v>
          </cell>
          <cell r="BI27">
            <v>2510</v>
          </cell>
          <cell r="BJ27">
            <v>1020</v>
          </cell>
          <cell r="BK27">
            <v>1360</v>
          </cell>
          <cell r="BL27">
            <v>12.1</v>
          </cell>
          <cell r="BM27">
            <v>645800</v>
          </cell>
          <cell r="BN27">
            <v>3420</v>
          </cell>
          <cell r="BO27">
            <v>1760</v>
          </cell>
          <cell r="BP27">
            <v>1830</v>
          </cell>
          <cell r="BQ27">
            <v>13200</v>
          </cell>
        </row>
        <row r="28">
          <cell r="B28" t="str">
            <v>170022</v>
          </cell>
          <cell r="C28">
            <v>12</v>
          </cell>
          <cell r="D28">
            <v>6.2</v>
          </cell>
          <cell r="E28">
            <v>0.6</v>
          </cell>
          <cell r="G28">
            <v>0.95</v>
          </cell>
          <cell r="H28">
            <v>0.35</v>
          </cell>
          <cell r="I28">
            <v>0.58299999999999996</v>
          </cell>
          <cell r="J28">
            <v>8.6999999999999994E-2</v>
          </cell>
          <cell r="K28">
            <v>213.6</v>
          </cell>
          <cell r="L28" t="str">
            <v>955</v>
          </cell>
          <cell r="M28" t="str">
            <v>358</v>
          </cell>
          <cell r="N28" t="str">
            <v>531</v>
          </cell>
          <cell r="O28">
            <v>0.17499999999999999</v>
          </cell>
          <cell r="P28">
            <v>393.8</v>
          </cell>
          <cell r="Q28" t="str">
            <v>1824</v>
          </cell>
          <cell r="R28" t="str">
            <v>801</v>
          </cell>
          <cell r="S28" t="str">
            <v>1007</v>
          </cell>
          <cell r="T28">
            <v>0.26200000000000001</v>
          </cell>
          <cell r="U28">
            <v>551.70000000000005</v>
          </cell>
          <cell r="V28" t="str">
            <v>2608</v>
          </cell>
          <cell r="W28" t="str">
            <v>1329</v>
          </cell>
          <cell r="X28" t="str">
            <v>1429</v>
          </cell>
          <cell r="Y28">
            <v>0.35</v>
          </cell>
          <cell r="Z28">
            <v>698.5</v>
          </cell>
          <cell r="AA28" t="str">
            <v>3307</v>
          </cell>
          <cell r="AB28" t="str">
            <v>1943</v>
          </cell>
          <cell r="AC28" t="str">
            <v>1795</v>
          </cell>
          <cell r="AD28">
            <v>0.39</v>
          </cell>
          <cell r="AO28" t="str">
            <v>190141</v>
          </cell>
          <cell r="AP28">
            <v>400</v>
          </cell>
          <cell r="AQ28">
            <v>202</v>
          </cell>
          <cell r="AR28">
            <v>20.3</v>
          </cell>
          <cell r="AS28">
            <v>19.100000000000001</v>
          </cell>
          <cell r="AT28">
            <v>31.1</v>
          </cell>
          <cell r="AU28">
            <v>10.8</v>
          </cell>
          <cell r="AV28">
            <v>0.53200000000000003</v>
          </cell>
          <cell r="AW28">
            <v>2.7</v>
          </cell>
          <cell r="AX28">
            <v>230900</v>
          </cell>
          <cell r="AY28">
            <v>950</v>
          </cell>
          <cell r="AZ28">
            <v>290</v>
          </cell>
          <cell r="BA28">
            <v>520</v>
          </cell>
          <cell r="BB28">
            <v>5.4</v>
          </cell>
          <cell r="BC28">
            <v>420300</v>
          </cell>
          <cell r="BD28">
            <v>1810</v>
          </cell>
          <cell r="BE28">
            <v>670</v>
          </cell>
          <cell r="BF28">
            <v>990</v>
          </cell>
          <cell r="BG28">
            <v>8.1</v>
          </cell>
          <cell r="BH28">
            <v>580100</v>
          </cell>
          <cell r="BI28">
            <v>2590</v>
          </cell>
          <cell r="BJ28">
            <v>1120</v>
          </cell>
          <cell r="BK28">
            <v>1400</v>
          </cell>
          <cell r="BL28">
            <v>12</v>
          </cell>
          <cell r="BM28">
            <v>783300</v>
          </cell>
          <cell r="BN28">
            <v>3570</v>
          </cell>
          <cell r="BO28">
            <v>1930</v>
          </cell>
          <cell r="BP28">
            <v>1910</v>
          </cell>
          <cell r="BQ28">
            <v>14000</v>
          </cell>
        </row>
        <row r="29">
          <cell r="B29" t="str">
            <v>170023</v>
          </cell>
          <cell r="C29">
            <v>12.5</v>
          </cell>
          <cell r="D29">
            <v>6.2</v>
          </cell>
          <cell r="E29">
            <v>0.35</v>
          </cell>
          <cell r="G29">
            <v>0.8</v>
          </cell>
          <cell r="H29">
            <v>0.45</v>
          </cell>
          <cell r="I29">
            <v>1.2849999999999999</v>
          </cell>
          <cell r="J29">
            <v>0.112</v>
          </cell>
          <cell r="K29">
            <v>83.5</v>
          </cell>
          <cell r="L29" t="str">
            <v>903</v>
          </cell>
          <cell r="M29" t="str">
            <v>2</v>
          </cell>
          <cell r="N29" t="str">
            <v>506</v>
          </cell>
          <cell r="O29">
            <v>0.22500000000000001</v>
          </cell>
          <cell r="P29">
            <v>129.80000000000001</v>
          </cell>
          <cell r="Q29" t="str">
            <v>1677</v>
          </cell>
          <cell r="R29" t="str">
            <v>134</v>
          </cell>
          <cell r="S29" t="str">
            <v>932</v>
          </cell>
          <cell r="T29">
            <v>0.33700000000000002</v>
          </cell>
          <cell r="U29">
            <v>151.19999999999999</v>
          </cell>
          <cell r="V29" t="str">
            <v>2323</v>
          </cell>
          <cell r="W29" t="str">
            <v>393</v>
          </cell>
          <cell r="X29" t="str">
            <v>1278</v>
          </cell>
          <cell r="Y29">
            <v>0.45</v>
          </cell>
          <cell r="Z29">
            <v>160.19999999999999</v>
          </cell>
          <cell r="AA29" t="str">
            <v>2840</v>
          </cell>
          <cell r="AB29" t="str">
            <v>782</v>
          </cell>
          <cell r="AC29" t="str">
            <v>1542</v>
          </cell>
          <cell r="AD29">
            <v>0.254</v>
          </cell>
          <cell r="AO29" t="str">
            <v>190142</v>
          </cell>
          <cell r="AP29">
            <v>400</v>
          </cell>
          <cell r="AQ29">
            <v>202</v>
          </cell>
          <cell r="AR29">
            <v>21.2</v>
          </cell>
          <cell r="AS29">
            <v>19.899999999999999</v>
          </cell>
          <cell r="AT29">
            <v>31.4</v>
          </cell>
          <cell r="AU29">
            <v>10.199999999999999</v>
          </cell>
          <cell r="AV29">
            <v>0.48099999999999998</v>
          </cell>
          <cell r="AW29">
            <v>2.5499999999999998</v>
          </cell>
          <cell r="AX29">
            <v>240700</v>
          </cell>
          <cell r="AY29">
            <v>910</v>
          </cell>
          <cell r="AZ29">
            <v>310</v>
          </cell>
          <cell r="BA29">
            <v>500</v>
          </cell>
          <cell r="BB29">
            <v>5.0999999999999996</v>
          </cell>
          <cell r="BC29">
            <v>443500</v>
          </cell>
          <cell r="BD29">
            <v>1750</v>
          </cell>
          <cell r="BE29">
            <v>700</v>
          </cell>
          <cell r="BF29">
            <v>950</v>
          </cell>
          <cell r="BG29">
            <v>7.65</v>
          </cell>
          <cell r="BH29">
            <v>619200</v>
          </cell>
          <cell r="BI29">
            <v>2510</v>
          </cell>
          <cell r="BJ29">
            <v>1160</v>
          </cell>
          <cell r="BK29">
            <v>1360</v>
          </cell>
          <cell r="BL29">
            <v>11.5</v>
          </cell>
          <cell r="BM29">
            <v>857100</v>
          </cell>
          <cell r="BN29">
            <v>3520</v>
          </cell>
          <cell r="BO29">
            <v>2000</v>
          </cell>
          <cell r="BP29">
            <v>1880</v>
          </cell>
          <cell r="BQ29">
            <v>14600</v>
          </cell>
        </row>
        <row r="30">
          <cell r="B30" t="str">
            <v>170024</v>
          </cell>
          <cell r="C30">
            <v>12.5</v>
          </cell>
          <cell r="D30">
            <v>6.2</v>
          </cell>
          <cell r="E30">
            <v>0.5</v>
          </cell>
          <cell r="G30">
            <v>0.85</v>
          </cell>
          <cell r="H30">
            <v>0.35</v>
          </cell>
          <cell r="I30">
            <v>0.7</v>
          </cell>
          <cell r="J30">
            <v>8.6999999999999994E-2</v>
          </cell>
          <cell r="K30">
            <v>120</v>
          </cell>
          <cell r="L30" t="str">
            <v>775</v>
          </cell>
          <cell r="M30" t="str">
            <v>231</v>
          </cell>
          <cell r="N30" t="str">
            <v>420</v>
          </cell>
          <cell r="O30">
            <v>0.17499999999999999</v>
          </cell>
          <cell r="P30">
            <v>215.1</v>
          </cell>
          <cell r="Q30" t="str">
            <v>1473</v>
          </cell>
          <cell r="R30" t="str">
            <v>539</v>
          </cell>
          <cell r="S30" t="str">
            <v>791</v>
          </cell>
          <cell r="T30">
            <v>0.26200000000000001</v>
          </cell>
          <cell r="U30">
            <v>293.39999999999998</v>
          </cell>
          <cell r="V30" t="str">
            <v>2093</v>
          </cell>
          <cell r="W30" t="str">
            <v>925</v>
          </cell>
          <cell r="X30" t="str">
            <v>1114</v>
          </cell>
          <cell r="Y30">
            <v>0.35</v>
          </cell>
          <cell r="Z30">
            <v>363.4</v>
          </cell>
          <cell r="AA30" t="str">
            <v>2635</v>
          </cell>
          <cell r="AB30" t="str">
            <v>1389</v>
          </cell>
          <cell r="AC30" t="str">
            <v>1388</v>
          </cell>
          <cell r="AD30">
            <v>0.36299999999999999</v>
          </cell>
          <cell r="AO30" t="str">
            <v>190143</v>
          </cell>
          <cell r="AP30">
            <v>400</v>
          </cell>
          <cell r="AQ30">
            <v>202</v>
          </cell>
          <cell r="AR30">
            <v>22.5</v>
          </cell>
          <cell r="AS30">
            <v>21.2</v>
          </cell>
          <cell r="AT30">
            <v>32.5</v>
          </cell>
          <cell r="AU30">
            <v>10</v>
          </cell>
          <cell r="AV30">
            <v>0.44400000000000001</v>
          </cell>
          <cell r="AW30">
            <v>2.5</v>
          </cell>
          <cell r="AX30">
            <v>274900</v>
          </cell>
          <cell r="AY30">
            <v>930</v>
          </cell>
          <cell r="AZ30">
            <v>350</v>
          </cell>
          <cell r="BA30">
            <v>500</v>
          </cell>
          <cell r="BB30">
            <v>5</v>
          </cell>
          <cell r="BC30">
            <v>512000</v>
          </cell>
          <cell r="BD30">
            <v>1780</v>
          </cell>
          <cell r="BE30">
            <v>770</v>
          </cell>
          <cell r="BF30">
            <v>960</v>
          </cell>
          <cell r="BG30">
            <v>7.5</v>
          </cell>
          <cell r="BH30">
            <v>722000</v>
          </cell>
          <cell r="BI30">
            <v>2560</v>
          </cell>
          <cell r="BJ30">
            <v>1270</v>
          </cell>
          <cell r="BK30">
            <v>1380</v>
          </cell>
          <cell r="BL30">
            <v>11.3</v>
          </cell>
          <cell r="BM30">
            <v>1014000</v>
          </cell>
          <cell r="BN30">
            <v>3610</v>
          </cell>
          <cell r="BO30">
            <v>2150</v>
          </cell>
          <cell r="BP30">
            <v>1920</v>
          </cell>
          <cell r="BQ30">
            <v>15600</v>
          </cell>
        </row>
        <row r="31">
          <cell r="B31" t="str">
            <v>170025</v>
          </cell>
          <cell r="C31">
            <v>12.5</v>
          </cell>
          <cell r="D31">
            <v>6.2</v>
          </cell>
          <cell r="E31">
            <v>0.7</v>
          </cell>
          <cell r="G31">
            <v>1</v>
          </cell>
          <cell r="H31">
            <v>0.3</v>
          </cell>
          <cell r="I31">
            <v>0.42799999999999999</v>
          </cell>
          <cell r="J31">
            <v>7.4999999999999997E-2</v>
          </cell>
          <cell r="K31">
            <v>239.4</v>
          </cell>
          <cell r="L31" t="str">
            <v>804</v>
          </cell>
          <cell r="M31" t="str">
            <v>403</v>
          </cell>
          <cell r="N31" t="str">
            <v>425</v>
          </cell>
          <cell r="O31">
            <v>0.15</v>
          </cell>
          <cell r="P31">
            <v>456.8</v>
          </cell>
          <cell r="Q31" t="str">
            <v>1550</v>
          </cell>
          <cell r="R31" t="str">
            <v>864</v>
          </cell>
          <cell r="S31" t="str">
            <v>814</v>
          </cell>
          <cell r="T31">
            <v>0.22500000000000001</v>
          </cell>
          <cell r="U31">
            <v>659.5</v>
          </cell>
          <cell r="V31" t="str">
            <v>2240</v>
          </cell>
          <cell r="W31" t="str">
            <v>1382</v>
          </cell>
          <cell r="X31" t="str">
            <v>1167</v>
          </cell>
          <cell r="Y31">
            <v>0.3</v>
          </cell>
          <cell r="Z31">
            <v>854.9</v>
          </cell>
          <cell r="AA31" t="str">
            <v>2872</v>
          </cell>
          <cell r="AB31" t="str">
            <v>1957</v>
          </cell>
          <cell r="AC31" t="str">
            <v>1484</v>
          </cell>
          <cell r="AD31">
            <v>0.50800000000000001</v>
          </cell>
          <cell r="AO31" t="str">
            <v>190144</v>
          </cell>
          <cell r="AP31">
            <v>400</v>
          </cell>
          <cell r="AQ31">
            <v>202</v>
          </cell>
          <cell r="AR31">
            <v>30</v>
          </cell>
          <cell r="AS31">
            <v>28.2</v>
          </cell>
          <cell r="AT31">
            <v>37.200000000000003</v>
          </cell>
          <cell r="AU31">
            <v>7.2</v>
          </cell>
          <cell r="AV31">
            <v>0.24</v>
          </cell>
          <cell r="AW31">
            <v>1.8</v>
          </cell>
          <cell r="AX31">
            <v>422500</v>
          </cell>
          <cell r="AY31">
            <v>790</v>
          </cell>
          <cell r="AZ31">
            <v>450</v>
          </cell>
          <cell r="BA31">
            <v>420</v>
          </cell>
          <cell r="BB31">
            <v>3.6</v>
          </cell>
          <cell r="BC31">
            <v>822700</v>
          </cell>
          <cell r="BD31">
            <v>1540</v>
          </cell>
          <cell r="BE31">
            <v>930</v>
          </cell>
          <cell r="BF31">
            <v>820</v>
          </cell>
          <cell r="BG31">
            <v>5.4</v>
          </cell>
          <cell r="BH31">
            <v>1206000</v>
          </cell>
          <cell r="BI31">
            <v>2250</v>
          </cell>
          <cell r="BJ31">
            <v>1460</v>
          </cell>
          <cell r="BK31">
            <v>1190</v>
          </cell>
          <cell r="BL31">
            <v>9</v>
          </cell>
          <cell r="BM31">
            <v>1945000</v>
          </cell>
          <cell r="BN31">
            <v>3570</v>
          </cell>
          <cell r="BO31">
            <v>2620</v>
          </cell>
          <cell r="BP31">
            <v>1860</v>
          </cell>
          <cell r="BQ31">
            <v>20700</v>
          </cell>
        </row>
        <row r="32">
          <cell r="B32" t="str">
            <v>170026</v>
          </cell>
          <cell r="C32">
            <v>14</v>
          </cell>
          <cell r="D32">
            <v>7.2</v>
          </cell>
          <cell r="E32">
            <v>0.35</v>
          </cell>
          <cell r="G32">
            <v>0.8</v>
          </cell>
          <cell r="H32">
            <v>0.45</v>
          </cell>
          <cell r="I32">
            <v>1.2849999999999999</v>
          </cell>
          <cell r="J32">
            <v>0.112</v>
          </cell>
          <cell r="K32">
            <v>68</v>
          </cell>
          <cell r="L32" t="str">
            <v>723</v>
          </cell>
          <cell r="M32" t="str">
            <v>-11</v>
          </cell>
          <cell r="N32" t="str">
            <v>418</v>
          </cell>
          <cell r="O32">
            <v>0.22500000000000001</v>
          </cell>
          <cell r="P32">
            <v>105.7</v>
          </cell>
          <cell r="Q32" t="str">
            <v>1343</v>
          </cell>
          <cell r="R32" t="str">
            <v>103</v>
          </cell>
          <cell r="S32" t="str">
            <v>770</v>
          </cell>
          <cell r="T32">
            <v>0.33700000000000002</v>
          </cell>
          <cell r="U32">
            <v>123.2</v>
          </cell>
          <cell r="V32" t="str">
            <v>1860</v>
          </cell>
          <cell r="W32" t="str">
            <v>309</v>
          </cell>
          <cell r="X32" t="str">
            <v>1055</v>
          </cell>
          <cell r="Y32">
            <v>0.45</v>
          </cell>
          <cell r="Z32">
            <v>130.5</v>
          </cell>
          <cell r="AA32" t="str">
            <v>2273</v>
          </cell>
          <cell r="AB32" t="str">
            <v>619</v>
          </cell>
          <cell r="AC32" t="str">
            <v>1274</v>
          </cell>
          <cell r="AD32">
            <v>0.311</v>
          </cell>
          <cell r="AO32" t="str">
            <v>190133</v>
          </cell>
          <cell r="AP32">
            <v>380</v>
          </cell>
          <cell r="AQ32">
            <v>202</v>
          </cell>
          <cell r="AR32">
            <v>12</v>
          </cell>
          <cell r="AS32">
            <v>11.5</v>
          </cell>
          <cell r="AT32">
            <v>25</v>
          </cell>
          <cell r="AU32">
            <v>13</v>
          </cell>
          <cell r="AV32">
            <v>1.083</v>
          </cell>
          <cell r="AW32">
            <v>3.25</v>
          </cell>
          <cell r="AX32">
            <v>98100</v>
          </cell>
          <cell r="AY32">
            <v>940</v>
          </cell>
          <cell r="AZ32">
            <v>20</v>
          </cell>
          <cell r="BA32">
            <v>560</v>
          </cell>
          <cell r="BB32">
            <v>6.5</v>
          </cell>
          <cell r="BC32">
            <v>156300</v>
          </cell>
          <cell r="BD32">
            <v>1760</v>
          </cell>
          <cell r="BE32">
            <v>170</v>
          </cell>
          <cell r="BF32">
            <v>1040</v>
          </cell>
          <cell r="BG32">
            <v>9.75</v>
          </cell>
          <cell r="BH32">
            <v>187300</v>
          </cell>
          <cell r="BI32">
            <v>2450</v>
          </cell>
          <cell r="BJ32">
            <v>440</v>
          </cell>
          <cell r="BK32">
            <v>1430</v>
          </cell>
          <cell r="BL32">
            <v>13.5</v>
          </cell>
          <cell r="BM32">
            <v>205700</v>
          </cell>
          <cell r="BN32">
            <v>3100</v>
          </cell>
          <cell r="BO32">
            <v>920</v>
          </cell>
          <cell r="BP32">
            <v>1780</v>
          </cell>
          <cell r="BQ32">
            <v>7350</v>
          </cell>
        </row>
        <row r="33">
          <cell r="B33" t="str">
            <v>170027</v>
          </cell>
          <cell r="C33">
            <v>14</v>
          </cell>
          <cell r="D33">
            <v>7.2</v>
          </cell>
          <cell r="E33">
            <v>0.5</v>
          </cell>
          <cell r="G33">
            <v>0.9</v>
          </cell>
          <cell r="H33">
            <v>0.4</v>
          </cell>
          <cell r="I33">
            <v>0.8</v>
          </cell>
          <cell r="J33">
            <v>0.1</v>
          </cell>
          <cell r="K33">
            <v>120.1</v>
          </cell>
          <cell r="L33" t="str">
            <v>745</v>
          </cell>
          <cell r="M33" t="str">
            <v>173</v>
          </cell>
          <cell r="N33" t="str">
            <v>419</v>
          </cell>
          <cell r="O33">
            <v>0.2</v>
          </cell>
          <cell r="P33">
            <v>209.8</v>
          </cell>
          <cell r="Q33" t="str">
            <v>1408</v>
          </cell>
          <cell r="R33" t="str">
            <v>428</v>
          </cell>
          <cell r="S33" t="str">
            <v>787</v>
          </cell>
          <cell r="T33">
            <v>0.3</v>
          </cell>
          <cell r="U33">
            <v>279.2</v>
          </cell>
          <cell r="V33" t="str">
            <v>1990</v>
          </cell>
          <cell r="W33" t="str">
            <v>764</v>
          </cell>
          <cell r="X33" t="str">
            <v>1101</v>
          </cell>
          <cell r="Y33">
            <v>0.4</v>
          </cell>
          <cell r="Z33">
            <v>338.4</v>
          </cell>
          <cell r="AA33" t="str">
            <v>2490</v>
          </cell>
          <cell r="AB33" t="str">
            <v>1182</v>
          </cell>
          <cell r="AC33" t="str">
            <v>1363</v>
          </cell>
          <cell r="AD33">
            <v>0.44400000000000001</v>
          </cell>
          <cell r="AO33" t="str">
            <v>190134</v>
          </cell>
          <cell r="AP33">
            <v>380</v>
          </cell>
          <cell r="AQ33">
            <v>202</v>
          </cell>
          <cell r="AR33">
            <v>15</v>
          </cell>
          <cell r="AS33">
            <v>14.1</v>
          </cell>
          <cell r="AT33">
            <v>27</v>
          </cell>
          <cell r="AU33">
            <v>12</v>
          </cell>
          <cell r="AV33">
            <v>0.8</v>
          </cell>
          <cell r="AW33">
            <v>3</v>
          </cell>
          <cell r="AX33">
            <v>144400</v>
          </cell>
          <cell r="AY33">
            <v>990</v>
          </cell>
          <cell r="AZ33">
            <v>130</v>
          </cell>
          <cell r="BA33">
            <v>580</v>
          </cell>
          <cell r="BB33">
            <v>6</v>
          </cell>
          <cell r="BC33">
            <v>244600</v>
          </cell>
          <cell r="BD33">
            <v>1860</v>
          </cell>
          <cell r="BE33">
            <v>380</v>
          </cell>
          <cell r="BF33">
            <v>1080</v>
          </cell>
          <cell r="BG33">
            <v>9</v>
          </cell>
          <cell r="BH33">
            <v>313900</v>
          </cell>
          <cell r="BI33">
            <v>2630</v>
          </cell>
          <cell r="BJ33">
            <v>7301</v>
          </cell>
          <cell r="BK33">
            <v>1510</v>
          </cell>
          <cell r="BL33">
            <v>12.9</v>
          </cell>
          <cell r="BM33">
            <v>379900</v>
          </cell>
          <cell r="BN33">
            <v>3450</v>
          </cell>
          <cell r="BO33">
            <v>1360</v>
          </cell>
          <cell r="BP33">
            <v>1960</v>
          </cell>
          <cell r="BQ33">
            <v>9000</v>
          </cell>
        </row>
        <row r="34">
          <cell r="B34" t="str">
            <v>170028</v>
          </cell>
          <cell r="C34">
            <v>14</v>
          </cell>
          <cell r="D34">
            <v>7.2</v>
          </cell>
          <cell r="E34">
            <v>0.8</v>
          </cell>
          <cell r="G34">
            <v>1.1000000000000001</v>
          </cell>
          <cell r="H34">
            <v>0.3</v>
          </cell>
          <cell r="I34">
            <v>0.375</v>
          </cell>
          <cell r="J34">
            <v>7.4999999999999997E-2</v>
          </cell>
          <cell r="K34">
            <v>283.8</v>
          </cell>
          <cell r="L34" t="str">
            <v>712</v>
          </cell>
          <cell r="M34" t="str">
            <v>390</v>
          </cell>
          <cell r="N34" t="str">
            <v>386</v>
          </cell>
          <cell r="O34">
            <v>0.15</v>
          </cell>
          <cell r="P34">
            <v>547.20000000000005</v>
          </cell>
          <cell r="Q34" t="str">
            <v>1377</v>
          </cell>
          <cell r="R34" t="str">
            <v>826</v>
          </cell>
          <cell r="S34" t="str">
            <v>743</v>
          </cell>
          <cell r="T34">
            <v>0.22500000000000001</v>
          </cell>
          <cell r="U34">
            <v>796.8</v>
          </cell>
          <cell r="V34" t="str">
            <v>1997</v>
          </cell>
          <cell r="W34" t="str">
            <v>1308</v>
          </cell>
          <cell r="X34" t="str">
            <v>1071</v>
          </cell>
          <cell r="Y34">
            <v>0.3</v>
          </cell>
          <cell r="Z34">
            <v>1040</v>
          </cell>
          <cell r="AA34" t="str">
            <v>2571</v>
          </cell>
          <cell r="AB34" t="str">
            <v>1836</v>
          </cell>
          <cell r="AC34" t="str">
            <v>1369</v>
          </cell>
          <cell r="AD34">
            <v>0.71099999999999997</v>
          </cell>
          <cell r="AO34" t="str">
            <v>190128</v>
          </cell>
          <cell r="AP34">
            <v>370</v>
          </cell>
          <cell r="AQ34">
            <v>202</v>
          </cell>
          <cell r="AR34">
            <v>25</v>
          </cell>
          <cell r="AS34">
            <v>23.2</v>
          </cell>
          <cell r="AT34">
            <v>31.4</v>
          </cell>
          <cell r="AU34">
            <v>6.4</v>
          </cell>
          <cell r="AV34">
            <v>0.25600000000000001</v>
          </cell>
          <cell r="AW34">
            <v>1.6</v>
          </cell>
          <cell r="AX34">
            <v>271200</v>
          </cell>
          <cell r="AY34">
            <v>710</v>
          </cell>
          <cell r="AZ34">
            <v>370</v>
          </cell>
          <cell r="BA34">
            <v>410</v>
          </cell>
          <cell r="BB34">
            <v>3.2</v>
          </cell>
          <cell r="BC34">
            <v>525000</v>
          </cell>
          <cell r="BD34">
            <v>1390</v>
          </cell>
          <cell r="BE34">
            <v>780</v>
          </cell>
          <cell r="BF34">
            <v>790</v>
          </cell>
          <cell r="BG34">
            <v>4.8</v>
          </cell>
          <cell r="BH34">
            <v>765700</v>
          </cell>
          <cell r="BI34">
            <v>2030</v>
          </cell>
          <cell r="BJ34">
            <v>1220</v>
          </cell>
          <cell r="BK34">
            <v>1160</v>
          </cell>
          <cell r="BL34">
            <v>8.1999999999999993</v>
          </cell>
          <cell r="BM34">
            <v>1252000</v>
          </cell>
          <cell r="BN34">
            <v>3260</v>
          </cell>
          <cell r="BO34">
            <v>2290</v>
          </cell>
          <cell r="BP34">
            <v>1840</v>
          </cell>
          <cell r="BQ34">
            <v>13700</v>
          </cell>
        </row>
        <row r="35">
          <cell r="B35" t="str">
            <v>170029</v>
          </cell>
          <cell r="C35">
            <v>15</v>
          </cell>
          <cell r="D35">
            <v>5.2</v>
          </cell>
          <cell r="E35">
            <v>0.4</v>
          </cell>
          <cell r="G35">
            <v>0.95</v>
          </cell>
          <cell r="H35">
            <v>0.55000000000000004</v>
          </cell>
          <cell r="I35">
            <v>1.375</v>
          </cell>
          <cell r="J35">
            <v>0.13700000000000001</v>
          </cell>
          <cell r="K35">
            <v>101.2</v>
          </cell>
          <cell r="L35" t="str">
            <v>957</v>
          </cell>
          <cell r="M35" t="str">
            <v>3</v>
          </cell>
          <cell r="N35" t="str">
            <v>401</v>
          </cell>
          <cell r="O35">
            <v>0.27500000000000002</v>
          </cell>
          <cell r="P35">
            <v>154.4</v>
          </cell>
          <cell r="Q35" t="str">
            <v>1777</v>
          </cell>
          <cell r="R35" t="str">
            <v>142</v>
          </cell>
          <cell r="S35" t="str">
            <v>735</v>
          </cell>
          <cell r="T35">
            <v>0.41199999999999998</v>
          </cell>
          <cell r="U35">
            <v>175.5</v>
          </cell>
          <cell r="V35" t="str">
            <v>2462</v>
          </cell>
          <cell r="W35" t="str">
            <v>417</v>
          </cell>
          <cell r="X35" t="str">
            <v>1002</v>
          </cell>
          <cell r="Y35">
            <v>0.55000000000000004</v>
          </cell>
          <cell r="Z35">
            <v>180.7</v>
          </cell>
          <cell r="AA35" t="str">
            <v>3010</v>
          </cell>
          <cell r="AB35" t="str">
            <v>828</v>
          </cell>
          <cell r="AC35" t="str">
            <v>1202</v>
          </cell>
          <cell r="AD35">
            <v>0.48799999999999999</v>
          </cell>
          <cell r="AO35" t="str">
            <v>190129</v>
          </cell>
          <cell r="AP35">
            <v>370</v>
          </cell>
          <cell r="AQ35">
            <v>202</v>
          </cell>
          <cell r="AR35">
            <v>26</v>
          </cell>
          <cell r="AS35">
            <v>24.2</v>
          </cell>
          <cell r="AT35">
            <v>32.799999999999997</v>
          </cell>
          <cell r="AU35">
            <v>6.8</v>
          </cell>
          <cell r="AV35">
            <v>0.26200000000000001</v>
          </cell>
          <cell r="AW35">
            <v>1.7</v>
          </cell>
          <cell r="AX35">
            <v>324500</v>
          </cell>
          <cell r="AY35">
            <v>790</v>
          </cell>
          <cell r="AZ35">
            <v>410</v>
          </cell>
          <cell r="BA35">
            <v>450</v>
          </cell>
          <cell r="BB35">
            <v>3.4</v>
          </cell>
          <cell r="BC35">
            <v>628000</v>
          </cell>
          <cell r="BD35">
            <v>1530</v>
          </cell>
          <cell r="BE35">
            <v>860</v>
          </cell>
          <cell r="BF35">
            <v>880</v>
          </cell>
          <cell r="BG35">
            <v>5.0999999999999996</v>
          </cell>
          <cell r="BH35">
            <v>915500</v>
          </cell>
          <cell r="BI35">
            <v>2240</v>
          </cell>
          <cell r="BJ35">
            <v>1350</v>
          </cell>
          <cell r="BK35">
            <v>1270</v>
          </cell>
          <cell r="BL35">
            <v>8.6</v>
          </cell>
          <cell r="BM35">
            <v>1480000</v>
          </cell>
          <cell r="BN35">
            <v>3550</v>
          </cell>
          <cell r="BO35">
            <v>2490</v>
          </cell>
          <cell r="BP35">
            <v>2010</v>
          </cell>
          <cell r="BQ35">
            <v>14300</v>
          </cell>
        </row>
        <row r="36">
          <cell r="B36" t="str">
            <v>170030</v>
          </cell>
          <cell r="C36">
            <v>15</v>
          </cell>
          <cell r="D36">
            <v>5.2</v>
          </cell>
          <cell r="E36">
            <v>0.5</v>
          </cell>
          <cell r="G36">
            <v>1</v>
          </cell>
          <cell r="H36">
            <v>0.5</v>
          </cell>
          <cell r="I36">
            <v>1</v>
          </cell>
          <cell r="J36">
            <v>0.125</v>
          </cell>
          <cell r="K36">
            <v>132.80000000000001</v>
          </cell>
          <cell r="L36" t="str">
            <v>939</v>
          </cell>
          <cell r="M36" t="str">
            <v>151</v>
          </cell>
          <cell r="N36" t="str">
            <v>383</v>
          </cell>
          <cell r="O36">
            <v>0.25</v>
          </cell>
          <cell r="P36">
            <v>220.6</v>
          </cell>
          <cell r="Q36" t="str">
            <v>1766</v>
          </cell>
          <cell r="R36" t="str">
            <v>414</v>
          </cell>
          <cell r="S36" t="str">
            <v>711</v>
          </cell>
          <cell r="T36">
            <v>0.375</v>
          </cell>
          <cell r="U36">
            <v>278.2</v>
          </cell>
          <cell r="V36" t="str">
            <v>2480</v>
          </cell>
          <cell r="W36" t="str">
            <v>790</v>
          </cell>
          <cell r="X36" t="str">
            <v>983</v>
          </cell>
          <cell r="Y36">
            <v>0.5</v>
          </cell>
          <cell r="Z36">
            <v>320.89999999999998</v>
          </cell>
          <cell r="AA36" t="str">
            <v>3082</v>
          </cell>
          <cell r="AB36" t="str">
            <v>1279</v>
          </cell>
          <cell r="AC36" t="str">
            <v>1199</v>
          </cell>
          <cell r="AD36">
            <v>0.61</v>
          </cell>
          <cell r="AO36" t="str">
            <v>190131</v>
          </cell>
          <cell r="AP36">
            <v>380</v>
          </cell>
          <cell r="AQ36">
            <v>192</v>
          </cell>
          <cell r="AR36">
            <v>13.5</v>
          </cell>
          <cell r="AS36">
            <v>12.7</v>
          </cell>
          <cell r="AT36">
            <v>26.2</v>
          </cell>
          <cell r="AU36">
            <v>12.7</v>
          </cell>
          <cell r="AV36">
            <v>0.94099999999999995</v>
          </cell>
          <cell r="AW36">
            <v>3.1749999999999998</v>
          </cell>
          <cell r="AX36">
            <v>120300</v>
          </cell>
          <cell r="AY36">
            <v>990</v>
          </cell>
          <cell r="AZ36">
            <v>70</v>
          </cell>
          <cell r="BA36">
            <v>560</v>
          </cell>
          <cell r="BB36">
            <v>6.35</v>
          </cell>
          <cell r="BC36">
            <v>196600</v>
          </cell>
          <cell r="BD36">
            <v>1850</v>
          </cell>
          <cell r="BE36">
            <v>260</v>
          </cell>
          <cell r="BF36">
            <v>1040</v>
          </cell>
          <cell r="BG36">
            <v>9.5250000000000004</v>
          </cell>
          <cell r="BH36">
            <v>242400</v>
          </cell>
          <cell r="BI36">
            <v>2600</v>
          </cell>
          <cell r="BJ36">
            <v>570</v>
          </cell>
          <cell r="BK36">
            <v>1440</v>
          </cell>
          <cell r="BL36">
            <v>13.5</v>
          </cell>
          <cell r="BM36">
            <v>277600</v>
          </cell>
          <cell r="BN36">
            <v>3350</v>
          </cell>
          <cell r="BO36">
            <v>1130</v>
          </cell>
          <cell r="BP36">
            <v>1840</v>
          </cell>
          <cell r="BQ36">
            <v>8420</v>
          </cell>
        </row>
        <row r="37">
          <cell r="B37" t="str">
            <v>170031</v>
          </cell>
          <cell r="C37">
            <v>15</v>
          </cell>
          <cell r="D37">
            <v>5.2</v>
          </cell>
          <cell r="E37">
            <v>0.6</v>
          </cell>
          <cell r="G37">
            <v>1.05</v>
          </cell>
          <cell r="H37">
            <v>0.45</v>
          </cell>
          <cell r="I37">
            <v>0.75</v>
          </cell>
          <cell r="J37">
            <v>0.112</v>
          </cell>
          <cell r="K37">
            <v>170.8</v>
          </cell>
          <cell r="L37" t="str">
            <v>908</v>
          </cell>
          <cell r="M37" t="str">
            <v>269</v>
          </cell>
          <cell r="N37" t="str">
            <v>361</v>
          </cell>
          <cell r="O37">
            <v>0.22500000000000001</v>
          </cell>
          <cell r="P37">
            <v>302.10000000000002</v>
          </cell>
          <cell r="Q37" t="str">
            <v>1725</v>
          </cell>
          <cell r="R37" t="str">
            <v>630</v>
          </cell>
          <cell r="S37" t="str">
            <v>678</v>
          </cell>
          <cell r="T37">
            <v>0.33700000000000002</v>
          </cell>
          <cell r="U37">
            <v>407.2</v>
          </cell>
          <cell r="V37" t="str">
            <v>2451</v>
          </cell>
          <cell r="W37" t="str">
            <v>1082</v>
          </cell>
          <cell r="X37" t="str">
            <v>949</v>
          </cell>
          <cell r="Y37">
            <v>0.45</v>
          </cell>
          <cell r="Z37">
            <v>499</v>
          </cell>
          <cell r="AA37" t="str">
            <v>3085</v>
          </cell>
          <cell r="AB37" t="str">
            <v>1625</v>
          </cell>
          <cell r="AC37" t="str">
            <v>1176</v>
          </cell>
          <cell r="AD37">
            <v>0.73199999999999998</v>
          </cell>
          <cell r="AO37" t="str">
            <v>190132</v>
          </cell>
          <cell r="AP37">
            <v>380</v>
          </cell>
          <cell r="AQ37">
            <v>192</v>
          </cell>
          <cell r="AR37">
            <v>25</v>
          </cell>
          <cell r="AS37">
            <v>23.4</v>
          </cell>
          <cell r="AT37">
            <v>33</v>
          </cell>
          <cell r="AU37">
            <v>8</v>
          </cell>
          <cell r="AV37">
            <v>0.32</v>
          </cell>
          <cell r="AW37">
            <v>2</v>
          </cell>
          <cell r="AX37">
            <v>313100</v>
          </cell>
          <cell r="AY37">
            <v>860</v>
          </cell>
          <cell r="AZ37">
            <v>410</v>
          </cell>
          <cell r="BA37">
            <v>460</v>
          </cell>
          <cell r="BB37">
            <v>4</v>
          </cell>
          <cell r="BC37">
            <v>599300</v>
          </cell>
          <cell r="BD37">
            <v>1660</v>
          </cell>
          <cell r="BE37">
            <v>870</v>
          </cell>
          <cell r="BF37">
            <v>890</v>
          </cell>
          <cell r="BG37">
            <v>6</v>
          </cell>
          <cell r="BH37">
            <v>865600</v>
          </cell>
          <cell r="BI37">
            <v>2410</v>
          </cell>
          <cell r="BJ37">
            <v>1380</v>
          </cell>
          <cell r="BK37">
            <v>1290</v>
          </cell>
          <cell r="BL37">
            <v>9.6</v>
          </cell>
          <cell r="BM37">
            <v>1318000</v>
          </cell>
          <cell r="BN37">
            <v>3640</v>
          </cell>
          <cell r="BO37">
            <v>2440</v>
          </cell>
          <cell r="BP37">
            <v>1910</v>
          </cell>
          <cell r="BQ37">
            <v>15500</v>
          </cell>
        </row>
        <row r="38">
          <cell r="B38" t="str">
            <v>170032</v>
          </cell>
          <cell r="C38">
            <v>15</v>
          </cell>
          <cell r="D38">
            <v>5.2</v>
          </cell>
          <cell r="E38">
            <v>0.7</v>
          </cell>
          <cell r="G38">
            <v>1.25</v>
          </cell>
          <cell r="H38">
            <v>0.55000000000000004</v>
          </cell>
          <cell r="I38">
            <v>0.78500000000000003</v>
          </cell>
          <cell r="J38">
            <v>0.13700000000000001</v>
          </cell>
          <cell r="K38">
            <v>340.2</v>
          </cell>
          <cell r="L38" t="str">
            <v>1317</v>
          </cell>
          <cell r="M38" t="str">
            <v>362</v>
          </cell>
          <cell r="N38" t="str">
            <v>526</v>
          </cell>
          <cell r="O38">
            <v>0.27500000000000002</v>
          </cell>
          <cell r="P38">
            <v>596.4</v>
          </cell>
          <cell r="Q38" t="str">
            <v>2497</v>
          </cell>
          <cell r="R38" t="str">
            <v>861</v>
          </cell>
          <cell r="S38" t="str">
            <v>985</v>
          </cell>
          <cell r="T38">
            <v>0.41199999999999998</v>
          </cell>
          <cell r="U38">
            <v>796.5</v>
          </cell>
          <cell r="V38" t="str">
            <v>3541</v>
          </cell>
          <cell r="W38" t="str">
            <v>1496</v>
          </cell>
          <cell r="X38" t="str">
            <v>1376</v>
          </cell>
          <cell r="Y38">
            <v>0.55000000000000004</v>
          </cell>
          <cell r="Z38">
            <v>968.6</v>
          </cell>
          <cell r="AA38" t="str">
            <v>4449</v>
          </cell>
          <cell r="AB38" t="str">
            <v>2268</v>
          </cell>
          <cell r="AC38" t="str">
            <v>1701</v>
          </cell>
          <cell r="AD38">
            <v>0.85399999999999998</v>
          </cell>
          <cell r="AO38" t="str">
            <v>190123</v>
          </cell>
          <cell r="AP38">
            <v>360</v>
          </cell>
          <cell r="AQ38">
            <v>182</v>
          </cell>
          <cell r="AR38">
            <v>15.5</v>
          </cell>
          <cell r="AS38">
            <v>14.6</v>
          </cell>
          <cell r="AT38">
            <v>23.5</v>
          </cell>
          <cell r="AU38">
            <v>8</v>
          </cell>
          <cell r="AV38">
            <v>0.51600000000000001</v>
          </cell>
          <cell r="AW38">
            <v>2</v>
          </cell>
          <cell r="AX38">
            <v>93000</v>
          </cell>
          <cell r="AY38">
            <v>650</v>
          </cell>
          <cell r="AZ38">
            <v>210</v>
          </cell>
          <cell r="BA38">
            <v>360</v>
          </cell>
          <cell r="BB38">
            <v>4</v>
          </cell>
          <cell r="BC38">
            <v>170000</v>
          </cell>
          <cell r="BD38">
            <v>1250</v>
          </cell>
          <cell r="BE38">
            <v>480</v>
          </cell>
          <cell r="BF38">
            <v>680</v>
          </cell>
          <cell r="BG38">
            <v>6</v>
          </cell>
          <cell r="BH38">
            <v>235700</v>
          </cell>
          <cell r="BI38">
            <v>1800</v>
          </cell>
          <cell r="BJ38">
            <v>800</v>
          </cell>
          <cell r="BK38">
            <v>970</v>
          </cell>
          <cell r="BL38">
            <v>8.9</v>
          </cell>
          <cell r="BM38">
            <v>320300</v>
          </cell>
          <cell r="BN38">
            <v>2480</v>
          </cell>
          <cell r="BO38">
            <v>1370</v>
          </cell>
          <cell r="BP38">
            <v>1330</v>
          </cell>
          <cell r="BQ38">
            <v>8680</v>
          </cell>
        </row>
        <row r="39">
          <cell r="B39" t="str">
            <v>170033</v>
          </cell>
          <cell r="C39">
            <v>15</v>
          </cell>
          <cell r="D39">
            <v>6.2</v>
          </cell>
          <cell r="E39">
            <v>0.5</v>
          </cell>
          <cell r="G39">
            <v>1</v>
          </cell>
          <cell r="H39">
            <v>0.5</v>
          </cell>
          <cell r="I39">
            <v>1</v>
          </cell>
          <cell r="J39">
            <v>0.125</v>
          </cell>
          <cell r="K39">
            <v>138.1</v>
          </cell>
          <cell r="L39" t="str">
            <v>895</v>
          </cell>
          <cell r="M39" t="str">
            <v>129</v>
          </cell>
          <cell r="N39" t="str">
            <v>424</v>
          </cell>
          <cell r="O39">
            <v>0.25</v>
          </cell>
          <cell r="P39">
            <v>229.4</v>
          </cell>
          <cell r="Q39" t="str">
            <v>1680</v>
          </cell>
          <cell r="R39" t="str">
            <v>368</v>
          </cell>
          <cell r="S39" t="str">
            <v>787</v>
          </cell>
          <cell r="T39">
            <v>0.375</v>
          </cell>
          <cell r="U39">
            <v>289.39999999999998</v>
          </cell>
          <cell r="V39" t="str">
            <v>2356</v>
          </cell>
          <cell r="W39" t="str">
            <v>716</v>
          </cell>
          <cell r="X39" t="str">
            <v>1089</v>
          </cell>
          <cell r="Y39">
            <v>0.5</v>
          </cell>
          <cell r="Z39">
            <v>333.7</v>
          </cell>
          <cell r="AA39" t="str">
            <v>2923</v>
          </cell>
          <cell r="AB39" t="str">
            <v>1173</v>
          </cell>
          <cell r="AC39" t="str">
            <v>1331</v>
          </cell>
          <cell r="AD39">
            <v>0.57499999999999996</v>
          </cell>
          <cell r="AO39" t="str">
            <v>190124</v>
          </cell>
          <cell r="AP39">
            <v>360</v>
          </cell>
          <cell r="AQ39">
            <v>182</v>
          </cell>
          <cell r="AR39">
            <v>20</v>
          </cell>
          <cell r="AS39">
            <v>18.8</v>
          </cell>
          <cell r="AT39">
            <v>28.3</v>
          </cell>
          <cell r="AU39">
            <v>8.3000000000000007</v>
          </cell>
          <cell r="AV39">
            <v>0.41499999999999998</v>
          </cell>
          <cell r="AW39">
            <v>2.0750000000000002</v>
          </cell>
          <cell r="AX39">
            <v>194800</v>
          </cell>
          <cell r="AY39">
            <v>830</v>
          </cell>
          <cell r="AZ39">
            <v>330</v>
          </cell>
          <cell r="BA39">
            <v>450</v>
          </cell>
          <cell r="BB39">
            <v>4.1500000000000004</v>
          </cell>
          <cell r="BC39">
            <v>365200</v>
          </cell>
          <cell r="BD39">
            <v>1600</v>
          </cell>
          <cell r="BE39">
            <v>730</v>
          </cell>
          <cell r="BF39">
            <v>870</v>
          </cell>
          <cell r="BG39">
            <v>6.2249999999999996</v>
          </cell>
          <cell r="BH39">
            <v>518000</v>
          </cell>
          <cell r="BI39">
            <v>2310</v>
          </cell>
          <cell r="BJ39">
            <v>1180</v>
          </cell>
          <cell r="BK39">
            <v>1240</v>
          </cell>
          <cell r="BL39">
            <v>9.4</v>
          </cell>
          <cell r="BM39">
            <v>739800</v>
          </cell>
          <cell r="BN39">
            <v>3310</v>
          </cell>
          <cell r="BO39">
            <v>2020</v>
          </cell>
          <cell r="BP39">
            <v>1750</v>
          </cell>
          <cell r="BQ39">
            <v>11200</v>
          </cell>
        </row>
        <row r="40">
          <cell r="B40" t="str">
            <v>170034</v>
          </cell>
          <cell r="C40">
            <v>15</v>
          </cell>
          <cell r="D40">
            <v>6.2</v>
          </cell>
          <cell r="E40">
            <v>0.6</v>
          </cell>
          <cell r="G40">
            <v>1.05</v>
          </cell>
          <cell r="H40">
            <v>0.45</v>
          </cell>
          <cell r="I40">
            <v>0.75</v>
          </cell>
          <cell r="J40">
            <v>0.112</v>
          </cell>
          <cell r="K40">
            <v>177.6</v>
          </cell>
          <cell r="L40" t="str">
            <v>863</v>
          </cell>
          <cell r="M40" t="str">
            <v>243</v>
          </cell>
          <cell r="N40" t="str">
            <v>400</v>
          </cell>
          <cell r="O40">
            <v>0.22500000000000001</v>
          </cell>
          <cell r="P40">
            <v>314.2</v>
          </cell>
          <cell r="Q40" t="str">
            <v>1638</v>
          </cell>
          <cell r="R40" t="str">
            <v>574</v>
          </cell>
          <cell r="S40" t="str">
            <v>752</v>
          </cell>
          <cell r="T40">
            <v>0.33700000000000002</v>
          </cell>
          <cell r="U40">
            <v>423.5</v>
          </cell>
          <cell r="V40" t="str">
            <v>2323</v>
          </cell>
          <cell r="W40" t="str">
            <v>994</v>
          </cell>
          <cell r="X40" t="str">
            <v>1054</v>
          </cell>
          <cell r="Y40">
            <v>0.45</v>
          </cell>
          <cell r="Z40">
            <v>519</v>
          </cell>
          <cell r="AA40" t="str">
            <v>2921</v>
          </cell>
          <cell r="AB40" t="str">
            <v>1503</v>
          </cell>
          <cell r="AC40" t="str">
            <v>1307</v>
          </cell>
          <cell r="AD40">
            <v>0.69</v>
          </cell>
          <cell r="AO40" t="str">
            <v>190125</v>
          </cell>
          <cell r="AP40">
            <v>360</v>
          </cell>
          <cell r="AQ40">
            <v>182</v>
          </cell>
          <cell r="AR40">
            <v>21</v>
          </cell>
          <cell r="AS40">
            <v>19.7</v>
          </cell>
          <cell r="AT40">
            <v>28</v>
          </cell>
          <cell r="AU40">
            <v>7</v>
          </cell>
          <cell r="AV40">
            <v>0.33300000000000002</v>
          </cell>
          <cell r="AW40">
            <v>1.75</v>
          </cell>
          <cell r="AX40">
            <v>182000</v>
          </cell>
          <cell r="AY40">
            <v>700</v>
          </cell>
          <cell r="AZ40">
            <v>330</v>
          </cell>
          <cell r="BA40">
            <v>380</v>
          </cell>
          <cell r="BB40">
            <v>3.5</v>
          </cell>
          <cell r="BC40">
            <v>347500</v>
          </cell>
          <cell r="BD40">
            <v>1370</v>
          </cell>
          <cell r="BE40">
            <v>700</v>
          </cell>
          <cell r="BF40">
            <v>730</v>
          </cell>
          <cell r="BG40">
            <v>5.25</v>
          </cell>
          <cell r="BH40">
            <v>501000</v>
          </cell>
          <cell r="BI40">
            <v>1980</v>
          </cell>
          <cell r="BJ40">
            <v>1120</v>
          </cell>
          <cell r="BK40">
            <v>1060</v>
          </cell>
          <cell r="BL40">
            <v>8.3000000000000007</v>
          </cell>
          <cell r="BM40">
            <v>752700</v>
          </cell>
          <cell r="BN40">
            <v>2950</v>
          </cell>
          <cell r="BO40">
            <v>1960</v>
          </cell>
          <cell r="BP40">
            <v>1560</v>
          </cell>
          <cell r="BQ40">
            <v>11700</v>
          </cell>
        </row>
        <row r="41">
          <cell r="B41" t="str">
            <v>170035</v>
          </cell>
          <cell r="C41">
            <v>15</v>
          </cell>
          <cell r="D41">
            <v>6.2</v>
          </cell>
          <cell r="E41">
            <v>0.7</v>
          </cell>
          <cell r="G41">
            <v>1.1000000000000001</v>
          </cell>
          <cell r="H41">
            <v>0.4</v>
          </cell>
          <cell r="I41">
            <v>0.57099999999999995</v>
          </cell>
          <cell r="J41">
            <v>0.1</v>
          </cell>
          <cell r="K41">
            <v>222.4</v>
          </cell>
          <cell r="L41" t="str">
            <v>818</v>
          </cell>
          <cell r="M41" t="str">
            <v>328</v>
          </cell>
          <cell r="N41" t="str">
            <v>373</v>
          </cell>
          <cell r="O41">
            <v>0.2</v>
          </cell>
          <cell r="P41">
            <v>411.1</v>
          </cell>
          <cell r="Q41" t="str">
            <v>1567</v>
          </cell>
          <cell r="R41" t="str">
            <v>727</v>
          </cell>
          <cell r="S41" t="str">
            <v>707</v>
          </cell>
          <cell r="T41">
            <v>0.3</v>
          </cell>
          <cell r="U41">
            <v>577.5</v>
          </cell>
          <cell r="V41" t="str">
            <v>2245</v>
          </cell>
          <cell r="W41" t="str">
            <v>1195</v>
          </cell>
          <cell r="X41" t="str">
            <v>1002</v>
          </cell>
          <cell r="Y41">
            <v>0.4</v>
          </cell>
          <cell r="Z41">
            <v>732.6</v>
          </cell>
          <cell r="AA41" t="str">
            <v>2854</v>
          </cell>
          <cell r="AB41" t="str">
            <v>1734</v>
          </cell>
          <cell r="AC41" t="str">
            <v>1258</v>
          </cell>
          <cell r="AD41">
            <v>0.80500000000000005</v>
          </cell>
          <cell r="AO41" t="str">
            <v>190126</v>
          </cell>
          <cell r="AP41">
            <v>360</v>
          </cell>
          <cell r="AQ41">
            <v>182</v>
          </cell>
          <cell r="AR41">
            <v>21.5</v>
          </cell>
          <cell r="AS41">
            <v>20.2</v>
          </cell>
          <cell r="AT41">
            <v>29.5</v>
          </cell>
          <cell r="AU41">
            <v>8</v>
          </cell>
          <cell r="AV41">
            <v>0.372</v>
          </cell>
          <cell r="AW41">
            <v>2</v>
          </cell>
          <cell r="AX41">
            <v>227700</v>
          </cell>
          <cell r="AY41">
            <v>840</v>
          </cell>
          <cell r="AZ41">
            <v>370</v>
          </cell>
          <cell r="BA41">
            <v>460</v>
          </cell>
          <cell r="BB41">
            <v>4</v>
          </cell>
          <cell r="BC41">
            <v>431200</v>
          </cell>
          <cell r="BD41">
            <v>1630</v>
          </cell>
          <cell r="BE41">
            <v>790</v>
          </cell>
          <cell r="BF41">
            <v>880</v>
          </cell>
          <cell r="BG41">
            <v>6</v>
          </cell>
          <cell r="BH41">
            <v>617000</v>
          </cell>
          <cell r="BI41">
            <v>2350</v>
          </cell>
          <cell r="BJ41">
            <v>1270</v>
          </cell>
          <cell r="BK41">
            <v>1260</v>
          </cell>
          <cell r="BL41">
            <v>9.3000000000000007</v>
          </cell>
          <cell r="BM41">
            <v>902900</v>
          </cell>
          <cell r="BN41">
            <v>3430</v>
          </cell>
          <cell r="BO41">
            <v>2190</v>
          </cell>
          <cell r="BP41">
            <v>1810</v>
          </cell>
          <cell r="BQ41">
            <v>12000</v>
          </cell>
        </row>
        <row r="42">
          <cell r="B42" t="str">
            <v>170036</v>
          </cell>
          <cell r="C42">
            <v>15</v>
          </cell>
          <cell r="D42">
            <v>8.1999999999999993</v>
          </cell>
          <cell r="E42">
            <v>0.7</v>
          </cell>
          <cell r="G42">
            <v>1.1000000000000001</v>
          </cell>
          <cell r="H42">
            <v>0.4</v>
          </cell>
          <cell r="I42">
            <v>0.57099999999999995</v>
          </cell>
          <cell r="J42">
            <v>0.1</v>
          </cell>
          <cell r="K42">
            <v>256.3</v>
          </cell>
          <cell r="L42" t="str">
            <v>819</v>
          </cell>
          <cell r="M42" t="str">
            <v>311</v>
          </cell>
          <cell r="N42" t="str">
            <v>479</v>
          </cell>
          <cell r="O42">
            <v>0.2</v>
          </cell>
          <cell r="P42">
            <v>473.9</v>
          </cell>
          <cell r="Q42" t="str">
            <v>1566</v>
          </cell>
          <cell r="R42" t="str">
            <v>694</v>
          </cell>
          <cell r="S42" t="str">
            <v>909</v>
          </cell>
          <cell r="T42">
            <v>0.3</v>
          </cell>
          <cell r="U42">
            <v>665.6</v>
          </cell>
          <cell r="V42" t="str">
            <v>2240</v>
          </cell>
          <cell r="W42" t="str">
            <v>1150</v>
          </cell>
          <cell r="X42" t="str">
            <v>1291</v>
          </cell>
          <cell r="Y42">
            <v>0.4</v>
          </cell>
          <cell r="Z42">
            <v>844.4</v>
          </cell>
          <cell r="AA42" t="str">
            <v>2841</v>
          </cell>
          <cell r="AB42" t="str">
            <v>1679</v>
          </cell>
          <cell r="AC42" t="str">
            <v>1624</v>
          </cell>
          <cell r="AD42">
            <v>0.68100000000000005</v>
          </cell>
          <cell r="AO42" t="str">
            <v>190127</v>
          </cell>
          <cell r="AP42">
            <v>360</v>
          </cell>
          <cell r="AQ42">
            <v>182</v>
          </cell>
          <cell r="AR42">
            <v>23</v>
          </cell>
          <cell r="AS42">
            <v>21.6</v>
          </cell>
          <cell r="AT42">
            <v>30.2</v>
          </cell>
          <cell r="AU42">
            <v>7.2</v>
          </cell>
          <cell r="AV42">
            <v>0.313</v>
          </cell>
          <cell r="AW42">
            <v>1.8</v>
          </cell>
          <cell r="AX42">
            <v>243300</v>
          </cell>
          <cell r="AY42">
            <v>780</v>
          </cell>
          <cell r="AZ42">
            <v>380</v>
          </cell>
          <cell r="BA42">
            <v>420</v>
          </cell>
          <cell r="BB42">
            <v>3.6</v>
          </cell>
          <cell r="BC42">
            <v>466700</v>
          </cell>
          <cell r="BD42">
            <v>1520</v>
          </cell>
          <cell r="BE42">
            <v>810</v>
          </cell>
          <cell r="BF42">
            <v>810</v>
          </cell>
          <cell r="BG42">
            <v>5.4</v>
          </cell>
          <cell r="BH42">
            <v>675700</v>
          </cell>
          <cell r="BI42">
            <v>2210</v>
          </cell>
          <cell r="BJ42">
            <v>1290</v>
          </cell>
          <cell r="BK42">
            <v>1180</v>
          </cell>
          <cell r="BL42">
            <v>8.6</v>
          </cell>
          <cell r="BM42">
            <v>1027000</v>
          </cell>
          <cell r="BN42">
            <v>3320</v>
          </cell>
          <cell r="BO42">
            <v>2250</v>
          </cell>
          <cell r="BP42">
            <v>1750</v>
          </cell>
          <cell r="BQ42">
            <v>12800</v>
          </cell>
        </row>
        <row r="43">
          <cell r="B43" t="str">
            <v>170037</v>
          </cell>
          <cell r="C43">
            <v>15</v>
          </cell>
          <cell r="D43">
            <v>8.1999999999999993</v>
          </cell>
          <cell r="E43">
            <v>0.8</v>
          </cell>
          <cell r="G43">
            <v>1.2</v>
          </cell>
          <cell r="H43">
            <v>0.4</v>
          </cell>
          <cell r="I43">
            <v>0.5</v>
          </cell>
          <cell r="J43">
            <v>0.1</v>
          </cell>
          <cell r="K43">
            <v>366.8</v>
          </cell>
          <cell r="L43" t="str">
            <v>900</v>
          </cell>
          <cell r="M43" t="str">
            <v>391</v>
          </cell>
          <cell r="N43" t="str">
            <v>523</v>
          </cell>
          <cell r="O43">
            <v>0.2</v>
          </cell>
          <cell r="P43">
            <v>689.3</v>
          </cell>
          <cell r="Q43" t="str">
            <v>1727</v>
          </cell>
          <cell r="R43" t="str">
            <v>856</v>
          </cell>
          <cell r="S43" t="str">
            <v>997</v>
          </cell>
          <cell r="T43">
            <v>0.3</v>
          </cell>
          <cell r="U43">
            <v>982.3</v>
          </cell>
          <cell r="V43" t="str">
            <v>2482</v>
          </cell>
          <cell r="W43" t="str">
            <v>1392</v>
          </cell>
          <cell r="X43" t="str">
            <v>1423</v>
          </cell>
          <cell r="Y43">
            <v>0.4</v>
          </cell>
          <cell r="Z43">
            <v>1261</v>
          </cell>
          <cell r="AA43" t="str">
            <v>3164</v>
          </cell>
          <cell r="AB43" t="str">
            <v>2002</v>
          </cell>
          <cell r="AC43" t="str">
            <v>1800</v>
          </cell>
          <cell r="AD43">
            <v>0.77800000000000002</v>
          </cell>
          <cell r="AO43" t="str">
            <v>190100</v>
          </cell>
          <cell r="AP43">
            <v>300</v>
          </cell>
          <cell r="AQ43">
            <v>182</v>
          </cell>
          <cell r="AR43">
            <v>12</v>
          </cell>
          <cell r="AS43">
            <v>11.1</v>
          </cell>
          <cell r="AT43">
            <v>18</v>
          </cell>
          <cell r="AU43">
            <v>6</v>
          </cell>
          <cell r="AV43">
            <v>0.5</v>
          </cell>
          <cell r="AW43">
            <v>1.5</v>
          </cell>
          <cell r="AX43">
            <v>54400</v>
          </cell>
          <cell r="AY43">
            <v>590</v>
          </cell>
          <cell r="AZ43">
            <v>170</v>
          </cell>
          <cell r="BA43">
            <v>380</v>
          </cell>
          <cell r="BB43">
            <v>3</v>
          </cell>
          <cell r="BC43">
            <v>99100</v>
          </cell>
          <cell r="BD43">
            <v>1130</v>
          </cell>
          <cell r="BE43">
            <v>390</v>
          </cell>
          <cell r="BF43">
            <v>730</v>
          </cell>
          <cell r="BG43">
            <v>4.5</v>
          </cell>
          <cell r="BH43">
            <v>136900</v>
          </cell>
          <cell r="BI43">
            <v>1620</v>
          </cell>
          <cell r="BJ43">
            <v>660</v>
          </cell>
          <cell r="BK43">
            <v>1030</v>
          </cell>
          <cell r="BL43">
            <v>6.9</v>
          </cell>
          <cell r="BM43">
            <v>189600</v>
          </cell>
          <cell r="BN43">
            <v>2290</v>
          </cell>
          <cell r="BO43">
            <v>1210</v>
          </cell>
          <cell r="BP43">
            <v>1450</v>
          </cell>
          <cell r="BQ43">
            <v>3890</v>
          </cell>
        </row>
        <row r="44">
          <cell r="B44" t="str">
            <v>170038</v>
          </cell>
          <cell r="C44">
            <v>16</v>
          </cell>
          <cell r="D44">
            <v>8.1999999999999993</v>
          </cell>
          <cell r="E44">
            <v>0.4</v>
          </cell>
          <cell r="G44">
            <v>0.9</v>
          </cell>
          <cell r="H44">
            <v>0.5</v>
          </cell>
          <cell r="I44">
            <v>1.25</v>
          </cell>
          <cell r="J44">
            <v>0.125</v>
          </cell>
          <cell r="K44">
            <v>83.7</v>
          </cell>
          <cell r="L44" t="str">
            <v>693</v>
          </cell>
          <cell r="M44" t="str">
            <v>10</v>
          </cell>
          <cell r="N44" t="str">
            <v>399</v>
          </cell>
          <cell r="O44">
            <v>0.25</v>
          </cell>
          <cell r="P44">
            <v>131.19999999999999</v>
          </cell>
          <cell r="Q44" t="str">
            <v>1289</v>
          </cell>
          <cell r="R44" t="str">
            <v>117</v>
          </cell>
          <cell r="S44" t="str">
            <v>735</v>
          </cell>
          <cell r="T44">
            <v>0.375</v>
          </cell>
          <cell r="U44">
            <v>154.30000000000001</v>
          </cell>
          <cell r="V44" t="str">
            <v>1786</v>
          </cell>
          <cell r="W44" t="str">
            <v>322</v>
          </cell>
          <cell r="X44" t="str">
            <v>1009</v>
          </cell>
          <cell r="Y44">
            <v>0.5</v>
          </cell>
          <cell r="Z44">
            <v>165.4</v>
          </cell>
          <cell r="AA44" t="str">
            <v>2186</v>
          </cell>
          <cell r="AB44" t="str">
            <v>624</v>
          </cell>
          <cell r="AC44" t="str">
            <v>1220</v>
          </cell>
          <cell r="AD44">
            <v>0.46500000000000002</v>
          </cell>
          <cell r="AO44" t="str">
            <v>190105</v>
          </cell>
          <cell r="AP44">
            <v>340</v>
          </cell>
          <cell r="AQ44">
            <v>172</v>
          </cell>
          <cell r="AR44">
            <v>9.1999999999999993</v>
          </cell>
          <cell r="AS44">
            <v>8.65</v>
          </cell>
          <cell r="AT44">
            <v>19.399999999999999</v>
          </cell>
          <cell r="AU44">
            <v>10.199999999999999</v>
          </cell>
          <cell r="AV44">
            <v>1.109</v>
          </cell>
          <cell r="AW44">
            <v>2.5499999999999998</v>
          </cell>
          <cell r="AX44">
            <v>43700</v>
          </cell>
          <cell r="AY44">
            <v>720</v>
          </cell>
          <cell r="AZ44">
            <v>10</v>
          </cell>
          <cell r="BA44">
            <v>410</v>
          </cell>
          <cell r="BB44">
            <v>5.0999999999999996</v>
          </cell>
          <cell r="BC44">
            <v>68600</v>
          </cell>
          <cell r="BD44">
            <v>1350</v>
          </cell>
          <cell r="BE44">
            <v>90</v>
          </cell>
          <cell r="BF44">
            <v>760</v>
          </cell>
          <cell r="BG44">
            <v>7.65</v>
          </cell>
          <cell r="BH44">
            <v>80700</v>
          </cell>
          <cell r="BI44">
            <v>1870</v>
          </cell>
          <cell r="BJ44">
            <v>280</v>
          </cell>
          <cell r="BK44">
            <v>1050</v>
          </cell>
          <cell r="BL44">
            <v>10.75</v>
          </cell>
          <cell r="BM44">
            <v>86300</v>
          </cell>
          <cell r="BN44">
            <v>2380</v>
          </cell>
          <cell r="BO44">
            <v>640</v>
          </cell>
          <cell r="BP44">
            <v>1320</v>
          </cell>
          <cell r="BQ44">
            <v>4590</v>
          </cell>
        </row>
        <row r="45">
          <cell r="B45" t="str">
            <v>170039</v>
          </cell>
          <cell r="C45">
            <v>16</v>
          </cell>
          <cell r="D45">
            <v>8.1999999999999993</v>
          </cell>
          <cell r="E45">
            <v>0.6</v>
          </cell>
          <cell r="G45">
            <v>1.05</v>
          </cell>
          <cell r="H45">
            <v>0.45</v>
          </cell>
          <cell r="I45">
            <v>0.75</v>
          </cell>
          <cell r="J45">
            <v>0.112</v>
          </cell>
          <cell r="K45">
            <v>172</v>
          </cell>
          <cell r="L45" t="str">
            <v>751</v>
          </cell>
          <cell r="M45" t="str">
            <v>197</v>
          </cell>
          <cell r="N45" t="str">
            <v>420</v>
          </cell>
          <cell r="O45">
            <v>0.22500000000000001</v>
          </cell>
          <cell r="P45">
            <v>304.3</v>
          </cell>
          <cell r="Q45" t="str">
            <v>1423</v>
          </cell>
          <cell r="R45" t="str">
            <v>474</v>
          </cell>
          <cell r="S45" t="str">
            <v>790</v>
          </cell>
          <cell r="T45">
            <v>0.33700000000000002</v>
          </cell>
          <cell r="U45">
            <v>410</v>
          </cell>
          <cell r="V45" t="str">
            <v>2016</v>
          </cell>
          <cell r="W45" t="str">
            <v>830</v>
          </cell>
          <cell r="X45" t="str">
            <v>1109</v>
          </cell>
          <cell r="Y45">
            <v>0.45</v>
          </cell>
          <cell r="Z45">
            <v>502.5</v>
          </cell>
          <cell r="AA45" t="str">
            <v>2530</v>
          </cell>
          <cell r="AB45" t="str">
            <v>1264</v>
          </cell>
          <cell r="AC45" t="str">
            <v>1377</v>
          </cell>
          <cell r="AD45">
            <v>0.69799999999999995</v>
          </cell>
          <cell r="AO45" t="str">
            <v>190106</v>
          </cell>
          <cell r="AP45">
            <v>340</v>
          </cell>
          <cell r="AQ45">
            <v>172</v>
          </cell>
          <cell r="AR45">
            <v>9.5</v>
          </cell>
          <cell r="AS45">
            <v>8.9</v>
          </cell>
          <cell r="AT45">
            <v>20.8</v>
          </cell>
          <cell r="AU45">
            <v>11.3</v>
          </cell>
          <cell r="AV45">
            <v>1.1890000000000001</v>
          </cell>
          <cell r="AW45">
            <v>2.8250000000000002</v>
          </cell>
          <cell r="AX45">
            <v>57000</v>
          </cell>
          <cell r="AY45">
            <v>850</v>
          </cell>
          <cell r="AZ45">
            <v>40</v>
          </cell>
          <cell r="BA45">
            <v>490</v>
          </cell>
          <cell r="BB45">
            <v>5.65</v>
          </cell>
          <cell r="BC45">
            <v>87900</v>
          </cell>
          <cell r="BD45">
            <v>1590</v>
          </cell>
          <cell r="BE45">
            <v>50</v>
          </cell>
          <cell r="BF45">
            <v>900</v>
          </cell>
          <cell r="BG45">
            <v>8.4749999999999996</v>
          </cell>
          <cell r="BH45">
            <v>100800</v>
          </cell>
          <cell r="BI45">
            <v>2200</v>
          </cell>
          <cell r="BJ45">
            <v>250</v>
          </cell>
          <cell r="BK45">
            <v>1240</v>
          </cell>
          <cell r="BL45">
            <v>11.9</v>
          </cell>
          <cell r="BM45">
            <v>104000</v>
          </cell>
          <cell r="BN45">
            <v>2790</v>
          </cell>
          <cell r="BO45">
            <v>650</v>
          </cell>
          <cell r="BP45">
            <v>1550</v>
          </cell>
          <cell r="BQ45">
            <v>4720</v>
          </cell>
        </row>
        <row r="46">
          <cell r="B46" t="str">
            <v>170040</v>
          </cell>
          <cell r="C46">
            <v>16</v>
          </cell>
          <cell r="D46">
            <v>8.1999999999999993</v>
          </cell>
          <cell r="E46">
            <v>0.9</v>
          </cell>
          <cell r="G46">
            <v>1.25</v>
          </cell>
          <cell r="H46">
            <v>0.35</v>
          </cell>
          <cell r="I46">
            <v>0.38800000000000001</v>
          </cell>
          <cell r="J46">
            <v>8.6999999999999994E-2</v>
          </cell>
          <cell r="K46">
            <v>362.5</v>
          </cell>
          <cell r="L46" t="str">
            <v>721</v>
          </cell>
          <cell r="M46" t="str">
            <v>386</v>
          </cell>
          <cell r="N46" t="str">
            <v>391</v>
          </cell>
          <cell r="O46">
            <v>0.17499999999999999</v>
          </cell>
          <cell r="P46">
            <v>697</v>
          </cell>
          <cell r="Q46" t="str">
            <v>1394</v>
          </cell>
          <cell r="R46" t="str">
            <v>820</v>
          </cell>
          <cell r="S46" t="str">
            <v>751</v>
          </cell>
          <cell r="T46">
            <v>0.26200000000000001</v>
          </cell>
          <cell r="U46">
            <v>1013</v>
          </cell>
          <cell r="V46" t="str">
            <v>2019</v>
          </cell>
          <cell r="W46" t="str">
            <v>1301</v>
          </cell>
          <cell r="X46" t="str">
            <v>1080</v>
          </cell>
          <cell r="Y46">
            <v>0.35</v>
          </cell>
          <cell r="Z46">
            <v>1319</v>
          </cell>
          <cell r="AA46" t="str">
            <v>2596</v>
          </cell>
          <cell r="AB46" t="str">
            <v>1831</v>
          </cell>
          <cell r="AC46" t="str">
            <v>1379</v>
          </cell>
          <cell r="AD46">
            <v>1.0469999999999999</v>
          </cell>
          <cell r="AO46" t="str">
            <v>190107</v>
          </cell>
          <cell r="AP46">
            <v>340</v>
          </cell>
          <cell r="AQ46">
            <v>172</v>
          </cell>
          <cell r="AR46">
            <v>10.5</v>
          </cell>
          <cell r="AS46">
            <v>9.9</v>
          </cell>
          <cell r="AT46">
            <v>22.5</v>
          </cell>
          <cell r="AU46">
            <v>12</v>
          </cell>
          <cell r="AV46">
            <v>1.143</v>
          </cell>
          <cell r="AW46">
            <v>3</v>
          </cell>
          <cell r="AX46">
            <v>78300</v>
          </cell>
          <cell r="AY46">
            <v>980</v>
          </cell>
          <cell r="AZ46">
            <v>20</v>
          </cell>
          <cell r="BA46">
            <v>560</v>
          </cell>
          <cell r="BB46">
            <v>6</v>
          </cell>
          <cell r="BC46">
            <v>122200</v>
          </cell>
          <cell r="BD46">
            <v>1830</v>
          </cell>
          <cell r="BE46">
            <v>100</v>
          </cell>
          <cell r="BF46">
            <v>1030</v>
          </cell>
          <cell r="BG46">
            <v>9</v>
          </cell>
          <cell r="BH46">
            <v>142500</v>
          </cell>
          <cell r="BI46">
            <v>2540</v>
          </cell>
          <cell r="BJ46">
            <v>350</v>
          </cell>
          <cell r="BK46">
            <v>1420</v>
          </cell>
          <cell r="BL46">
            <v>12.6</v>
          </cell>
          <cell r="BM46">
            <v>150800</v>
          </cell>
          <cell r="BN46">
            <v>3210</v>
          </cell>
          <cell r="BO46">
            <v>830</v>
          </cell>
          <cell r="BP46">
            <v>1780</v>
          </cell>
          <cell r="BQ46">
            <v>5250</v>
          </cell>
        </row>
        <row r="47">
          <cell r="B47" t="str">
            <v>170041</v>
          </cell>
          <cell r="C47">
            <v>18</v>
          </cell>
          <cell r="D47">
            <v>6.2</v>
          </cell>
          <cell r="E47">
            <v>0.4</v>
          </cell>
          <cell r="G47">
            <v>1</v>
          </cell>
          <cell r="H47">
            <v>0.6</v>
          </cell>
          <cell r="I47">
            <v>1.5</v>
          </cell>
          <cell r="J47">
            <v>0.15</v>
          </cell>
          <cell r="K47">
            <v>84.6</v>
          </cell>
          <cell r="L47" t="str">
            <v>759</v>
          </cell>
          <cell r="M47" t="str">
            <v>-30</v>
          </cell>
          <cell r="N47" t="str">
            <v>319</v>
          </cell>
          <cell r="O47">
            <v>0.3</v>
          </cell>
          <cell r="P47">
            <v>126.1</v>
          </cell>
          <cell r="Q47" t="str">
            <v>1406</v>
          </cell>
          <cell r="R47" t="str">
            <v>52</v>
          </cell>
          <cell r="S47" t="str">
            <v>583</v>
          </cell>
          <cell r="T47">
            <v>0.45</v>
          </cell>
          <cell r="U47">
            <v>138.6</v>
          </cell>
          <cell r="V47" t="str">
            <v>1940</v>
          </cell>
          <cell r="W47" t="str">
            <v>247</v>
          </cell>
          <cell r="X47" t="str">
            <v>791</v>
          </cell>
          <cell r="Y47">
            <v>0.6</v>
          </cell>
          <cell r="Z47">
            <v>136.69999999999999</v>
          </cell>
          <cell r="AA47" t="str">
            <v>2361</v>
          </cell>
          <cell r="AB47" t="str">
            <v>555</v>
          </cell>
          <cell r="AC47" t="str">
            <v>944</v>
          </cell>
          <cell r="AD47">
            <v>0.70399999999999996</v>
          </cell>
          <cell r="AO47" t="str">
            <v>190108</v>
          </cell>
          <cell r="AP47">
            <v>340</v>
          </cell>
          <cell r="AQ47">
            <v>172</v>
          </cell>
          <cell r="AR47">
            <v>11</v>
          </cell>
          <cell r="AS47">
            <v>10.4</v>
          </cell>
          <cell r="AT47">
            <v>22.4</v>
          </cell>
          <cell r="AU47">
            <v>11.4</v>
          </cell>
          <cell r="AV47">
            <v>1.036</v>
          </cell>
          <cell r="AW47">
            <v>2.85</v>
          </cell>
          <cell r="AX47">
            <v>78300</v>
          </cell>
          <cell r="AY47">
            <v>930</v>
          </cell>
          <cell r="AZ47">
            <v>30</v>
          </cell>
          <cell r="BA47">
            <v>530</v>
          </cell>
          <cell r="BB47">
            <v>5.7</v>
          </cell>
          <cell r="BC47">
            <v>125400</v>
          </cell>
          <cell r="BD47">
            <v>1750</v>
          </cell>
          <cell r="BE47">
            <v>180</v>
          </cell>
          <cell r="BF47">
            <v>980</v>
          </cell>
          <cell r="BG47">
            <v>8.5500000000000007</v>
          </cell>
          <cell r="BH47">
            <v>151000</v>
          </cell>
          <cell r="BI47">
            <v>2440</v>
          </cell>
          <cell r="BJ47">
            <v>450</v>
          </cell>
          <cell r="BK47">
            <v>1360</v>
          </cell>
          <cell r="BL47">
            <v>12</v>
          </cell>
          <cell r="BM47">
            <v>167000</v>
          </cell>
          <cell r="BN47">
            <v>3110</v>
          </cell>
          <cell r="BO47">
            <v>940</v>
          </cell>
          <cell r="BP47">
            <v>1710</v>
          </cell>
          <cell r="BQ47">
            <v>5520</v>
          </cell>
        </row>
        <row r="48">
          <cell r="B48" t="str">
            <v>170042</v>
          </cell>
          <cell r="C48">
            <v>18</v>
          </cell>
          <cell r="D48">
            <v>6.2</v>
          </cell>
          <cell r="E48">
            <v>0.5</v>
          </cell>
          <cell r="G48">
            <v>1.1000000000000001</v>
          </cell>
          <cell r="H48">
            <v>0.6</v>
          </cell>
          <cell r="I48">
            <v>1.2</v>
          </cell>
          <cell r="J48">
            <v>0.15</v>
          </cell>
          <cell r="K48">
            <v>129.9</v>
          </cell>
          <cell r="L48" t="str">
            <v>851</v>
          </cell>
          <cell r="M48" t="str">
            <v>61</v>
          </cell>
          <cell r="N48" t="str">
            <v>350</v>
          </cell>
          <cell r="O48">
            <v>0.3</v>
          </cell>
          <cell r="P48">
            <v>205.7</v>
          </cell>
          <cell r="Q48" t="str">
            <v>1588</v>
          </cell>
          <cell r="R48" t="str">
            <v>234</v>
          </cell>
          <cell r="S48" t="str">
            <v>646</v>
          </cell>
          <cell r="T48">
            <v>0.45</v>
          </cell>
          <cell r="U48">
            <v>245.4</v>
          </cell>
          <cell r="V48" t="str">
            <v>2213</v>
          </cell>
          <cell r="W48" t="str">
            <v>520</v>
          </cell>
          <cell r="X48" t="str">
            <v>885</v>
          </cell>
          <cell r="Y48">
            <v>0.6</v>
          </cell>
          <cell r="Z48">
            <v>267</v>
          </cell>
          <cell r="AA48" t="str">
            <v>2725</v>
          </cell>
          <cell r="AB48" t="str">
            <v>920</v>
          </cell>
          <cell r="AC48" t="str">
            <v>1070</v>
          </cell>
          <cell r="AD48">
            <v>0.88</v>
          </cell>
          <cell r="AO48" t="str">
            <v>190109</v>
          </cell>
          <cell r="AP48">
            <v>340</v>
          </cell>
          <cell r="AQ48">
            <v>172</v>
          </cell>
          <cell r="AR48">
            <v>11.5</v>
          </cell>
          <cell r="AS48">
            <v>10.8</v>
          </cell>
          <cell r="AT48">
            <v>22.9</v>
          </cell>
          <cell r="AU48">
            <v>11.4</v>
          </cell>
          <cell r="AV48">
            <v>0.99099999999999999</v>
          </cell>
          <cell r="AW48">
            <v>2.85</v>
          </cell>
          <cell r="AX48">
            <v>87000</v>
          </cell>
          <cell r="AY48">
            <v>970</v>
          </cell>
          <cell r="AZ48">
            <v>40</v>
          </cell>
          <cell r="BA48">
            <v>550</v>
          </cell>
          <cell r="BB48">
            <v>5.7</v>
          </cell>
          <cell r="BC48">
            <v>140300</v>
          </cell>
          <cell r="BD48">
            <v>1810</v>
          </cell>
          <cell r="BE48">
            <v>200</v>
          </cell>
          <cell r="BF48">
            <v>1020</v>
          </cell>
          <cell r="BG48">
            <v>8.5500000000000007</v>
          </cell>
          <cell r="BH48">
            <v>170400</v>
          </cell>
          <cell r="BI48">
            <v>2530</v>
          </cell>
          <cell r="BJ48">
            <v>490</v>
          </cell>
          <cell r="BK48">
            <v>1410</v>
          </cell>
          <cell r="BL48">
            <v>12.1</v>
          </cell>
          <cell r="BM48">
            <v>191000</v>
          </cell>
          <cell r="BN48">
            <v>3250</v>
          </cell>
          <cell r="BO48">
            <v>1020</v>
          </cell>
          <cell r="BP48">
            <v>1790</v>
          </cell>
          <cell r="BQ48">
            <v>5730</v>
          </cell>
        </row>
        <row r="49">
          <cell r="B49" t="str">
            <v>170043</v>
          </cell>
          <cell r="C49">
            <v>18</v>
          </cell>
          <cell r="D49">
            <v>6.2</v>
          </cell>
          <cell r="E49">
            <v>0.6</v>
          </cell>
          <cell r="G49">
            <v>1.2</v>
          </cell>
          <cell r="H49">
            <v>0.6</v>
          </cell>
          <cell r="I49">
            <v>1</v>
          </cell>
          <cell r="J49">
            <v>0.15</v>
          </cell>
          <cell r="K49">
            <v>191.1</v>
          </cell>
          <cell r="L49" t="str">
            <v>942</v>
          </cell>
          <cell r="M49" t="str">
            <v>152</v>
          </cell>
          <cell r="N49" t="str">
            <v>382</v>
          </cell>
          <cell r="O49">
            <v>0.3</v>
          </cell>
          <cell r="P49">
            <v>317.3</v>
          </cell>
          <cell r="Q49" t="str">
            <v>1770</v>
          </cell>
          <cell r="R49" t="str">
            <v>416</v>
          </cell>
          <cell r="S49" t="str">
            <v>708</v>
          </cell>
          <cell r="T49">
            <v>0.45</v>
          </cell>
          <cell r="U49">
            <v>400.3</v>
          </cell>
          <cell r="V49" t="str">
            <v>2486</v>
          </cell>
          <cell r="W49" t="str">
            <v>794</v>
          </cell>
          <cell r="X49" t="str">
            <v>980</v>
          </cell>
          <cell r="Y49">
            <v>0.6</v>
          </cell>
          <cell r="Z49">
            <v>461.6</v>
          </cell>
          <cell r="AA49" t="str">
            <v>3090</v>
          </cell>
          <cell r="AB49" t="str">
            <v>1284</v>
          </cell>
          <cell r="AC49" t="str">
            <v>1195</v>
          </cell>
          <cell r="AD49">
            <v>1.056</v>
          </cell>
          <cell r="AO49" t="str">
            <v>190110</v>
          </cell>
          <cell r="AP49">
            <v>340</v>
          </cell>
          <cell r="AQ49">
            <v>172</v>
          </cell>
          <cell r="AR49">
            <v>12.5</v>
          </cell>
          <cell r="AS49">
            <v>11.8</v>
          </cell>
          <cell r="AT49">
            <v>23</v>
          </cell>
          <cell r="AU49">
            <v>10.5</v>
          </cell>
          <cell r="AV49">
            <v>0.84</v>
          </cell>
          <cell r="AW49">
            <v>2.625</v>
          </cell>
          <cell r="AX49">
            <v>90800</v>
          </cell>
          <cell r="AY49">
            <v>900</v>
          </cell>
          <cell r="AZ49">
            <v>110</v>
          </cell>
          <cell r="BA49">
            <v>510</v>
          </cell>
          <cell r="BB49">
            <v>5.25</v>
          </cell>
          <cell r="BC49">
            <v>152500</v>
          </cell>
          <cell r="BD49">
            <v>1700</v>
          </cell>
          <cell r="BE49">
            <v>330</v>
          </cell>
          <cell r="BF49">
            <v>950</v>
          </cell>
          <cell r="BG49">
            <v>7.875</v>
          </cell>
          <cell r="BH49">
            <v>194000</v>
          </cell>
          <cell r="BI49">
            <v>2390</v>
          </cell>
          <cell r="BJ49">
            <v>650</v>
          </cell>
          <cell r="BK49">
            <v>1320</v>
          </cell>
          <cell r="BL49">
            <v>11.2</v>
          </cell>
          <cell r="BM49">
            <v>231400</v>
          </cell>
          <cell r="BN49">
            <v>3120</v>
          </cell>
          <cell r="BO49">
            <v>1200</v>
          </cell>
          <cell r="BP49">
            <v>1700</v>
          </cell>
          <cell r="BQ49">
            <v>6260</v>
          </cell>
        </row>
        <row r="50">
          <cell r="B50" t="str">
            <v>170044</v>
          </cell>
          <cell r="C50">
            <v>18</v>
          </cell>
          <cell r="D50">
            <v>6.2</v>
          </cell>
          <cell r="E50">
            <v>0.7</v>
          </cell>
          <cell r="G50">
            <v>1.4</v>
          </cell>
          <cell r="H50">
            <v>0.7</v>
          </cell>
          <cell r="I50">
            <v>1</v>
          </cell>
          <cell r="J50">
            <v>0.17499999999999999</v>
          </cell>
          <cell r="K50">
            <v>354.1</v>
          </cell>
          <cell r="L50" t="str">
            <v>1282</v>
          </cell>
          <cell r="M50" t="str">
            <v>207</v>
          </cell>
          <cell r="N50" t="str">
            <v>520</v>
          </cell>
          <cell r="O50">
            <v>0.35</v>
          </cell>
          <cell r="P50">
            <v>588</v>
          </cell>
          <cell r="Q50" t="str">
            <v>2410</v>
          </cell>
          <cell r="R50" t="str">
            <v>567</v>
          </cell>
          <cell r="S50" t="str">
            <v>964</v>
          </cell>
          <cell r="T50">
            <v>0.52500000000000002</v>
          </cell>
          <cell r="U50">
            <v>741.7</v>
          </cell>
          <cell r="V50" t="str">
            <v>3384</v>
          </cell>
          <cell r="W50" t="str">
            <v>1080</v>
          </cell>
          <cell r="X50" t="str">
            <v>1333</v>
          </cell>
          <cell r="Y50">
            <v>0.7</v>
          </cell>
          <cell r="Z50">
            <v>855.2</v>
          </cell>
          <cell r="AA50" t="str">
            <v>4205</v>
          </cell>
          <cell r="AB50" t="str">
            <v>1748</v>
          </cell>
          <cell r="AC50" t="str">
            <v>1627</v>
          </cell>
          <cell r="AD50">
            <v>1.232</v>
          </cell>
          <cell r="AO50" t="str">
            <v>190111</v>
          </cell>
          <cell r="AP50">
            <v>340</v>
          </cell>
          <cell r="AQ50">
            <v>172</v>
          </cell>
          <cell r="AR50">
            <v>13.5</v>
          </cell>
          <cell r="AS50">
            <v>12.7</v>
          </cell>
          <cell r="AT50">
            <v>23.5</v>
          </cell>
          <cell r="AU50">
            <v>10</v>
          </cell>
          <cell r="AV50">
            <v>0.74099999999999999</v>
          </cell>
          <cell r="AW50">
            <v>2.5</v>
          </cell>
          <cell r="AX50">
            <v>101300</v>
          </cell>
          <cell r="AY50">
            <v>890</v>
          </cell>
          <cell r="AZ50">
            <v>150</v>
          </cell>
          <cell r="BA50">
            <v>500</v>
          </cell>
          <cell r="BB50">
            <v>5</v>
          </cell>
          <cell r="BC50">
            <v>174300</v>
          </cell>
          <cell r="BD50">
            <v>1690</v>
          </cell>
          <cell r="BE50">
            <v>400</v>
          </cell>
          <cell r="BF50">
            <v>940</v>
          </cell>
          <cell r="BG50">
            <v>7.5</v>
          </cell>
          <cell r="BH50">
            <v>227600</v>
          </cell>
          <cell r="BI50">
            <v>2390</v>
          </cell>
          <cell r="BJ50">
            <v>750</v>
          </cell>
          <cell r="BK50">
            <v>1310</v>
          </cell>
          <cell r="BL50">
            <v>10.8</v>
          </cell>
          <cell r="BM50">
            <v>282100</v>
          </cell>
          <cell r="BN50">
            <v>3160</v>
          </cell>
          <cell r="BO50">
            <v>1360</v>
          </cell>
          <cell r="BP50">
            <v>1720</v>
          </cell>
          <cell r="BQ50">
            <v>6740</v>
          </cell>
        </row>
        <row r="51">
          <cell r="B51" t="str">
            <v>170045</v>
          </cell>
          <cell r="C51">
            <v>18</v>
          </cell>
          <cell r="D51">
            <v>6.2</v>
          </cell>
          <cell r="E51">
            <v>0.8</v>
          </cell>
          <cell r="G51">
            <v>1.5</v>
          </cell>
          <cell r="H51">
            <v>0.7</v>
          </cell>
          <cell r="I51">
            <v>0.875</v>
          </cell>
          <cell r="J51">
            <v>0.17499999999999999</v>
          </cell>
          <cell r="K51">
            <v>479.5</v>
          </cell>
          <cell r="L51" t="str">
            <v>1388</v>
          </cell>
          <cell r="M51" t="str">
            <v>313</v>
          </cell>
          <cell r="N51" t="str">
            <v>556</v>
          </cell>
          <cell r="O51">
            <v>0.35</v>
          </cell>
          <cell r="P51">
            <v>821.6</v>
          </cell>
          <cell r="Q51" t="str">
            <v>2622</v>
          </cell>
          <cell r="R51" t="str">
            <v>779</v>
          </cell>
          <cell r="S51" t="str">
            <v>1037</v>
          </cell>
          <cell r="T51">
            <v>0.52500000000000002</v>
          </cell>
          <cell r="U51">
            <v>1072</v>
          </cell>
          <cell r="V51" t="str">
            <v>3703</v>
          </cell>
          <cell r="W51" t="str">
            <v>1399</v>
          </cell>
          <cell r="X51" t="str">
            <v>1443</v>
          </cell>
          <cell r="Y51">
            <v>0.7</v>
          </cell>
          <cell r="Z51">
            <v>1277</v>
          </cell>
          <cell r="AA51" t="str">
            <v>4630</v>
          </cell>
          <cell r="AB51" t="str">
            <v>2173</v>
          </cell>
          <cell r="AC51" t="str">
            <v>1774</v>
          </cell>
          <cell r="AD51">
            <v>1.4079999999999999</v>
          </cell>
          <cell r="AO51" t="str">
            <v>190112</v>
          </cell>
          <cell r="AP51">
            <v>340</v>
          </cell>
          <cell r="AQ51">
            <v>172</v>
          </cell>
          <cell r="AR51">
            <v>13.7</v>
          </cell>
          <cell r="AS51">
            <v>12.9</v>
          </cell>
          <cell r="AT51">
            <v>24.3</v>
          </cell>
          <cell r="AU51">
            <v>10.6</v>
          </cell>
          <cell r="AV51">
            <v>0.77400000000000002</v>
          </cell>
          <cell r="AW51">
            <v>2.65</v>
          </cell>
          <cell r="AX51">
            <v>115000</v>
          </cell>
          <cell r="AY51">
            <v>970</v>
          </cell>
          <cell r="AZ51">
            <v>150</v>
          </cell>
          <cell r="BA51">
            <v>550</v>
          </cell>
          <cell r="BB51">
            <v>5.3</v>
          </cell>
          <cell r="BC51">
            <v>196200</v>
          </cell>
          <cell r="BD51">
            <v>1840</v>
          </cell>
          <cell r="BE51">
            <v>410</v>
          </cell>
          <cell r="BF51">
            <v>1020</v>
          </cell>
          <cell r="BG51">
            <v>7.95</v>
          </cell>
          <cell r="BH51">
            <v>253900</v>
          </cell>
          <cell r="BI51">
            <v>2600</v>
          </cell>
          <cell r="BJ51">
            <v>780</v>
          </cell>
          <cell r="BK51">
            <v>1430</v>
          </cell>
          <cell r="BL51">
            <v>11.4</v>
          </cell>
          <cell r="BM51">
            <v>310700</v>
          </cell>
          <cell r="BN51">
            <v>3420</v>
          </cell>
          <cell r="BO51">
            <v>1420</v>
          </cell>
          <cell r="BP51">
            <v>1860</v>
          </cell>
          <cell r="BQ51">
            <v>6840</v>
          </cell>
        </row>
        <row r="52">
          <cell r="B52" t="str">
            <v>170046</v>
          </cell>
          <cell r="C52">
            <v>18</v>
          </cell>
          <cell r="D52">
            <v>8.1999999999999993</v>
          </cell>
          <cell r="E52">
            <v>0.7</v>
          </cell>
          <cell r="G52">
            <v>1.25</v>
          </cell>
          <cell r="H52">
            <v>0.55000000000000004</v>
          </cell>
          <cell r="I52">
            <v>0.78500000000000003</v>
          </cell>
          <cell r="J52">
            <v>0.13700000000000001</v>
          </cell>
          <cell r="K52">
            <v>254.6</v>
          </cell>
          <cell r="L52" t="str">
            <v>858</v>
          </cell>
          <cell r="M52" t="str">
            <v>216</v>
          </cell>
          <cell r="N52" t="str">
            <v>434</v>
          </cell>
          <cell r="O52">
            <v>0.27500000000000002</v>
          </cell>
          <cell r="P52">
            <v>446.2</v>
          </cell>
          <cell r="Q52" t="str">
            <v>1624</v>
          </cell>
          <cell r="R52" t="str">
            <v>523</v>
          </cell>
          <cell r="S52" t="str">
            <v>815</v>
          </cell>
          <cell r="T52">
            <v>0.41199999999999998</v>
          </cell>
          <cell r="U52">
            <v>596</v>
          </cell>
          <cell r="V52" t="str">
            <v>2298</v>
          </cell>
          <cell r="W52" t="str">
            <v>922</v>
          </cell>
          <cell r="X52" t="str">
            <v>1141</v>
          </cell>
          <cell r="Y52">
            <v>0.55000000000000004</v>
          </cell>
          <cell r="Z52">
            <v>724.7</v>
          </cell>
          <cell r="AA52" t="str">
            <v>2881</v>
          </cell>
          <cell r="AB52" t="str">
            <v>1413</v>
          </cell>
          <cell r="AC52" t="str">
            <v>1412</v>
          </cell>
          <cell r="AD52">
            <v>1.1080000000000001</v>
          </cell>
          <cell r="AO52" t="str">
            <v>190113</v>
          </cell>
          <cell r="AP52">
            <v>340</v>
          </cell>
          <cell r="AQ52">
            <v>172</v>
          </cell>
          <cell r="AR52">
            <v>14.2</v>
          </cell>
          <cell r="AS52">
            <v>13.3</v>
          </cell>
          <cell r="AT52">
            <v>24.4</v>
          </cell>
          <cell r="AU52">
            <v>10.199999999999999</v>
          </cell>
          <cell r="AV52">
            <v>0.71799999999999997</v>
          </cell>
          <cell r="AW52">
            <v>2.5499999999999998</v>
          </cell>
          <cell r="AX52">
            <v>118800</v>
          </cell>
          <cell r="AY52">
            <v>950</v>
          </cell>
          <cell r="AZ52">
            <v>170</v>
          </cell>
          <cell r="BA52">
            <v>530</v>
          </cell>
          <cell r="BB52">
            <v>5.0999999999999996</v>
          </cell>
          <cell r="BC52">
            <v>205200</v>
          </cell>
          <cell r="BD52">
            <v>1800</v>
          </cell>
          <cell r="BE52">
            <v>440</v>
          </cell>
          <cell r="BF52">
            <v>1000</v>
          </cell>
          <cell r="BG52">
            <v>7.65</v>
          </cell>
          <cell r="BH52">
            <v>268900</v>
          </cell>
          <cell r="BI52">
            <v>2550</v>
          </cell>
          <cell r="BJ52">
            <v>810</v>
          </cell>
          <cell r="BK52">
            <v>1400</v>
          </cell>
          <cell r="BL52">
            <v>11.1</v>
          </cell>
          <cell r="BM52">
            <v>336100</v>
          </cell>
          <cell r="BN52">
            <v>3410</v>
          </cell>
          <cell r="BO52">
            <v>1480</v>
          </cell>
          <cell r="BP52">
            <v>1850</v>
          </cell>
          <cell r="BQ52">
            <v>7050</v>
          </cell>
        </row>
        <row r="53">
          <cell r="B53" t="str">
            <v>170047</v>
          </cell>
          <cell r="C53">
            <v>18</v>
          </cell>
          <cell r="D53">
            <v>8.1999999999999993</v>
          </cell>
          <cell r="E53">
            <v>0.8</v>
          </cell>
          <cell r="G53">
            <v>1.3</v>
          </cell>
          <cell r="H53">
            <v>0.5</v>
          </cell>
          <cell r="I53">
            <v>0.625</v>
          </cell>
          <cell r="J53">
            <v>0.125</v>
          </cell>
          <cell r="K53">
            <v>308.89999999999998</v>
          </cell>
          <cell r="L53" t="str">
            <v>823</v>
          </cell>
          <cell r="M53" t="str">
            <v>292</v>
          </cell>
          <cell r="N53" t="str">
            <v>411</v>
          </cell>
          <cell r="O53">
            <v>0.25</v>
          </cell>
          <cell r="P53">
            <v>563.79999999999995</v>
          </cell>
          <cell r="Q53" t="str">
            <v>1570</v>
          </cell>
          <cell r="R53" t="str">
            <v>660</v>
          </cell>
          <cell r="S53" t="str">
            <v>777</v>
          </cell>
          <cell r="T53">
            <v>0.375</v>
          </cell>
          <cell r="U53">
            <v>782.6</v>
          </cell>
          <cell r="V53" t="str">
            <v>2242</v>
          </cell>
          <cell r="W53" t="str">
            <v>1104</v>
          </cell>
          <cell r="X53" t="str">
            <v>1098</v>
          </cell>
          <cell r="Y53">
            <v>0.5</v>
          </cell>
          <cell r="Z53">
            <v>983.5</v>
          </cell>
          <cell r="AA53" t="str">
            <v>2837</v>
          </cell>
          <cell r="AB53" t="str">
            <v>1624</v>
          </cell>
          <cell r="AC53" t="str">
            <v>1375</v>
          </cell>
          <cell r="AD53">
            <v>1.266</v>
          </cell>
          <cell r="AO53" t="str">
            <v>190114</v>
          </cell>
          <cell r="AP53">
            <v>340</v>
          </cell>
          <cell r="AQ53">
            <v>172</v>
          </cell>
          <cell r="AR53">
            <v>14.6</v>
          </cell>
          <cell r="AS53">
            <v>13.7</v>
          </cell>
          <cell r="AT53">
            <v>25.1</v>
          </cell>
          <cell r="AU53">
            <v>10.5</v>
          </cell>
          <cell r="AV53">
            <v>0.71899999999999997</v>
          </cell>
          <cell r="AW53">
            <v>2.625</v>
          </cell>
          <cell r="AX53">
            <v>132700</v>
          </cell>
          <cell r="AY53">
            <v>1010</v>
          </cell>
          <cell r="AZ53">
            <v>180</v>
          </cell>
          <cell r="BA53">
            <v>560</v>
          </cell>
          <cell r="BB53">
            <v>5.25</v>
          </cell>
          <cell r="BC53">
            <v>229400</v>
          </cell>
          <cell r="BD53">
            <v>1910</v>
          </cell>
          <cell r="BE53">
            <v>470</v>
          </cell>
          <cell r="BF53">
            <v>1060</v>
          </cell>
          <cell r="BG53">
            <v>7.875</v>
          </cell>
          <cell r="BH53">
            <v>300900</v>
          </cell>
          <cell r="BI53">
            <v>2700</v>
          </cell>
          <cell r="BJ53">
            <v>870</v>
          </cell>
          <cell r="BK53">
            <v>1480</v>
          </cell>
          <cell r="BL53">
            <v>11.4</v>
          </cell>
          <cell r="BM53">
            <v>376100</v>
          </cell>
          <cell r="BN53">
            <v>3590</v>
          </cell>
          <cell r="BO53">
            <v>1570</v>
          </cell>
          <cell r="BP53">
            <v>1950</v>
          </cell>
          <cell r="BQ53">
            <v>7270</v>
          </cell>
        </row>
        <row r="54">
          <cell r="B54" t="str">
            <v>170048</v>
          </cell>
          <cell r="C54">
            <v>18</v>
          </cell>
          <cell r="D54">
            <v>8.1999999999999993</v>
          </cell>
          <cell r="E54">
            <v>1</v>
          </cell>
          <cell r="G54">
            <v>1.5</v>
          </cell>
          <cell r="H54">
            <v>0.5</v>
          </cell>
          <cell r="I54">
            <v>0.5</v>
          </cell>
          <cell r="J54">
            <v>0.125</v>
          </cell>
          <cell r="K54">
            <v>559</v>
          </cell>
          <cell r="L54" t="str">
            <v>963</v>
          </cell>
          <cell r="M54" t="str">
            <v>432</v>
          </cell>
          <cell r="N54" t="str">
            <v>475</v>
          </cell>
          <cell r="O54">
            <v>0.25</v>
          </cell>
          <cell r="P54">
            <v>1051</v>
          </cell>
          <cell r="Q54" t="str">
            <v>1849</v>
          </cell>
          <cell r="R54" t="str">
            <v>939</v>
          </cell>
          <cell r="S54" t="str">
            <v>904</v>
          </cell>
          <cell r="T54">
            <v>0.375</v>
          </cell>
          <cell r="U54">
            <v>1497</v>
          </cell>
          <cell r="V54" t="str">
            <v>2660</v>
          </cell>
          <cell r="W54" t="str">
            <v>1523</v>
          </cell>
          <cell r="X54" t="str">
            <v>1289</v>
          </cell>
          <cell r="Y54">
            <v>0.5</v>
          </cell>
          <cell r="Z54">
            <v>1921</v>
          </cell>
          <cell r="AA54" t="str">
            <v>3395</v>
          </cell>
          <cell r="AB54" t="str">
            <v>2182</v>
          </cell>
          <cell r="AC54" t="str">
            <v>1629</v>
          </cell>
          <cell r="AD54">
            <v>1.5820000000000001</v>
          </cell>
          <cell r="AO54" t="str">
            <v>190115</v>
          </cell>
          <cell r="AP54">
            <v>340</v>
          </cell>
          <cell r="AQ54">
            <v>172</v>
          </cell>
          <cell r="AR54">
            <v>15.3</v>
          </cell>
          <cell r="AS54">
            <v>14.4</v>
          </cell>
          <cell r="AT54">
            <v>24.7</v>
          </cell>
          <cell r="AU54">
            <v>9.4</v>
          </cell>
          <cell r="AV54">
            <v>0.61399999999999999</v>
          </cell>
          <cell r="AW54">
            <v>2.35</v>
          </cell>
          <cell r="AX54">
            <v>126200</v>
          </cell>
          <cell r="AY54">
            <v>900</v>
          </cell>
          <cell r="AZ54">
            <v>220</v>
          </cell>
          <cell r="BA54">
            <v>500</v>
          </cell>
          <cell r="BB54">
            <v>4.7</v>
          </cell>
          <cell r="BC54">
            <v>224700</v>
          </cell>
          <cell r="BD54">
            <v>1700</v>
          </cell>
          <cell r="BE54">
            <v>540</v>
          </cell>
          <cell r="BF54">
            <v>940</v>
          </cell>
          <cell r="BG54">
            <v>7.05</v>
          </cell>
          <cell r="BH54">
            <v>303700</v>
          </cell>
          <cell r="BI54">
            <v>2430</v>
          </cell>
          <cell r="BJ54">
            <v>930</v>
          </cell>
          <cell r="BK54">
            <v>1320</v>
          </cell>
          <cell r="BL54">
            <v>10.3</v>
          </cell>
          <cell r="BM54">
            <v>396100</v>
          </cell>
          <cell r="BN54">
            <v>3290</v>
          </cell>
          <cell r="BO54">
            <v>1630</v>
          </cell>
          <cell r="BP54">
            <v>1770</v>
          </cell>
          <cell r="BQ54">
            <v>7640</v>
          </cell>
        </row>
        <row r="55">
          <cell r="B55" t="str">
            <v>170049</v>
          </cell>
          <cell r="C55">
            <v>18</v>
          </cell>
          <cell r="D55">
            <v>9.1999999999999993</v>
          </cell>
          <cell r="E55">
            <v>0.45</v>
          </cell>
          <cell r="G55">
            <v>1.05</v>
          </cell>
          <cell r="H55">
            <v>0.6</v>
          </cell>
          <cell r="I55">
            <v>1.333</v>
          </cell>
          <cell r="J55">
            <v>0.15</v>
          </cell>
          <cell r="K55">
            <v>120.7</v>
          </cell>
          <cell r="L55" t="str">
            <v>763</v>
          </cell>
          <cell r="M55" t="str">
            <v>-14</v>
          </cell>
          <cell r="N55" t="str">
            <v>440</v>
          </cell>
          <cell r="O55">
            <v>0.3</v>
          </cell>
          <cell r="P55">
            <v>185.8</v>
          </cell>
          <cell r="Q55" t="str">
            <v>1415</v>
          </cell>
          <cell r="R55" t="str">
            <v>83</v>
          </cell>
          <cell r="S55" t="str">
            <v>809</v>
          </cell>
          <cell r="T55">
            <v>0.45</v>
          </cell>
          <cell r="U55">
            <v>213.7</v>
          </cell>
          <cell r="V55" t="str">
            <v>1957</v>
          </cell>
          <cell r="W55" t="str">
            <v>291</v>
          </cell>
          <cell r="X55" t="str">
            <v>1106</v>
          </cell>
          <cell r="Y55">
            <v>0.6</v>
          </cell>
          <cell r="Z55">
            <v>222.9</v>
          </cell>
          <cell r="AA55" t="str">
            <v>2387</v>
          </cell>
          <cell r="AB55" t="str">
            <v>610</v>
          </cell>
          <cell r="AC55" t="str">
            <v>1333</v>
          </cell>
          <cell r="AD55">
            <v>0.66400000000000003</v>
          </cell>
          <cell r="AO55" t="str">
            <v>190116</v>
          </cell>
          <cell r="AP55">
            <v>340</v>
          </cell>
          <cell r="AQ55">
            <v>172</v>
          </cell>
          <cell r="AR55">
            <v>15.8</v>
          </cell>
          <cell r="AS55">
            <v>14.8</v>
          </cell>
          <cell r="AT55">
            <v>25.5</v>
          </cell>
          <cell r="AU55">
            <v>9.6999999999999993</v>
          </cell>
          <cell r="AV55">
            <v>0.61399999999999999</v>
          </cell>
          <cell r="AW55">
            <v>2.4249999999999998</v>
          </cell>
          <cell r="AX55">
            <v>144000</v>
          </cell>
          <cell r="AY55">
            <v>960</v>
          </cell>
          <cell r="AZ55">
            <v>230</v>
          </cell>
          <cell r="BA55">
            <v>530</v>
          </cell>
          <cell r="BB55">
            <v>4.8499999999999996</v>
          </cell>
          <cell r="BC55">
            <v>255900</v>
          </cell>
          <cell r="BD55">
            <v>1830</v>
          </cell>
          <cell r="BE55">
            <v>560</v>
          </cell>
          <cell r="BF55">
            <v>1010</v>
          </cell>
          <cell r="BG55">
            <v>7.2750000000000004</v>
          </cell>
          <cell r="BH55">
            <v>345200</v>
          </cell>
          <cell r="BI55">
            <v>2600</v>
          </cell>
          <cell r="BJ55">
            <v>980</v>
          </cell>
          <cell r="BK55">
            <v>1420</v>
          </cell>
          <cell r="BL55">
            <v>10.7</v>
          </cell>
          <cell r="BM55">
            <v>450700</v>
          </cell>
          <cell r="BN55">
            <v>3540</v>
          </cell>
          <cell r="BO55">
            <v>1730</v>
          </cell>
          <cell r="BP55">
            <v>1910</v>
          </cell>
          <cell r="BQ55">
            <v>7850</v>
          </cell>
        </row>
        <row r="56">
          <cell r="B56" t="str">
            <v>170050</v>
          </cell>
          <cell r="C56">
            <v>18</v>
          </cell>
          <cell r="D56">
            <v>9.1999999999999993</v>
          </cell>
          <cell r="E56">
            <v>0.7</v>
          </cell>
          <cell r="G56">
            <v>1.2</v>
          </cell>
          <cell r="H56">
            <v>0.5</v>
          </cell>
          <cell r="I56">
            <v>0.71399999999999997</v>
          </cell>
          <cell r="J56">
            <v>0.125</v>
          </cell>
          <cell r="K56">
            <v>233.4</v>
          </cell>
          <cell r="L56" t="str">
            <v>756</v>
          </cell>
          <cell r="M56" t="str">
            <v>216</v>
          </cell>
          <cell r="N56" t="str">
            <v>421</v>
          </cell>
          <cell r="O56">
            <v>0.25</v>
          </cell>
          <cell r="P56">
            <v>416.6</v>
          </cell>
          <cell r="Q56" t="str">
            <v>1434</v>
          </cell>
          <cell r="R56" t="str">
            <v>509</v>
          </cell>
          <cell r="S56" t="str">
            <v>792</v>
          </cell>
          <cell r="T56">
            <v>0.375</v>
          </cell>
          <cell r="U56">
            <v>566.4</v>
          </cell>
          <cell r="V56" t="str">
            <v>2035</v>
          </cell>
          <cell r="W56" t="str">
            <v>879</v>
          </cell>
          <cell r="X56" t="str">
            <v>1114</v>
          </cell>
          <cell r="Y56">
            <v>0.5</v>
          </cell>
          <cell r="Z56">
            <v>699.4</v>
          </cell>
          <cell r="AA56" t="str">
            <v>2560</v>
          </cell>
          <cell r="AB56" t="str">
            <v>1326</v>
          </cell>
          <cell r="AC56" t="str">
            <v>1387</v>
          </cell>
          <cell r="AD56">
            <v>1.0329999999999999</v>
          </cell>
          <cell r="AO56" t="str">
            <v>190117</v>
          </cell>
          <cell r="AP56">
            <v>340</v>
          </cell>
          <cell r="AQ56">
            <v>172</v>
          </cell>
          <cell r="AR56">
            <v>16.2</v>
          </cell>
          <cell r="AS56">
            <v>15.2</v>
          </cell>
          <cell r="AT56">
            <v>25.6</v>
          </cell>
          <cell r="AU56">
            <v>9.4</v>
          </cell>
          <cell r="AV56">
            <v>0.57999999999999996</v>
          </cell>
          <cell r="AW56">
            <v>2.35</v>
          </cell>
          <cell r="AX56">
            <v>146700</v>
          </cell>
          <cell r="AY56">
            <v>940</v>
          </cell>
          <cell r="AZ56">
            <v>250</v>
          </cell>
          <cell r="BA56">
            <v>520</v>
          </cell>
          <cell r="BB56">
            <v>4.7</v>
          </cell>
          <cell r="BC56">
            <v>263200</v>
          </cell>
          <cell r="BD56">
            <v>1790</v>
          </cell>
          <cell r="BE56">
            <v>590</v>
          </cell>
          <cell r="BF56">
            <v>980</v>
          </cell>
          <cell r="BG56">
            <v>7.05</v>
          </cell>
          <cell r="BH56">
            <v>358400</v>
          </cell>
          <cell r="BI56">
            <v>2550</v>
          </cell>
          <cell r="BJ56">
            <v>1020</v>
          </cell>
          <cell r="BK56">
            <v>1390</v>
          </cell>
          <cell r="BL56">
            <v>10.4</v>
          </cell>
          <cell r="BM56">
            <v>474600</v>
          </cell>
          <cell r="BN56">
            <v>3480</v>
          </cell>
          <cell r="BO56">
            <v>1780</v>
          </cell>
          <cell r="BP56">
            <v>1870</v>
          </cell>
          <cell r="BQ56">
            <v>8060</v>
          </cell>
        </row>
        <row r="57">
          <cell r="B57" t="str">
            <v>170051</v>
          </cell>
          <cell r="C57">
            <v>18</v>
          </cell>
          <cell r="D57">
            <v>9.1999999999999993</v>
          </cell>
          <cell r="E57">
            <v>1</v>
          </cell>
          <cell r="G57">
            <v>1.4</v>
          </cell>
          <cell r="H57">
            <v>0.4</v>
          </cell>
          <cell r="I57">
            <v>0.4</v>
          </cell>
          <cell r="J57">
            <v>0.1</v>
          </cell>
          <cell r="K57">
            <v>450.6</v>
          </cell>
          <cell r="L57" t="str">
            <v>728</v>
          </cell>
          <cell r="M57" t="str">
            <v>382</v>
          </cell>
          <cell r="N57" t="str">
            <v>394</v>
          </cell>
          <cell r="O57">
            <v>0.2</v>
          </cell>
          <cell r="P57">
            <v>865</v>
          </cell>
          <cell r="Q57" t="str">
            <v>1406</v>
          </cell>
          <cell r="R57" t="str">
            <v>814</v>
          </cell>
          <cell r="S57" t="str">
            <v>757</v>
          </cell>
          <cell r="T57">
            <v>0.3</v>
          </cell>
          <cell r="U57">
            <v>1254</v>
          </cell>
          <cell r="V57" t="str">
            <v>2035</v>
          </cell>
          <cell r="W57" t="str">
            <v>1295</v>
          </cell>
          <cell r="X57" t="str">
            <v>1088</v>
          </cell>
          <cell r="Y57">
            <v>0.4</v>
          </cell>
          <cell r="Z57">
            <v>1631</v>
          </cell>
          <cell r="AA57" t="str">
            <v>2615</v>
          </cell>
          <cell r="AB57" t="str">
            <v>1826</v>
          </cell>
          <cell r="AC57" t="str">
            <v>1387</v>
          </cell>
          <cell r="AD57">
            <v>1.476</v>
          </cell>
          <cell r="AO57" t="str">
            <v>190118</v>
          </cell>
          <cell r="AP57">
            <v>340</v>
          </cell>
          <cell r="AQ57">
            <v>172</v>
          </cell>
          <cell r="AR57">
            <v>17</v>
          </cell>
          <cell r="AS57">
            <v>16</v>
          </cell>
          <cell r="AT57">
            <v>25.3</v>
          </cell>
          <cell r="AU57">
            <v>8.3000000000000007</v>
          </cell>
          <cell r="AV57">
            <v>0.48799999999999999</v>
          </cell>
          <cell r="AW57">
            <v>2.0750000000000002</v>
          </cell>
          <cell r="AX57">
            <v>140300</v>
          </cell>
          <cell r="AY57">
            <v>820</v>
          </cell>
          <cell r="AZ57">
            <v>280</v>
          </cell>
          <cell r="BA57">
            <v>450</v>
          </cell>
          <cell r="BB57">
            <v>4.1500000000000004</v>
          </cell>
          <cell r="BC57">
            <v>258300</v>
          </cell>
          <cell r="BD57">
            <v>1580</v>
          </cell>
          <cell r="BE57">
            <v>630</v>
          </cell>
          <cell r="BF57">
            <v>860</v>
          </cell>
          <cell r="BG57">
            <v>6.2249999999999996</v>
          </cell>
          <cell r="BH57">
            <v>360400</v>
          </cell>
          <cell r="BI57">
            <v>2270</v>
          </cell>
          <cell r="BJ57">
            <v>1050</v>
          </cell>
          <cell r="BK57">
            <v>1230</v>
          </cell>
          <cell r="BL57">
            <v>9.3000000000000007</v>
          </cell>
          <cell r="BM57">
            <v>496100</v>
          </cell>
          <cell r="BN57">
            <v>3160</v>
          </cell>
          <cell r="BO57">
            <v>1790</v>
          </cell>
          <cell r="BP57">
            <v>1690</v>
          </cell>
          <cell r="BQ57">
            <v>8490</v>
          </cell>
        </row>
        <row r="58">
          <cell r="B58" t="str">
            <v>170052</v>
          </cell>
          <cell r="C58">
            <v>20</v>
          </cell>
          <cell r="D58">
            <v>8.1999999999999993</v>
          </cell>
          <cell r="E58">
            <v>0.5</v>
          </cell>
          <cell r="G58">
            <v>1.1499999999999999</v>
          </cell>
          <cell r="H58">
            <v>0.65</v>
          </cell>
          <cell r="I58">
            <v>1.3</v>
          </cell>
          <cell r="J58">
            <v>0.16200000000000001</v>
          </cell>
          <cell r="K58">
            <v>128.30000000000001</v>
          </cell>
          <cell r="L58" t="str">
            <v>739</v>
          </cell>
          <cell r="M58" t="str">
            <v>11</v>
          </cell>
          <cell r="N58" t="str">
            <v>355</v>
          </cell>
          <cell r="O58">
            <v>0.32500000000000001</v>
          </cell>
          <cell r="P58">
            <v>198.8</v>
          </cell>
          <cell r="Q58" t="str">
            <v>1375</v>
          </cell>
          <cell r="R58" t="str">
            <v>126</v>
          </cell>
          <cell r="S58" t="str">
            <v>652</v>
          </cell>
          <cell r="T58">
            <v>0.48699999999999999</v>
          </cell>
          <cell r="U58">
            <v>230.8</v>
          </cell>
          <cell r="V58" t="str">
            <v>1906</v>
          </cell>
          <cell r="W58" t="str">
            <v>345</v>
          </cell>
          <cell r="X58" t="str">
            <v>892</v>
          </cell>
          <cell r="Y58">
            <v>0.65</v>
          </cell>
          <cell r="Z58">
            <v>243.4</v>
          </cell>
          <cell r="AA58" t="str">
            <v>2333</v>
          </cell>
          <cell r="AB58" t="str">
            <v>668</v>
          </cell>
          <cell r="AC58" t="str">
            <v>1074</v>
          </cell>
          <cell r="AD58">
            <v>1.026</v>
          </cell>
          <cell r="AO58" t="str">
            <v>190119</v>
          </cell>
          <cell r="AP58">
            <v>340</v>
          </cell>
          <cell r="AQ58">
            <v>172</v>
          </cell>
          <cell r="AR58">
            <v>17.3</v>
          </cell>
          <cell r="AS58">
            <v>16.3</v>
          </cell>
          <cell r="AT58">
            <v>26.1</v>
          </cell>
          <cell r="AU58">
            <v>8.8000000000000007</v>
          </cell>
          <cell r="AV58">
            <v>0.50900000000000001</v>
          </cell>
          <cell r="AW58">
            <v>2.2000000000000002</v>
          </cell>
          <cell r="AX58">
            <v>158700</v>
          </cell>
          <cell r="AY58">
            <v>900</v>
          </cell>
          <cell r="AZ58">
            <v>290</v>
          </cell>
          <cell r="BA58">
            <v>490</v>
          </cell>
          <cell r="BB58">
            <v>4.4000000000000004</v>
          </cell>
          <cell r="BC58">
            <v>290800</v>
          </cell>
          <cell r="BD58">
            <v>1720</v>
          </cell>
          <cell r="BE58">
            <v>660</v>
          </cell>
          <cell r="BF58">
            <v>940</v>
          </cell>
          <cell r="BG58">
            <v>6.6</v>
          </cell>
          <cell r="BH58">
            <v>403900</v>
          </cell>
          <cell r="BI58">
            <v>2460</v>
          </cell>
          <cell r="BJ58">
            <v>1110</v>
          </cell>
          <cell r="BK58">
            <v>1330</v>
          </cell>
          <cell r="BL58">
            <v>9.8000000000000007</v>
          </cell>
          <cell r="BM58">
            <v>550500</v>
          </cell>
          <cell r="BN58">
            <v>3410</v>
          </cell>
          <cell r="BO58">
            <v>1900</v>
          </cell>
          <cell r="BP58">
            <v>1820</v>
          </cell>
          <cell r="BQ58">
            <v>8640</v>
          </cell>
        </row>
        <row r="59">
          <cell r="B59" t="str">
            <v>170053</v>
          </cell>
          <cell r="C59">
            <v>20</v>
          </cell>
          <cell r="D59">
            <v>8.1999999999999993</v>
          </cell>
          <cell r="E59">
            <v>0.6</v>
          </cell>
          <cell r="G59">
            <v>1.3</v>
          </cell>
          <cell r="H59">
            <v>0.7</v>
          </cell>
          <cell r="I59">
            <v>1.1659999999999999</v>
          </cell>
          <cell r="J59">
            <v>0.17499999999999999</v>
          </cell>
          <cell r="K59">
            <v>214.4</v>
          </cell>
          <cell r="L59" t="str">
            <v>907</v>
          </cell>
          <cell r="M59" t="str">
            <v>63</v>
          </cell>
          <cell r="N59" t="str">
            <v>432</v>
          </cell>
          <cell r="O59">
            <v>0.35</v>
          </cell>
          <cell r="P59">
            <v>342.1</v>
          </cell>
          <cell r="Q59" t="str">
            <v>1694</v>
          </cell>
          <cell r="R59" t="str">
            <v>246</v>
          </cell>
          <cell r="S59" t="str">
            <v>797</v>
          </cell>
          <cell r="T59">
            <v>0.52500000000000002</v>
          </cell>
          <cell r="U59">
            <v>412</v>
          </cell>
          <cell r="V59" t="str">
            <v>2360</v>
          </cell>
          <cell r="W59" t="str">
            <v>550</v>
          </cell>
          <cell r="X59" t="str">
            <v>1095</v>
          </cell>
          <cell r="Y59">
            <v>0.7</v>
          </cell>
          <cell r="Z59">
            <v>453</v>
          </cell>
          <cell r="AA59" t="str">
            <v>2905</v>
          </cell>
          <cell r="AB59" t="str">
            <v>974</v>
          </cell>
          <cell r="AC59" t="str">
            <v>1327</v>
          </cell>
          <cell r="AD59">
            <v>1.2310000000000001</v>
          </cell>
          <cell r="AO59" t="str">
            <v>190120</v>
          </cell>
          <cell r="AP59">
            <v>340</v>
          </cell>
          <cell r="AQ59">
            <v>172</v>
          </cell>
          <cell r="AR59">
            <v>18</v>
          </cell>
          <cell r="AS59">
            <v>16.899999999999999</v>
          </cell>
          <cell r="AT59">
            <v>26</v>
          </cell>
          <cell r="AU59">
            <v>8</v>
          </cell>
          <cell r="AV59">
            <v>0.44400000000000001</v>
          </cell>
          <cell r="AW59">
            <v>2</v>
          </cell>
          <cell r="AX59">
            <v>156400</v>
          </cell>
          <cell r="AY59">
            <v>820</v>
          </cell>
          <cell r="AZ59">
            <v>310</v>
          </cell>
          <cell r="BA59">
            <v>450</v>
          </cell>
          <cell r="BB59">
            <v>4</v>
          </cell>
          <cell r="BC59">
            <v>291000</v>
          </cell>
          <cell r="BD59">
            <v>1580</v>
          </cell>
          <cell r="BE59">
            <v>680</v>
          </cell>
          <cell r="BF59">
            <v>860</v>
          </cell>
          <cell r="BG59">
            <v>6</v>
          </cell>
          <cell r="BH59">
            <v>409800</v>
          </cell>
          <cell r="BI59">
            <v>2280</v>
          </cell>
          <cell r="BJ59">
            <v>1110</v>
          </cell>
          <cell r="BK59">
            <v>1230</v>
          </cell>
          <cell r="BL59">
            <v>9.1</v>
          </cell>
          <cell r="BM59">
            <v>577300</v>
          </cell>
          <cell r="BN59">
            <v>3230</v>
          </cell>
          <cell r="BO59">
            <v>1910</v>
          </cell>
          <cell r="BP59">
            <v>1720</v>
          </cell>
          <cell r="BQ59">
            <v>8960</v>
          </cell>
        </row>
        <row r="60">
          <cell r="B60" t="str">
            <v>170054</v>
          </cell>
          <cell r="C60">
            <v>20</v>
          </cell>
          <cell r="D60">
            <v>8.1999999999999993</v>
          </cell>
          <cell r="E60">
            <v>0.7</v>
          </cell>
          <cell r="G60">
            <v>1.35</v>
          </cell>
          <cell r="H60">
            <v>0.65</v>
          </cell>
          <cell r="I60">
            <v>0.92800000000000005</v>
          </cell>
          <cell r="J60">
            <v>0.16200000000000001</v>
          </cell>
          <cell r="K60">
            <v>261.5</v>
          </cell>
          <cell r="L60" t="str">
            <v>890</v>
          </cell>
          <cell r="M60" t="str">
            <v>161</v>
          </cell>
          <cell r="N60" t="str">
            <v>416</v>
          </cell>
          <cell r="O60">
            <v>0.32500000000000001</v>
          </cell>
          <cell r="P60">
            <v>442</v>
          </cell>
          <cell r="Q60" t="str">
            <v>1675</v>
          </cell>
          <cell r="R60" t="str">
            <v>426</v>
          </cell>
          <cell r="S60" t="str">
            <v>775</v>
          </cell>
          <cell r="T60">
            <v>0.48699999999999999</v>
          </cell>
          <cell r="U60">
            <v>568.5</v>
          </cell>
          <cell r="V60" t="str">
            <v>2356</v>
          </cell>
          <cell r="W60" t="str">
            <v>795</v>
          </cell>
          <cell r="X60" t="str">
            <v>1076</v>
          </cell>
          <cell r="Y60">
            <v>0.65</v>
          </cell>
          <cell r="Z60">
            <v>668</v>
          </cell>
          <cell r="AA60" t="str">
            <v>2934</v>
          </cell>
          <cell r="AB60" t="str">
            <v>1269</v>
          </cell>
          <cell r="AC60" t="str">
            <v>1320</v>
          </cell>
          <cell r="AD60">
            <v>1.4359999999999999</v>
          </cell>
          <cell r="AO60" t="str">
            <v>190121</v>
          </cell>
          <cell r="AP60">
            <v>340</v>
          </cell>
          <cell r="AQ60">
            <v>172</v>
          </cell>
          <cell r="AR60">
            <v>20</v>
          </cell>
          <cell r="AS60">
            <v>18.7</v>
          </cell>
          <cell r="AT60">
            <v>28</v>
          </cell>
          <cell r="AU60">
            <v>8</v>
          </cell>
          <cell r="AV60">
            <v>0.4</v>
          </cell>
          <cell r="AW60">
            <v>2</v>
          </cell>
          <cell r="AX60">
            <v>209500</v>
          </cell>
          <cell r="AY60">
            <v>900</v>
          </cell>
          <cell r="AZ60">
            <v>360</v>
          </cell>
          <cell r="BA60">
            <v>490</v>
          </cell>
          <cell r="BB60">
            <v>4</v>
          </cell>
          <cell r="BC60">
            <v>393500</v>
          </cell>
          <cell r="BD60">
            <v>1730</v>
          </cell>
          <cell r="BE60">
            <v>790</v>
          </cell>
          <cell r="BF60">
            <v>940</v>
          </cell>
          <cell r="BG60">
            <v>6</v>
          </cell>
          <cell r="BH60">
            <v>558900</v>
          </cell>
          <cell r="BI60">
            <v>2500</v>
          </cell>
          <cell r="BJ60">
            <v>1280</v>
          </cell>
          <cell r="BK60">
            <v>1340</v>
          </cell>
          <cell r="BL60">
            <v>9.3000000000000007</v>
          </cell>
          <cell r="BM60">
            <v>809800</v>
          </cell>
          <cell r="BN60">
            <v>3630</v>
          </cell>
          <cell r="BO60">
            <v>2230</v>
          </cell>
          <cell r="BP60">
            <v>1920</v>
          </cell>
          <cell r="BQ60">
            <v>9920</v>
          </cell>
        </row>
        <row r="61">
          <cell r="B61" t="str">
            <v>170055</v>
          </cell>
          <cell r="C61">
            <v>20</v>
          </cell>
          <cell r="D61">
            <v>8.1999999999999993</v>
          </cell>
          <cell r="E61">
            <v>0.8</v>
          </cell>
          <cell r="G61">
            <v>1.4</v>
          </cell>
          <cell r="H61">
            <v>0.6</v>
          </cell>
          <cell r="I61">
            <v>0.75</v>
          </cell>
          <cell r="J61">
            <v>0.15</v>
          </cell>
          <cell r="K61">
            <v>315</v>
          </cell>
          <cell r="L61" t="str">
            <v>865</v>
          </cell>
          <cell r="M61" t="str">
            <v>244</v>
          </cell>
          <cell r="N61" t="str">
            <v>398</v>
          </cell>
          <cell r="O61">
            <v>0.3</v>
          </cell>
          <cell r="P61">
            <v>557.29999999999995</v>
          </cell>
          <cell r="Q61" t="str">
            <v>1640</v>
          </cell>
          <cell r="R61" t="str">
            <v>576</v>
          </cell>
          <cell r="S61" t="str">
            <v>748</v>
          </cell>
          <cell r="T61">
            <v>0.45</v>
          </cell>
          <cell r="U61">
            <v>751</v>
          </cell>
          <cell r="V61" t="str">
            <v>2328</v>
          </cell>
          <cell r="W61" t="str">
            <v>998</v>
          </cell>
          <cell r="X61" t="str">
            <v>1048</v>
          </cell>
          <cell r="Y61">
            <v>0.6</v>
          </cell>
          <cell r="Z61">
            <v>920.5</v>
          </cell>
          <cell r="AA61" t="str">
            <v>2926</v>
          </cell>
          <cell r="AB61" t="str">
            <v>1507</v>
          </cell>
          <cell r="AC61" t="str">
            <v>1300</v>
          </cell>
          <cell r="AD61">
            <v>1.641</v>
          </cell>
          <cell r="AO61" t="str">
            <v>190122</v>
          </cell>
          <cell r="AP61">
            <v>340</v>
          </cell>
          <cell r="AQ61">
            <v>172</v>
          </cell>
          <cell r="AR61">
            <v>22</v>
          </cell>
          <cell r="AS61">
            <v>20.6</v>
          </cell>
          <cell r="AT61">
            <v>28</v>
          </cell>
          <cell r="AU61">
            <v>6</v>
          </cell>
          <cell r="AV61">
            <v>0.27300000000000002</v>
          </cell>
          <cell r="AW61">
            <v>1.5</v>
          </cell>
          <cell r="AX61">
            <v>195500</v>
          </cell>
          <cell r="AY61">
            <v>690</v>
          </cell>
          <cell r="AZ61">
            <v>360</v>
          </cell>
          <cell r="BA61">
            <v>370</v>
          </cell>
          <cell r="BB61">
            <v>3</v>
          </cell>
          <cell r="BC61">
            <v>377900</v>
          </cell>
          <cell r="BD61">
            <v>1330</v>
          </cell>
          <cell r="BE61">
            <v>760</v>
          </cell>
          <cell r="BF61">
            <v>710</v>
          </cell>
          <cell r="BG61">
            <v>4.5</v>
          </cell>
          <cell r="BH61">
            <v>550600</v>
          </cell>
          <cell r="BI61">
            <v>1950</v>
          </cell>
          <cell r="BJ61">
            <v>1190</v>
          </cell>
          <cell r="BK61">
            <v>1030</v>
          </cell>
          <cell r="BL61">
            <v>7.4</v>
          </cell>
          <cell r="BM61">
            <v>869300</v>
          </cell>
          <cell r="BN61">
            <v>3020</v>
          </cell>
          <cell r="BO61">
            <v>2130</v>
          </cell>
          <cell r="BP61">
            <v>1590</v>
          </cell>
          <cell r="BQ61">
            <v>10900</v>
          </cell>
        </row>
        <row r="62">
          <cell r="B62" t="str">
            <v>170056</v>
          </cell>
          <cell r="C62">
            <v>20</v>
          </cell>
          <cell r="D62">
            <v>8.1999999999999993</v>
          </cell>
          <cell r="E62">
            <v>0.9</v>
          </cell>
          <cell r="G62">
            <v>1.5</v>
          </cell>
          <cell r="H62">
            <v>0.6</v>
          </cell>
          <cell r="I62">
            <v>0.66600000000000004</v>
          </cell>
          <cell r="J62">
            <v>0.15</v>
          </cell>
          <cell r="K62">
            <v>423.2</v>
          </cell>
          <cell r="L62" t="str">
            <v>934</v>
          </cell>
          <cell r="M62" t="str">
            <v>313</v>
          </cell>
          <cell r="N62" t="str">
            <v>427</v>
          </cell>
          <cell r="O62">
            <v>0.3</v>
          </cell>
          <cell r="P62">
            <v>764.5</v>
          </cell>
          <cell r="Q62" t="str">
            <v>1779</v>
          </cell>
          <cell r="R62" t="str">
            <v>715</v>
          </cell>
          <cell r="S62" t="str">
            <v>804</v>
          </cell>
          <cell r="T62">
            <v>0.45</v>
          </cell>
          <cell r="U62">
            <v>1051</v>
          </cell>
          <cell r="V62" t="str">
            <v>2535</v>
          </cell>
          <cell r="W62" t="str">
            <v>1205</v>
          </cell>
          <cell r="X62" t="str">
            <v>1133</v>
          </cell>
          <cell r="Y62">
            <v>0.6</v>
          </cell>
          <cell r="Z62">
            <v>1311</v>
          </cell>
          <cell r="AA62" t="str">
            <v>3203</v>
          </cell>
          <cell r="AB62" t="str">
            <v>1784</v>
          </cell>
          <cell r="AC62" t="str">
            <v>1413</v>
          </cell>
          <cell r="AD62">
            <v>1.8460000000000001</v>
          </cell>
          <cell r="AO62" t="str">
            <v>190101</v>
          </cell>
          <cell r="AP62">
            <v>320</v>
          </cell>
          <cell r="AQ62">
            <v>172</v>
          </cell>
          <cell r="AR62">
            <v>8.1</v>
          </cell>
          <cell r="AS62">
            <v>7.6</v>
          </cell>
          <cell r="AT62">
            <v>16.3</v>
          </cell>
          <cell r="AU62">
            <v>8.1999999999999993</v>
          </cell>
          <cell r="AV62">
            <v>1.012</v>
          </cell>
          <cell r="AW62">
            <v>2.0499999999999998</v>
          </cell>
          <cell r="AX62">
            <v>26200</v>
          </cell>
          <cell r="AY62">
            <v>560</v>
          </cell>
          <cell r="AZ62">
            <v>10</v>
          </cell>
          <cell r="BA62">
            <v>340</v>
          </cell>
          <cell r="BB62">
            <v>4.0999999999999996</v>
          </cell>
          <cell r="BC62">
            <v>42000</v>
          </cell>
          <cell r="BD62">
            <v>1050</v>
          </cell>
          <cell r="BE62">
            <v>100</v>
          </cell>
          <cell r="BF62">
            <v>630</v>
          </cell>
          <cell r="BG62">
            <v>6.15</v>
          </cell>
          <cell r="BH62">
            <v>50600</v>
          </cell>
          <cell r="BI62">
            <v>1470</v>
          </cell>
          <cell r="BJ62">
            <v>260</v>
          </cell>
          <cell r="BK62">
            <v>870</v>
          </cell>
          <cell r="BL62">
            <v>8.6999999999999993</v>
          </cell>
          <cell r="BM62">
            <v>56200</v>
          </cell>
          <cell r="BN62">
            <v>1890</v>
          </cell>
          <cell r="BO62">
            <v>570</v>
          </cell>
          <cell r="BP62">
            <v>1100</v>
          </cell>
          <cell r="BQ62">
            <v>3410</v>
          </cell>
        </row>
        <row r="63">
          <cell r="B63" t="str">
            <v>170057</v>
          </cell>
          <cell r="C63">
            <v>20</v>
          </cell>
          <cell r="D63">
            <v>8.1999999999999993</v>
          </cell>
          <cell r="E63">
            <v>1</v>
          </cell>
          <cell r="G63">
            <v>1.6</v>
          </cell>
          <cell r="H63">
            <v>0.6</v>
          </cell>
          <cell r="I63">
            <v>0.6</v>
          </cell>
          <cell r="J63">
            <v>0.15</v>
          </cell>
          <cell r="K63">
            <v>555.6</v>
          </cell>
          <cell r="L63" t="str">
            <v>1003</v>
          </cell>
          <cell r="M63" t="str">
            <v>382</v>
          </cell>
          <cell r="N63" t="str">
            <v>455</v>
          </cell>
          <cell r="O63">
            <v>0.3</v>
          </cell>
          <cell r="P63">
            <v>1020</v>
          </cell>
          <cell r="Q63" t="str">
            <v>1917</v>
          </cell>
          <cell r="R63" t="str">
            <v>853</v>
          </cell>
          <cell r="S63" t="str">
            <v>861</v>
          </cell>
          <cell r="T63">
            <v>0.45</v>
          </cell>
          <cell r="U63">
            <v>1424</v>
          </cell>
          <cell r="V63" t="str">
            <v>2743</v>
          </cell>
          <cell r="W63" t="str">
            <v>1413</v>
          </cell>
          <cell r="X63" t="str">
            <v>1218</v>
          </cell>
          <cell r="Y63">
            <v>0.6</v>
          </cell>
          <cell r="Z63">
            <v>1798</v>
          </cell>
          <cell r="AA63" t="str">
            <v>3480</v>
          </cell>
          <cell r="AB63" t="str">
            <v>2062</v>
          </cell>
          <cell r="AC63" t="str">
            <v>1527</v>
          </cell>
          <cell r="AD63">
            <v>2.0510000000000002</v>
          </cell>
          <cell r="AO63" t="str">
            <v>190102</v>
          </cell>
          <cell r="AP63">
            <v>320</v>
          </cell>
          <cell r="AQ63">
            <v>172</v>
          </cell>
          <cell r="AR63">
            <v>9</v>
          </cell>
          <cell r="AS63">
            <v>8.5</v>
          </cell>
          <cell r="AT63">
            <v>19</v>
          </cell>
          <cell r="AU63">
            <v>10</v>
          </cell>
          <cell r="AV63">
            <v>1.111</v>
          </cell>
          <cell r="AW63">
            <v>2.5</v>
          </cell>
          <cell r="AX63">
            <v>47000</v>
          </cell>
          <cell r="AY63">
            <v>790</v>
          </cell>
          <cell r="AZ63">
            <v>10</v>
          </cell>
          <cell r="BA63">
            <v>470</v>
          </cell>
          <cell r="BB63">
            <v>5</v>
          </cell>
          <cell r="BC63">
            <v>73900</v>
          </cell>
          <cell r="BD63">
            <v>1470</v>
          </cell>
          <cell r="BE63">
            <v>90</v>
          </cell>
          <cell r="BF63">
            <v>880</v>
          </cell>
          <cell r="BG63">
            <v>7.5</v>
          </cell>
          <cell r="BH63">
            <v>87100</v>
          </cell>
          <cell r="BI63">
            <v>2050</v>
          </cell>
          <cell r="BJ63">
            <v>302</v>
          </cell>
          <cell r="BK63">
            <v>1210</v>
          </cell>
          <cell r="BL63">
            <v>10.5</v>
          </cell>
          <cell r="BM63">
            <v>93500</v>
          </cell>
          <cell r="BN63">
            <v>2590</v>
          </cell>
          <cell r="BO63">
            <v>690</v>
          </cell>
          <cell r="BP63">
            <v>1510</v>
          </cell>
          <cell r="BQ63">
            <v>3820</v>
          </cell>
        </row>
        <row r="64">
          <cell r="B64" t="str">
            <v>170058</v>
          </cell>
          <cell r="C64">
            <v>20</v>
          </cell>
          <cell r="D64">
            <v>10.199999999999999</v>
          </cell>
          <cell r="E64">
            <v>0.4</v>
          </cell>
          <cell r="G64">
            <v>0.9</v>
          </cell>
          <cell r="H64">
            <v>0.5</v>
          </cell>
          <cell r="I64">
            <v>1.25</v>
          </cell>
          <cell r="J64">
            <v>0.125</v>
          </cell>
          <cell r="K64">
            <v>53.4</v>
          </cell>
          <cell r="L64" t="str">
            <v>443</v>
          </cell>
          <cell r="M64" t="str">
            <v>6</v>
          </cell>
          <cell r="N64" t="str">
            <v>254</v>
          </cell>
          <cell r="O64">
            <v>0.25</v>
          </cell>
          <cell r="P64">
            <v>83.7</v>
          </cell>
          <cell r="Q64" t="str">
            <v>824</v>
          </cell>
          <cell r="R64" t="str">
            <v>75</v>
          </cell>
          <cell r="S64" t="str">
            <v>468</v>
          </cell>
          <cell r="T64">
            <v>0.375</v>
          </cell>
          <cell r="U64">
            <v>98.5</v>
          </cell>
          <cell r="V64" t="str">
            <v>1142</v>
          </cell>
          <cell r="W64" t="str">
            <v>206</v>
          </cell>
          <cell r="X64" t="str">
            <v>642</v>
          </cell>
          <cell r="Y64">
            <v>0.5</v>
          </cell>
          <cell r="Z64">
            <v>105.5</v>
          </cell>
          <cell r="AA64" t="str">
            <v>1398</v>
          </cell>
          <cell r="AB64" t="str">
            <v>400</v>
          </cell>
          <cell r="AC64" t="str">
            <v>777</v>
          </cell>
          <cell r="AD64">
            <v>0.73</v>
          </cell>
          <cell r="AO64" t="str">
            <v>190103</v>
          </cell>
          <cell r="AP64">
            <v>320</v>
          </cell>
          <cell r="AQ64">
            <v>172</v>
          </cell>
          <cell r="AR64">
            <v>13</v>
          </cell>
          <cell r="AS64">
            <v>12.2</v>
          </cell>
          <cell r="AT64">
            <v>20</v>
          </cell>
          <cell r="AU64">
            <v>7</v>
          </cell>
          <cell r="AV64">
            <v>0.53800000000000003</v>
          </cell>
          <cell r="AW64">
            <v>1.75</v>
          </cell>
          <cell r="AX64">
            <v>64400</v>
          </cell>
          <cell r="AY64">
            <v>620</v>
          </cell>
          <cell r="AZ64">
            <v>180</v>
          </cell>
          <cell r="BA64">
            <v>360</v>
          </cell>
          <cell r="BB64">
            <v>3.5</v>
          </cell>
          <cell r="BC64">
            <v>117000</v>
          </cell>
          <cell r="BD64">
            <v>1190</v>
          </cell>
          <cell r="BE64">
            <v>420</v>
          </cell>
          <cell r="BF64">
            <v>690</v>
          </cell>
          <cell r="BG64">
            <v>5.25</v>
          </cell>
          <cell r="BH64">
            <v>161000</v>
          </cell>
          <cell r="BI64">
            <v>1710</v>
          </cell>
          <cell r="BJ64">
            <v>720</v>
          </cell>
          <cell r="BK64">
            <v>980</v>
          </cell>
          <cell r="BL64">
            <v>7.8</v>
          </cell>
          <cell r="BM64">
            <v>217100</v>
          </cell>
          <cell r="BN64">
            <v>2360</v>
          </cell>
          <cell r="BO64">
            <v>1250</v>
          </cell>
          <cell r="BP64">
            <v>1330</v>
          </cell>
          <cell r="BQ64">
            <v>5480</v>
          </cell>
        </row>
        <row r="65">
          <cell r="B65" t="str">
            <v>170059</v>
          </cell>
          <cell r="C65">
            <v>20</v>
          </cell>
          <cell r="D65">
            <v>10.199999999999999</v>
          </cell>
          <cell r="E65">
            <v>0.5</v>
          </cell>
          <cell r="G65">
            <v>1.1499999999999999</v>
          </cell>
          <cell r="H65">
            <v>0.65</v>
          </cell>
          <cell r="I65">
            <v>1.3</v>
          </cell>
          <cell r="J65">
            <v>0.16200000000000001</v>
          </cell>
          <cell r="K65">
            <v>141.30000000000001</v>
          </cell>
          <cell r="L65" t="str">
            <v>734</v>
          </cell>
          <cell r="M65" t="str">
            <v>-4</v>
          </cell>
          <cell r="N65" t="str">
            <v>422</v>
          </cell>
          <cell r="O65">
            <v>0.32500000000000001</v>
          </cell>
          <cell r="P65">
            <v>218.9</v>
          </cell>
          <cell r="Q65" t="str">
            <v>1363</v>
          </cell>
          <cell r="R65" t="str">
            <v>98</v>
          </cell>
          <cell r="S65" t="str">
            <v>776</v>
          </cell>
          <cell r="T65">
            <v>0.48699999999999999</v>
          </cell>
          <cell r="U65">
            <v>254.1</v>
          </cell>
          <cell r="V65" t="str">
            <v>1887</v>
          </cell>
          <cell r="W65" t="str">
            <v>305</v>
          </cell>
          <cell r="X65" t="str">
            <v>1063</v>
          </cell>
          <cell r="Y65">
            <v>0.65</v>
          </cell>
          <cell r="Z65">
            <v>268</v>
          </cell>
          <cell r="AA65" t="str">
            <v>2305</v>
          </cell>
          <cell r="AB65" t="str">
            <v>617</v>
          </cell>
          <cell r="AC65" t="str">
            <v>1283</v>
          </cell>
          <cell r="AD65">
            <v>0.91200000000000003</v>
          </cell>
          <cell r="AO65" t="str">
            <v>190104</v>
          </cell>
          <cell r="AP65">
            <v>320</v>
          </cell>
          <cell r="AQ65">
            <v>172</v>
          </cell>
          <cell r="AR65">
            <v>15</v>
          </cell>
          <cell r="AS65">
            <v>14.1</v>
          </cell>
          <cell r="AT65">
            <v>21</v>
          </cell>
          <cell r="AU65">
            <v>6</v>
          </cell>
          <cell r="AV65">
            <v>0.4</v>
          </cell>
          <cell r="AW65">
            <v>1.5</v>
          </cell>
          <cell r="AX65">
            <v>77600</v>
          </cell>
          <cell r="AY65">
            <v>570</v>
          </cell>
          <cell r="AZ65">
            <v>230</v>
          </cell>
          <cell r="BA65">
            <v>330</v>
          </cell>
          <cell r="BB65">
            <v>3</v>
          </cell>
          <cell r="BC65">
            <v>146100</v>
          </cell>
          <cell r="BD65">
            <v>1100</v>
          </cell>
          <cell r="BE65">
            <v>510</v>
          </cell>
          <cell r="BF65">
            <v>630</v>
          </cell>
          <cell r="BG65">
            <v>4.5</v>
          </cell>
          <cell r="BH65">
            <v>207900</v>
          </cell>
          <cell r="BI65">
            <v>1590</v>
          </cell>
          <cell r="BJ65">
            <v>820</v>
          </cell>
          <cell r="BK65">
            <v>900</v>
          </cell>
          <cell r="BL65">
            <v>6.9</v>
          </cell>
          <cell r="BM65">
            <v>299300</v>
          </cell>
          <cell r="BN65">
            <v>2290</v>
          </cell>
          <cell r="BO65">
            <v>1410</v>
          </cell>
          <cell r="BP65">
            <v>1280</v>
          </cell>
          <cell r="BQ65">
            <v>6330</v>
          </cell>
        </row>
        <row r="66">
          <cell r="B66" t="str">
            <v>170060</v>
          </cell>
          <cell r="C66">
            <v>20</v>
          </cell>
          <cell r="D66">
            <v>10.199999999999999</v>
          </cell>
          <cell r="E66">
            <v>0.8</v>
          </cell>
          <cell r="G66">
            <v>1.35</v>
          </cell>
          <cell r="H66">
            <v>0.55000000000000004</v>
          </cell>
          <cell r="I66">
            <v>0.68700000000000006</v>
          </cell>
          <cell r="J66">
            <v>0.13700000000000001</v>
          </cell>
          <cell r="K66">
            <v>304.3</v>
          </cell>
          <cell r="L66" t="str">
            <v>759</v>
          </cell>
          <cell r="M66" t="str">
            <v>230</v>
          </cell>
          <cell r="N66" t="str">
            <v>421</v>
          </cell>
          <cell r="O66">
            <v>0.27500000000000002</v>
          </cell>
          <cell r="P66">
            <v>546.79999999999995</v>
          </cell>
          <cell r="Q66" t="str">
            <v>1442</v>
          </cell>
          <cell r="R66" t="str">
            <v>536</v>
          </cell>
          <cell r="S66" t="str">
            <v>793</v>
          </cell>
          <cell r="T66">
            <v>0.41199999999999998</v>
          </cell>
          <cell r="U66">
            <v>748.2</v>
          </cell>
          <cell r="V66" t="str">
            <v>2050</v>
          </cell>
          <cell r="W66" t="str">
            <v>917</v>
          </cell>
          <cell r="X66" t="str">
            <v>1118</v>
          </cell>
          <cell r="Y66">
            <v>0.55000000000000004</v>
          </cell>
          <cell r="Z66">
            <v>929</v>
          </cell>
          <cell r="AA66" t="str">
            <v>2582</v>
          </cell>
          <cell r="AB66" t="str">
            <v>1374</v>
          </cell>
          <cell r="AC66" t="str">
            <v>1394</v>
          </cell>
          <cell r="AD66">
            <v>1.46</v>
          </cell>
          <cell r="AO66" t="str">
            <v>190130</v>
          </cell>
          <cell r="AP66">
            <v>380</v>
          </cell>
          <cell r="AQ66">
            <v>152</v>
          </cell>
          <cell r="AR66">
            <v>19</v>
          </cell>
          <cell r="AS66">
            <v>18</v>
          </cell>
          <cell r="AT66">
            <v>29</v>
          </cell>
          <cell r="AU66">
            <v>10</v>
          </cell>
          <cell r="AV66">
            <v>0.52600000000000002</v>
          </cell>
          <cell r="AW66">
            <v>2.5</v>
          </cell>
          <cell r="AX66">
            <v>174600</v>
          </cell>
          <cell r="AY66">
            <v>920</v>
          </cell>
          <cell r="AZ66">
            <v>310</v>
          </cell>
          <cell r="BA66">
            <v>410</v>
          </cell>
          <cell r="BB66">
            <v>5</v>
          </cell>
          <cell r="BC66">
            <v>319100</v>
          </cell>
          <cell r="BD66">
            <v>1760</v>
          </cell>
          <cell r="BE66">
            <v>710</v>
          </cell>
          <cell r="BF66">
            <v>780</v>
          </cell>
          <cell r="BG66">
            <v>7.5</v>
          </cell>
          <cell r="BH66">
            <v>442400</v>
          </cell>
          <cell r="BI66">
            <v>2520</v>
          </cell>
          <cell r="BJ66">
            <v>1180</v>
          </cell>
          <cell r="BK66">
            <v>1100</v>
          </cell>
          <cell r="BL66">
            <v>11</v>
          </cell>
          <cell r="BM66">
            <v>596100</v>
          </cell>
          <cell r="BN66">
            <v>3460</v>
          </cell>
          <cell r="BO66">
            <v>1960</v>
          </cell>
          <cell r="BP66">
            <v>1490</v>
          </cell>
          <cell r="BQ66">
            <v>13500</v>
          </cell>
        </row>
        <row r="67">
          <cell r="B67" t="str">
            <v>170061</v>
          </cell>
          <cell r="C67">
            <v>20</v>
          </cell>
          <cell r="D67">
            <v>10.199999999999999</v>
          </cell>
          <cell r="E67">
            <v>0.9</v>
          </cell>
          <cell r="G67">
            <v>1.45</v>
          </cell>
          <cell r="H67">
            <v>0.55000000000000004</v>
          </cell>
          <cell r="I67">
            <v>0.61099999999999999</v>
          </cell>
          <cell r="J67">
            <v>0.13700000000000001</v>
          </cell>
          <cell r="K67">
            <v>411.7</v>
          </cell>
          <cell r="L67" t="str">
            <v>821</v>
          </cell>
          <cell r="M67" t="str">
            <v>292</v>
          </cell>
          <cell r="N67" t="str">
            <v>452</v>
          </cell>
          <cell r="O67">
            <v>0.27500000000000002</v>
          </cell>
          <cell r="P67">
            <v>754</v>
          </cell>
          <cell r="Q67" t="str">
            <v>1566</v>
          </cell>
          <cell r="R67" t="str">
            <v>659</v>
          </cell>
          <cell r="S67" t="str">
            <v>856</v>
          </cell>
          <cell r="T67">
            <v>0.41199999999999998</v>
          </cell>
          <cell r="U67">
            <v>1050</v>
          </cell>
          <cell r="V67" t="str">
            <v>2235</v>
          </cell>
          <cell r="W67" t="str">
            <v>1102</v>
          </cell>
          <cell r="X67" t="str">
            <v>1212</v>
          </cell>
          <cell r="Y67">
            <v>0.55000000000000004</v>
          </cell>
          <cell r="Z67">
            <v>1323</v>
          </cell>
          <cell r="AA67" t="str">
            <v>2829</v>
          </cell>
          <cell r="AB67" t="str">
            <v>1621</v>
          </cell>
          <cell r="AC67" t="str">
            <v>1520</v>
          </cell>
          <cell r="AD67">
            <v>1.6419999999999999</v>
          </cell>
          <cell r="AO67" t="str">
            <v>190084</v>
          </cell>
          <cell r="AP67">
            <v>300</v>
          </cell>
          <cell r="AQ67">
            <v>152</v>
          </cell>
          <cell r="AR67">
            <v>8.5</v>
          </cell>
          <cell r="AS67">
            <v>8.25</v>
          </cell>
          <cell r="AT67">
            <v>16.8</v>
          </cell>
          <cell r="AU67">
            <v>8.3000000000000007</v>
          </cell>
          <cell r="AV67">
            <v>0.97599999999999998</v>
          </cell>
          <cell r="AW67">
            <v>2.0750000000000002</v>
          </cell>
          <cell r="AX67">
            <v>31300</v>
          </cell>
          <cell r="AY67">
            <v>640</v>
          </cell>
          <cell r="AZ67">
            <v>60</v>
          </cell>
          <cell r="BA67">
            <v>360</v>
          </cell>
          <cell r="BB67">
            <v>4.1500000000000004</v>
          </cell>
          <cell r="BC67">
            <v>51500</v>
          </cell>
          <cell r="BD67">
            <v>1200</v>
          </cell>
          <cell r="BE67">
            <v>200</v>
          </cell>
          <cell r="BF67">
            <v>670</v>
          </cell>
          <cell r="BG67">
            <v>6.2249999999999996</v>
          </cell>
          <cell r="BH67">
            <v>64100</v>
          </cell>
          <cell r="BI67">
            <v>1680</v>
          </cell>
          <cell r="BJ67">
            <v>420</v>
          </cell>
          <cell r="BK67">
            <v>930</v>
          </cell>
          <cell r="BL67">
            <v>8.5500000000000007</v>
          </cell>
          <cell r="BM67">
            <v>73700</v>
          </cell>
          <cell r="BN67">
            <v>2130</v>
          </cell>
          <cell r="BO67">
            <v>760</v>
          </cell>
          <cell r="BP67">
            <v>1160</v>
          </cell>
          <cell r="BQ67">
            <v>3400</v>
          </cell>
        </row>
        <row r="68">
          <cell r="B68" t="str">
            <v>170062</v>
          </cell>
          <cell r="C68">
            <v>20</v>
          </cell>
          <cell r="D68">
            <v>10.199999999999999</v>
          </cell>
          <cell r="E68">
            <v>1</v>
          </cell>
          <cell r="G68">
            <v>1.55</v>
          </cell>
          <cell r="H68">
            <v>0.55000000000000004</v>
          </cell>
          <cell r="I68">
            <v>0.55000000000000004</v>
          </cell>
          <cell r="J68">
            <v>0.13700000000000001</v>
          </cell>
          <cell r="K68">
            <v>543.6</v>
          </cell>
          <cell r="L68" t="str">
            <v>882</v>
          </cell>
          <cell r="M68" t="str">
            <v>354</v>
          </cell>
          <cell r="N68" t="str">
            <v>484</v>
          </cell>
          <cell r="O68">
            <v>0.27500000000000002</v>
          </cell>
          <cell r="P68">
            <v>1010</v>
          </cell>
          <cell r="Q68" t="str">
            <v>1689</v>
          </cell>
          <cell r="R68" t="str">
            <v>783</v>
          </cell>
          <cell r="S68" t="str">
            <v>920</v>
          </cell>
          <cell r="T68">
            <v>0.41199999999999998</v>
          </cell>
          <cell r="U68">
            <v>1425</v>
          </cell>
          <cell r="V68" t="str">
            <v>2421</v>
          </cell>
          <cell r="W68" t="str">
            <v>1288</v>
          </cell>
          <cell r="X68" t="str">
            <v>1307</v>
          </cell>
          <cell r="Y68">
            <v>0.55000000000000004</v>
          </cell>
          <cell r="Z68">
            <v>1815</v>
          </cell>
          <cell r="AA68" t="str">
            <v>3077</v>
          </cell>
          <cell r="AB68" t="str">
            <v>1868</v>
          </cell>
          <cell r="AC68" t="str">
            <v>1646</v>
          </cell>
          <cell r="AD68">
            <v>1.8240000000000001</v>
          </cell>
          <cell r="AO68" t="str">
            <v>190085</v>
          </cell>
          <cell r="AP68">
            <v>300</v>
          </cell>
          <cell r="AQ68">
            <v>152</v>
          </cell>
          <cell r="AR68">
            <v>10</v>
          </cell>
          <cell r="AS68">
            <v>9.4</v>
          </cell>
          <cell r="AT68">
            <v>20</v>
          </cell>
          <cell r="AU68">
            <v>10</v>
          </cell>
          <cell r="AV68">
            <v>1</v>
          </cell>
          <cell r="AW68">
            <v>2.5</v>
          </cell>
          <cell r="AX68">
            <v>64900</v>
          </cell>
          <cell r="AY68">
            <v>950</v>
          </cell>
          <cell r="AZ68">
            <v>40</v>
          </cell>
          <cell r="BA68">
            <v>540</v>
          </cell>
          <cell r="BB68">
            <v>5</v>
          </cell>
          <cell r="BC68">
            <v>104500</v>
          </cell>
          <cell r="BD68">
            <v>1780</v>
          </cell>
          <cell r="BE68">
            <v>190</v>
          </cell>
          <cell r="BF68">
            <v>1000</v>
          </cell>
          <cell r="BG68">
            <v>7.5</v>
          </cell>
          <cell r="BH68">
            <v>126600</v>
          </cell>
          <cell r="BI68">
            <v>2480</v>
          </cell>
          <cell r="BJ68">
            <v>470</v>
          </cell>
          <cell r="BK68">
            <v>1390</v>
          </cell>
          <cell r="BL68">
            <v>10.6</v>
          </cell>
          <cell r="BM68">
            <v>141500</v>
          </cell>
          <cell r="BN68">
            <v>3180</v>
          </cell>
          <cell r="BO68">
            <v>990</v>
          </cell>
          <cell r="BP68">
            <v>1750</v>
          </cell>
          <cell r="BQ68">
            <v>3880</v>
          </cell>
        </row>
        <row r="69">
          <cell r="B69" t="str">
            <v>170063</v>
          </cell>
          <cell r="C69">
            <v>20</v>
          </cell>
          <cell r="D69">
            <v>10.199999999999999</v>
          </cell>
          <cell r="E69">
            <v>1.1000000000000001</v>
          </cell>
          <cell r="G69">
            <v>1.55</v>
          </cell>
          <cell r="H69">
            <v>0.45</v>
          </cell>
          <cell r="I69">
            <v>0.40899999999999997</v>
          </cell>
          <cell r="J69">
            <v>0.112</v>
          </cell>
          <cell r="K69">
            <v>548.20000000000005</v>
          </cell>
          <cell r="L69" t="str">
            <v>733</v>
          </cell>
          <cell r="M69" t="str">
            <v>379</v>
          </cell>
          <cell r="N69" t="str">
            <v>397</v>
          </cell>
          <cell r="O69">
            <v>0.22500000000000001</v>
          </cell>
          <cell r="P69">
            <v>1050</v>
          </cell>
          <cell r="Q69" t="str">
            <v>1416</v>
          </cell>
          <cell r="R69" t="str">
            <v>809</v>
          </cell>
          <cell r="S69" t="str">
            <v>761</v>
          </cell>
          <cell r="T69">
            <v>0.33700000000000002</v>
          </cell>
          <cell r="U69">
            <v>1521</v>
          </cell>
          <cell r="V69" t="str">
            <v>2048</v>
          </cell>
          <cell r="W69" t="str">
            <v>1290</v>
          </cell>
          <cell r="X69" t="str">
            <v>1093</v>
          </cell>
          <cell r="Y69">
            <v>0.45</v>
          </cell>
          <cell r="Z69">
            <v>1976</v>
          </cell>
          <cell r="AA69" t="str">
            <v>2630</v>
          </cell>
          <cell r="AB69" t="str">
            <v>1821</v>
          </cell>
          <cell r="AC69" t="str">
            <v>1393</v>
          </cell>
          <cell r="AD69">
            <v>2.0070000000000001</v>
          </cell>
          <cell r="AO69" t="str">
            <v>190086</v>
          </cell>
          <cell r="AP69">
            <v>300</v>
          </cell>
          <cell r="AQ69">
            <v>152</v>
          </cell>
          <cell r="AR69">
            <v>12</v>
          </cell>
          <cell r="AS69">
            <v>11.3</v>
          </cell>
          <cell r="AT69">
            <v>21</v>
          </cell>
          <cell r="AU69">
            <v>9</v>
          </cell>
          <cell r="AV69">
            <v>0.75</v>
          </cell>
          <cell r="AW69">
            <v>2.25</v>
          </cell>
          <cell r="AX69">
            <v>82800</v>
          </cell>
          <cell r="AY69">
            <v>920</v>
          </cell>
          <cell r="AZ69">
            <v>150</v>
          </cell>
          <cell r="BA69">
            <v>520</v>
          </cell>
          <cell r="BB69">
            <v>4.5</v>
          </cell>
          <cell r="BC69">
            <v>142200</v>
          </cell>
          <cell r="BD69">
            <v>1740</v>
          </cell>
          <cell r="BE69">
            <v>410</v>
          </cell>
          <cell r="BF69">
            <v>970</v>
          </cell>
          <cell r="BG69">
            <v>6.75</v>
          </cell>
          <cell r="BH69">
            <v>185300</v>
          </cell>
          <cell r="BI69">
            <v>2460</v>
          </cell>
          <cell r="BJ69">
            <v>760</v>
          </cell>
          <cell r="BK69">
            <v>1350</v>
          </cell>
          <cell r="BL69">
            <v>9.6999999999999993</v>
          </cell>
          <cell r="BM69">
            <v>228900</v>
          </cell>
          <cell r="BN69">
            <v>3250</v>
          </cell>
          <cell r="BO69">
            <v>1380</v>
          </cell>
          <cell r="BP69">
            <v>1770</v>
          </cell>
          <cell r="BQ69">
            <v>4660</v>
          </cell>
        </row>
        <row r="70">
          <cell r="B70" t="str">
            <v>170064</v>
          </cell>
          <cell r="C70">
            <v>22.5</v>
          </cell>
          <cell r="D70">
            <v>11.2</v>
          </cell>
          <cell r="E70">
            <v>0.6</v>
          </cell>
          <cell r="G70">
            <v>1.4</v>
          </cell>
          <cell r="H70">
            <v>0.8</v>
          </cell>
          <cell r="I70">
            <v>1.33</v>
          </cell>
          <cell r="J70">
            <v>0.2</v>
          </cell>
          <cell r="K70">
            <v>240.4</v>
          </cell>
          <cell r="L70" t="str">
            <v>865</v>
          </cell>
          <cell r="M70" t="str">
            <v>-14</v>
          </cell>
          <cell r="N70" t="str">
            <v>488</v>
          </cell>
          <cell r="O70">
            <v>0.4</v>
          </cell>
          <cell r="P70">
            <v>369.9</v>
          </cell>
          <cell r="Q70" t="str">
            <v>1605</v>
          </cell>
          <cell r="R70" t="str">
            <v>98</v>
          </cell>
          <cell r="S70" t="str">
            <v>897</v>
          </cell>
          <cell r="T70">
            <v>0.6</v>
          </cell>
          <cell r="U70">
            <v>425.4</v>
          </cell>
          <cell r="V70" t="str">
            <v>2219</v>
          </cell>
          <cell r="W70" t="str">
            <v>336</v>
          </cell>
          <cell r="X70" t="str">
            <v>1227</v>
          </cell>
          <cell r="Y70">
            <v>0.8</v>
          </cell>
          <cell r="Z70">
            <v>443.9</v>
          </cell>
          <cell r="AA70" t="str">
            <v>2708</v>
          </cell>
          <cell r="AB70" t="str">
            <v>699</v>
          </cell>
          <cell r="AC70" t="str">
            <v>1478</v>
          </cell>
          <cell r="AD70">
            <v>1.409</v>
          </cell>
          <cell r="AO70" t="str">
            <v>190087</v>
          </cell>
          <cell r="AP70">
            <v>300</v>
          </cell>
          <cell r="AQ70">
            <v>152</v>
          </cell>
          <cell r="AR70">
            <v>13</v>
          </cell>
          <cell r="AS70">
            <v>12.2</v>
          </cell>
          <cell r="AT70">
            <v>22</v>
          </cell>
          <cell r="AU70">
            <v>9</v>
          </cell>
          <cell r="AV70">
            <v>0.69199999999999995</v>
          </cell>
          <cell r="AW70">
            <v>2.25</v>
          </cell>
          <cell r="AX70">
            <v>101200</v>
          </cell>
          <cell r="AY70">
            <v>970</v>
          </cell>
          <cell r="AZ70">
            <v>190</v>
          </cell>
          <cell r="BA70">
            <v>540</v>
          </cell>
          <cell r="BB70">
            <v>4.5</v>
          </cell>
          <cell r="BC70">
            <v>176200</v>
          </cell>
          <cell r="BD70">
            <v>1850</v>
          </cell>
          <cell r="BE70">
            <v>480</v>
          </cell>
          <cell r="BF70">
            <v>1020</v>
          </cell>
          <cell r="BG70">
            <v>6.75</v>
          </cell>
          <cell r="BH70">
            <v>232800</v>
          </cell>
          <cell r="BI70">
            <v>2620</v>
          </cell>
          <cell r="BJ70">
            <v>880</v>
          </cell>
          <cell r="BK70">
            <v>1440</v>
          </cell>
          <cell r="BL70">
            <v>9.8000000000000007</v>
          </cell>
          <cell r="BM70">
            <v>294200</v>
          </cell>
          <cell r="BN70">
            <v>3500</v>
          </cell>
          <cell r="BO70">
            <v>1580</v>
          </cell>
          <cell r="BP70">
            <v>1900</v>
          </cell>
          <cell r="BQ70">
            <v>5030</v>
          </cell>
        </row>
        <row r="71">
          <cell r="B71" t="str">
            <v>170065</v>
          </cell>
          <cell r="C71">
            <v>22.5</v>
          </cell>
          <cell r="D71">
            <v>11.2</v>
          </cell>
          <cell r="E71">
            <v>0.8</v>
          </cell>
          <cell r="G71">
            <v>1.45</v>
          </cell>
          <cell r="H71">
            <v>0.65</v>
          </cell>
          <cell r="I71">
            <v>0.81200000000000006</v>
          </cell>
          <cell r="J71">
            <v>0.16200000000000001</v>
          </cell>
          <cell r="K71">
            <v>306.3</v>
          </cell>
          <cell r="L71" t="str">
            <v>751</v>
          </cell>
          <cell r="M71" t="str">
            <v>171</v>
          </cell>
          <cell r="N71" t="str">
            <v>412</v>
          </cell>
          <cell r="O71">
            <v>0.32500000000000001</v>
          </cell>
          <cell r="P71">
            <v>533.4</v>
          </cell>
          <cell r="Q71" t="str">
            <v>1420</v>
          </cell>
          <cell r="R71" t="str">
            <v>425</v>
          </cell>
          <cell r="S71" t="str">
            <v>771</v>
          </cell>
          <cell r="T71">
            <v>0.48699999999999999</v>
          </cell>
          <cell r="U71">
            <v>707.4</v>
          </cell>
          <cell r="V71" t="str">
            <v>2006</v>
          </cell>
          <cell r="W71" t="str">
            <v>762</v>
          </cell>
          <cell r="X71" t="str">
            <v>1079</v>
          </cell>
          <cell r="Y71">
            <v>0.65</v>
          </cell>
          <cell r="Z71">
            <v>855.1</v>
          </cell>
          <cell r="AA71" t="str">
            <v>2508</v>
          </cell>
          <cell r="AB71" t="str">
            <v>1182</v>
          </cell>
          <cell r="AC71" t="str">
            <v>1335</v>
          </cell>
          <cell r="AD71">
            <v>1.8779999999999999</v>
          </cell>
          <cell r="AO71" t="str">
            <v>190088</v>
          </cell>
          <cell r="AP71">
            <v>300</v>
          </cell>
          <cell r="AQ71">
            <v>152</v>
          </cell>
          <cell r="AR71">
            <v>14</v>
          </cell>
          <cell r="AS71">
            <v>13.2</v>
          </cell>
          <cell r="AT71">
            <v>22</v>
          </cell>
          <cell r="AU71">
            <v>8</v>
          </cell>
          <cell r="AV71">
            <v>0.57099999999999995</v>
          </cell>
          <cell r="AW71">
            <v>2</v>
          </cell>
          <cell r="AX71">
            <v>102500</v>
          </cell>
          <cell r="AY71">
            <v>880</v>
          </cell>
          <cell r="AZ71">
            <v>250</v>
          </cell>
          <cell r="BA71">
            <v>480</v>
          </cell>
          <cell r="BB71">
            <v>4</v>
          </cell>
          <cell r="BC71">
            <v>184700</v>
          </cell>
          <cell r="BD71">
            <v>1670</v>
          </cell>
          <cell r="BE71">
            <v>580</v>
          </cell>
          <cell r="BF71">
            <v>920</v>
          </cell>
          <cell r="BG71">
            <v>6</v>
          </cell>
          <cell r="BH71">
            <v>252700</v>
          </cell>
          <cell r="BI71">
            <v>2380</v>
          </cell>
          <cell r="BJ71">
            <v>980</v>
          </cell>
          <cell r="BK71">
            <v>1300</v>
          </cell>
          <cell r="BL71">
            <v>8.8000000000000007</v>
          </cell>
          <cell r="BM71">
            <v>335200</v>
          </cell>
          <cell r="BN71">
            <v>3250</v>
          </cell>
          <cell r="BO71">
            <v>1690</v>
          </cell>
          <cell r="BP71">
            <v>1750</v>
          </cell>
          <cell r="BQ71">
            <v>5440</v>
          </cell>
        </row>
        <row r="72">
          <cell r="B72" t="str">
            <v>170066</v>
          </cell>
          <cell r="C72">
            <v>22.5</v>
          </cell>
          <cell r="D72">
            <v>11.2</v>
          </cell>
          <cell r="E72">
            <v>1.25</v>
          </cell>
          <cell r="G72">
            <v>1.75</v>
          </cell>
          <cell r="H72">
            <v>0.5</v>
          </cell>
          <cell r="I72">
            <v>0.4</v>
          </cell>
          <cell r="J72">
            <v>0.125</v>
          </cell>
          <cell r="K72">
            <v>693.1</v>
          </cell>
          <cell r="L72" t="str">
            <v>726</v>
          </cell>
          <cell r="M72" t="str">
            <v>383</v>
          </cell>
          <cell r="N72" t="str">
            <v>384</v>
          </cell>
          <cell r="O72">
            <v>0.25</v>
          </cell>
          <cell r="P72">
            <v>1330</v>
          </cell>
          <cell r="Q72" t="str">
            <v>1403</v>
          </cell>
          <cell r="R72" t="str">
            <v>815</v>
          </cell>
          <cell r="S72" t="str">
            <v>737</v>
          </cell>
          <cell r="T72">
            <v>0.375</v>
          </cell>
          <cell r="U72">
            <v>1929</v>
          </cell>
          <cell r="V72" t="str">
            <v>2031</v>
          </cell>
          <cell r="W72" t="str">
            <v>1296</v>
          </cell>
          <cell r="X72" t="str">
            <v>1059</v>
          </cell>
          <cell r="Y72">
            <v>0.5</v>
          </cell>
          <cell r="Z72">
            <v>2509</v>
          </cell>
          <cell r="AA72" t="str">
            <v>2610</v>
          </cell>
          <cell r="AB72" t="str">
            <v>1825</v>
          </cell>
          <cell r="AC72" t="str">
            <v>1350</v>
          </cell>
          <cell r="AD72">
            <v>2.9350000000000001</v>
          </cell>
          <cell r="AO72" t="str">
            <v>190089</v>
          </cell>
          <cell r="AP72">
            <v>300</v>
          </cell>
          <cell r="AQ72">
            <v>152</v>
          </cell>
          <cell r="AR72">
            <v>14.5</v>
          </cell>
          <cell r="AS72">
            <v>13.6</v>
          </cell>
          <cell r="AT72">
            <v>22</v>
          </cell>
          <cell r="AU72">
            <v>7.5</v>
          </cell>
          <cell r="AV72">
            <v>0.51700000000000002</v>
          </cell>
          <cell r="AW72">
            <v>1.875</v>
          </cell>
          <cell r="AX72">
            <v>103400</v>
          </cell>
          <cell r="AY72">
            <v>830</v>
          </cell>
          <cell r="AZ72">
            <v>260</v>
          </cell>
          <cell r="BA72">
            <v>460</v>
          </cell>
          <cell r="BB72">
            <v>3.75</v>
          </cell>
          <cell r="BC72">
            <v>188600</v>
          </cell>
          <cell r="BD72">
            <v>1590</v>
          </cell>
          <cell r="BE72">
            <v>590</v>
          </cell>
          <cell r="BF72">
            <v>870</v>
          </cell>
          <cell r="BG72">
            <v>5.625</v>
          </cell>
          <cell r="BH72">
            <v>260900</v>
          </cell>
          <cell r="BI72">
            <v>2280</v>
          </cell>
          <cell r="BJ72">
            <v>1000</v>
          </cell>
          <cell r="BK72">
            <v>1240</v>
          </cell>
          <cell r="BL72">
            <v>8.4</v>
          </cell>
          <cell r="BM72">
            <v>355300</v>
          </cell>
          <cell r="BN72">
            <v>3170</v>
          </cell>
          <cell r="BO72">
            <v>1730</v>
          </cell>
          <cell r="BP72">
            <v>1700</v>
          </cell>
          <cell r="BQ72">
            <v>5610</v>
          </cell>
        </row>
        <row r="73">
          <cell r="B73" t="str">
            <v>170067</v>
          </cell>
          <cell r="C73">
            <v>23</v>
          </cell>
          <cell r="D73">
            <v>8.1999999999999993</v>
          </cell>
          <cell r="E73">
            <v>0.7</v>
          </cell>
          <cell r="G73">
            <v>1.5</v>
          </cell>
          <cell r="H73">
            <v>0.8</v>
          </cell>
          <cell r="I73">
            <v>1.1419999999999999</v>
          </cell>
          <cell r="J73">
            <v>0.2</v>
          </cell>
          <cell r="K73">
            <v>279.39999999999998</v>
          </cell>
          <cell r="L73" t="str">
            <v>940</v>
          </cell>
          <cell r="M73" t="str">
            <v>87</v>
          </cell>
          <cell r="N73" t="str">
            <v>397</v>
          </cell>
          <cell r="O73">
            <v>0.4</v>
          </cell>
          <cell r="P73">
            <v>448.4</v>
          </cell>
          <cell r="Q73" t="str">
            <v>1758</v>
          </cell>
          <cell r="R73" t="str">
            <v>295</v>
          </cell>
          <cell r="S73" t="str">
            <v>733</v>
          </cell>
          <cell r="T73">
            <v>0.6</v>
          </cell>
          <cell r="U73">
            <v>543.6</v>
          </cell>
          <cell r="V73" t="str">
            <v>2454</v>
          </cell>
          <cell r="W73" t="str">
            <v>626</v>
          </cell>
          <cell r="X73" t="str">
            <v>1007</v>
          </cell>
          <cell r="Y73">
            <v>0.8</v>
          </cell>
          <cell r="Z73">
            <v>601.9</v>
          </cell>
          <cell r="AA73" t="str">
            <v>3028</v>
          </cell>
          <cell r="AB73" t="str">
            <v>1078</v>
          </cell>
          <cell r="AC73" t="str">
            <v>1221</v>
          </cell>
          <cell r="AD73">
            <v>1.9930000000000001</v>
          </cell>
          <cell r="AO73" t="str">
            <v>190090</v>
          </cell>
          <cell r="AP73">
            <v>300</v>
          </cell>
          <cell r="AQ73">
            <v>152</v>
          </cell>
          <cell r="AR73">
            <v>15</v>
          </cell>
          <cell r="AS73">
            <v>14.1</v>
          </cell>
          <cell r="AT73">
            <v>23</v>
          </cell>
          <cell r="AU73">
            <v>8</v>
          </cell>
          <cell r="AV73">
            <v>0.53300000000000003</v>
          </cell>
          <cell r="AW73">
            <v>2</v>
          </cell>
          <cell r="AX73">
            <v>123100</v>
          </cell>
          <cell r="AY73">
            <v>920</v>
          </cell>
          <cell r="AZ73">
            <v>280</v>
          </cell>
          <cell r="BA73">
            <v>510</v>
          </cell>
          <cell r="BB73">
            <v>4</v>
          </cell>
          <cell r="BC73">
            <v>223900</v>
          </cell>
          <cell r="BD73">
            <v>1770</v>
          </cell>
          <cell r="BE73">
            <v>650</v>
          </cell>
          <cell r="BF73">
            <v>970</v>
          </cell>
          <cell r="BG73">
            <v>6</v>
          </cell>
          <cell r="BH73">
            <v>308900</v>
          </cell>
          <cell r="BI73">
            <v>2530</v>
          </cell>
          <cell r="BJ73">
            <v>1090</v>
          </cell>
          <cell r="BK73">
            <v>1370</v>
          </cell>
          <cell r="BL73">
            <v>8.9</v>
          </cell>
          <cell r="BM73">
            <v>417100</v>
          </cell>
          <cell r="BN73">
            <v>3490</v>
          </cell>
          <cell r="BO73">
            <v>1880</v>
          </cell>
          <cell r="BP73">
            <v>1870</v>
          </cell>
          <cell r="BQ73">
            <v>5820</v>
          </cell>
        </row>
        <row r="74">
          <cell r="B74" t="str">
            <v>170068</v>
          </cell>
          <cell r="C74">
            <v>23</v>
          </cell>
          <cell r="D74">
            <v>8.1999999999999993</v>
          </cell>
          <cell r="E74">
            <v>0.8</v>
          </cell>
          <cell r="G74">
            <v>1.55</v>
          </cell>
          <cell r="H74">
            <v>0.75</v>
          </cell>
          <cell r="I74">
            <v>0.93700000000000006</v>
          </cell>
          <cell r="J74">
            <v>0.187</v>
          </cell>
          <cell r="K74">
            <v>332</v>
          </cell>
          <cell r="L74" t="str">
            <v>925</v>
          </cell>
          <cell r="M74" t="str">
            <v>175</v>
          </cell>
          <cell r="N74" t="str">
            <v>384</v>
          </cell>
          <cell r="O74">
            <v>0.375</v>
          </cell>
          <cell r="P74">
            <v>560</v>
          </cell>
          <cell r="Q74" t="str">
            <v>1743</v>
          </cell>
          <cell r="R74" t="str">
            <v>457</v>
          </cell>
          <cell r="S74" t="str">
            <v>714</v>
          </cell>
          <cell r="T74">
            <v>0.56200000000000006</v>
          </cell>
          <cell r="U74">
            <v>718.5</v>
          </cell>
          <cell r="V74" t="str">
            <v>2453</v>
          </cell>
          <cell r="W74" t="str">
            <v>846</v>
          </cell>
          <cell r="X74" t="str">
            <v>991</v>
          </cell>
          <cell r="Y74">
            <v>0.75</v>
          </cell>
          <cell r="Z74">
            <v>842.4</v>
          </cell>
          <cell r="AA74" t="str">
            <v>3057</v>
          </cell>
          <cell r="AB74" t="str">
            <v>1343</v>
          </cell>
          <cell r="AC74" t="str">
            <v>1214</v>
          </cell>
          <cell r="AD74">
            <v>2.2770000000000001</v>
          </cell>
          <cell r="AO74" t="str">
            <v>190091</v>
          </cell>
          <cell r="AP74">
            <v>300</v>
          </cell>
          <cell r="AQ74">
            <v>152</v>
          </cell>
          <cell r="AR74">
            <v>15.5</v>
          </cell>
          <cell r="AS74">
            <v>14.6</v>
          </cell>
          <cell r="AT74">
            <v>23.5</v>
          </cell>
          <cell r="AU74">
            <v>8</v>
          </cell>
          <cell r="AV74">
            <v>0.51600000000000001</v>
          </cell>
          <cell r="AW74">
            <v>2</v>
          </cell>
          <cell r="AX74">
            <v>134100</v>
          </cell>
          <cell r="AY74">
            <v>940</v>
          </cell>
          <cell r="AZ74">
            <v>300</v>
          </cell>
          <cell r="BA74">
            <v>520</v>
          </cell>
          <cell r="BB74">
            <v>4</v>
          </cell>
          <cell r="BC74">
            <v>245200</v>
          </cell>
          <cell r="BD74">
            <v>1800</v>
          </cell>
          <cell r="BE74">
            <v>690</v>
          </cell>
          <cell r="BF74">
            <v>990</v>
          </cell>
          <cell r="BG74">
            <v>6</v>
          </cell>
          <cell r="BH74">
            <v>339900</v>
          </cell>
          <cell r="BI74">
            <v>2590</v>
          </cell>
          <cell r="BJ74">
            <v>1150</v>
          </cell>
          <cell r="BK74">
            <v>1400</v>
          </cell>
          <cell r="BL74">
            <v>8.9</v>
          </cell>
          <cell r="BM74">
            <v>461800</v>
          </cell>
          <cell r="BN74">
            <v>3570</v>
          </cell>
          <cell r="BO74">
            <v>1970</v>
          </cell>
          <cell r="BP74">
            <v>1910</v>
          </cell>
          <cell r="BQ74">
            <v>6020</v>
          </cell>
        </row>
        <row r="75">
          <cell r="B75" t="str">
            <v>170069</v>
          </cell>
          <cell r="C75">
            <v>23</v>
          </cell>
          <cell r="D75">
            <v>8.1999999999999993</v>
          </cell>
          <cell r="E75">
            <v>0.9</v>
          </cell>
          <cell r="G75">
            <v>1.7</v>
          </cell>
          <cell r="H75">
            <v>0.8</v>
          </cell>
          <cell r="I75">
            <v>0.88800000000000001</v>
          </cell>
          <cell r="J75">
            <v>0.2</v>
          </cell>
          <cell r="K75">
            <v>485.7</v>
          </cell>
          <cell r="L75" t="str">
            <v>1086</v>
          </cell>
          <cell r="M75" t="str">
            <v>233</v>
          </cell>
          <cell r="N75" t="str">
            <v>449</v>
          </cell>
          <cell r="O75">
            <v>0.4</v>
          </cell>
          <cell r="P75">
            <v>829.2</v>
          </cell>
          <cell r="Q75" t="str">
            <v>2051</v>
          </cell>
          <cell r="R75" t="str">
            <v>589</v>
          </cell>
          <cell r="S75" t="str">
            <v>837</v>
          </cell>
          <cell r="T75">
            <v>0.6</v>
          </cell>
          <cell r="U75">
            <v>1078</v>
          </cell>
          <cell r="V75" t="str">
            <v>2894</v>
          </cell>
          <cell r="W75" t="str">
            <v>1066</v>
          </cell>
          <cell r="X75" t="str">
            <v>1164</v>
          </cell>
          <cell r="Y75">
            <v>0.8</v>
          </cell>
          <cell r="Z75">
            <v>1279</v>
          </cell>
          <cell r="AA75" t="str">
            <v>3615</v>
          </cell>
          <cell r="AB75" t="str">
            <v>1665</v>
          </cell>
          <cell r="AC75" t="str">
            <v>1430</v>
          </cell>
          <cell r="AD75">
            <v>2.5609999999999999</v>
          </cell>
          <cell r="AO75" t="str">
            <v>190092</v>
          </cell>
          <cell r="AP75">
            <v>300</v>
          </cell>
          <cell r="AQ75">
            <v>152</v>
          </cell>
          <cell r="AR75">
            <v>16.100000000000001</v>
          </cell>
          <cell r="AS75">
            <v>15.1</v>
          </cell>
          <cell r="AT75">
            <v>23.7</v>
          </cell>
          <cell r="AU75">
            <v>7.6</v>
          </cell>
          <cell r="AV75">
            <v>0.47199999999999998</v>
          </cell>
          <cell r="AW75">
            <v>1.9</v>
          </cell>
          <cell r="AX75">
            <v>139200</v>
          </cell>
          <cell r="AY75">
            <v>910</v>
          </cell>
          <cell r="AZ75">
            <v>320</v>
          </cell>
          <cell r="BA75">
            <v>500</v>
          </cell>
          <cell r="BB75">
            <v>3.8</v>
          </cell>
          <cell r="BC75">
            <v>257000</v>
          </cell>
          <cell r="BD75">
            <v>1750</v>
          </cell>
          <cell r="BE75">
            <v>710</v>
          </cell>
          <cell r="BF75">
            <v>960</v>
          </cell>
          <cell r="BG75">
            <v>5.7</v>
          </cell>
          <cell r="BH75">
            <v>359500</v>
          </cell>
          <cell r="BI75">
            <v>2520</v>
          </cell>
          <cell r="BJ75">
            <v>1180</v>
          </cell>
          <cell r="BK75">
            <v>1360</v>
          </cell>
          <cell r="BL75">
            <v>8.6</v>
          </cell>
          <cell r="BM75">
            <v>500100</v>
          </cell>
          <cell r="BN75">
            <v>3550</v>
          </cell>
          <cell r="BO75">
            <v>2030</v>
          </cell>
          <cell r="BP75">
            <v>1890</v>
          </cell>
          <cell r="BQ75">
            <v>6230</v>
          </cell>
        </row>
        <row r="76">
          <cell r="B76" t="str">
            <v>170070</v>
          </cell>
          <cell r="C76">
            <v>23</v>
          </cell>
          <cell r="D76">
            <v>10.199999999999999</v>
          </cell>
          <cell r="E76">
            <v>0.9</v>
          </cell>
          <cell r="G76">
            <v>1.65</v>
          </cell>
          <cell r="H76">
            <v>0.75</v>
          </cell>
          <cell r="I76">
            <v>0.83299999999999996</v>
          </cell>
          <cell r="J76">
            <v>0.187</v>
          </cell>
          <cell r="K76">
            <v>463.1</v>
          </cell>
          <cell r="L76" t="str">
            <v>944</v>
          </cell>
          <cell r="M76" t="str">
            <v>213</v>
          </cell>
          <cell r="N76" t="str">
            <v>469</v>
          </cell>
          <cell r="O76">
            <v>0.375</v>
          </cell>
          <cell r="P76">
            <v>801.9</v>
          </cell>
          <cell r="Q76" t="str">
            <v>1784</v>
          </cell>
          <cell r="R76" t="str">
            <v>531</v>
          </cell>
          <cell r="S76" t="str">
            <v>877</v>
          </cell>
          <cell r="T76">
            <v>0.56200000000000006</v>
          </cell>
          <cell r="U76">
            <v>1058</v>
          </cell>
          <cell r="V76" t="str">
            <v>2520</v>
          </cell>
          <cell r="W76" t="str">
            <v>953</v>
          </cell>
          <cell r="X76" t="str">
            <v>1225</v>
          </cell>
          <cell r="Y76">
            <v>0.75</v>
          </cell>
          <cell r="Z76">
            <v>1273</v>
          </cell>
          <cell r="AA76" t="str">
            <v>3151</v>
          </cell>
          <cell r="AB76" t="str">
            <v>1480</v>
          </cell>
          <cell r="AC76" t="str">
            <v>1512</v>
          </cell>
          <cell r="AD76">
            <v>2.3570000000000002</v>
          </cell>
          <cell r="AO76" t="str">
            <v>190093</v>
          </cell>
          <cell r="AP76">
            <v>300</v>
          </cell>
          <cell r="AQ76">
            <v>152</v>
          </cell>
          <cell r="AR76">
            <v>16.5</v>
          </cell>
          <cell r="AT76">
            <v>23</v>
          </cell>
          <cell r="AU76">
            <v>6.5</v>
          </cell>
          <cell r="AV76">
            <v>0.39400000000000002</v>
          </cell>
          <cell r="AW76">
            <v>1.625</v>
          </cell>
          <cell r="AX76">
            <v>117500</v>
          </cell>
          <cell r="AY76">
            <v>700</v>
          </cell>
          <cell r="AZ76">
            <v>370</v>
          </cell>
          <cell r="BA76">
            <v>380</v>
          </cell>
          <cell r="BB76">
            <v>3.25</v>
          </cell>
          <cell r="BC76">
            <v>225600</v>
          </cell>
          <cell r="BD76">
            <v>1350</v>
          </cell>
          <cell r="BE76">
            <v>790</v>
          </cell>
          <cell r="BF76">
            <v>720</v>
          </cell>
          <cell r="BG76">
            <v>4.875</v>
          </cell>
          <cell r="BH76">
            <v>327600</v>
          </cell>
          <cell r="BI76">
            <v>1960</v>
          </cell>
          <cell r="BJ76">
            <v>1260</v>
          </cell>
          <cell r="BK76">
            <v>1040</v>
          </cell>
          <cell r="BL76">
            <v>6.5</v>
          </cell>
          <cell r="BM76">
            <v>426400</v>
          </cell>
          <cell r="BN76">
            <v>2520</v>
          </cell>
          <cell r="BO76">
            <v>1770</v>
          </cell>
          <cell r="BP76">
            <v>1320</v>
          </cell>
          <cell r="BQ76">
            <v>6810</v>
          </cell>
        </row>
        <row r="77">
          <cell r="B77" t="str">
            <v>170071</v>
          </cell>
          <cell r="C77">
            <v>23</v>
          </cell>
          <cell r="D77">
            <v>10.199999999999999</v>
          </cell>
          <cell r="E77">
            <v>1</v>
          </cell>
          <cell r="G77">
            <v>1.7</v>
          </cell>
          <cell r="H77">
            <v>0.7</v>
          </cell>
          <cell r="I77">
            <v>0.7</v>
          </cell>
          <cell r="J77">
            <v>0.17499999999999999</v>
          </cell>
          <cell r="K77">
            <v>538.20000000000005</v>
          </cell>
          <cell r="L77" t="str">
            <v>919</v>
          </cell>
          <cell r="M77" t="str">
            <v>282</v>
          </cell>
          <cell r="N77" t="str">
            <v>451</v>
          </cell>
          <cell r="O77">
            <v>0.35</v>
          </cell>
          <cell r="P77">
            <v>964.2</v>
          </cell>
          <cell r="Q77" t="str">
            <v>1746</v>
          </cell>
          <cell r="R77" t="str">
            <v>655</v>
          </cell>
          <cell r="S77" t="str">
            <v>849</v>
          </cell>
          <cell r="T77">
            <v>0.52500000000000002</v>
          </cell>
          <cell r="U77">
            <v>1315</v>
          </cell>
          <cell r="V77" t="str">
            <v>2483</v>
          </cell>
          <cell r="W77" t="str">
            <v>1119</v>
          </cell>
          <cell r="X77" t="str">
            <v>1195</v>
          </cell>
          <cell r="Y77">
            <v>0.7</v>
          </cell>
          <cell r="Z77">
            <v>1629</v>
          </cell>
          <cell r="AA77" t="str">
            <v>3129</v>
          </cell>
          <cell r="AB77" t="str">
            <v>1673</v>
          </cell>
          <cell r="AC77" t="str">
            <v>1487</v>
          </cell>
          <cell r="AD77">
            <v>2.6190000000000002</v>
          </cell>
          <cell r="AO77" t="str">
            <v>190094</v>
          </cell>
          <cell r="AP77">
            <v>300</v>
          </cell>
          <cell r="AQ77">
            <v>152</v>
          </cell>
          <cell r="AR77">
            <v>17</v>
          </cell>
          <cell r="AS77">
            <v>16</v>
          </cell>
          <cell r="AT77">
            <v>24.4</v>
          </cell>
          <cell r="AU77">
            <v>7.4</v>
          </cell>
          <cell r="AV77">
            <v>0.435</v>
          </cell>
          <cell r="AW77">
            <v>1.85</v>
          </cell>
          <cell r="AX77">
            <v>155600</v>
          </cell>
          <cell r="AY77">
            <v>920</v>
          </cell>
          <cell r="AZ77">
            <v>350</v>
          </cell>
          <cell r="BA77">
            <v>500</v>
          </cell>
          <cell r="BB77">
            <v>3.7</v>
          </cell>
          <cell r="BC77">
            <v>290300</v>
          </cell>
          <cell r="BD77">
            <v>1760</v>
          </cell>
          <cell r="BE77">
            <v>770</v>
          </cell>
          <cell r="BF77">
            <v>960</v>
          </cell>
          <cell r="BG77">
            <v>5.55</v>
          </cell>
          <cell r="BH77">
            <v>410000</v>
          </cell>
          <cell r="BI77">
            <v>2540</v>
          </cell>
          <cell r="BJ77">
            <v>1270</v>
          </cell>
          <cell r="BK77">
            <v>1370</v>
          </cell>
          <cell r="BL77">
            <v>8.4</v>
          </cell>
          <cell r="BM77">
            <v>578800</v>
          </cell>
          <cell r="BN77">
            <v>3600</v>
          </cell>
          <cell r="BO77">
            <v>2160</v>
          </cell>
          <cell r="BP77">
            <v>1920</v>
          </cell>
          <cell r="BQ77">
            <v>6600</v>
          </cell>
        </row>
        <row r="78">
          <cell r="B78" t="str">
            <v>170072</v>
          </cell>
          <cell r="C78">
            <v>23</v>
          </cell>
          <cell r="D78">
            <v>12.2</v>
          </cell>
          <cell r="E78">
            <v>1</v>
          </cell>
          <cell r="G78">
            <v>1.6</v>
          </cell>
          <cell r="H78">
            <v>0.6</v>
          </cell>
          <cell r="I78">
            <v>0.6</v>
          </cell>
          <cell r="J78">
            <v>0.15</v>
          </cell>
          <cell r="K78">
            <v>474.7</v>
          </cell>
          <cell r="L78" t="str">
            <v>753</v>
          </cell>
          <cell r="M78" t="str">
            <v>271</v>
          </cell>
          <cell r="N78" t="str">
            <v>429</v>
          </cell>
          <cell r="O78">
            <v>0.3</v>
          </cell>
          <cell r="P78">
            <v>871.7</v>
          </cell>
          <cell r="Q78" t="str">
            <v>1436</v>
          </cell>
          <cell r="R78" t="str">
            <v>612</v>
          </cell>
          <cell r="S78" t="str">
            <v>813</v>
          </cell>
          <cell r="T78">
            <v>0.45</v>
          </cell>
          <cell r="U78">
            <v>1217</v>
          </cell>
          <cell r="V78" t="str">
            <v>2052</v>
          </cell>
          <cell r="W78" t="str">
            <v>1020</v>
          </cell>
          <cell r="X78" t="str">
            <v>1152</v>
          </cell>
          <cell r="Y78">
            <v>0.6</v>
          </cell>
          <cell r="Z78">
            <v>1536</v>
          </cell>
          <cell r="AA78" t="str">
            <v>2598</v>
          </cell>
          <cell r="AB78" t="str">
            <v>1498</v>
          </cell>
          <cell r="AC78" t="str">
            <v>1446</v>
          </cell>
          <cell r="AD78">
            <v>2.343</v>
          </cell>
          <cell r="AO78" t="str">
            <v>190095</v>
          </cell>
          <cell r="AP78">
            <v>300</v>
          </cell>
          <cell r="AQ78">
            <v>152</v>
          </cell>
          <cell r="AR78">
            <v>18</v>
          </cell>
          <cell r="AS78">
            <v>16.8</v>
          </cell>
          <cell r="AT78">
            <v>25</v>
          </cell>
          <cell r="AU78">
            <v>7</v>
          </cell>
          <cell r="AV78">
            <v>0.38900000000000001</v>
          </cell>
          <cell r="AW78">
            <v>1.75</v>
          </cell>
          <cell r="AX78">
            <v>170900</v>
          </cell>
          <cell r="AY78">
            <v>910</v>
          </cell>
          <cell r="AZ78">
            <v>370</v>
          </cell>
          <cell r="BA78">
            <v>490</v>
          </cell>
          <cell r="BB78">
            <v>3.5</v>
          </cell>
          <cell r="BC78">
            <v>321700</v>
          </cell>
          <cell r="BD78">
            <v>1750</v>
          </cell>
          <cell r="BE78">
            <v>800</v>
          </cell>
          <cell r="BF78">
            <v>950</v>
          </cell>
          <cell r="BG78">
            <v>5.25</v>
          </cell>
          <cell r="BH78">
            <v>457700</v>
          </cell>
          <cell r="BI78">
            <v>2520</v>
          </cell>
          <cell r="BJ78">
            <v>1300</v>
          </cell>
          <cell r="BK78">
            <v>1360</v>
          </cell>
          <cell r="BL78">
            <v>8.1999999999999993</v>
          </cell>
          <cell r="BM78">
            <v>669000</v>
          </cell>
          <cell r="BN78">
            <v>3690</v>
          </cell>
          <cell r="BO78">
            <v>2280</v>
          </cell>
          <cell r="BP78">
            <v>1960</v>
          </cell>
          <cell r="BQ78">
            <v>6930</v>
          </cell>
        </row>
        <row r="79">
          <cell r="B79" t="str">
            <v>180002</v>
          </cell>
          <cell r="C79">
            <v>23</v>
          </cell>
          <cell r="D79">
            <v>12.2</v>
          </cell>
          <cell r="E79">
            <v>1.25</v>
          </cell>
          <cell r="G79">
            <v>1.85</v>
          </cell>
          <cell r="H79">
            <v>0.6</v>
          </cell>
          <cell r="I79">
            <v>0.48</v>
          </cell>
          <cell r="J79">
            <v>0.15</v>
          </cell>
          <cell r="K79">
            <v>863.4</v>
          </cell>
          <cell r="L79" t="str">
            <v>881</v>
          </cell>
          <cell r="M79" t="str">
            <v>399</v>
          </cell>
          <cell r="N79" t="str">
            <v>497</v>
          </cell>
          <cell r="O79">
            <v>0.3</v>
          </cell>
          <cell r="P79">
            <v>1630</v>
          </cell>
          <cell r="Q79" t="str">
            <v>1692</v>
          </cell>
          <cell r="R79" t="str">
            <v>868</v>
          </cell>
          <cell r="S79" t="str">
            <v>949</v>
          </cell>
          <cell r="T79">
            <v>0.45</v>
          </cell>
          <cell r="U79">
            <v>2331</v>
          </cell>
          <cell r="V79" t="str">
            <v>2436</v>
          </cell>
          <cell r="W79" t="str">
            <v>1404</v>
          </cell>
          <cell r="X79" t="str">
            <v>1356</v>
          </cell>
          <cell r="Y79">
            <v>0.6</v>
          </cell>
          <cell r="Z79">
            <v>3000</v>
          </cell>
          <cell r="AA79" t="str">
            <v>3110</v>
          </cell>
          <cell r="AB79" t="str">
            <v>2010</v>
          </cell>
          <cell r="AC79" t="str">
            <v>1718</v>
          </cell>
          <cell r="AD79">
            <v>2.9289999999999998</v>
          </cell>
          <cell r="AO79" t="str">
            <v>190096</v>
          </cell>
          <cell r="AP79">
            <v>300</v>
          </cell>
          <cell r="AQ79">
            <v>152</v>
          </cell>
          <cell r="AR79">
            <v>18.5</v>
          </cell>
          <cell r="AS79">
            <v>17.399999999999999</v>
          </cell>
          <cell r="AT79">
            <v>25</v>
          </cell>
          <cell r="AU79">
            <v>6.5</v>
          </cell>
          <cell r="AV79">
            <v>0.35099999999999998</v>
          </cell>
          <cell r="AW79">
            <v>1.625</v>
          </cell>
          <cell r="AX79">
            <v>167900</v>
          </cell>
          <cell r="AY79">
            <v>840</v>
          </cell>
          <cell r="AZ79">
            <v>380</v>
          </cell>
          <cell r="BA79">
            <v>450</v>
          </cell>
          <cell r="BB79">
            <v>3.25</v>
          </cell>
          <cell r="BC79">
            <v>319600</v>
          </cell>
          <cell r="BD79">
            <v>1620</v>
          </cell>
          <cell r="BE79">
            <v>820</v>
          </cell>
          <cell r="BF79">
            <v>870</v>
          </cell>
          <cell r="BG79">
            <v>4.875</v>
          </cell>
          <cell r="BH79">
            <v>459500</v>
          </cell>
          <cell r="BI79">
            <v>2350</v>
          </cell>
          <cell r="BJ79">
            <v>1300</v>
          </cell>
          <cell r="BK79">
            <v>1250</v>
          </cell>
          <cell r="BL79">
            <v>7.6</v>
          </cell>
          <cell r="BM79">
            <v>679600</v>
          </cell>
          <cell r="BN79">
            <v>3440</v>
          </cell>
          <cell r="BO79">
            <v>2250</v>
          </cell>
          <cell r="BP79">
            <v>1820</v>
          </cell>
          <cell r="BQ79">
            <v>7180</v>
          </cell>
        </row>
        <row r="80">
          <cell r="B80" t="str">
            <v>180003</v>
          </cell>
          <cell r="C80">
            <v>23</v>
          </cell>
          <cell r="D80">
            <v>12.2</v>
          </cell>
          <cell r="E80">
            <v>1.5</v>
          </cell>
          <cell r="G80">
            <v>2.1</v>
          </cell>
          <cell r="H80">
            <v>0.6</v>
          </cell>
          <cell r="I80">
            <v>0.4</v>
          </cell>
          <cell r="J80">
            <v>0.15</v>
          </cell>
          <cell r="K80">
            <v>1432</v>
          </cell>
          <cell r="L80" t="str">
            <v>1009</v>
          </cell>
          <cell r="M80" t="str">
            <v>527</v>
          </cell>
          <cell r="N80" t="str">
            <v>565</v>
          </cell>
          <cell r="O80">
            <v>0.3</v>
          </cell>
          <cell r="P80">
            <v>2748</v>
          </cell>
          <cell r="Q80" t="str">
            <v>1948</v>
          </cell>
          <cell r="R80" t="str">
            <v>1124</v>
          </cell>
          <cell r="S80" t="str">
            <v>1085</v>
          </cell>
          <cell r="T80">
            <v>0.45</v>
          </cell>
          <cell r="U80">
            <v>3986</v>
          </cell>
          <cell r="V80" t="str">
            <v>2820</v>
          </cell>
          <cell r="W80" t="str">
            <v>1788</v>
          </cell>
          <cell r="X80" t="str">
            <v>1560</v>
          </cell>
          <cell r="Y80">
            <v>0.6</v>
          </cell>
          <cell r="Z80">
            <v>5184</v>
          </cell>
          <cell r="AA80" t="str">
            <v>3622</v>
          </cell>
          <cell r="AB80" t="str">
            <v>2522</v>
          </cell>
          <cell r="AC80" t="str">
            <v>1990</v>
          </cell>
          <cell r="AD80">
            <v>3.5139999999999998</v>
          </cell>
          <cell r="AO80" t="str">
            <v>190097</v>
          </cell>
          <cell r="AP80">
            <v>300</v>
          </cell>
          <cell r="AQ80">
            <v>152</v>
          </cell>
          <cell r="AR80">
            <v>19.5</v>
          </cell>
          <cell r="AS80">
            <v>18.3</v>
          </cell>
          <cell r="AT80">
            <v>26.2</v>
          </cell>
          <cell r="AU80">
            <v>6.7</v>
          </cell>
          <cell r="AV80">
            <v>0.34399999999999997</v>
          </cell>
          <cell r="AW80">
            <v>1.675</v>
          </cell>
          <cell r="AX80">
            <v>202200</v>
          </cell>
          <cell r="AY80">
            <v>910</v>
          </cell>
          <cell r="AZ80">
            <v>420</v>
          </cell>
          <cell r="BA80">
            <v>490</v>
          </cell>
          <cell r="BB80">
            <v>3.35</v>
          </cell>
          <cell r="BC80">
            <v>385200</v>
          </cell>
          <cell r="BD80">
            <v>1760</v>
          </cell>
          <cell r="BE80">
            <v>890</v>
          </cell>
          <cell r="BF80">
            <v>950</v>
          </cell>
          <cell r="BG80">
            <v>5.0250000000000004</v>
          </cell>
          <cell r="BH80">
            <v>554200</v>
          </cell>
          <cell r="BI80">
            <v>2550</v>
          </cell>
          <cell r="BJ80">
            <v>1420</v>
          </cell>
          <cell r="BK80">
            <v>1360</v>
          </cell>
          <cell r="BL80">
            <v>7.9</v>
          </cell>
          <cell r="BM80">
            <v>826600</v>
          </cell>
          <cell r="BN80">
            <v>3770</v>
          </cell>
          <cell r="BO80">
            <v>2480</v>
          </cell>
          <cell r="BP80">
            <v>1990</v>
          </cell>
          <cell r="BQ80">
            <v>7550</v>
          </cell>
        </row>
        <row r="81">
          <cell r="B81" t="str">
            <v>170072</v>
          </cell>
          <cell r="C81">
            <v>25</v>
          </cell>
          <cell r="D81">
            <v>12.2</v>
          </cell>
          <cell r="E81">
            <v>0.7</v>
          </cell>
          <cell r="G81">
            <v>1.6</v>
          </cell>
          <cell r="H81">
            <v>0.9</v>
          </cell>
          <cell r="I81">
            <v>1.2849999999999999</v>
          </cell>
          <cell r="J81">
            <v>0.22500000000000001</v>
          </cell>
          <cell r="K81">
            <v>331.2</v>
          </cell>
          <cell r="L81" t="str">
            <v>902</v>
          </cell>
          <cell r="M81" t="str">
            <v>4</v>
          </cell>
          <cell r="N81" t="str">
            <v>499</v>
          </cell>
          <cell r="O81">
            <v>0.45</v>
          </cell>
          <cell r="P81">
            <v>514.6</v>
          </cell>
          <cell r="Q81" t="str">
            <v>1675</v>
          </cell>
          <cell r="R81" t="str">
            <v>136</v>
          </cell>
          <cell r="S81" t="str">
            <v>919</v>
          </cell>
          <cell r="T81">
            <v>0.67500000000000004</v>
          </cell>
          <cell r="U81">
            <v>599.6</v>
          </cell>
          <cell r="V81" t="str">
            <v>2320</v>
          </cell>
          <cell r="W81" t="str">
            <v>396</v>
          </cell>
          <cell r="X81" t="str">
            <v>1259</v>
          </cell>
          <cell r="Y81">
            <v>0.9</v>
          </cell>
          <cell r="Z81">
            <v>635.4</v>
          </cell>
          <cell r="AA81" t="str">
            <v>2837</v>
          </cell>
          <cell r="AB81" t="str">
            <v>785</v>
          </cell>
          <cell r="AC81" t="str">
            <v>1519</v>
          </cell>
          <cell r="AD81">
            <v>2.0550000000000002</v>
          </cell>
          <cell r="AO81" t="str">
            <v>190098</v>
          </cell>
          <cell r="AP81">
            <v>300</v>
          </cell>
          <cell r="AQ81">
            <v>152</v>
          </cell>
          <cell r="AR81">
            <v>20</v>
          </cell>
          <cell r="AS81">
            <v>18.8</v>
          </cell>
          <cell r="AT81">
            <v>25.5</v>
          </cell>
          <cell r="AU81">
            <v>5.5</v>
          </cell>
          <cell r="AV81">
            <v>0.27500000000000002</v>
          </cell>
          <cell r="AW81">
            <v>1.375</v>
          </cell>
          <cell r="AX81">
            <v>173000</v>
          </cell>
          <cell r="AY81">
            <v>730</v>
          </cell>
          <cell r="AZ81">
            <v>390</v>
          </cell>
          <cell r="BA81">
            <v>390</v>
          </cell>
          <cell r="BB81">
            <v>2.75</v>
          </cell>
          <cell r="BC81">
            <v>334500</v>
          </cell>
          <cell r="BD81">
            <v>1420</v>
          </cell>
          <cell r="BE81">
            <v>810</v>
          </cell>
          <cell r="BF81">
            <v>760</v>
          </cell>
          <cell r="BG81">
            <v>4.125</v>
          </cell>
          <cell r="BH81">
            <v>487600</v>
          </cell>
          <cell r="BI81">
            <v>2070</v>
          </cell>
          <cell r="BJ81">
            <v>1280</v>
          </cell>
          <cell r="BK81">
            <v>1100</v>
          </cell>
          <cell r="BL81">
            <v>6.7</v>
          </cell>
          <cell r="BM81">
            <v>761900</v>
          </cell>
          <cell r="BN81">
            <v>3190</v>
          </cell>
          <cell r="BO81">
            <v>2260</v>
          </cell>
          <cell r="BP81">
            <v>1680</v>
          </cell>
          <cell r="BQ81">
            <v>7750</v>
          </cell>
        </row>
        <row r="82">
          <cell r="B82" t="str">
            <v>170073</v>
          </cell>
          <cell r="C82">
            <v>25</v>
          </cell>
          <cell r="D82">
            <v>12.2</v>
          </cell>
          <cell r="E82">
            <v>0.9</v>
          </cell>
          <cell r="G82">
            <v>1.6</v>
          </cell>
          <cell r="H82">
            <v>0.7</v>
          </cell>
          <cell r="I82">
            <v>0.77700000000000002</v>
          </cell>
          <cell r="J82">
            <v>0.17499999999999999</v>
          </cell>
          <cell r="K82">
            <v>366.8</v>
          </cell>
          <cell r="L82" t="str">
            <v>724</v>
          </cell>
          <cell r="M82" t="str">
            <v>181</v>
          </cell>
          <cell r="N82" t="str">
            <v>389</v>
          </cell>
          <cell r="O82">
            <v>0.35</v>
          </cell>
          <cell r="P82">
            <v>644.29999999999995</v>
          </cell>
          <cell r="Q82" t="str">
            <v>1371</v>
          </cell>
          <cell r="R82" t="str">
            <v>440</v>
          </cell>
          <cell r="S82" t="str">
            <v>730</v>
          </cell>
          <cell r="T82">
            <v>0.52500000000000002</v>
          </cell>
          <cell r="U82">
            <v>862.3</v>
          </cell>
          <cell r="V82" t="str">
            <v>1940</v>
          </cell>
          <cell r="W82" t="str">
            <v>776</v>
          </cell>
          <cell r="X82" t="str">
            <v>1023</v>
          </cell>
          <cell r="Y82">
            <v>0.7</v>
          </cell>
          <cell r="Z82">
            <v>1050</v>
          </cell>
          <cell r="AA82" t="str">
            <v>2432</v>
          </cell>
          <cell r="AB82" t="str">
            <v>1190</v>
          </cell>
          <cell r="AC82" t="str">
            <v>1268</v>
          </cell>
          <cell r="AD82">
            <v>2.6419999999999999</v>
          </cell>
          <cell r="AO82" t="str">
            <v>190099</v>
          </cell>
          <cell r="AP82">
            <v>300</v>
          </cell>
          <cell r="AQ82">
            <v>152</v>
          </cell>
          <cell r="AR82">
            <v>20.5</v>
          </cell>
          <cell r="AS82">
            <v>19.3</v>
          </cell>
          <cell r="AT82">
            <v>26.5</v>
          </cell>
          <cell r="AU82">
            <v>6</v>
          </cell>
          <cell r="AV82">
            <v>0.29299999999999998</v>
          </cell>
          <cell r="AW82">
            <v>1.5</v>
          </cell>
          <cell r="AX82">
            <v>204700</v>
          </cell>
          <cell r="AY82">
            <v>820</v>
          </cell>
          <cell r="AZ82">
            <v>420</v>
          </cell>
          <cell r="BA82">
            <v>440</v>
          </cell>
          <cell r="BB82">
            <v>3</v>
          </cell>
          <cell r="BC82">
            <v>394700</v>
          </cell>
          <cell r="BD82">
            <v>1600</v>
          </cell>
          <cell r="BE82">
            <v>900</v>
          </cell>
          <cell r="BF82">
            <v>860</v>
          </cell>
          <cell r="BG82">
            <v>4.5</v>
          </cell>
          <cell r="BH82">
            <v>573800</v>
          </cell>
          <cell r="BI82">
            <v>2330</v>
          </cell>
          <cell r="BJ82">
            <v>1410</v>
          </cell>
          <cell r="BK82">
            <v>1240</v>
          </cell>
          <cell r="BL82">
            <v>7.2</v>
          </cell>
          <cell r="BM82">
            <v>881200</v>
          </cell>
          <cell r="BN82">
            <v>3530</v>
          </cell>
          <cell r="BO82">
            <v>2460</v>
          </cell>
          <cell r="BP82">
            <v>1860</v>
          </cell>
          <cell r="BQ82">
            <v>7960</v>
          </cell>
        </row>
        <row r="83">
          <cell r="B83" t="str">
            <v>180004</v>
          </cell>
          <cell r="C83">
            <v>25</v>
          </cell>
          <cell r="D83">
            <v>12.2</v>
          </cell>
          <cell r="E83">
            <v>1.5</v>
          </cell>
          <cell r="G83">
            <v>2.0499999999999998</v>
          </cell>
          <cell r="H83">
            <v>0.55000000000000004</v>
          </cell>
          <cell r="I83">
            <v>0.36599999999999999</v>
          </cell>
          <cell r="J83">
            <v>0.13700000000000001</v>
          </cell>
          <cell r="K83">
            <v>1040</v>
          </cell>
          <cell r="L83" t="str">
            <v>761</v>
          </cell>
          <cell r="M83" t="str">
            <v>425</v>
          </cell>
          <cell r="N83" t="str">
            <v>393</v>
          </cell>
          <cell r="O83">
            <v>0.27500000000000002</v>
          </cell>
          <cell r="P83">
            <v>2007</v>
          </cell>
          <cell r="Q83" t="str">
            <v>1473</v>
          </cell>
          <cell r="R83" t="str">
            <v>898</v>
          </cell>
          <cell r="S83" t="str">
            <v>757</v>
          </cell>
          <cell r="T83">
            <v>0.41199999999999998</v>
          </cell>
          <cell r="U83">
            <v>2926</v>
          </cell>
          <cell r="V83" t="str">
            <v>2138</v>
          </cell>
          <cell r="W83" t="str">
            <v>1419</v>
          </cell>
          <cell r="X83" t="str">
            <v>1091</v>
          </cell>
          <cell r="Y83">
            <v>0.55000000000000004</v>
          </cell>
          <cell r="Z83">
            <v>3821</v>
          </cell>
          <cell r="AA83" t="str">
            <v>2755</v>
          </cell>
          <cell r="AB83" t="str">
            <v>1988</v>
          </cell>
          <cell r="AC83" t="str">
            <v>1395</v>
          </cell>
          <cell r="AD83">
            <v>4.4029999999999996</v>
          </cell>
          <cell r="AO83" t="str">
            <v>190074</v>
          </cell>
          <cell r="AP83">
            <v>280</v>
          </cell>
          <cell r="AQ83">
            <v>152</v>
          </cell>
          <cell r="AR83">
            <v>12.8</v>
          </cell>
          <cell r="AS83">
            <v>11.9</v>
          </cell>
          <cell r="AT83">
            <v>19.8</v>
          </cell>
          <cell r="AU83">
            <v>7</v>
          </cell>
          <cell r="AV83">
            <v>0.54700000000000004</v>
          </cell>
          <cell r="AW83">
            <v>1.75</v>
          </cell>
          <cell r="AX83">
            <v>82100</v>
          </cell>
          <cell r="AY83">
            <v>820</v>
          </cell>
          <cell r="AZ83">
            <v>220</v>
          </cell>
          <cell r="BA83">
            <v>480</v>
          </cell>
          <cell r="BB83">
            <v>3.5</v>
          </cell>
          <cell r="BC83">
            <v>148000</v>
          </cell>
          <cell r="BD83">
            <v>1560</v>
          </cell>
          <cell r="BE83">
            <v>520</v>
          </cell>
          <cell r="BF83">
            <v>910</v>
          </cell>
          <cell r="BG83">
            <v>5.25</v>
          </cell>
          <cell r="BH83">
            <v>202500</v>
          </cell>
          <cell r="BI83">
            <v>2230</v>
          </cell>
          <cell r="BJ83">
            <v>890</v>
          </cell>
          <cell r="BK83">
            <v>1290</v>
          </cell>
          <cell r="BL83">
            <v>7.9</v>
          </cell>
          <cell r="BM83">
            <v>273200</v>
          </cell>
          <cell r="BN83">
            <v>3110</v>
          </cell>
          <cell r="BO83">
            <v>1590</v>
          </cell>
          <cell r="BP83">
            <v>1780</v>
          </cell>
          <cell r="BQ83">
            <v>4060</v>
          </cell>
        </row>
        <row r="84">
          <cell r="B84" t="str">
            <v>170074</v>
          </cell>
          <cell r="C84">
            <v>28</v>
          </cell>
          <cell r="D84">
            <v>10.199999999999999</v>
          </cell>
          <cell r="E84">
            <v>0.8</v>
          </cell>
          <cell r="G84">
            <v>1.75</v>
          </cell>
          <cell r="H84">
            <v>0.95</v>
          </cell>
          <cell r="I84">
            <v>1.1870000000000001</v>
          </cell>
          <cell r="J84">
            <v>0.23699999999999999</v>
          </cell>
          <cell r="K84">
            <v>347.9</v>
          </cell>
          <cell r="L84" t="str">
            <v>870</v>
          </cell>
          <cell r="M84" t="str">
            <v>62</v>
          </cell>
          <cell r="N84" t="str">
            <v>375</v>
          </cell>
          <cell r="O84">
            <v>0.47499999999999998</v>
          </cell>
          <cell r="P84">
            <v>552.5</v>
          </cell>
          <cell r="Q84" t="str">
            <v>1624</v>
          </cell>
          <cell r="R84" t="str">
            <v>239</v>
          </cell>
          <cell r="S84" t="str">
            <v>692</v>
          </cell>
          <cell r="T84">
            <v>0.71199999999999997</v>
          </cell>
          <cell r="U84">
            <v>661.5</v>
          </cell>
          <cell r="V84" t="str">
            <v>2264</v>
          </cell>
          <cell r="W84" t="str">
            <v>532</v>
          </cell>
          <cell r="X84" t="str">
            <v>950</v>
          </cell>
          <cell r="Y84">
            <v>0.95</v>
          </cell>
          <cell r="Z84">
            <v>722.7</v>
          </cell>
          <cell r="AA84" t="str">
            <v>2787</v>
          </cell>
          <cell r="AB84" t="str">
            <v>940</v>
          </cell>
          <cell r="AC84" t="str">
            <v>1149</v>
          </cell>
          <cell r="AD84">
            <v>3.3540000000000001</v>
          </cell>
          <cell r="AO84" t="str">
            <v>190075</v>
          </cell>
          <cell r="AP84">
            <v>280</v>
          </cell>
          <cell r="AQ84">
            <v>152</v>
          </cell>
          <cell r="AR84">
            <v>15</v>
          </cell>
          <cell r="AS84">
            <v>14</v>
          </cell>
          <cell r="AT84">
            <v>21.4</v>
          </cell>
          <cell r="AU84">
            <v>6.4</v>
          </cell>
          <cell r="AV84">
            <v>0.42699999999999999</v>
          </cell>
          <cell r="AW84">
            <v>1.6</v>
          </cell>
          <cell r="AX84">
            <v>111300</v>
          </cell>
          <cell r="AY84">
            <v>820</v>
          </cell>
          <cell r="AZ84">
            <v>300</v>
          </cell>
          <cell r="BA84">
            <v>480</v>
          </cell>
          <cell r="BB84">
            <v>3.2</v>
          </cell>
          <cell r="BC84">
            <v>207500</v>
          </cell>
          <cell r="BD84">
            <v>1580</v>
          </cell>
          <cell r="BE84">
            <v>670</v>
          </cell>
          <cell r="BF84">
            <v>910</v>
          </cell>
          <cell r="BG84">
            <v>4.8</v>
          </cell>
          <cell r="BH84">
            <v>292700</v>
          </cell>
          <cell r="BI84">
            <v>2270</v>
          </cell>
          <cell r="BJ84">
            <v>1100</v>
          </cell>
          <cell r="BK84">
            <v>1300</v>
          </cell>
          <cell r="BL84">
            <v>7.4</v>
          </cell>
          <cell r="BM84">
            <v>418700</v>
          </cell>
          <cell r="BN84">
            <v>3260</v>
          </cell>
          <cell r="BO84">
            <v>1930</v>
          </cell>
          <cell r="BP84">
            <v>1850</v>
          </cell>
          <cell r="BQ84">
            <v>4770</v>
          </cell>
        </row>
        <row r="85">
          <cell r="B85" t="str">
            <v>170075</v>
          </cell>
          <cell r="C85">
            <v>28</v>
          </cell>
          <cell r="D85">
            <v>10.199999999999999</v>
          </cell>
          <cell r="E85">
            <v>1</v>
          </cell>
          <cell r="G85">
            <v>2</v>
          </cell>
          <cell r="H85">
            <v>1</v>
          </cell>
          <cell r="I85">
            <v>1</v>
          </cell>
          <cell r="J85">
            <v>0.25</v>
          </cell>
          <cell r="K85">
            <v>615.20000000000005</v>
          </cell>
          <cell r="L85" t="str">
            <v>1061</v>
          </cell>
          <cell r="M85" t="str">
            <v>165</v>
          </cell>
          <cell r="N85" t="str">
            <v>451</v>
          </cell>
          <cell r="O85">
            <v>0.5</v>
          </cell>
          <cell r="P85">
            <v>1022</v>
          </cell>
          <cell r="Q85" t="str">
            <v>1994</v>
          </cell>
          <cell r="R85" t="str">
            <v>459</v>
          </cell>
          <cell r="S85" t="str">
            <v>837</v>
          </cell>
          <cell r="T85">
            <v>0.75</v>
          </cell>
          <cell r="U85">
            <v>1289</v>
          </cell>
          <cell r="V85" t="str">
            <v>2798</v>
          </cell>
          <cell r="W85" t="str">
            <v>880</v>
          </cell>
          <cell r="X85" t="str">
            <v>1158</v>
          </cell>
          <cell r="Y85">
            <v>1</v>
          </cell>
          <cell r="Z85">
            <v>1486</v>
          </cell>
          <cell r="AA85" t="str">
            <v>3475</v>
          </cell>
          <cell r="AB85" t="str">
            <v>1429</v>
          </cell>
          <cell r="AC85" t="str">
            <v>1414</v>
          </cell>
          <cell r="AD85">
            <v>4.1909999999999998</v>
          </cell>
          <cell r="AO85" t="str">
            <v>190076</v>
          </cell>
          <cell r="AP85">
            <v>280</v>
          </cell>
          <cell r="AQ85">
            <v>152</v>
          </cell>
          <cell r="AR85">
            <v>18.5</v>
          </cell>
          <cell r="AS85">
            <v>17.399999999999999</v>
          </cell>
          <cell r="AT85">
            <v>23.6</v>
          </cell>
          <cell r="AU85">
            <v>5.0999999999999996</v>
          </cell>
          <cell r="AV85">
            <v>0.27600000000000002</v>
          </cell>
          <cell r="AW85">
            <v>1.2749999999999999</v>
          </cell>
          <cell r="AX85">
            <v>152700</v>
          </cell>
          <cell r="AY85">
            <v>730</v>
          </cell>
          <cell r="AZ85">
            <v>380</v>
          </cell>
          <cell r="BA85">
            <v>420</v>
          </cell>
          <cell r="BB85">
            <v>2.5499999999999998</v>
          </cell>
          <cell r="BC85">
            <v>295400</v>
          </cell>
          <cell r="BD85">
            <v>1420</v>
          </cell>
          <cell r="BE85">
            <v>800</v>
          </cell>
          <cell r="BF85">
            <v>810</v>
          </cell>
          <cell r="BG85">
            <v>3.8250000000000002</v>
          </cell>
          <cell r="BH85">
            <v>430600</v>
          </cell>
          <cell r="BI85">
            <v>2060</v>
          </cell>
          <cell r="BJ85">
            <v>1270</v>
          </cell>
          <cell r="BK85">
            <v>1170</v>
          </cell>
          <cell r="BL85">
            <v>6.2</v>
          </cell>
          <cell r="BM85">
            <v>671500</v>
          </cell>
          <cell r="BN85">
            <v>3170</v>
          </cell>
          <cell r="BO85">
            <v>2230</v>
          </cell>
          <cell r="BP85">
            <v>1780</v>
          </cell>
          <cell r="BQ85">
            <v>5930</v>
          </cell>
        </row>
        <row r="86">
          <cell r="B86" t="str">
            <v>180005</v>
          </cell>
          <cell r="C86">
            <v>28</v>
          </cell>
          <cell r="D86">
            <v>10.199999999999999</v>
          </cell>
          <cell r="E86">
            <v>1.25</v>
          </cell>
          <cell r="G86">
            <v>2.25</v>
          </cell>
          <cell r="H86">
            <v>1</v>
          </cell>
          <cell r="I86">
            <v>0.8</v>
          </cell>
          <cell r="J86">
            <v>0.25</v>
          </cell>
          <cell r="K86">
            <v>1030</v>
          </cell>
          <cell r="L86" t="str">
            <v>1214</v>
          </cell>
          <cell r="M86" t="str">
            <v>319</v>
          </cell>
          <cell r="N86" t="str">
            <v>507</v>
          </cell>
          <cell r="O86">
            <v>0.5</v>
          </cell>
          <cell r="P86">
            <v>1799</v>
          </cell>
          <cell r="Q86" t="str">
            <v>2300</v>
          </cell>
          <cell r="R86" t="str">
            <v>765</v>
          </cell>
          <cell r="S86" t="str">
            <v>949</v>
          </cell>
          <cell r="T86">
            <v>0.75</v>
          </cell>
          <cell r="U86">
            <v>2394</v>
          </cell>
          <cell r="V86" t="str">
            <v>3258</v>
          </cell>
          <cell r="W86" t="str">
            <v>1340</v>
          </cell>
          <cell r="X86" t="str">
            <v>1326</v>
          </cell>
          <cell r="Y86">
            <v>1</v>
          </cell>
          <cell r="Z86">
            <v>2902</v>
          </cell>
          <cell r="AA86" t="str">
            <v>4089</v>
          </cell>
          <cell r="AB86" t="str">
            <v>2042</v>
          </cell>
          <cell r="AC86" t="str">
            <v>1637</v>
          </cell>
          <cell r="AD86">
            <v>5.2380000000000004</v>
          </cell>
          <cell r="AO86" t="str">
            <v>190066</v>
          </cell>
          <cell r="AP86">
            <v>280</v>
          </cell>
          <cell r="AQ86">
            <v>142</v>
          </cell>
          <cell r="AR86">
            <v>12</v>
          </cell>
          <cell r="AS86">
            <v>11.3</v>
          </cell>
          <cell r="AT86">
            <v>21</v>
          </cell>
          <cell r="AU86">
            <v>9</v>
          </cell>
          <cell r="AV86">
            <v>0.75</v>
          </cell>
          <cell r="AW86">
            <v>2.25</v>
          </cell>
          <cell r="AX86">
            <v>95100</v>
          </cell>
          <cell r="AY86">
            <v>1060</v>
          </cell>
          <cell r="AZ86">
            <v>180</v>
          </cell>
          <cell r="BA86">
            <v>590</v>
          </cell>
          <cell r="BB86">
            <v>4.5</v>
          </cell>
          <cell r="BC86">
            <v>163400</v>
          </cell>
          <cell r="BD86">
            <v>2000</v>
          </cell>
          <cell r="BE86">
            <v>470</v>
          </cell>
          <cell r="BF86">
            <v>1110</v>
          </cell>
          <cell r="BG86">
            <v>6.75</v>
          </cell>
          <cell r="BH86">
            <v>212900</v>
          </cell>
          <cell r="BI86">
            <v>2820</v>
          </cell>
          <cell r="BJ86">
            <v>880</v>
          </cell>
          <cell r="BK86">
            <v>1560</v>
          </cell>
          <cell r="BL86">
            <v>9.6999999999999993</v>
          </cell>
          <cell r="BM86">
            <v>262900</v>
          </cell>
          <cell r="BN86">
            <v>3730</v>
          </cell>
          <cell r="BO86">
            <v>1590</v>
          </cell>
          <cell r="BP86">
            <v>2030</v>
          </cell>
          <cell r="BQ86">
            <v>4060</v>
          </cell>
        </row>
        <row r="87">
          <cell r="B87" t="str">
            <v>180006</v>
          </cell>
          <cell r="C87">
            <v>28</v>
          </cell>
          <cell r="D87">
            <v>10.199999999999999</v>
          </cell>
          <cell r="E87">
            <v>1.5</v>
          </cell>
          <cell r="G87">
            <v>2.2000000000000002</v>
          </cell>
          <cell r="H87">
            <v>0.7</v>
          </cell>
          <cell r="I87">
            <v>0.46600000000000003</v>
          </cell>
          <cell r="J87">
            <v>0.17499999999999999</v>
          </cell>
          <cell r="K87">
            <v>1003</v>
          </cell>
          <cell r="L87" t="str">
            <v>863</v>
          </cell>
          <cell r="M87" t="str">
            <v>424</v>
          </cell>
          <cell r="N87" t="str">
            <v>346</v>
          </cell>
          <cell r="O87">
            <v>0.35</v>
          </cell>
          <cell r="P87">
            <v>1899</v>
          </cell>
          <cell r="Q87" t="str">
            <v>1663</v>
          </cell>
          <cell r="R87" t="str">
            <v>911</v>
          </cell>
          <cell r="S87" t="str">
            <v>660</v>
          </cell>
          <cell r="T87">
            <v>0.52500000000000002</v>
          </cell>
          <cell r="U87">
            <v>2723</v>
          </cell>
          <cell r="V87" t="str">
            <v>2401</v>
          </cell>
          <cell r="W87" t="str">
            <v>1461</v>
          </cell>
          <cell r="X87" t="str">
            <v>943</v>
          </cell>
          <cell r="Y87">
            <v>0.7</v>
          </cell>
          <cell r="Z87">
            <v>3511</v>
          </cell>
          <cell r="AA87" t="str">
            <v>3076</v>
          </cell>
          <cell r="AB87" t="str">
            <v>2074</v>
          </cell>
          <cell r="AC87" t="str">
            <v>1193</v>
          </cell>
          <cell r="AD87">
            <v>6.2859999999999996</v>
          </cell>
          <cell r="AO87" t="str">
            <v>190067</v>
          </cell>
          <cell r="AP87">
            <v>280</v>
          </cell>
          <cell r="AQ87">
            <v>142</v>
          </cell>
          <cell r="AR87">
            <v>15</v>
          </cell>
          <cell r="AS87">
            <v>14.1</v>
          </cell>
          <cell r="AT87">
            <v>21.4</v>
          </cell>
          <cell r="AU87">
            <v>6.4</v>
          </cell>
          <cell r="AV87">
            <v>0.42699999999999999</v>
          </cell>
          <cell r="AW87">
            <v>1.6</v>
          </cell>
          <cell r="AX87">
            <v>105700</v>
          </cell>
          <cell r="AY87">
            <v>800</v>
          </cell>
          <cell r="AZ87">
            <v>310</v>
          </cell>
          <cell r="BA87">
            <v>440</v>
          </cell>
          <cell r="BB87">
            <v>3.2</v>
          </cell>
          <cell r="BC87">
            <v>197600</v>
          </cell>
          <cell r="BD87">
            <v>1540</v>
          </cell>
          <cell r="BE87">
            <v>680</v>
          </cell>
          <cell r="BF87">
            <v>840</v>
          </cell>
          <cell r="BG87">
            <v>4.8</v>
          </cell>
          <cell r="BH87">
            <v>279500</v>
          </cell>
          <cell r="BI87">
            <v>2220</v>
          </cell>
          <cell r="BJ87">
            <v>1120</v>
          </cell>
          <cell r="BK87">
            <v>1200</v>
          </cell>
          <cell r="BL87">
            <v>7.3</v>
          </cell>
          <cell r="BM87">
            <v>396800</v>
          </cell>
          <cell r="BN87">
            <v>3160</v>
          </cell>
          <cell r="BO87">
            <v>1910</v>
          </cell>
          <cell r="BP87">
            <v>1690</v>
          </cell>
          <cell r="BQ87">
            <v>5060</v>
          </cell>
        </row>
        <row r="88">
          <cell r="B88" t="str">
            <v>170076</v>
          </cell>
          <cell r="C88">
            <v>28</v>
          </cell>
          <cell r="D88">
            <v>12.2</v>
          </cell>
          <cell r="E88">
            <v>1</v>
          </cell>
          <cell r="G88">
            <v>1.95</v>
          </cell>
          <cell r="H88">
            <v>0.95</v>
          </cell>
          <cell r="I88">
            <v>0.95</v>
          </cell>
          <cell r="J88">
            <v>0.23699999999999999</v>
          </cell>
          <cell r="K88">
            <v>589.9</v>
          </cell>
          <cell r="L88" t="str">
            <v>947</v>
          </cell>
          <cell r="M88" t="str">
            <v>156</v>
          </cell>
          <cell r="N88" t="str">
            <v>467</v>
          </cell>
          <cell r="O88">
            <v>0.47499999999999998</v>
          </cell>
          <cell r="P88">
            <v>991.7</v>
          </cell>
          <cell r="Q88" t="str">
            <v>1781</v>
          </cell>
          <cell r="R88" t="str">
            <v>425</v>
          </cell>
          <cell r="S88" t="str">
            <v>870</v>
          </cell>
          <cell r="T88">
            <v>0.71199999999999997</v>
          </cell>
          <cell r="U88">
            <v>1268</v>
          </cell>
          <cell r="V88" t="str">
            <v>2502</v>
          </cell>
          <cell r="W88" t="str">
            <v>807</v>
          </cell>
          <cell r="X88" t="str">
            <v>1208</v>
          </cell>
          <cell r="Y88">
            <v>0.95</v>
          </cell>
          <cell r="Z88">
            <v>1482</v>
          </cell>
          <cell r="AA88" t="str">
            <v>3111</v>
          </cell>
          <cell r="AB88" t="str">
            <v>1302</v>
          </cell>
          <cell r="AC88" t="str">
            <v>1480</v>
          </cell>
          <cell r="AD88">
            <v>3.9140000000000001</v>
          </cell>
          <cell r="AO88" t="str">
            <v>190068</v>
          </cell>
          <cell r="AP88">
            <v>280</v>
          </cell>
          <cell r="AQ88">
            <v>142</v>
          </cell>
          <cell r="AR88">
            <v>16.600000000000001</v>
          </cell>
          <cell r="AS88">
            <v>15.6</v>
          </cell>
          <cell r="AT88">
            <v>23.25</v>
          </cell>
          <cell r="AU88">
            <v>6.65</v>
          </cell>
          <cell r="AV88">
            <v>0.40100000000000002</v>
          </cell>
          <cell r="AW88">
            <v>1.663</v>
          </cell>
          <cell r="AX88">
            <v>146600</v>
          </cell>
          <cell r="AY88">
            <v>910</v>
          </cell>
          <cell r="AZ88">
            <v>370</v>
          </cell>
          <cell r="BA88">
            <v>490</v>
          </cell>
          <cell r="BB88">
            <v>3.3250000000000002</v>
          </cell>
          <cell r="BC88">
            <v>275800</v>
          </cell>
          <cell r="BD88">
            <v>1750</v>
          </cell>
          <cell r="BE88">
            <v>810</v>
          </cell>
          <cell r="BF88">
            <v>950</v>
          </cell>
          <cell r="BG88">
            <v>4.9880000000000004</v>
          </cell>
          <cell r="BH88">
            <v>392300</v>
          </cell>
          <cell r="BI88">
            <v>2530</v>
          </cell>
          <cell r="BJ88">
            <v>1310</v>
          </cell>
          <cell r="BK88">
            <v>1360</v>
          </cell>
          <cell r="BL88">
            <v>7.65</v>
          </cell>
          <cell r="BM88">
            <v>564800</v>
          </cell>
          <cell r="BN88">
            <v>3640</v>
          </cell>
          <cell r="BO88">
            <v>2260</v>
          </cell>
          <cell r="BP88">
            <v>1930</v>
          </cell>
          <cell r="BQ88">
            <v>5600</v>
          </cell>
        </row>
        <row r="89">
          <cell r="B89" t="str">
            <v>180007</v>
          </cell>
          <cell r="C89">
            <v>28</v>
          </cell>
          <cell r="D89">
            <v>12.2</v>
          </cell>
          <cell r="E89">
            <v>1.25</v>
          </cell>
          <cell r="G89">
            <v>2.1</v>
          </cell>
          <cell r="H89">
            <v>0.85</v>
          </cell>
          <cell r="I89">
            <v>0.68</v>
          </cell>
          <cell r="J89">
            <v>0.21199999999999999</v>
          </cell>
          <cell r="K89">
            <v>843.8</v>
          </cell>
          <cell r="L89" t="str">
            <v>934</v>
          </cell>
          <cell r="M89" t="str">
            <v>300</v>
          </cell>
          <cell r="N89" t="str">
            <v>451</v>
          </cell>
          <cell r="O89">
            <v>0.42499999999999999</v>
          </cell>
          <cell r="P89">
            <v>1519</v>
          </cell>
          <cell r="Q89" t="str">
            <v>1777</v>
          </cell>
          <cell r="R89" t="str">
            <v>691</v>
          </cell>
          <cell r="S89" t="str">
            <v>849</v>
          </cell>
          <cell r="T89">
            <v>0.63700000000000001</v>
          </cell>
          <cell r="U89">
            <v>2083</v>
          </cell>
          <cell r="V89" t="str">
            <v>2529</v>
          </cell>
          <cell r="W89" t="str">
            <v>1172</v>
          </cell>
          <cell r="X89" t="str">
            <v>1196</v>
          </cell>
          <cell r="Y89">
            <v>0.85</v>
          </cell>
          <cell r="Z89">
            <v>2590</v>
          </cell>
          <cell r="AA89" t="str">
            <v>3191</v>
          </cell>
          <cell r="AB89" t="str">
            <v>1743</v>
          </cell>
          <cell r="AC89" t="str">
            <v>1491</v>
          </cell>
          <cell r="AD89">
            <v>4.8929999999999998</v>
          </cell>
          <cell r="AO89" t="str">
            <v>190069</v>
          </cell>
          <cell r="AP89">
            <v>280</v>
          </cell>
          <cell r="AQ89">
            <v>142</v>
          </cell>
          <cell r="AR89">
            <v>17.45</v>
          </cell>
          <cell r="AS89">
            <v>16.399999999999999</v>
          </cell>
          <cell r="AT89">
            <v>23.9</v>
          </cell>
          <cell r="AU89">
            <v>6.45</v>
          </cell>
          <cell r="AV89">
            <v>0.37</v>
          </cell>
          <cell r="AW89">
            <v>1.613</v>
          </cell>
          <cell r="AX89">
            <v>162300</v>
          </cell>
          <cell r="AY89">
            <v>910</v>
          </cell>
          <cell r="AZ89">
            <v>400</v>
          </cell>
          <cell r="BA89">
            <v>490</v>
          </cell>
          <cell r="BB89">
            <v>3.2250000000000001</v>
          </cell>
          <cell r="BC89">
            <v>307600</v>
          </cell>
          <cell r="BD89">
            <v>1760</v>
          </cell>
          <cell r="BE89">
            <v>860</v>
          </cell>
          <cell r="BF89">
            <v>950</v>
          </cell>
          <cell r="BG89">
            <v>4.8380000000000001</v>
          </cell>
          <cell r="BH89">
            <v>440400</v>
          </cell>
          <cell r="BI89">
            <v>2540</v>
          </cell>
          <cell r="BJ89">
            <v>1380</v>
          </cell>
          <cell r="BK89">
            <v>1360</v>
          </cell>
          <cell r="BL89">
            <v>7.5</v>
          </cell>
          <cell r="BM89">
            <v>645100</v>
          </cell>
          <cell r="BN89">
            <v>3700</v>
          </cell>
          <cell r="BO89">
            <v>2380</v>
          </cell>
          <cell r="BP89">
            <v>1960</v>
          </cell>
          <cell r="BQ89">
            <v>5890</v>
          </cell>
        </row>
        <row r="90">
          <cell r="B90" t="str">
            <v>180008</v>
          </cell>
          <cell r="C90">
            <v>28</v>
          </cell>
          <cell r="D90">
            <v>12.2</v>
          </cell>
          <cell r="E90">
            <v>1.5</v>
          </cell>
          <cell r="G90">
            <v>2.25</v>
          </cell>
          <cell r="H90">
            <v>0.75</v>
          </cell>
          <cell r="I90">
            <v>0.5</v>
          </cell>
          <cell r="J90">
            <v>0.187</v>
          </cell>
          <cell r="K90">
            <v>1149</v>
          </cell>
          <cell r="L90" t="str">
            <v>900</v>
          </cell>
          <cell r="M90" t="str">
            <v>406</v>
          </cell>
          <cell r="N90" t="str">
            <v>426</v>
          </cell>
          <cell r="O90">
            <v>0.375</v>
          </cell>
          <cell r="P90">
            <v>2159</v>
          </cell>
          <cell r="Q90" t="str">
            <v>1729</v>
          </cell>
          <cell r="R90" t="str">
            <v>883</v>
          </cell>
          <cell r="S90" t="str">
            <v>812</v>
          </cell>
          <cell r="T90">
            <v>0.56200000000000006</v>
          </cell>
          <cell r="U90">
            <v>3077</v>
          </cell>
          <cell r="V90" t="str">
            <v>2488</v>
          </cell>
          <cell r="W90" t="str">
            <v>1431</v>
          </cell>
          <cell r="X90" t="str">
            <v>1157</v>
          </cell>
          <cell r="Y90">
            <v>0.75</v>
          </cell>
          <cell r="Z90">
            <v>3949</v>
          </cell>
          <cell r="AA90" t="str">
            <v>3176</v>
          </cell>
          <cell r="AB90" t="str">
            <v>2049</v>
          </cell>
          <cell r="AC90" t="str">
            <v>1462</v>
          </cell>
          <cell r="AD90">
            <v>5.8719999999999999</v>
          </cell>
          <cell r="AO90" t="str">
            <v>190070</v>
          </cell>
          <cell r="AP90">
            <v>280</v>
          </cell>
          <cell r="AQ90">
            <v>142</v>
          </cell>
          <cell r="AR90">
            <v>18</v>
          </cell>
          <cell r="AS90">
            <v>16.899999999999999</v>
          </cell>
          <cell r="AT90">
            <v>24</v>
          </cell>
          <cell r="AU90">
            <v>6</v>
          </cell>
          <cell r="AV90">
            <v>0.33300000000000002</v>
          </cell>
          <cell r="AW90">
            <v>1.5</v>
          </cell>
          <cell r="AX90">
            <v>162600</v>
          </cell>
          <cell r="AY90">
            <v>860</v>
          </cell>
          <cell r="AZ90">
            <v>400</v>
          </cell>
          <cell r="BA90">
            <v>460</v>
          </cell>
          <cell r="BB90">
            <v>3</v>
          </cell>
          <cell r="BC90">
            <v>310600</v>
          </cell>
          <cell r="BD90">
            <v>1660</v>
          </cell>
          <cell r="BE90">
            <v>860</v>
          </cell>
          <cell r="BF90">
            <v>890</v>
          </cell>
          <cell r="BG90">
            <v>4.5</v>
          </cell>
          <cell r="BH90">
            <v>447900</v>
          </cell>
          <cell r="BI90">
            <v>2400</v>
          </cell>
          <cell r="BJ90">
            <v>1370</v>
          </cell>
          <cell r="BK90">
            <v>1290</v>
          </cell>
          <cell r="BL90">
            <v>7.1</v>
          </cell>
          <cell r="BM90">
            <v>672000</v>
          </cell>
          <cell r="BN90">
            <v>3570</v>
          </cell>
          <cell r="BO90">
            <v>2370</v>
          </cell>
          <cell r="BP90">
            <v>1890</v>
          </cell>
          <cell r="BQ90">
            <v>6070</v>
          </cell>
        </row>
        <row r="91">
          <cell r="B91" t="str">
            <v>170077</v>
          </cell>
          <cell r="C91">
            <v>28</v>
          </cell>
          <cell r="D91">
            <v>14.2</v>
          </cell>
          <cell r="E91">
            <v>0.8</v>
          </cell>
          <cell r="G91">
            <v>1.8</v>
          </cell>
          <cell r="H91">
            <v>1</v>
          </cell>
          <cell r="I91">
            <v>1.25</v>
          </cell>
          <cell r="J91">
            <v>0.25</v>
          </cell>
          <cell r="K91">
            <v>434.8</v>
          </cell>
          <cell r="L91" t="str">
            <v>904</v>
          </cell>
          <cell r="M91" t="str">
            <v>13</v>
          </cell>
          <cell r="N91" t="str">
            <v>515</v>
          </cell>
          <cell r="O91">
            <v>0.5</v>
          </cell>
          <cell r="P91">
            <v>681</v>
          </cell>
          <cell r="Q91" t="str">
            <v>1680</v>
          </cell>
          <cell r="R91" t="str">
            <v>154</v>
          </cell>
          <cell r="S91" t="str">
            <v>950</v>
          </cell>
          <cell r="T91">
            <v>0.75</v>
          </cell>
          <cell r="U91">
            <v>801.4</v>
          </cell>
          <cell r="V91" t="str">
            <v>2330</v>
          </cell>
          <cell r="W91" t="str">
            <v>422</v>
          </cell>
          <cell r="X91" t="str">
            <v>1304</v>
          </cell>
          <cell r="Y91">
            <v>1</v>
          </cell>
          <cell r="Z91">
            <v>858.8</v>
          </cell>
          <cell r="AA91" t="str">
            <v>2852</v>
          </cell>
          <cell r="AB91" t="str">
            <v>817</v>
          </cell>
          <cell r="AC91" t="str">
            <v>1577</v>
          </cell>
          <cell r="AD91">
            <v>2.8719999999999999</v>
          </cell>
          <cell r="AO91" t="str">
            <v>190071</v>
          </cell>
          <cell r="AP91">
            <v>280</v>
          </cell>
          <cell r="AQ91">
            <v>142</v>
          </cell>
          <cell r="AR91">
            <v>18.899999999999999</v>
          </cell>
          <cell r="AS91">
            <v>17.8</v>
          </cell>
          <cell r="AT91">
            <v>24.6</v>
          </cell>
          <cell r="AU91">
            <v>5.7</v>
          </cell>
          <cell r="AV91">
            <v>0.30199999999999999</v>
          </cell>
          <cell r="AW91">
            <v>1.425</v>
          </cell>
          <cell r="AX91">
            <v>175800</v>
          </cell>
          <cell r="AY91">
            <v>830</v>
          </cell>
          <cell r="AZ91">
            <v>420</v>
          </cell>
          <cell r="BA91">
            <v>450</v>
          </cell>
          <cell r="BB91">
            <v>2.85</v>
          </cell>
          <cell r="BC91">
            <v>338300</v>
          </cell>
          <cell r="BD91">
            <v>1620</v>
          </cell>
          <cell r="BE91">
            <v>890</v>
          </cell>
          <cell r="BF91">
            <v>870</v>
          </cell>
          <cell r="BG91">
            <v>4.2750000000000004</v>
          </cell>
          <cell r="BH91">
            <v>491000</v>
          </cell>
          <cell r="BI91">
            <v>2350</v>
          </cell>
          <cell r="BJ91">
            <v>1410</v>
          </cell>
          <cell r="BK91">
            <v>1250</v>
          </cell>
          <cell r="BL91">
            <v>6.8</v>
          </cell>
          <cell r="BM91">
            <v>748700</v>
          </cell>
          <cell r="BN91">
            <v>3540</v>
          </cell>
          <cell r="BO91">
            <v>2450</v>
          </cell>
          <cell r="BP91">
            <v>1870</v>
          </cell>
          <cell r="BQ91">
            <v>6390</v>
          </cell>
        </row>
        <row r="92">
          <cell r="B92" t="str">
            <v>170078</v>
          </cell>
          <cell r="C92">
            <v>28</v>
          </cell>
          <cell r="D92">
            <v>14.2</v>
          </cell>
          <cell r="E92">
            <v>1</v>
          </cell>
          <cell r="G92">
            <v>1.8</v>
          </cell>
          <cell r="H92">
            <v>0.8</v>
          </cell>
          <cell r="I92">
            <v>0.8</v>
          </cell>
          <cell r="J92">
            <v>0.2</v>
          </cell>
          <cell r="K92">
            <v>476.4</v>
          </cell>
          <cell r="L92" t="str">
            <v>744</v>
          </cell>
          <cell r="M92" t="str">
            <v>174</v>
          </cell>
          <cell r="N92" t="str">
            <v>414</v>
          </cell>
          <cell r="O92">
            <v>0.4</v>
          </cell>
          <cell r="P92">
            <v>832</v>
          </cell>
          <cell r="Q92" t="str">
            <v>1406</v>
          </cell>
          <cell r="R92" t="str">
            <v>429</v>
          </cell>
          <cell r="S92" t="str">
            <v>776</v>
          </cell>
          <cell r="T92">
            <v>0.6</v>
          </cell>
          <cell r="U92">
            <v>1107</v>
          </cell>
          <cell r="V92" t="str">
            <v>1986</v>
          </cell>
          <cell r="W92" t="str">
            <v>765</v>
          </cell>
          <cell r="X92" t="str">
            <v>1086</v>
          </cell>
          <cell r="Y92">
            <v>0.8</v>
          </cell>
          <cell r="Z92">
            <v>1342</v>
          </cell>
          <cell r="AA92" t="str">
            <v>2486</v>
          </cell>
          <cell r="AB92" t="str">
            <v>1183</v>
          </cell>
          <cell r="AC92" t="str">
            <v>1344</v>
          </cell>
          <cell r="AD92">
            <v>3.59</v>
          </cell>
          <cell r="AO92" t="str">
            <v>190072</v>
          </cell>
          <cell r="AP92">
            <v>280</v>
          </cell>
          <cell r="AQ92">
            <v>142</v>
          </cell>
          <cell r="AR92">
            <v>20.3</v>
          </cell>
          <cell r="AS92">
            <v>19.100000000000001</v>
          </cell>
          <cell r="AT92">
            <v>25.4</v>
          </cell>
          <cell r="AU92">
            <v>5.0999999999999996</v>
          </cell>
          <cell r="AV92">
            <v>0.251</v>
          </cell>
          <cell r="AW92">
            <v>1.2749999999999999</v>
          </cell>
          <cell r="AX92">
            <v>190600</v>
          </cell>
          <cell r="AY92">
            <v>780</v>
          </cell>
          <cell r="AZ92">
            <v>430</v>
          </cell>
          <cell r="BA92">
            <v>420</v>
          </cell>
          <cell r="BB92">
            <v>2.5499999999999998</v>
          </cell>
          <cell r="BC92">
            <v>370300</v>
          </cell>
          <cell r="BD92">
            <v>1510</v>
          </cell>
          <cell r="BE92">
            <v>903</v>
          </cell>
          <cell r="BF92">
            <v>810</v>
          </cell>
          <cell r="BG92">
            <v>3.8250000000000002</v>
          </cell>
          <cell r="BH92">
            <v>542100</v>
          </cell>
          <cell r="BI92">
            <v>2210</v>
          </cell>
          <cell r="BJ92">
            <v>1410</v>
          </cell>
          <cell r="BK92">
            <v>1170</v>
          </cell>
          <cell r="BL92">
            <v>6.3</v>
          </cell>
          <cell r="BM92">
            <v>862700</v>
          </cell>
          <cell r="BN92">
            <v>3460</v>
          </cell>
          <cell r="BO92">
            <v>2510</v>
          </cell>
          <cell r="BP92">
            <v>1820</v>
          </cell>
          <cell r="BQ92">
            <v>6860</v>
          </cell>
        </row>
        <row r="93">
          <cell r="B93" t="str">
            <v>180009</v>
          </cell>
          <cell r="C93">
            <v>28</v>
          </cell>
          <cell r="D93">
            <v>14.2</v>
          </cell>
          <cell r="E93">
            <v>1.25</v>
          </cell>
          <cell r="G93">
            <v>2.1</v>
          </cell>
          <cell r="H93">
            <v>0.85</v>
          </cell>
          <cell r="I93">
            <v>0.68</v>
          </cell>
          <cell r="J93">
            <v>0.21199999999999999</v>
          </cell>
          <cell r="K93">
            <v>907.4</v>
          </cell>
          <cell r="L93" t="str">
            <v>931</v>
          </cell>
          <cell r="M93" t="str">
            <v>287</v>
          </cell>
          <cell r="N93" t="str">
            <v>513</v>
          </cell>
          <cell r="O93">
            <v>0.42499999999999999</v>
          </cell>
          <cell r="P93">
            <v>1634</v>
          </cell>
          <cell r="Q93" t="str">
            <v>1770</v>
          </cell>
          <cell r="R93" t="str">
            <v>667</v>
          </cell>
          <cell r="S93" t="str">
            <v>968</v>
          </cell>
          <cell r="T93">
            <v>0.63700000000000001</v>
          </cell>
          <cell r="U93">
            <v>2240</v>
          </cell>
          <cell r="V93" t="str">
            <v>2516</v>
          </cell>
          <cell r="W93" t="str">
            <v>1138</v>
          </cell>
          <cell r="X93" t="str">
            <v>1365</v>
          </cell>
          <cell r="Y93">
            <v>0.85</v>
          </cell>
          <cell r="Z93">
            <v>2785</v>
          </cell>
          <cell r="AA93" t="str">
            <v>3171</v>
          </cell>
          <cell r="AB93" t="str">
            <v>1701</v>
          </cell>
          <cell r="AC93" t="str">
            <v>1703</v>
          </cell>
          <cell r="AD93">
            <v>4.4859999999999998</v>
          </cell>
          <cell r="AO93" t="str">
            <v>190073</v>
          </cell>
          <cell r="AP93">
            <v>280</v>
          </cell>
          <cell r="AQ93">
            <v>142</v>
          </cell>
          <cell r="AR93">
            <v>22</v>
          </cell>
          <cell r="AS93">
            <v>20.65</v>
          </cell>
          <cell r="AT93">
            <v>26.35</v>
          </cell>
          <cell r="AU93">
            <v>4.3499999999999996</v>
          </cell>
          <cell r="AV93">
            <v>0.19800000000000001</v>
          </cell>
          <cell r="AW93">
            <v>1.0880000000000001</v>
          </cell>
          <cell r="AX93">
            <v>202800</v>
          </cell>
          <cell r="AY93">
            <v>700</v>
          </cell>
          <cell r="AZ93">
            <v>430</v>
          </cell>
          <cell r="BA93">
            <v>370</v>
          </cell>
          <cell r="BB93">
            <v>2.1749999999999998</v>
          </cell>
          <cell r="BC93">
            <v>397600</v>
          </cell>
          <cell r="BD93">
            <v>1360</v>
          </cell>
          <cell r="BE93">
            <v>880</v>
          </cell>
          <cell r="BF93">
            <v>720</v>
          </cell>
          <cell r="BG93">
            <v>3.2629999999999999</v>
          </cell>
          <cell r="BH93">
            <v>586300</v>
          </cell>
          <cell r="BI93">
            <v>2000</v>
          </cell>
          <cell r="BJ93">
            <v>1360</v>
          </cell>
          <cell r="BK93">
            <v>1060</v>
          </cell>
          <cell r="BL93">
            <v>5.7</v>
          </cell>
          <cell r="BM93">
            <v>996900</v>
          </cell>
          <cell r="BN93">
            <v>3330</v>
          </cell>
          <cell r="BO93">
            <v>2550</v>
          </cell>
          <cell r="BP93">
            <v>1740</v>
          </cell>
          <cell r="BQ93">
            <v>7410</v>
          </cell>
        </row>
        <row r="94">
          <cell r="B94" t="str">
            <v>180010</v>
          </cell>
          <cell r="C94">
            <v>28</v>
          </cell>
          <cell r="D94">
            <v>14.2</v>
          </cell>
          <cell r="E94">
            <v>1.5</v>
          </cell>
          <cell r="G94">
            <v>2.15</v>
          </cell>
          <cell r="H94">
            <v>0.65</v>
          </cell>
          <cell r="I94">
            <v>0.433</v>
          </cell>
          <cell r="J94">
            <v>0.16200000000000001</v>
          </cell>
          <cell r="K94">
            <v>1033</v>
          </cell>
          <cell r="L94" t="str">
            <v>747</v>
          </cell>
          <cell r="M94" t="str">
            <v>371</v>
          </cell>
          <cell r="N94" t="str">
            <v>403</v>
          </cell>
          <cell r="O94">
            <v>0.32500000000000001</v>
          </cell>
          <cell r="P94">
            <v>1970</v>
          </cell>
          <cell r="Q94" t="str">
            <v>1440</v>
          </cell>
          <cell r="R94" t="str">
            <v>795</v>
          </cell>
          <cell r="S94" t="str">
            <v>772</v>
          </cell>
          <cell r="T94">
            <v>0.48699999999999999</v>
          </cell>
          <cell r="U94">
            <v>2841</v>
          </cell>
          <cell r="V94" t="str">
            <v>2080</v>
          </cell>
          <cell r="W94" t="str">
            <v>1274</v>
          </cell>
          <cell r="X94" t="str">
            <v>1106</v>
          </cell>
          <cell r="Y94">
            <v>0.65</v>
          </cell>
          <cell r="Z94">
            <v>3680</v>
          </cell>
          <cell r="AA94" t="str">
            <v>2665</v>
          </cell>
          <cell r="AB94" t="str">
            <v>1806</v>
          </cell>
          <cell r="AC94" t="str">
            <v>1407</v>
          </cell>
          <cell r="AD94">
            <v>5.3860000000000001</v>
          </cell>
          <cell r="AO94" t="str">
            <v>190063</v>
          </cell>
          <cell r="AP94">
            <v>270</v>
          </cell>
          <cell r="AQ94">
            <v>142</v>
          </cell>
          <cell r="AR94">
            <v>22</v>
          </cell>
          <cell r="AT94">
            <v>26.9</v>
          </cell>
          <cell r="AU94">
            <v>4.9000000000000004</v>
          </cell>
          <cell r="AV94">
            <v>0.223</v>
          </cell>
          <cell r="AW94">
            <v>1.2250000000000001</v>
          </cell>
          <cell r="AX94">
            <v>248700</v>
          </cell>
          <cell r="AY94">
            <v>780</v>
          </cell>
          <cell r="AZ94">
            <v>550</v>
          </cell>
          <cell r="BA94">
            <v>430</v>
          </cell>
          <cell r="BB94">
            <v>2.4500000000000002</v>
          </cell>
          <cell r="BC94">
            <v>490700</v>
          </cell>
          <cell r="BD94">
            <v>1530</v>
          </cell>
          <cell r="BE94">
            <v>1130</v>
          </cell>
          <cell r="BF94">
            <v>830</v>
          </cell>
          <cell r="BG94">
            <v>3.6749999999999998</v>
          </cell>
          <cell r="BH94">
            <v>728300</v>
          </cell>
          <cell r="BI94">
            <v>2250</v>
          </cell>
          <cell r="BJ94">
            <v>1750</v>
          </cell>
          <cell r="BK94">
            <v>1210</v>
          </cell>
          <cell r="BL94">
            <v>4.9000000000000004</v>
          </cell>
          <cell r="BM94">
            <v>963500</v>
          </cell>
          <cell r="BN94">
            <v>2930</v>
          </cell>
          <cell r="BO94">
            <v>2400</v>
          </cell>
          <cell r="BP94">
            <v>1580</v>
          </cell>
          <cell r="BQ94">
            <v>7150</v>
          </cell>
        </row>
        <row r="95">
          <cell r="B95" t="str">
            <v>170079</v>
          </cell>
          <cell r="C95">
            <v>31.5</v>
          </cell>
          <cell r="D95">
            <v>16.3</v>
          </cell>
          <cell r="E95">
            <v>0.8</v>
          </cell>
          <cell r="G95">
            <v>1.85</v>
          </cell>
          <cell r="H95">
            <v>1.05</v>
          </cell>
          <cell r="I95">
            <v>1.3120000000000001</v>
          </cell>
          <cell r="J95">
            <v>0.26200000000000001</v>
          </cell>
          <cell r="K95">
            <v>384.3</v>
          </cell>
          <cell r="L95" t="str">
            <v>771</v>
          </cell>
          <cell r="M95" t="str">
            <v>-9</v>
          </cell>
          <cell r="N95" t="str">
            <v>448</v>
          </cell>
          <cell r="O95">
            <v>0.52500000000000002</v>
          </cell>
          <cell r="P95">
            <v>593.79999999999995</v>
          </cell>
          <cell r="Q95" t="str">
            <v>1430</v>
          </cell>
          <cell r="R95" t="str">
            <v>94</v>
          </cell>
          <cell r="S95" t="str">
            <v>825</v>
          </cell>
          <cell r="T95">
            <v>0.78700000000000003</v>
          </cell>
          <cell r="U95">
            <v>686.8</v>
          </cell>
          <cell r="V95" t="str">
            <v>1978</v>
          </cell>
          <cell r="W95" t="str">
            <v>308</v>
          </cell>
          <cell r="X95" t="str">
            <v>1130</v>
          </cell>
          <cell r="Y95">
            <v>1.05</v>
          </cell>
          <cell r="Z95">
            <v>721.6</v>
          </cell>
          <cell r="AA95" t="str">
            <v>2415</v>
          </cell>
          <cell r="AB95" t="str">
            <v>633</v>
          </cell>
          <cell r="AC95" t="str">
            <v>1363</v>
          </cell>
          <cell r="AD95">
            <v>3.5830000000000002</v>
          </cell>
          <cell r="AO95" t="str">
            <v>190077</v>
          </cell>
          <cell r="AP95">
            <v>300</v>
          </cell>
          <cell r="AQ95">
            <v>127</v>
          </cell>
          <cell r="AR95">
            <v>12</v>
          </cell>
          <cell r="AS95">
            <v>11.3</v>
          </cell>
          <cell r="AT95">
            <v>21</v>
          </cell>
          <cell r="AU95">
            <v>9</v>
          </cell>
          <cell r="AV95">
            <v>0.75</v>
          </cell>
          <cell r="AW95">
            <v>2.25</v>
          </cell>
          <cell r="AX95">
            <v>76300</v>
          </cell>
          <cell r="AY95">
            <v>930</v>
          </cell>
          <cell r="AZ95">
            <v>170</v>
          </cell>
          <cell r="BA95">
            <v>440</v>
          </cell>
          <cell r="BB95">
            <v>4.5</v>
          </cell>
          <cell r="BC95">
            <v>131000</v>
          </cell>
          <cell r="BD95">
            <v>1750</v>
          </cell>
          <cell r="BE95">
            <v>440</v>
          </cell>
          <cell r="BF95">
            <v>830</v>
          </cell>
          <cell r="BG95">
            <v>6.75</v>
          </cell>
          <cell r="BH95">
            <v>170700</v>
          </cell>
          <cell r="BI95">
            <v>2480</v>
          </cell>
          <cell r="BJ95">
            <v>810</v>
          </cell>
          <cell r="BK95">
            <v>1170</v>
          </cell>
          <cell r="BL95">
            <v>9.6999999999999993</v>
          </cell>
          <cell r="BM95">
            <v>210800</v>
          </cell>
          <cell r="BN95">
            <v>3280</v>
          </cell>
          <cell r="BO95">
            <v>1440</v>
          </cell>
          <cell r="BP95">
            <v>1520</v>
          </cell>
          <cell r="BQ95">
            <v>5150</v>
          </cell>
        </row>
        <row r="96">
          <cell r="B96" t="str">
            <v>180011</v>
          </cell>
          <cell r="C96">
            <v>31.5</v>
          </cell>
          <cell r="D96">
            <v>16.3</v>
          </cell>
          <cell r="E96">
            <v>1.25</v>
          </cell>
          <cell r="G96">
            <v>2.15</v>
          </cell>
          <cell r="H96">
            <v>0.9</v>
          </cell>
          <cell r="I96">
            <v>0.72</v>
          </cell>
          <cell r="J96">
            <v>0.22500000000000001</v>
          </cell>
          <cell r="K96">
            <v>790.5</v>
          </cell>
          <cell r="L96" t="str">
            <v>797</v>
          </cell>
          <cell r="M96" t="str">
            <v>224</v>
          </cell>
          <cell r="N96" t="str">
            <v>449</v>
          </cell>
          <cell r="O96">
            <v>0.45</v>
          </cell>
          <cell r="P96">
            <v>1409</v>
          </cell>
          <cell r="Q96" t="str">
            <v>1512</v>
          </cell>
          <cell r="R96" t="str">
            <v>530</v>
          </cell>
          <cell r="S96" t="str">
            <v>844</v>
          </cell>
          <cell r="T96">
            <v>0.67500000000000004</v>
          </cell>
          <cell r="U96">
            <v>1913</v>
          </cell>
          <cell r="V96" t="str">
            <v>2145</v>
          </cell>
          <cell r="W96" t="str">
            <v>917</v>
          </cell>
          <cell r="X96" t="str">
            <v>1187</v>
          </cell>
          <cell r="Y96">
            <v>0.9</v>
          </cell>
          <cell r="Z96">
            <v>2359</v>
          </cell>
          <cell r="AA96" t="str">
            <v>2696</v>
          </cell>
          <cell r="AB96" t="str">
            <v>1386</v>
          </cell>
          <cell r="AC96" t="str">
            <v>1478</v>
          </cell>
          <cell r="AD96">
            <v>5.5990000000000002</v>
          </cell>
          <cell r="AO96" t="str">
            <v>190078</v>
          </cell>
          <cell r="AP96">
            <v>300</v>
          </cell>
          <cell r="AQ96">
            <v>127</v>
          </cell>
          <cell r="AR96">
            <v>13</v>
          </cell>
          <cell r="AS96">
            <v>12.3</v>
          </cell>
          <cell r="AT96">
            <v>20.5</v>
          </cell>
          <cell r="AU96">
            <v>7.5</v>
          </cell>
          <cell r="AV96">
            <v>0.57699999999999996</v>
          </cell>
          <cell r="AW96">
            <v>1.875</v>
          </cell>
          <cell r="AX96">
            <v>70900</v>
          </cell>
          <cell r="AY96">
            <v>770</v>
          </cell>
          <cell r="AZ96">
            <v>230</v>
          </cell>
          <cell r="BA96">
            <v>360</v>
          </cell>
          <cell r="BB96">
            <v>3.75</v>
          </cell>
          <cell r="BC96">
            <v>127800</v>
          </cell>
          <cell r="BD96">
            <v>1460</v>
          </cell>
          <cell r="BE96">
            <v>530</v>
          </cell>
          <cell r="BF96">
            <v>680</v>
          </cell>
          <cell r="BG96">
            <v>5.625</v>
          </cell>
          <cell r="BH96">
            <v>174900</v>
          </cell>
          <cell r="BI96">
            <v>2090</v>
          </cell>
          <cell r="BJ96">
            <v>900</v>
          </cell>
          <cell r="BK96">
            <v>970</v>
          </cell>
          <cell r="BL96">
            <v>8.1999999999999993</v>
          </cell>
          <cell r="BM96">
            <v>231100</v>
          </cell>
          <cell r="BN96">
            <v>2840</v>
          </cell>
          <cell r="BO96">
            <v>1520</v>
          </cell>
          <cell r="BP96">
            <v>1290</v>
          </cell>
          <cell r="BQ96">
            <v>5600</v>
          </cell>
        </row>
        <row r="97">
          <cell r="B97" t="str">
            <v>180012</v>
          </cell>
          <cell r="C97">
            <v>31.5</v>
          </cell>
          <cell r="D97">
            <v>16.3</v>
          </cell>
          <cell r="E97">
            <v>1.5</v>
          </cell>
          <cell r="G97">
            <v>2.4</v>
          </cell>
          <cell r="H97">
            <v>0.9</v>
          </cell>
          <cell r="I97">
            <v>0.6</v>
          </cell>
          <cell r="J97">
            <v>0.22500000000000001</v>
          </cell>
          <cell r="K97">
            <v>1260</v>
          </cell>
          <cell r="L97" t="str">
            <v>899</v>
          </cell>
          <cell r="M97" t="str">
            <v>326</v>
          </cell>
          <cell r="N97" t="str">
            <v>501</v>
          </cell>
          <cell r="O97">
            <v>0.45</v>
          </cell>
          <cell r="P97">
            <v>2314</v>
          </cell>
          <cell r="Q97" t="str">
            <v>1716</v>
          </cell>
          <cell r="R97" t="str">
            <v>734</v>
          </cell>
          <cell r="S97" t="str">
            <v>950</v>
          </cell>
          <cell r="T97">
            <v>0.67500000000000004</v>
          </cell>
          <cell r="U97">
            <v>3230</v>
          </cell>
          <cell r="V97" t="str">
            <v>2451</v>
          </cell>
          <cell r="W97" t="str">
            <v>1223</v>
          </cell>
          <cell r="X97" t="str">
            <v>1346</v>
          </cell>
          <cell r="Y97">
            <v>0.9</v>
          </cell>
          <cell r="Z97">
            <v>4077</v>
          </cell>
          <cell r="AA97" t="str">
            <v>3104</v>
          </cell>
          <cell r="AB97" t="str">
            <v>1795</v>
          </cell>
          <cell r="AC97" t="str">
            <v>1689</v>
          </cell>
          <cell r="AD97">
            <v>6.7169999999999996</v>
          </cell>
          <cell r="AO97" t="str">
            <v>190079</v>
          </cell>
          <cell r="AP97">
            <v>300</v>
          </cell>
          <cell r="AQ97">
            <v>127</v>
          </cell>
          <cell r="AR97">
            <v>14</v>
          </cell>
          <cell r="AS97">
            <v>13.3</v>
          </cell>
          <cell r="AT97">
            <v>21</v>
          </cell>
          <cell r="AU97">
            <v>7</v>
          </cell>
          <cell r="AV97">
            <v>0.5</v>
          </cell>
          <cell r="AW97">
            <v>1.75</v>
          </cell>
          <cell r="AX97">
            <v>78300</v>
          </cell>
          <cell r="AY97">
            <v>740</v>
          </cell>
          <cell r="AZ97">
            <v>270</v>
          </cell>
          <cell r="BA97">
            <v>340</v>
          </cell>
          <cell r="BB97">
            <v>3.5</v>
          </cell>
          <cell r="BC97">
            <v>144200</v>
          </cell>
          <cell r="BD97">
            <v>1410</v>
          </cell>
          <cell r="BE97">
            <v>600</v>
          </cell>
          <cell r="BF97">
            <v>660</v>
          </cell>
          <cell r="BG97">
            <v>5.25</v>
          </cell>
          <cell r="BH97">
            <v>201400</v>
          </cell>
          <cell r="BI97">
            <v>2030</v>
          </cell>
          <cell r="BJ97">
            <v>980</v>
          </cell>
          <cell r="BK97">
            <v>930</v>
          </cell>
          <cell r="BL97">
            <v>7.7</v>
          </cell>
          <cell r="BM97">
            <v>273700</v>
          </cell>
          <cell r="BN97">
            <v>2790</v>
          </cell>
          <cell r="BO97">
            <v>1630</v>
          </cell>
          <cell r="BP97">
            <v>1260</v>
          </cell>
          <cell r="BQ97">
            <v>6060</v>
          </cell>
        </row>
        <row r="98">
          <cell r="B98" t="str">
            <v>180013</v>
          </cell>
          <cell r="C98">
            <v>31.5</v>
          </cell>
          <cell r="D98">
            <v>16.3</v>
          </cell>
          <cell r="E98">
            <v>1.75</v>
          </cell>
          <cell r="G98">
            <v>2.4500000000000002</v>
          </cell>
          <cell r="H98">
            <v>0.7</v>
          </cell>
          <cell r="I98">
            <v>0.4</v>
          </cell>
          <cell r="J98">
            <v>0.17499999999999999</v>
          </cell>
          <cell r="K98">
            <v>1391</v>
          </cell>
          <cell r="L98" t="str">
            <v>729</v>
          </cell>
          <cell r="M98" t="str">
            <v>382</v>
          </cell>
          <cell r="N98" t="str">
            <v>399</v>
          </cell>
          <cell r="O98">
            <v>0.35</v>
          </cell>
          <cell r="P98">
            <v>2669</v>
          </cell>
          <cell r="Q98" t="str">
            <v>1408</v>
          </cell>
          <cell r="R98" t="str">
            <v>814</v>
          </cell>
          <cell r="S98" t="str">
            <v>766</v>
          </cell>
          <cell r="T98">
            <v>0.52500000000000002</v>
          </cell>
          <cell r="U98">
            <v>3871</v>
          </cell>
          <cell r="V98" t="str">
            <v>2038</v>
          </cell>
          <cell r="W98" t="str">
            <v>1296</v>
          </cell>
          <cell r="X98" t="str">
            <v>1102</v>
          </cell>
          <cell r="Y98">
            <v>0.7</v>
          </cell>
          <cell r="Z98">
            <v>5036</v>
          </cell>
          <cell r="AA98" t="str">
            <v>2619</v>
          </cell>
          <cell r="AB98" t="str">
            <v>1826</v>
          </cell>
          <cell r="AC98" t="str">
            <v>1405</v>
          </cell>
          <cell r="AD98">
            <v>7.8390000000000004</v>
          </cell>
          <cell r="AO98" t="str">
            <v>190080</v>
          </cell>
          <cell r="AP98">
            <v>300</v>
          </cell>
          <cell r="AQ98">
            <v>127</v>
          </cell>
          <cell r="AR98">
            <v>15.3</v>
          </cell>
          <cell r="AT98">
            <v>22.8</v>
          </cell>
          <cell r="AU98">
            <v>7.5</v>
          </cell>
          <cell r="AV98">
            <v>0.49</v>
          </cell>
          <cell r="AW98">
            <v>1.875</v>
          </cell>
          <cell r="AX98">
            <v>104600</v>
          </cell>
          <cell r="AY98">
            <v>800</v>
          </cell>
          <cell r="AZ98">
            <v>370</v>
          </cell>
          <cell r="BA98">
            <v>370</v>
          </cell>
          <cell r="BB98">
            <v>3.75</v>
          </cell>
          <cell r="BC98">
            <v>197000</v>
          </cell>
          <cell r="BD98">
            <v>1540</v>
          </cell>
          <cell r="BE98">
            <v>800</v>
          </cell>
          <cell r="BF98">
            <v>700</v>
          </cell>
          <cell r="BG98">
            <v>5.625</v>
          </cell>
          <cell r="BH98">
            <v>281200</v>
          </cell>
          <cell r="BI98">
            <v>2210</v>
          </cell>
          <cell r="BJ98">
            <v>1290</v>
          </cell>
          <cell r="BK98">
            <v>1000</v>
          </cell>
          <cell r="BL98">
            <v>7.5</v>
          </cell>
          <cell r="BM98">
            <v>361400</v>
          </cell>
          <cell r="BN98">
            <v>2830</v>
          </cell>
          <cell r="BO98">
            <v>1840</v>
          </cell>
          <cell r="BP98">
            <v>1270</v>
          </cell>
          <cell r="BQ98">
            <v>6970</v>
          </cell>
        </row>
        <row r="99">
          <cell r="B99" t="str">
            <v>180014</v>
          </cell>
          <cell r="C99">
            <v>31.5</v>
          </cell>
          <cell r="D99">
            <v>16.3</v>
          </cell>
          <cell r="E99">
            <v>2</v>
          </cell>
          <cell r="G99">
            <v>2.75</v>
          </cell>
          <cell r="H99">
            <v>0.75</v>
          </cell>
          <cell r="I99">
            <v>0.375</v>
          </cell>
          <cell r="J99">
            <v>0.187</v>
          </cell>
          <cell r="K99">
            <v>2199</v>
          </cell>
          <cell r="L99" t="str">
            <v>879</v>
          </cell>
          <cell r="M99" t="str">
            <v>481</v>
          </cell>
          <cell r="N99" t="str">
            <v>480</v>
          </cell>
          <cell r="O99">
            <v>0.375</v>
          </cell>
          <cell r="P99">
            <v>4239</v>
          </cell>
          <cell r="Q99" t="str">
            <v>1702</v>
          </cell>
          <cell r="R99" t="str">
            <v>1020</v>
          </cell>
          <cell r="S99" t="str">
            <v>924</v>
          </cell>
          <cell r="T99">
            <v>0.56200000000000006</v>
          </cell>
          <cell r="U99">
            <v>6173</v>
          </cell>
          <cell r="V99" t="str">
            <v>2467</v>
          </cell>
          <cell r="W99" t="str">
            <v>1615</v>
          </cell>
          <cell r="X99" t="str">
            <v>1331</v>
          </cell>
          <cell r="Y99">
            <v>0.75</v>
          </cell>
          <cell r="Z99">
            <v>8054</v>
          </cell>
          <cell r="AA99" t="str">
            <v>3176</v>
          </cell>
          <cell r="AB99" t="str">
            <v>2267</v>
          </cell>
          <cell r="AC99" t="str">
            <v>1701</v>
          </cell>
          <cell r="AD99">
            <v>8.9559999999999995</v>
          </cell>
          <cell r="AO99" t="str">
            <v>190081</v>
          </cell>
          <cell r="AP99">
            <v>300</v>
          </cell>
          <cell r="AQ99">
            <v>127</v>
          </cell>
          <cell r="AR99">
            <v>16</v>
          </cell>
          <cell r="AS99">
            <v>15.2</v>
          </cell>
          <cell r="AT99">
            <v>24.3</v>
          </cell>
          <cell r="AU99">
            <v>8.3000000000000007</v>
          </cell>
          <cell r="AV99">
            <v>0.51900000000000002</v>
          </cell>
          <cell r="AW99">
            <v>2.0750000000000002</v>
          </cell>
          <cell r="AX99">
            <v>140200</v>
          </cell>
          <cell r="AY99">
            <v>1010</v>
          </cell>
          <cell r="AZ99">
            <v>350</v>
          </cell>
          <cell r="BA99">
            <v>470</v>
          </cell>
          <cell r="BB99">
            <v>4.1500000000000004</v>
          </cell>
          <cell r="BC99">
            <v>257000</v>
          </cell>
          <cell r="BD99">
            <v>1930</v>
          </cell>
          <cell r="BE99">
            <v>790</v>
          </cell>
          <cell r="BF99">
            <v>900</v>
          </cell>
          <cell r="BG99">
            <v>6.2249999999999996</v>
          </cell>
          <cell r="BH99">
            <v>357400</v>
          </cell>
          <cell r="BI99">
            <v>2770</v>
          </cell>
          <cell r="BJ99">
            <v>1310</v>
          </cell>
          <cell r="BK99">
            <v>1270</v>
          </cell>
          <cell r="BL99">
            <v>9.1</v>
          </cell>
          <cell r="BM99">
            <v>482200</v>
          </cell>
          <cell r="BN99">
            <v>3790</v>
          </cell>
          <cell r="BO99">
            <v>2170</v>
          </cell>
          <cell r="BP99">
            <v>1720</v>
          </cell>
          <cell r="BQ99">
            <v>6920</v>
          </cell>
        </row>
        <row r="100">
          <cell r="B100" t="str">
            <v>170080</v>
          </cell>
          <cell r="C100">
            <v>34</v>
          </cell>
          <cell r="D100">
            <v>12.3</v>
          </cell>
          <cell r="E100">
            <v>1</v>
          </cell>
          <cell r="G100">
            <v>2.2000000000000002</v>
          </cell>
          <cell r="H100">
            <v>1.2</v>
          </cell>
          <cell r="I100">
            <v>1.2</v>
          </cell>
          <cell r="J100">
            <v>0.3</v>
          </cell>
          <cell r="K100">
            <v>587.20000000000005</v>
          </cell>
          <cell r="L100" t="str">
            <v>938</v>
          </cell>
          <cell r="M100" t="str">
            <v>63</v>
          </cell>
          <cell r="N100" t="str">
            <v>403</v>
          </cell>
          <cell r="O100">
            <v>0.6</v>
          </cell>
          <cell r="P100">
            <v>930</v>
          </cell>
          <cell r="Q100" t="str">
            <v>1751</v>
          </cell>
          <cell r="R100" t="str">
            <v>250</v>
          </cell>
          <cell r="S100" t="str">
            <v>742</v>
          </cell>
          <cell r="T100">
            <v>0.9</v>
          </cell>
          <cell r="U100">
            <v>1110</v>
          </cell>
          <cell r="V100" t="str">
            <v>2439</v>
          </cell>
          <cell r="W100" t="str">
            <v>563</v>
          </cell>
          <cell r="X100" t="str">
            <v>1018</v>
          </cell>
          <cell r="Y100">
            <v>1.2</v>
          </cell>
          <cell r="Z100">
            <v>1208</v>
          </cell>
          <cell r="AA100" t="str">
            <v>3002</v>
          </cell>
          <cell r="AB100" t="str">
            <v>1001</v>
          </cell>
          <cell r="AC100" t="str">
            <v>1231</v>
          </cell>
          <cell r="AD100">
            <v>6.194</v>
          </cell>
          <cell r="AO100" t="str">
            <v>190082</v>
          </cell>
          <cell r="AP100">
            <v>300</v>
          </cell>
          <cell r="AQ100">
            <v>127</v>
          </cell>
          <cell r="AR100">
            <v>17</v>
          </cell>
          <cell r="AS100">
            <v>16.100000000000001</v>
          </cell>
          <cell r="AT100">
            <v>23.8</v>
          </cell>
          <cell r="AU100">
            <v>6.8</v>
          </cell>
          <cell r="AV100">
            <v>0.4</v>
          </cell>
          <cell r="AW100">
            <v>1.7</v>
          </cell>
          <cell r="AX100">
            <v>128400</v>
          </cell>
          <cell r="AY100">
            <v>830</v>
          </cell>
          <cell r="AZ100">
            <v>360</v>
          </cell>
          <cell r="BA100">
            <v>380</v>
          </cell>
          <cell r="BB100">
            <v>3.4</v>
          </cell>
          <cell r="BC100">
            <v>242200</v>
          </cell>
          <cell r="BD100">
            <v>1600</v>
          </cell>
          <cell r="BE100">
            <v>780</v>
          </cell>
          <cell r="BF100">
            <v>730</v>
          </cell>
          <cell r="BG100">
            <v>5.0999999999999996</v>
          </cell>
          <cell r="BH100">
            <v>345500</v>
          </cell>
          <cell r="BI100">
            <v>2310</v>
          </cell>
          <cell r="BJ100">
            <v>1260</v>
          </cell>
          <cell r="BK100">
            <v>1050</v>
          </cell>
          <cell r="BL100">
            <v>7.7</v>
          </cell>
          <cell r="BM100">
            <v>492600</v>
          </cell>
          <cell r="BN100">
            <v>3280</v>
          </cell>
          <cell r="BO100">
            <v>2100</v>
          </cell>
          <cell r="BP100">
            <v>1470</v>
          </cell>
          <cell r="BQ100">
            <v>7330</v>
          </cell>
        </row>
        <row r="101">
          <cell r="B101" t="str">
            <v>180015</v>
          </cell>
          <cell r="C101">
            <v>34</v>
          </cell>
          <cell r="D101">
            <v>12.3</v>
          </cell>
          <cell r="E101">
            <v>1.25</v>
          </cell>
          <cell r="G101">
            <v>2.4500000000000002</v>
          </cell>
          <cell r="H101">
            <v>1.2</v>
          </cell>
          <cell r="I101">
            <v>0.96</v>
          </cell>
          <cell r="J101">
            <v>0.3</v>
          </cell>
          <cell r="K101">
            <v>946.4</v>
          </cell>
          <cell r="L101" t="str">
            <v>1063</v>
          </cell>
          <cell r="M101" t="str">
            <v>188</v>
          </cell>
          <cell r="N101" t="str">
            <v>448</v>
          </cell>
          <cell r="O101">
            <v>0.6</v>
          </cell>
          <cell r="P101">
            <v>1587</v>
          </cell>
          <cell r="Q101" t="str">
            <v>2001</v>
          </cell>
          <cell r="R101" t="str">
            <v>500</v>
          </cell>
          <cell r="S101" t="str">
            <v>833</v>
          </cell>
          <cell r="T101">
            <v>0.9</v>
          </cell>
          <cell r="U101">
            <v>2024</v>
          </cell>
          <cell r="V101" t="str">
            <v>2814</v>
          </cell>
          <cell r="W101" t="str">
            <v>938</v>
          </cell>
          <cell r="X101" t="str">
            <v>1154</v>
          </cell>
          <cell r="Y101">
            <v>1.2</v>
          </cell>
          <cell r="Z101">
            <v>2359</v>
          </cell>
          <cell r="AA101" t="str">
            <v>3502</v>
          </cell>
          <cell r="AB101" t="str">
            <v>1501</v>
          </cell>
          <cell r="AC101" t="str">
            <v>1412</v>
          </cell>
          <cell r="AD101">
            <v>7.7430000000000003</v>
          </cell>
          <cell r="AO101" t="str">
            <v>190083</v>
          </cell>
          <cell r="AP101">
            <v>300</v>
          </cell>
          <cell r="AQ101">
            <v>127</v>
          </cell>
          <cell r="AR101">
            <v>17.399999999999999</v>
          </cell>
          <cell r="AS101">
            <v>16.45</v>
          </cell>
          <cell r="AT101">
            <v>22.65</v>
          </cell>
          <cell r="AU101">
            <v>5.25</v>
          </cell>
          <cell r="AV101">
            <v>0.30199999999999999</v>
          </cell>
          <cell r="AW101">
            <v>1.3129999999999999</v>
          </cell>
          <cell r="AX101">
            <v>101100</v>
          </cell>
          <cell r="AY101">
            <v>620</v>
          </cell>
          <cell r="AZ101">
            <v>320</v>
          </cell>
          <cell r="BA101">
            <v>280</v>
          </cell>
          <cell r="BB101">
            <v>2.625</v>
          </cell>
          <cell r="BC101">
            <v>194800</v>
          </cell>
          <cell r="BD101">
            <v>1200</v>
          </cell>
          <cell r="BE101">
            <v>690</v>
          </cell>
          <cell r="BF101">
            <v>550</v>
          </cell>
          <cell r="BG101">
            <v>3.9380000000000002</v>
          </cell>
          <cell r="BH101">
            <v>283000</v>
          </cell>
          <cell r="BI101">
            <v>1750</v>
          </cell>
          <cell r="BJ101">
            <v>1080</v>
          </cell>
          <cell r="BK101">
            <v>790</v>
          </cell>
          <cell r="BL101">
            <v>6.2</v>
          </cell>
          <cell r="BM101">
            <v>428200</v>
          </cell>
          <cell r="BN101">
            <v>2620</v>
          </cell>
          <cell r="BO101">
            <v>1840</v>
          </cell>
          <cell r="BP101">
            <v>1160</v>
          </cell>
          <cell r="BQ101">
            <v>7490</v>
          </cell>
        </row>
        <row r="102">
          <cell r="B102" t="str">
            <v>180016</v>
          </cell>
          <cell r="C102">
            <v>34</v>
          </cell>
          <cell r="D102">
            <v>12.3</v>
          </cell>
          <cell r="E102">
            <v>1.5</v>
          </cell>
          <cell r="G102">
            <v>2.7</v>
          </cell>
          <cell r="H102">
            <v>1.2</v>
          </cell>
          <cell r="I102">
            <v>0.8</v>
          </cell>
          <cell r="J102">
            <v>0.3</v>
          </cell>
          <cell r="K102">
            <v>1447</v>
          </cell>
          <cell r="L102" t="str">
            <v>1188</v>
          </cell>
          <cell r="M102" t="str">
            <v>313</v>
          </cell>
          <cell r="N102" t="str">
            <v>493</v>
          </cell>
          <cell r="O102">
            <v>6</v>
          </cell>
          <cell r="P102">
            <v>2527</v>
          </cell>
          <cell r="Q102" t="str">
            <v>2251</v>
          </cell>
          <cell r="R102" t="str">
            <v>750</v>
          </cell>
          <cell r="S102" t="str">
            <v>923</v>
          </cell>
          <cell r="T102">
            <v>0.9</v>
          </cell>
          <cell r="U102">
            <v>3363</v>
          </cell>
          <cell r="V102" t="str">
            <v>3190</v>
          </cell>
          <cell r="W102" t="str">
            <v>1313</v>
          </cell>
          <cell r="X102" t="str">
            <v>1290</v>
          </cell>
          <cell r="Y102">
            <v>1.2</v>
          </cell>
          <cell r="Z102">
            <v>4076</v>
          </cell>
          <cell r="AA102" t="str">
            <v>4003</v>
          </cell>
          <cell r="AB102" t="str">
            <v>2001</v>
          </cell>
          <cell r="AC102" t="str">
            <v>1593</v>
          </cell>
          <cell r="AD102">
            <v>9.2799999999999994</v>
          </cell>
          <cell r="AO102" t="str">
            <v>190064</v>
          </cell>
          <cell r="AP102">
            <v>280</v>
          </cell>
          <cell r="AQ102">
            <v>127</v>
          </cell>
          <cell r="AR102">
            <v>12</v>
          </cell>
          <cell r="AS102">
            <v>11.4</v>
          </cell>
          <cell r="AT102">
            <v>21.4</v>
          </cell>
          <cell r="AU102">
            <v>9.4</v>
          </cell>
          <cell r="AV102">
            <v>0.78300000000000003</v>
          </cell>
          <cell r="AW102">
            <v>2.35</v>
          </cell>
          <cell r="AX102">
            <v>95400</v>
          </cell>
          <cell r="AY102">
            <v>1110</v>
          </cell>
          <cell r="AZ102">
            <v>190</v>
          </cell>
          <cell r="BA102">
            <v>560</v>
          </cell>
          <cell r="BB102">
            <v>4.7</v>
          </cell>
          <cell r="BC102">
            <v>163100</v>
          </cell>
          <cell r="BD102">
            <v>2090</v>
          </cell>
          <cell r="BE102">
            <v>500</v>
          </cell>
          <cell r="BF102">
            <v>1060</v>
          </cell>
          <cell r="BG102">
            <v>7.05</v>
          </cell>
          <cell r="BH102">
            <v>211600</v>
          </cell>
          <cell r="BI102">
            <v>2950</v>
          </cell>
          <cell r="BJ102">
            <v>940</v>
          </cell>
          <cell r="BK102">
            <v>1480</v>
          </cell>
          <cell r="BL102">
            <v>10</v>
          </cell>
          <cell r="BM102">
            <v>258300</v>
          </cell>
          <cell r="BN102">
            <v>3860</v>
          </cell>
          <cell r="BO102">
            <v>1650</v>
          </cell>
          <cell r="BP102">
            <v>1900</v>
          </cell>
          <cell r="BQ102">
            <v>4380</v>
          </cell>
        </row>
        <row r="103">
          <cell r="B103" t="str">
            <v>180017</v>
          </cell>
          <cell r="C103">
            <v>34</v>
          </cell>
          <cell r="D103">
            <v>14.3</v>
          </cell>
          <cell r="E103">
            <v>1.25</v>
          </cell>
          <cell r="G103">
            <v>2.4</v>
          </cell>
          <cell r="H103">
            <v>1.1499999999999999</v>
          </cell>
          <cell r="I103">
            <v>0.92</v>
          </cell>
          <cell r="J103">
            <v>0.28699999999999998</v>
          </cell>
          <cell r="K103">
            <v>912.8</v>
          </cell>
          <cell r="L103" t="str">
            <v>964</v>
          </cell>
          <cell r="M103" t="str">
            <v>177</v>
          </cell>
          <cell r="N103" t="str">
            <v>461</v>
          </cell>
          <cell r="O103">
            <v>0.57499999999999996</v>
          </cell>
          <cell r="P103">
            <v>1546</v>
          </cell>
          <cell r="Q103" t="str">
            <v>1816</v>
          </cell>
          <cell r="R103" t="str">
            <v>466</v>
          </cell>
          <cell r="S103" t="str">
            <v>858</v>
          </cell>
          <cell r="T103">
            <v>0.86199999999999999</v>
          </cell>
          <cell r="U103">
            <v>1993</v>
          </cell>
          <cell r="V103" t="str">
            <v>2555</v>
          </cell>
          <cell r="W103" t="str">
            <v>868</v>
          </cell>
          <cell r="X103" t="str">
            <v>1193</v>
          </cell>
          <cell r="Y103">
            <v>1.1499999999999999</v>
          </cell>
          <cell r="Z103">
            <v>2347</v>
          </cell>
          <cell r="AA103" t="str">
            <v>3182</v>
          </cell>
          <cell r="AB103" t="str">
            <v>1382</v>
          </cell>
          <cell r="AC103" t="str">
            <v>1464</v>
          </cell>
          <cell r="AD103">
            <v>7.33</v>
          </cell>
          <cell r="AO103" t="str">
            <v>190065</v>
          </cell>
          <cell r="AP103">
            <v>280</v>
          </cell>
          <cell r="AQ103">
            <v>127</v>
          </cell>
          <cell r="AR103">
            <v>19</v>
          </cell>
          <cell r="AS103">
            <v>18</v>
          </cell>
          <cell r="AT103">
            <v>25</v>
          </cell>
          <cell r="AU103">
            <v>6</v>
          </cell>
          <cell r="AV103">
            <v>0.316</v>
          </cell>
          <cell r="AW103">
            <v>1.5</v>
          </cell>
          <cell r="AX103">
            <v>178200</v>
          </cell>
          <cell r="AY103">
            <v>880</v>
          </cell>
          <cell r="AZ103">
            <v>450</v>
          </cell>
          <cell r="BA103">
            <v>430</v>
          </cell>
          <cell r="BB103">
            <v>3</v>
          </cell>
          <cell r="BC103">
            <v>342600</v>
          </cell>
          <cell r="BD103">
            <v>1710</v>
          </cell>
          <cell r="BE103">
            <v>950</v>
          </cell>
          <cell r="BF103">
            <v>830</v>
          </cell>
          <cell r="BG103">
            <v>4.5</v>
          </cell>
          <cell r="BH103">
            <v>496800</v>
          </cell>
          <cell r="BI103">
            <v>2490</v>
          </cell>
          <cell r="BJ103">
            <v>1510</v>
          </cell>
          <cell r="BK103">
            <v>1200</v>
          </cell>
          <cell r="BL103">
            <v>7</v>
          </cell>
          <cell r="BM103">
            <v>741600</v>
          </cell>
          <cell r="BN103">
            <v>3670</v>
          </cell>
          <cell r="BO103">
            <v>2550</v>
          </cell>
          <cell r="BP103">
            <v>1740</v>
          </cell>
          <cell r="BQ103">
            <v>6910</v>
          </cell>
        </row>
        <row r="104">
          <cell r="B104" t="str">
            <v>180018</v>
          </cell>
          <cell r="C104">
            <v>34</v>
          </cell>
          <cell r="D104">
            <v>14.3</v>
          </cell>
          <cell r="E104">
            <v>1.5</v>
          </cell>
          <cell r="G104">
            <v>2.5499999999999998</v>
          </cell>
          <cell r="H104">
            <v>1.05</v>
          </cell>
          <cell r="I104">
            <v>0.7</v>
          </cell>
          <cell r="J104">
            <v>0.26200000000000001</v>
          </cell>
          <cell r="K104">
            <v>1224</v>
          </cell>
          <cell r="L104" t="str">
            <v>953</v>
          </cell>
          <cell r="M104" t="str">
            <v>297</v>
          </cell>
          <cell r="N104" t="str">
            <v>447</v>
          </cell>
          <cell r="O104">
            <v>0.52500000000000002</v>
          </cell>
          <cell r="P104">
            <v>2192</v>
          </cell>
          <cell r="Q104" t="str">
            <v>1813</v>
          </cell>
          <cell r="R104" t="str">
            <v>687</v>
          </cell>
          <cell r="S104" t="str">
            <v>841</v>
          </cell>
          <cell r="T104">
            <v>0.78700000000000003</v>
          </cell>
          <cell r="U104">
            <v>2990</v>
          </cell>
          <cell r="V104" t="str">
            <v>2579</v>
          </cell>
          <cell r="W104" t="str">
            <v>1172</v>
          </cell>
          <cell r="X104" t="str">
            <v>1183</v>
          </cell>
          <cell r="Y104">
            <v>1.05</v>
          </cell>
          <cell r="Z104">
            <v>3704</v>
          </cell>
          <cell r="AA104" t="str">
            <v>3250</v>
          </cell>
          <cell r="AB104" t="str">
            <v>1750</v>
          </cell>
          <cell r="AC104" t="str">
            <v>1472</v>
          </cell>
          <cell r="AD104">
            <v>8.7989999999999995</v>
          </cell>
          <cell r="AO104" t="str">
            <v>190062</v>
          </cell>
          <cell r="AP104">
            <v>270</v>
          </cell>
          <cell r="AQ104">
            <v>127</v>
          </cell>
          <cell r="AR104">
            <v>10.65</v>
          </cell>
          <cell r="AS104">
            <v>10</v>
          </cell>
          <cell r="AT104">
            <v>18</v>
          </cell>
          <cell r="AU104">
            <v>7.35</v>
          </cell>
          <cell r="AV104">
            <v>0.69</v>
          </cell>
          <cell r="AW104">
            <v>1.8380000000000001</v>
          </cell>
          <cell r="AX104">
            <v>53800</v>
          </cell>
          <cell r="AY104">
            <v>800</v>
          </cell>
          <cell r="AZ104">
            <v>160</v>
          </cell>
          <cell r="BA104">
            <v>420</v>
          </cell>
          <cell r="BB104">
            <v>3.6749999999999998</v>
          </cell>
          <cell r="BC104">
            <v>93700</v>
          </cell>
          <cell r="BD104">
            <v>1520</v>
          </cell>
          <cell r="BE104">
            <v>410</v>
          </cell>
          <cell r="BF104">
            <v>790</v>
          </cell>
          <cell r="BG104">
            <v>5.5129999999999999</v>
          </cell>
          <cell r="BH104">
            <v>123900</v>
          </cell>
          <cell r="BI104">
            <v>2150</v>
          </cell>
          <cell r="BJ104">
            <v>740</v>
          </cell>
          <cell r="BK104">
            <v>1110</v>
          </cell>
          <cell r="BL104">
            <v>8</v>
          </cell>
          <cell r="BM104">
            <v>156700</v>
          </cell>
          <cell r="BN104">
            <v>2880</v>
          </cell>
          <cell r="BO104">
            <v>1320</v>
          </cell>
          <cell r="BP104">
            <v>1460</v>
          </cell>
          <cell r="BQ104">
            <v>3500</v>
          </cell>
        </row>
        <row r="105">
          <cell r="B105" t="str">
            <v>180019</v>
          </cell>
          <cell r="C105">
            <v>34</v>
          </cell>
          <cell r="D105">
            <v>16.3</v>
          </cell>
          <cell r="E105">
            <v>1.5</v>
          </cell>
          <cell r="G105">
            <v>2.5499999999999998</v>
          </cell>
          <cell r="H105">
            <v>1.05</v>
          </cell>
          <cell r="I105">
            <v>0.7</v>
          </cell>
          <cell r="J105">
            <v>0.26200000000000001</v>
          </cell>
          <cell r="K105">
            <v>1291</v>
          </cell>
          <cell r="L105" t="str">
            <v>942</v>
          </cell>
          <cell r="M105" t="str">
            <v>283</v>
          </cell>
          <cell r="N105" t="str">
            <v>495</v>
          </cell>
          <cell r="O105">
            <v>0.52500000000000002</v>
          </cell>
          <cell r="P105">
            <v>2313</v>
          </cell>
          <cell r="Q105" t="str">
            <v>1790</v>
          </cell>
          <cell r="R105" t="str">
            <v>660</v>
          </cell>
          <cell r="S105" t="str">
            <v>933</v>
          </cell>
          <cell r="T105">
            <v>0.78700000000000003</v>
          </cell>
          <cell r="U105">
            <v>3155</v>
          </cell>
          <cell r="V105" t="str">
            <v>2543</v>
          </cell>
          <cell r="W105" t="str">
            <v>1131</v>
          </cell>
          <cell r="X105" t="str">
            <v>1313</v>
          </cell>
          <cell r="Y105">
            <v>1.05</v>
          </cell>
          <cell r="Z105">
            <v>3908</v>
          </cell>
          <cell r="AA105" t="str">
            <v>3203</v>
          </cell>
          <cell r="AB105" t="str">
            <v>1696</v>
          </cell>
          <cell r="AC105" t="str">
            <v>1635</v>
          </cell>
          <cell r="AD105">
            <v>8.2330000000000005</v>
          </cell>
          <cell r="AO105" t="str">
            <v>190035</v>
          </cell>
          <cell r="AP105">
            <v>250</v>
          </cell>
          <cell r="AQ105">
            <v>127</v>
          </cell>
          <cell r="AR105">
            <v>7</v>
          </cell>
          <cell r="AS105">
            <v>6.7</v>
          </cell>
          <cell r="AT105">
            <v>14.8</v>
          </cell>
          <cell r="AU105">
            <v>7.8</v>
          </cell>
          <cell r="AV105">
            <v>1.1140000000000001</v>
          </cell>
          <cell r="AW105">
            <v>1.95</v>
          </cell>
          <cell r="AX105">
            <v>26895</v>
          </cell>
          <cell r="AY105" t="str">
            <v>767</v>
          </cell>
          <cell r="AZ105" t="str">
            <v>10</v>
          </cell>
          <cell r="BA105" t="str">
            <v>438</v>
          </cell>
          <cell r="BB105">
            <v>3.9</v>
          </cell>
          <cell r="BC105">
            <v>42527</v>
          </cell>
          <cell r="BD105" t="str">
            <v>1430</v>
          </cell>
          <cell r="BE105" t="str">
            <v>123</v>
          </cell>
          <cell r="BF105" t="str">
            <v>810</v>
          </cell>
          <cell r="BG105">
            <v>5.85</v>
          </cell>
          <cell r="BH105">
            <v>50466</v>
          </cell>
          <cell r="BI105" t="str">
            <v>1989</v>
          </cell>
          <cell r="BJ105" t="str">
            <v>340</v>
          </cell>
          <cell r="BK105" t="str">
            <v>1116</v>
          </cell>
          <cell r="BL105">
            <v>8.1</v>
          </cell>
          <cell r="BM105">
            <v>54733</v>
          </cell>
          <cell r="BN105" t="str">
            <v>2506</v>
          </cell>
          <cell r="BO105" t="str">
            <v>718</v>
          </cell>
          <cell r="BP105" t="str">
            <v>1388</v>
          </cell>
          <cell r="BQ105">
            <v>1915</v>
          </cell>
        </row>
        <row r="106">
          <cell r="B106" t="str">
            <v>180020</v>
          </cell>
          <cell r="C106">
            <v>34</v>
          </cell>
          <cell r="D106">
            <v>16.3</v>
          </cell>
          <cell r="E106">
            <v>2</v>
          </cell>
          <cell r="G106">
            <v>2.85</v>
          </cell>
          <cell r="H106">
            <v>0.85</v>
          </cell>
          <cell r="I106">
            <v>0.42499999999999999</v>
          </cell>
          <cell r="J106">
            <v>0.21199999999999999</v>
          </cell>
          <cell r="K106">
            <v>2097</v>
          </cell>
          <cell r="L106" t="str">
            <v>877</v>
          </cell>
          <cell r="M106" t="str">
            <v>445</v>
          </cell>
          <cell r="N106" t="str">
            <v>449</v>
          </cell>
          <cell r="O106">
            <v>0.42499999999999999</v>
          </cell>
          <cell r="P106">
            <v>4003</v>
          </cell>
          <cell r="Q106" t="str">
            <v>1692</v>
          </cell>
          <cell r="R106" t="str">
            <v>952</v>
          </cell>
          <cell r="S106" t="str">
            <v>860</v>
          </cell>
          <cell r="T106">
            <v>0.63700000000000001</v>
          </cell>
          <cell r="U106">
            <v>5783</v>
          </cell>
          <cell r="V106" t="str">
            <v>2446</v>
          </cell>
          <cell r="W106" t="str">
            <v>1520</v>
          </cell>
          <cell r="X106" t="str">
            <v>1234</v>
          </cell>
          <cell r="Y106">
            <v>0.85</v>
          </cell>
          <cell r="Z106">
            <v>7498</v>
          </cell>
          <cell r="AA106" t="str">
            <v>3138</v>
          </cell>
          <cell r="AB106" t="str">
            <v>2150</v>
          </cell>
          <cell r="AC106" t="str">
            <v>1570</v>
          </cell>
          <cell r="AD106">
            <v>10.978</v>
          </cell>
          <cell r="AO106" t="str">
            <v>190050</v>
          </cell>
          <cell r="AP106">
            <v>250</v>
          </cell>
          <cell r="AQ106">
            <v>127</v>
          </cell>
          <cell r="AR106">
            <v>7.5</v>
          </cell>
          <cell r="AS106">
            <v>7</v>
          </cell>
          <cell r="AT106">
            <v>16.5</v>
          </cell>
          <cell r="AU106">
            <v>9</v>
          </cell>
          <cell r="AV106">
            <v>1.2</v>
          </cell>
          <cell r="AW106">
            <v>2.25</v>
          </cell>
          <cell r="AX106">
            <v>41900</v>
          </cell>
          <cell r="AY106">
            <v>1000</v>
          </cell>
          <cell r="AZ106">
            <v>53</v>
          </cell>
          <cell r="BA106">
            <v>580</v>
          </cell>
          <cell r="BB106">
            <v>4.5</v>
          </cell>
          <cell r="BC106">
            <v>64400</v>
          </cell>
          <cell r="BD106">
            <v>1860</v>
          </cell>
          <cell r="BE106">
            <v>40</v>
          </cell>
          <cell r="BF106">
            <v>1060</v>
          </cell>
          <cell r="BG106">
            <v>6.75</v>
          </cell>
          <cell r="BH106">
            <v>73500</v>
          </cell>
          <cell r="BI106">
            <v>2580</v>
          </cell>
          <cell r="BJ106">
            <v>270</v>
          </cell>
          <cell r="BK106">
            <v>1460</v>
          </cell>
          <cell r="BL106">
            <v>9.5</v>
          </cell>
          <cell r="BM106">
            <v>75100</v>
          </cell>
          <cell r="BN106">
            <v>3260</v>
          </cell>
          <cell r="BO106">
            <v>740</v>
          </cell>
          <cell r="BP106">
            <v>1820</v>
          </cell>
          <cell r="BQ106">
            <v>2000</v>
          </cell>
        </row>
        <row r="107">
          <cell r="B107" t="str">
            <v>170081</v>
          </cell>
          <cell r="C107">
            <v>35.5</v>
          </cell>
          <cell r="D107">
            <v>18.3</v>
          </cell>
          <cell r="E107">
            <v>0.9</v>
          </cell>
          <cell r="G107">
            <v>2.0499999999999998</v>
          </cell>
          <cell r="H107">
            <v>1.1499999999999999</v>
          </cell>
          <cell r="I107">
            <v>1.2769999999999999</v>
          </cell>
          <cell r="J107">
            <v>0.28699999999999998</v>
          </cell>
          <cell r="K107">
            <v>457.7</v>
          </cell>
          <cell r="L107" t="str">
            <v>737</v>
          </cell>
          <cell r="M107" t="str">
            <v>2</v>
          </cell>
          <cell r="N107" t="str">
            <v>427</v>
          </cell>
          <cell r="O107">
            <v>0.57499999999999996</v>
          </cell>
          <cell r="P107">
            <v>712.4</v>
          </cell>
          <cell r="Q107" t="str">
            <v>1370</v>
          </cell>
          <cell r="R107" t="str">
            <v>108</v>
          </cell>
          <cell r="S107" t="str">
            <v>786</v>
          </cell>
          <cell r="T107">
            <v>0.86199999999999999</v>
          </cell>
          <cell r="U107">
            <v>831.9</v>
          </cell>
          <cell r="V107" t="str">
            <v>1897</v>
          </cell>
          <cell r="W107" t="str">
            <v>320</v>
          </cell>
          <cell r="X107" t="str">
            <v>1078</v>
          </cell>
          <cell r="Y107">
            <v>1.1499999999999999</v>
          </cell>
          <cell r="Z107">
            <v>883.8</v>
          </cell>
          <cell r="AA107" t="str">
            <v>2319</v>
          </cell>
          <cell r="AB107" t="str">
            <v>637</v>
          </cell>
          <cell r="AC107" t="str">
            <v>1302</v>
          </cell>
          <cell r="AD107">
            <v>5.1340000000000003</v>
          </cell>
          <cell r="AO107" t="str">
            <v>190036</v>
          </cell>
          <cell r="AP107">
            <v>250</v>
          </cell>
          <cell r="AQ107">
            <v>127</v>
          </cell>
          <cell r="AR107">
            <v>8</v>
          </cell>
          <cell r="AS107">
            <v>7.5</v>
          </cell>
          <cell r="AT107">
            <v>16</v>
          </cell>
          <cell r="AU107">
            <v>8</v>
          </cell>
          <cell r="AV107">
            <v>1</v>
          </cell>
          <cell r="AW107">
            <v>2</v>
          </cell>
          <cell r="AX107">
            <v>38439</v>
          </cell>
          <cell r="AY107" t="str">
            <v>877</v>
          </cell>
          <cell r="AZ107" t="str">
            <v>30</v>
          </cell>
          <cell r="BA107" t="str">
            <v>500</v>
          </cell>
          <cell r="BB107">
            <v>4</v>
          </cell>
          <cell r="BC107">
            <v>61836</v>
          </cell>
          <cell r="BD107" t="str">
            <v>1641</v>
          </cell>
          <cell r="BE107" t="str">
            <v>173</v>
          </cell>
          <cell r="BF107" t="str">
            <v>928</v>
          </cell>
          <cell r="BG107">
            <v>6</v>
          </cell>
          <cell r="BH107">
            <v>74819</v>
          </cell>
          <cell r="BI107" t="str">
            <v>2292</v>
          </cell>
          <cell r="BJ107" t="str">
            <v>429</v>
          </cell>
          <cell r="BK107" t="str">
            <v>1284</v>
          </cell>
          <cell r="BL107">
            <v>8.5</v>
          </cell>
          <cell r="BM107">
            <v>83455</v>
          </cell>
          <cell r="BN107" t="str">
            <v>2947</v>
          </cell>
          <cell r="BO107" t="str">
            <v>908</v>
          </cell>
          <cell r="BP107" t="str">
            <v>1628</v>
          </cell>
          <cell r="BQ107">
            <v>2144</v>
          </cell>
        </row>
        <row r="108">
          <cell r="B108" t="str">
            <v>180021</v>
          </cell>
          <cell r="C108">
            <v>35.5</v>
          </cell>
          <cell r="D108">
            <v>18.3</v>
          </cell>
          <cell r="E108">
            <v>1.25</v>
          </cell>
          <cell r="G108">
            <v>2.25</v>
          </cell>
          <cell r="H108">
            <v>1</v>
          </cell>
          <cell r="I108">
            <v>0.8</v>
          </cell>
          <cell r="J108">
            <v>0.25</v>
          </cell>
          <cell r="K108">
            <v>730.9</v>
          </cell>
          <cell r="L108" t="str">
            <v>724</v>
          </cell>
          <cell r="M108" t="str">
            <v>168</v>
          </cell>
          <cell r="N108" t="str">
            <v>409</v>
          </cell>
          <cell r="O108">
            <v>0.5</v>
          </cell>
          <cell r="P108">
            <v>1277</v>
          </cell>
          <cell r="Q108" t="str">
            <v>1369</v>
          </cell>
          <cell r="R108" t="str">
            <v>416</v>
          </cell>
          <cell r="S108" t="str">
            <v>766</v>
          </cell>
          <cell r="T108">
            <v>0.75</v>
          </cell>
          <cell r="U108">
            <v>1699</v>
          </cell>
          <cell r="V108" t="str">
            <v>1935</v>
          </cell>
          <cell r="W108" t="str">
            <v>743</v>
          </cell>
          <cell r="X108" t="str">
            <v>1073</v>
          </cell>
          <cell r="Y108">
            <v>1</v>
          </cell>
          <cell r="Z108">
            <v>2059</v>
          </cell>
          <cell r="AA108" t="str">
            <v>2421</v>
          </cell>
          <cell r="AB108" t="str">
            <v>1149</v>
          </cell>
          <cell r="AC108" t="str">
            <v>1329</v>
          </cell>
          <cell r="AD108">
            <v>7.1310000000000002</v>
          </cell>
          <cell r="AO108" t="str">
            <v>190051</v>
          </cell>
          <cell r="AP108">
            <v>250</v>
          </cell>
          <cell r="AQ108">
            <v>127</v>
          </cell>
          <cell r="AR108">
            <v>9</v>
          </cell>
          <cell r="AS108">
            <v>8.4499999999999993</v>
          </cell>
          <cell r="AT108">
            <v>16.600000000000001</v>
          </cell>
          <cell r="AU108">
            <v>7.6</v>
          </cell>
          <cell r="AV108">
            <v>0.84399999999999997</v>
          </cell>
          <cell r="AW108">
            <v>1.9</v>
          </cell>
          <cell r="AX108">
            <v>45900</v>
          </cell>
          <cell r="AY108">
            <v>880</v>
          </cell>
          <cell r="AZ108">
            <v>98</v>
          </cell>
          <cell r="BA108">
            <v>500</v>
          </cell>
          <cell r="BB108">
            <v>3.8</v>
          </cell>
          <cell r="BC108">
            <v>76800</v>
          </cell>
          <cell r="BD108">
            <v>1650</v>
          </cell>
          <cell r="BE108">
            <v>300</v>
          </cell>
          <cell r="BF108">
            <v>930</v>
          </cell>
          <cell r="BG108">
            <v>5.7</v>
          </cell>
          <cell r="BH108">
            <v>97300</v>
          </cell>
          <cell r="BI108">
            <v>2330</v>
          </cell>
          <cell r="BJ108">
            <v>600</v>
          </cell>
          <cell r="BK108">
            <v>1290</v>
          </cell>
          <cell r="BL108">
            <v>8.15</v>
          </cell>
          <cell r="BM108">
            <v>115600</v>
          </cell>
          <cell r="BN108">
            <v>3040</v>
          </cell>
          <cell r="BO108">
            <v>1150</v>
          </cell>
          <cell r="BP108">
            <v>1670</v>
          </cell>
          <cell r="BQ108">
            <v>2420</v>
          </cell>
        </row>
        <row r="109">
          <cell r="B109" t="str">
            <v>180022</v>
          </cell>
          <cell r="C109">
            <v>35.5</v>
          </cell>
          <cell r="D109">
            <v>18.3</v>
          </cell>
          <cell r="E109">
            <v>2</v>
          </cell>
          <cell r="G109">
            <v>2.8</v>
          </cell>
          <cell r="H109">
            <v>0.8</v>
          </cell>
          <cell r="I109">
            <v>0.4</v>
          </cell>
          <cell r="J109">
            <v>0.2</v>
          </cell>
          <cell r="K109">
            <v>1864</v>
          </cell>
          <cell r="L109" t="str">
            <v>749</v>
          </cell>
          <cell r="M109" t="str">
            <v>393</v>
          </cell>
          <cell r="N109" t="str">
            <v>409</v>
          </cell>
          <cell r="O109">
            <v>0.4</v>
          </cell>
          <cell r="P109">
            <v>3576</v>
          </cell>
          <cell r="Q109" t="str">
            <v>1448</v>
          </cell>
          <cell r="R109" t="str">
            <v>837</v>
          </cell>
          <cell r="S109" t="str">
            <v>785</v>
          </cell>
          <cell r="T109">
            <v>0.6</v>
          </cell>
          <cell r="U109">
            <v>5187</v>
          </cell>
          <cell r="V109" t="str">
            <v>2095</v>
          </cell>
          <cell r="W109" t="str">
            <v>1332</v>
          </cell>
          <cell r="X109" t="str">
            <v>1128</v>
          </cell>
          <cell r="Y109">
            <v>0.8</v>
          </cell>
          <cell r="Z109">
            <v>6747</v>
          </cell>
          <cell r="AA109" t="str">
            <v>2692</v>
          </cell>
          <cell r="AB109" t="str">
            <v>1878</v>
          </cell>
          <cell r="AC109" t="str">
            <v>1439</v>
          </cell>
          <cell r="AD109">
            <v>11.41</v>
          </cell>
          <cell r="AO109" t="str">
            <v>190052</v>
          </cell>
          <cell r="AP109">
            <v>250</v>
          </cell>
          <cell r="AQ109">
            <v>127</v>
          </cell>
          <cell r="AR109">
            <v>9.1999999999999993</v>
          </cell>
          <cell r="AS109">
            <v>8.6</v>
          </cell>
          <cell r="AT109">
            <v>17.399999999999999</v>
          </cell>
          <cell r="AU109">
            <v>8.1999999999999993</v>
          </cell>
          <cell r="AV109">
            <v>0.89100000000000001</v>
          </cell>
          <cell r="AW109">
            <v>2.0499999999999998</v>
          </cell>
          <cell r="AX109">
            <v>55200</v>
          </cell>
          <cell r="AY109">
            <v>990</v>
          </cell>
          <cell r="AZ109">
            <v>80</v>
          </cell>
          <cell r="BA109">
            <v>560</v>
          </cell>
          <cell r="BB109">
            <v>4.0999999999999996</v>
          </cell>
          <cell r="BC109">
            <v>91000</v>
          </cell>
          <cell r="BD109">
            <v>1860</v>
          </cell>
          <cell r="BE109">
            <v>280</v>
          </cell>
          <cell r="BF109">
            <v>1050</v>
          </cell>
          <cell r="BG109">
            <v>6.15</v>
          </cell>
          <cell r="BH109">
            <v>113400</v>
          </cell>
          <cell r="BI109">
            <v>2620</v>
          </cell>
          <cell r="BJ109">
            <v>600</v>
          </cell>
          <cell r="BK109">
            <v>1460</v>
          </cell>
          <cell r="BL109">
            <v>8.8000000000000007</v>
          </cell>
          <cell r="BM109">
            <v>132000</v>
          </cell>
          <cell r="BN109">
            <v>3410</v>
          </cell>
          <cell r="BO109">
            <v>1200</v>
          </cell>
          <cell r="BP109">
            <v>1870</v>
          </cell>
          <cell r="BQ109">
            <v>2460</v>
          </cell>
        </row>
        <row r="110">
          <cell r="B110" t="str">
            <v>180023</v>
          </cell>
          <cell r="C110">
            <v>40</v>
          </cell>
          <cell r="D110">
            <v>14.3</v>
          </cell>
          <cell r="E110">
            <v>1.25</v>
          </cell>
          <cell r="G110">
            <v>2.65</v>
          </cell>
          <cell r="H110">
            <v>1.4</v>
          </cell>
          <cell r="I110">
            <v>1.1200000000000001</v>
          </cell>
          <cell r="J110">
            <v>0.35</v>
          </cell>
          <cell r="K110">
            <v>904.4</v>
          </cell>
          <cell r="L110" t="str">
            <v>961</v>
          </cell>
          <cell r="M110" t="str">
            <v>98</v>
          </cell>
          <cell r="N110" t="str">
            <v>406</v>
          </cell>
          <cell r="O110">
            <v>0.7</v>
          </cell>
          <cell r="P110">
            <v>1459</v>
          </cell>
          <cell r="Q110" t="str">
            <v>1799</v>
          </cell>
          <cell r="R110" t="str">
            <v>319</v>
          </cell>
          <cell r="S110" t="str">
            <v>750</v>
          </cell>
          <cell r="T110">
            <v>1.05</v>
          </cell>
          <cell r="U110">
            <v>1780</v>
          </cell>
          <cell r="V110" t="str">
            <v>2514</v>
          </cell>
          <cell r="W110" t="str">
            <v>664</v>
          </cell>
          <cell r="X110" t="str">
            <v>1033</v>
          </cell>
          <cell r="Y110">
            <v>1.4</v>
          </cell>
          <cell r="Z110">
            <v>1984</v>
          </cell>
          <cell r="AA110" t="str">
            <v>3105</v>
          </cell>
          <cell r="AB110" t="str">
            <v>1132</v>
          </cell>
          <cell r="AC110" t="str">
            <v>1253</v>
          </cell>
          <cell r="AD110">
            <v>10.755000000000001</v>
          </cell>
          <cell r="AO110" t="str">
            <v>190037</v>
          </cell>
          <cell r="AP110">
            <v>250</v>
          </cell>
          <cell r="AQ110">
            <v>127</v>
          </cell>
          <cell r="AR110">
            <v>10</v>
          </cell>
          <cell r="AS110">
            <v>9.4</v>
          </cell>
          <cell r="AT110">
            <v>17</v>
          </cell>
          <cell r="AU110">
            <v>7</v>
          </cell>
          <cell r="AV110">
            <v>0.7</v>
          </cell>
          <cell r="AW110">
            <v>1.75</v>
          </cell>
          <cell r="AX110">
            <v>51871</v>
          </cell>
          <cell r="AY110" t="str">
            <v>842</v>
          </cell>
          <cell r="AZ110" t="str">
            <v>163</v>
          </cell>
          <cell r="BA110" t="str">
            <v>471</v>
          </cell>
          <cell r="BB110">
            <v>3.5</v>
          </cell>
          <cell r="BC110">
            <v>90206</v>
          </cell>
          <cell r="BD110" t="str">
            <v>1595</v>
          </cell>
          <cell r="BE110" t="str">
            <v>415</v>
          </cell>
          <cell r="BF110" t="str">
            <v>886</v>
          </cell>
          <cell r="BG110">
            <v>5.25</v>
          </cell>
          <cell r="BH110">
            <v>119053</v>
          </cell>
          <cell r="BI110" t="str">
            <v>2260</v>
          </cell>
          <cell r="BJ110" t="str">
            <v>755</v>
          </cell>
          <cell r="BK110" t="str">
            <v>1244</v>
          </cell>
          <cell r="BL110">
            <v>7.6</v>
          </cell>
          <cell r="BM110">
            <v>149964</v>
          </cell>
          <cell r="BN110" t="str">
            <v>3014</v>
          </cell>
          <cell r="BO110" t="str">
            <v>1350</v>
          </cell>
          <cell r="BP110" t="str">
            <v>1638</v>
          </cell>
          <cell r="BQ110">
            <v>2687</v>
          </cell>
        </row>
        <row r="111">
          <cell r="B111" t="str">
            <v>180024</v>
          </cell>
          <cell r="C111">
            <v>40</v>
          </cell>
          <cell r="D111">
            <v>14.3</v>
          </cell>
          <cell r="E111">
            <v>1.5</v>
          </cell>
          <cell r="G111">
            <v>2.8</v>
          </cell>
          <cell r="H111">
            <v>1.3</v>
          </cell>
          <cell r="I111">
            <v>0.86599999999999999</v>
          </cell>
          <cell r="J111">
            <v>0.32500000000000001</v>
          </cell>
          <cell r="K111">
            <v>1188</v>
          </cell>
          <cell r="L111" t="str">
            <v>962</v>
          </cell>
          <cell r="M111" t="str">
            <v>218</v>
          </cell>
          <cell r="N111" t="str">
            <v>398</v>
          </cell>
          <cell r="O111">
            <v>0.65</v>
          </cell>
          <cell r="P111">
            <v>2040</v>
          </cell>
          <cell r="Q111" t="str">
            <v>1818</v>
          </cell>
          <cell r="R111" t="str">
            <v>542</v>
          </cell>
          <cell r="S111" t="str">
            <v>743</v>
          </cell>
          <cell r="T111">
            <v>0.97499999999999998</v>
          </cell>
          <cell r="U111">
            <v>2668</v>
          </cell>
          <cell r="V111" t="str">
            <v>2568</v>
          </cell>
          <cell r="W111" t="str">
            <v>973</v>
          </cell>
          <cell r="X111" t="str">
            <v>1034</v>
          </cell>
          <cell r="Y111">
            <v>1.3</v>
          </cell>
          <cell r="Z111">
            <v>3184</v>
          </cell>
          <cell r="AA111" t="str">
            <v>3212</v>
          </cell>
          <cell r="AB111" t="str">
            <v>1510</v>
          </cell>
          <cell r="AC111" t="str">
            <v>1271</v>
          </cell>
          <cell r="AD111">
            <v>12.904999999999999</v>
          </cell>
          <cell r="AO111" t="str">
            <v>190053</v>
          </cell>
          <cell r="AP111">
            <v>250</v>
          </cell>
          <cell r="AQ111">
            <v>127</v>
          </cell>
          <cell r="AR111">
            <v>10.5</v>
          </cell>
          <cell r="AS111">
            <v>9.9</v>
          </cell>
          <cell r="AT111">
            <v>18</v>
          </cell>
          <cell r="AU111">
            <v>7.5</v>
          </cell>
          <cell r="AV111">
            <v>0.71399999999999997</v>
          </cell>
          <cell r="AW111">
            <v>1.875</v>
          </cell>
          <cell r="AX111">
            <v>64800</v>
          </cell>
          <cell r="AY111">
            <v>950</v>
          </cell>
          <cell r="AZ111">
            <v>180</v>
          </cell>
          <cell r="BA111">
            <v>530</v>
          </cell>
          <cell r="BB111">
            <v>3.75</v>
          </cell>
          <cell r="BC111">
            <v>112500</v>
          </cell>
          <cell r="BD111">
            <v>1800</v>
          </cell>
          <cell r="BE111">
            <v>460</v>
          </cell>
          <cell r="BF111">
            <v>1000</v>
          </cell>
          <cell r="BG111">
            <v>5.625</v>
          </cell>
          <cell r="BH111">
            <v>148100</v>
          </cell>
          <cell r="BI111">
            <v>2550</v>
          </cell>
          <cell r="BJ111">
            <v>840</v>
          </cell>
          <cell r="BK111">
            <v>1400</v>
          </cell>
          <cell r="BL111">
            <v>8.1</v>
          </cell>
          <cell r="BM111">
            <v>185500</v>
          </cell>
          <cell r="BN111">
            <v>3380</v>
          </cell>
          <cell r="BO111">
            <v>1500</v>
          </cell>
          <cell r="BP111">
            <v>1840</v>
          </cell>
          <cell r="BQ111">
            <v>2830</v>
          </cell>
        </row>
        <row r="112">
          <cell r="B112" t="str">
            <v>180025</v>
          </cell>
          <cell r="C112">
            <v>40</v>
          </cell>
          <cell r="D112">
            <v>14.3</v>
          </cell>
          <cell r="E112">
            <v>1.75</v>
          </cell>
          <cell r="G112">
            <v>3.05</v>
          </cell>
          <cell r="H112">
            <v>1.3</v>
          </cell>
          <cell r="I112">
            <v>0.74199999999999999</v>
          </cell>
          <cell r="J112">
            <v>0.32500000000000001</v>
          </cell>
          <cell r="K112">
            <v>1722</v>
          </cell>
          <cell r="L112" t="str">
            <v>1061</v>
          </cell>
          <cell r="M112" t="str">
            <v>316</v>
          </cell>
          <cell r="N112" t="str">
            <v>433</v>
          </cell>
          <cell r="O112">
            <v>0.65</v>
          </cell>
          <cell r="P112">
            <v>3051</v>
          </cell>
          <cell r="Q112" t="str">
            <v>2015</v>
          </cell>
          <cell r="R112" t="str">
            <v>739</v>
          </cell>
          <cell r="S112" t="str">
            <v>813</v>
          </cell>
          <cell r="T112">
            <v>0.97499999999999998</v>
          </cell>
          <cell r="U112">
            <v>4119</v>
          </cell>
          <cell r="V112" t="str">
            <v>2863</v>
          </cell>
          <cell r="W112" t="str">
            <v>1268</v>
          </cell>
          <cell r="X112" t="str">
            <v>1139</v>
          </cell>
          <cell r="Y112">
            <v>1.3</v>
          </cell>
          <cell r="Z112">
            <v>5056</v>
          </cell>
          <cell r="AA112" t="str">
            <v>3605</v>
          </cell>
          <cell r="AB112" t="str">
            <v>1904</v>
          </cell>
          <cell r="AC112" t="str">
            <v>1412</v>
          </cell>
          <cell r="AD112">
            <v>15.055999999999999</v>
          </cell>
          <cell r="AO112" t="str">
            <v>190054</v>
          </cell>
          <cell r="AP112">
            <v>250</v>
          </cell>
          <cell r="AQ112">
            <v>127</v>
          </cell>
          <cell r="AR112">
            <v>11</v>
          </cell>
          <cell r="AS112">
            <v>10.4</v>
          </cell>
          <cell r="AT112">
            <v>18.8</v>
          </cell>
          <cell r="AU112">
            <v>7.8</v>
          </cell>
          <cell r="AV112">
            <v>0.70899999999999996</v>
          </cell>
          <cell r="AW112">
            <v>1.95</v>
          </cell>
          <cell r="AX112">
            <v>77000</v>
          </cell>
          <cell r="AY112">
            <v>1030</v>
          </cell>
          <cell r="AZ112">
            <v>200</v>
          </cell>
          <cell r="BA112">
            <v>580</v>
          </cell>
          <cell r="BB112">
            <v>3.9</v>
          </cell>
          <cell r="BC112">
            <v>133900</v>
          </cell>
          <cell r="BD112">
            <v>1950</v>
          </cell>
          <cell r="BE112">
            <v>520</v>
          </cell>
          <cell r="BF112">
            <v>1080</v>
          </cell>
          <cell r="BG112">
            <v>5.85</v>
          </cell>
          <cell r="BH112">
            <v>176900</v>
          </cell>
          <cell r="BI112">
            <v>2760</v>
          </cell>
          <cell r="BJ112">
            <v>940</v>
          </cell>
          <cell r="BK112">
            <v>1520</v>
          </cell>
          <cell r="BL112">
            <v>8.4</v>
          </cell>
          <cell r="BM112">
            <v>222000</v>
          </cell>
          <cell r="BN112">
            <v>3660</v>
          </cell>
          <cell r="BO112">
            <v>1650</v>
          </cell>
          <cell r="BP112">
            <v>1990</v>
          </cell>
          <cell r="BQ112">
            <v>2970</v>
          </cell>
        </row>
        <row r="113">
          <cell r="B113" t="str">
            <v>180026</v>
          </cell>
          <cell r="C113">
            <v>40</v>
          </cell>
          <cell r="D113">
            <v>14.3</v>
          </cell>
          <cell r="E113">
            <v>2</v>
          </cell>
          <cell r="G113">
            <v>3.05</v>
          </cell>
          <cell r="H113">
            <v>1.05</v>
          </cell>
          <cell r="I113">
            <v>0.52500000000000002</v>
          </cell>
          <cell r="J113">
            <v>0.26200000000000001</v>
          </cell>
          <cell r="K113">
            <v>1800</v>
          </cell>
          <cell r="L113" t="str">
            <v>878</v>
          </cell>
          <cell r="M113" t="str">
            <v>393</v>
          </cell>
          <cell r="N113" t="str">
            <v>349</v>
          </cell>
          <cell r="O113">
            <v>0.52500000000000002</v>
          </cell>
          <cell r="P113">
            <v>3363</v>
          </cell>
          <cell r="Q113" t="str">
            <v>1688</v>
          </cell>
          <cell r="R113" t="str">
            <v>855</v>
          </cell>
          <cell r="S113" t="str">
            <v>664</v>
          </cell>
          <cell r="T113">
            <v>0.78700000000000003</v>
          </cell>
          <cell r="U113">
            <v>4769</v>
          </cell>
          <cell r="V113" t="str">
            <v>2427</v>
          </cell>
          <cell r="W113" t="str">
            <v>1387</v>
          </cell>
          <cell r="X113" t="str">
            <v>943</v>
          </cell>
          <cell r="Y113">
            <v>1.05</v>
          </cell>
          <cell r="Z113">
            <v>6096</v>
          </cell>
          <cell r="AA113" t="str">
            <v>3098</v>
          </cell>
          <cell r="AB113" t="str">
            <v>1988</v>
          </cell>
          <cell r="AC113" t="str">
            <v>1188</v>
          </cell>
          <cell r="AD113">
            <v>17.207000000000001</v>
          </cell>
          <cell r="AO113" t="str">
            <v>190038</v>
          </cell>
          <cell r="AP113">
            <v>250</v>
          </cell>
          <cell r="AQ113">
            <v>127</v>
          </cell>
          <cell r="AR113">
            <v>12</v>
          </cell>
          <cell r="AS113">
            <v>11.25</v>
          </cell>
          <cell r="AT113">
            <v>19.3</v>
          </cell>
          <cell r="AU113">
            <v>7.3</v>
          </cell>
          <cell r="AV113">
            <v>0.60799999999999998</v>
          </cell>
          <cell r="AW113">
            <v>1.825</v>
          </cell>
          <cell r="AX113">
            <v>87633</v>
          </cell>
          <cell r="AY113" t="str">
            <v>1011</v>
          </cell>
          <cell r="AZ113" t="str">
            <v>251</v>
          </cell>
          <cell r="BA113" t="str">
            <v>563</v>
          </cell>
          <cell r="BB113">
            <v>3.65</v>
          </cell>
          <cell r="BC113">
            <v>156021</v>
          </cell>
          <cell r="BD113" t="str">
            <v>1926</v>
          </cell>
          <cell r="BE113" t="str">
            <v>599</v>
          </cell>
          <cell r="BF113" t="str">
            <v>1063</v>
          </cell>
          <cell r="BG113">
            <v>5.4749999999999996</v>
          </cell>
          <cell r="BH113">
            <v>210806</v>
          </cell>
          <cell r="BI113" t="str">
            <v>2743</v>
          </cell>
          <cell r="BJ113" t="str">
            <v>1045</v>
          </cell>
          <cell r="BK113" t="str">
            <v>1502</v>
          </cell>
          <cell r="BL113">
            <v>8.0500000000000007</v>
          </cell>
          <cell r="BM113">
            <v>275879</v>
          </cell>
          <cell r="BN113" t="str">
            <v>3730</v>
          </cell>
          <cell r="BO113" t="str">
            <v>1839</v>
          </cell>
          <cell r="BP113" t="str">
            <v>2016</v>
          </cell>
          <cell r="BQ113">
            <v>3216</v>
          </cell>
        </row>
        <row r="114">
          <cell r="B114" t="str">
            <v>180027</v>
          </cell>
          <cell r="C114">
            <v>40</v>
          </cell>
          <cell r="D114">
            <v>16.3</v>
          </cell>
          <cell r="E114">
            <v>1.5</v>
          </cell>
          <cell r="G114">
            <v>2.8</v>
          </cell>
          <cell r="H114">
            <v>1.3</v>
          </cell>
          <cell r="I114">
            <v>0.86599999999999999</v>
          </cell>
          <cell r="J114">
            <v>0.32500000000000001</v>
          </cell>
          <cell r="K114">
            <v>1224</v>
          </cell>
          <cell r="L114" t="str">
            <v>928</v>
          </cell>
          <cell r="M114" t="str">
            <v>199</v>
          </cell>
          <cell r="N114" t="str">
            <v>430</v>
          </cell>
          <cell r="O114">
            <v>0.65</v>
          </cell>
          <cell r="P114">
            <v>2102</v>
          </cell>
          <cell r="Q114" t="str">
            <v>1752</v>
          </cell>
          <cell r="R114" t="str">
            <v>503</v>
          </cell>
          <cell r="S114" t="str">
            <v>802</v>
          </cell>
          <cell r="T114">
            <v>0.97499999999999998</v>
          </cell>
          <cell r="U114">
            <v>2749</v>
          </cell>
          <cell r="V114" t="str">
            <v>2472</v>
          </cell>
          <cell r="W114" t="str">
            <v>911</v>
          </cell>
          <cell r="X114" t="str">
            <v>1118</v>
          </cell>
          <cell r="Y114">
            <v>1.3</v>
          </cell>
          <cell r="Z114">
            <v>3281</v>
          </cell>
          <cell r="AA114" t="str">
            <v>3088</v>
          </cell>
          <cell r="AB114" t="str">
            <v>1422</v>
          </cell>
          <cell r="AC114" t="str">
            <v>1376</v>
          </cell>
          <cell r="AD114">
            <v>12.339</v>
          </cell>
          <cell r="AO114" t="str">
            <v>190055</v>
          </cell>
          <cell r="AP114">
            <v>250</v>
          </cell>
          <cell r="AQ114">
            <v>127</v>
          </cell>
          <cell r="AR114">
            <v>13</v>
          </cell>
          <cell r="AS114">
            <v>12.2</v>
          </cell>
          <cell r="AT114">
            <v>19.600000000000001</v>
          </cell>
          <cell r="AU114">
            <v>6.6</v>
          </cell>
          <cell r="AV114">
            <v>0.50800000000000001</v>
          </cell>
          <cell r="AW114">
            <v>1.65</v>
          </cell>
          <cell r="AX114">
            <v>93900</v>
          </cell>
          <cell r="AY114">
            <v>940</v>
          </cell>
          <cell r="AZ114">
            <v>300</v>
          </cell>
          <cell r="BA114">
            <v>520</v>
          </cell>
          <cell r="BB114">
            <v>3.3</v>
          </cell>
          <cell r="BC114">
            <v>171800</v>
          </cell>
          <cell r="BD114">
            <v>1800</v>
          </cell>
          <cell r="BE114">
            <v>680</v>
          </cell>
          <cell r="BF114">
            <v>990</v>
          </cell>
          <cell r="BG114">
            <v>4.95</v>
          </cell>
          <cell r="BH114">
            <v>238300</v>
          </cell>
          <cell r="BI114">
            <v>2580</v>
          </cell>
          <cell r="BJ114">
            <v>1150</v>
          </cell>
          <cell r="BK114">
            <v>1400</v>
          </cell>
          <cell r="BL114">
            <v>7.4</v>
          </cell>
          <cell r="BM114">
            <v>325800</v>
          </cell>
          <cell r="BN114">
            <v>3590</v>
          </cell>
          <cell r="BO114">
            <v>1980</v>
          </cell>
          <cell r="BP114">
            <v>1930</v>
          </cell>
          <cell r="BQ114">
            <v>3490</v>
          </cell>
        </row>
        <row r="115">
          <cell r="B115" t="str">
            <v>180028</v>
          </cell>
          <cell r="C115">
            <v>40</v>
          </cell>
          <cell r="D115">
            <v>16.3</v>
          </cell>
          <cell r="E115">
            <v>1.75</v>
          </cell>
          <cell r="G115">
            <v>3.1</v>
          </cell>
          <cell r="H115">
            <v>1.35</v>
          </cell>
          <cell r="I115">
            <v>0.77100000000000002</v>
          </cell>
          <cell r="J115">
            <v>0.33700000000000002</v>
          </cell>
          <cell r="K115">
            <v>1881</v>
          </cell>
          <cell r="L115" t="str">
            <v>1076</v>
          </cell>
          <cell r="M115" t="str">
            <v>290</v>
          </cell>
          <cell r="N115" t="str">
            <v>494</v>
          </cell>
          <cell r="O115">
            <v>0.67500000000000004</v>
          </cell>
          <cell r="P115">
            <v>3309</v>
          </cell>
          <cell r="Q115" t="str">
            <v>2040</v>
          </cell>
          <cell r="R115" t="str">
            <v>692</v>
          </cell>
          <cell r="S115" t="str">
            <v>926</v>
          </cell>
          <cell r="T115">
            <v>1.012</v>
          </cell>
          <cell r="U115">
            <v>4435</v>
          </cell>
          <cell r="V115" t="str">
            <v>2891</v>
          </cell>
          <cell r="W115" t="str">
            <v>1207</v>
          </cell>
          <cell r="X115" t="str">
            <v>1297</v>
          </cell>
          <cell r="Y115">
            <v>1.35</v>
          </cell>
          <cell r="Z115">
            <v>5410</v>
          </cell>
          <cell r="AA115" t="str">
            <v>3631</v>
          </cell>
          <cell r="AB115" t="str">
            <v>1834</v>
          </cell>
          <cell r="AC115" t="str">
            <v>1606</v>
          </cell>
          <cell r="AD115">
            <v>14.396000000000001</v>
          </cell>
          <cell r="AO115" t="str">
            <v>190056</v>
          </cell>
          <cell r="AP115">
            <v>250</v>
          </cell>
          <cell r="AQ115">
            <v>127</v>
          </cell>
          <cell r="AR115">
            <v>13.5</v>
          </cell>
          <cell r="AS115">
            <v>12.6</v>
          </cell>
          <cell r="AT115">
            <v>19.600000000000001</v>
          </cell>
          <cell r="AU115">
            <v>6.1</v>
          </cell>
          <cell r="AV115">
            <v>0.45200000000000001</v>
          </cell>
          <cell r="AW115">
            <v>1.5249999999999999</v>
          </cell>
          <cell r="AX115">
            <v>94200</v>
          </cell>
          <cell r="AY115">
            <v>880</v>
          </cell>
          <cell r="AZ115">
            <v>310</v>
          </cell>
          <cell r="BA115">
            <v>480</v>
          </cell>
          <cell r="BB115">
            <v>3.05</v>
          </cell>
          <cell r="BC115">
            <v>174400</v>
          </cell>
          <cell r="BD115">
            <v>1700</v>
          </cell>
          <cell r="BE115">
            <v>700</v>
          </cell>
          <cell r="BF115">
            <v>930</v>
          </cell>
          <cell r="BG115">
            <v>4.5750000000000002</v>
          </cell>
          <cell r="BH115">
            <v>244700</v>
          </cell>
          <cell r="BI115">
            <v>2440</v>
          </cell>
          <cell r="BJ115">
            <v>1150</v>
          </cell>
          <cell r="BK115">
            <v>1320</v>
          </cell>
          <cell r="BL115">
            <v>7</v>
          </cell>
          <cell r="BM115">
            <v>345300</v>
          </cell>
          <cell r="BN115">
            <v>3480</v>
          </cell>
          <cell r="BO115">
            <v>2010</v>
          </cell>
          <cell r="BP115">
            <v>1860</v>
          </cell>
          <cell r="BQ115">
            <v>3600</v>
          </cell>
        </row>
        <row r="116">
          <cell r="B116" t="str">
            <v>180029</v>
          </cell>
          <cell r="C116">
            <v>40</v>
          </cell>
          <cell r="D116">
            <v>16.3</v>
          </cell>
          <cell r="E116">
            <v>2</v>
          </cell>
          <cell r="G116">
            <v>3.1</v>
          </cell>
          <cell r="H116">
            <v>1.1000000000000001</v>
          </cell>
          <cell r="I116">
            <v>0.55000000000000004</v>
          </cell>
          <cell r="J116">
            <v>0.27500000000000002</v>
          </cell>
          <cell r="K116">
            <v>1972</v>
          </cell>
          <cell r="L116" t="str">
            <v>897</v>
          </cell>
          <cell r="M116" t="str">
            <v>375</v>
          </cell>
          <cell r="N116" t="str">
            <v>402</v>
          </cell>
          <cell r="O116">
            <v>0.55000000000000004</v>
          </cell>
          <cell r="P116">
            <v>3663</v>
          </cell>
          <cell r="Q116" t="str">
            <v>1719</v>
          </cell>
          <cell r="R116" t="str">
            <v>825</v>
          </cell>
          <cell r="S116" t="str">
            <v>764</v>
          </cell>
          <cell r="T116">
            <v>0.82499999999999996</v>
          </cell>
          <cell r="U116">
            <v>5169</v>
          </cell>
          <cell r="V116" t="str">
            <v>2467</v>
          </cell>
          <cell r="W116" t="str">
            <v>1349</v>
          </cell>
          <cell r="X116" t="str">
            <v>1084</v>
          </cell>
          <cell r="Y116">
            <v>1.1000000000000001</v>
          </cell>
          <cell r="Z116">
            <v>6580</v>
          </cell>
          <cell r="AA116" t="str">
            <v>3141</v>
          </cell>
          <cell r="AB116" t="str">
            <v>1948</v>
          </cell>
          <cell r="AC116" t="str">
            <v>1364</v>
          </cell>
          <cell r="AD116">
            <v>16.498999999999999</v>
          </cell>
          <cell r="AO116" t="str">
            <v>190039</v>
          </cell>
          <cell r="AP116">
            <v>250</v>
          </cell>
          <cell r="AQ116">
            <v>127</v>
          </cell>
          <cell r="AR116">
            <v>14</v>
          </cell>
          <cell r="AS116">
            <v>13.1</v>
          </cell>
          <cell r="AT116">
            <v>19.600000000000001</v>
          </cell>
          <cell r="AU116">
            <v>5.6</v>
          </cell>
          <cell r="AV116">
            <v>0.4</v>
          </cell>
          <cell r="AW116">
            <v>1.4</v>
          </cell>
          <cell r="AX116">
            <v>93239</v>
          </cell>
          <cell r="AY116" t="str">
            <v>813</v>
          </cell>
          <cell r="AZ116" t="str">
            <v>328</v>
          </cell>
          <cell r="BA116" t="str">
            <v>444</v>
          </cell>
          <cell r="BB116">
            <v>2.8</v>
          </cell>
          <cell r="BC116">
            <v>175145</v>
          </cell>
          <cell r="BD116" t="str">
            <v>1568</v>
          </cell>
          <cell r="BE116" t="str">
            <v>715</v>
          </cell>
          <cell r="BF116" t="str">
            <v>851</v>
          </cell>
          <cell r="BG116">
            <v>4.2</v>
          </cell>
          <cell r="BH116">
            <v>248828</v>
          </cell>
          <cell r="BI116" t="str">
            <v>2264</v>
          </cell>
          <cell r="BJ116" t="str">
            <v>1160</v>
          </cell>
          <cell r="BK116" t="str">
            <v>1221</v>
          </cell>
          <cell r="BL116">
            <v>6.5</v>
          </cell>
          <cell r="BM116">
            <v>360229</v>
          </cell>
          <cell r="BN116" t="str">
            <v>3281</v>
          </cell>
          <cell r="BO116" t="str">
            <v>2018</v>
          </cell>
          <cell r="BP116" t="str">
            <v>1748</v>
          </cell>
          <cell r="BQ116">
            <v>3745</v>
          </cell>
        </row>
        <row r="117">
          <cell r="B117" t="str">
            <v>180030</v>
          </cell>
          <cell r="C117">
            <v>40</v>
          </cell>
          <cell r="D117">
            <v>18.3</v>
          </cell>
          <cell r="E117">
            <v>2</v>
          </cell>
          <cell r="G117">
            <v>3.15</v>
          </cell>
          <cell r="H117">
            <v>1.1499999999999999</v>
          </cell>
          <cell r="I117">
            <v>0.57499999999999996</v>
          </cell>
          <cell r="J117">
            <v>0.28699999999999998</v>
          </cell>
          <cell r="K117">
            <v>2182</v>
          </cell>
          <cell r="L117" t="str">
            <v>933</v>
          </cell>
          <cell r="M117" t="str">
            <v>365</v>
          </cell>
          <cell r="N117" t="str">
            <v>466</v>
          </cell>
          <cell r="O117">
            <v>0.57499999999999996</v>
          </cell>
          <cell r="P117">
            <v>4030</v>
          </cell>
          <cell r="Q117" t="str">
            <v>1785</v>
          </cell>
          <cell r="R117" t="str">
            <v>810</v>
          </cell>
          <cell r="S117" t="str">
            <v>883</v>
          </cell>
          <cell r="T117">
            <v>0.86199999999999999</v>
          </cell>
          <cell r="U117">
            <v>5656</v>
          </cell>
          <cell r="V117" t="str">
            <v>2556</v>
          </cell>
          <cell r="W117" t="str">
            <v>1338</v>
          </cell>
          <cell r="X117" t="str">
            <v>1252</v>
          </cell>
          <cell r="Y117">
            <v>1.1499999999999999</v>
          </cell>
          <cell r="Z117">
            <v>7171</v>
          </cell>
          <cell r="AA117" t="str">
            <v>3246</v>
          </cell>
          <cell r="AB117" t="str">
            <v>1946</v>
          </cell>
          <cell r="AC117" t="str">
            <v>1573</v>
          </cell>
          <cell r="AD117">
            <v>15.599</v>
          </cell>
          <cell r="AO117" t="str">
            <v>190057</v>
          </cell>
          <cell r="AP117">
            <v>250</v>
          </cell>
          <cell r="AQ117">
            <v>127</v>
          </cell>
          <cell r="AR117">
            <v>14.5</v>
          </cell>
          <cell r="AS117">
            <v>13.6</v>
          </cell>
          <cell r="AT117">
            <v>20</v>
          </cell>
          <cell r="AU117">
            <v>5.5</v>
          </cell>
          <cell r="AV117">
            <v>0.379</v>
          </cell>
          <cell r="AW117">
            <v>1.375</v>
          </cell>
          <cell r="AX117">
            <v>100400</v>
          </cell>
          <cell r="AY117">
            <v>820</v>
          </cell>
          <cell r="AZ117">
            <v>350</v>
          </cell>
          <cell r="BA117">
            <v>440</v>
          </cell>
          <cell r="BB117">
            <v>2.75</v>
          </cell>
          <cell r="BC117">
            <v>189700</v>
          </cell>
          <cell r="BD117">
            <v>1570</v>
          </cell>
          <cell r="BE117">
            <v>750</v>
          </cell>
          <cell r="BF117">
            <v>850</v>
          </cell>
          <cell r="BG117">
            <v>4.125</v>
          </cell>
          <cell r="BH117">
            <v>270800</v>
          </cell>
          <cell r="BI117">
            <v>2280</v>
          </cell>
          <cell r="BJ117">
            <v>1210</v>
          </cell>
          <cell r="BK117">
            <v>1220</v>
          </cell>
          <cell r="BL117">
            <v>6.4</v>
          </cell>
          <cell r="BM117">
            <v>395600</v>
          </cell>
          <cell r="BN117">
            <v>3310</v>
          </cell>
          <cell r="BO117">
            <v>2090</v>
          </cell>
          <cell r="BP117">
            <v>1760</v>
          </cell>
          <cell r="BQ117">
            <v>3890</v>
          </cell>
        </row>
        <row r="118">
          <cell r="B118" t="str">
            <v>170082</v>
          </cell>
          <cell r="C118">
            <v>40</v>
          </cell>
          <cell r="D118">
            <v>20.399999999999999</v>
          </cell>
          <cell r="E118">
            <v>1</v>
          </cell>
          <cell r="G118">
            <v>2.2999999999999998</v>
          </cell>
          <cell r="H118">
            <v>1.3</v>
          </cell>
          <cell r="I118">
            <v>1.3</v>
          </cell>
          <cell r="J118">
            <v>0.32500000000000001</v>
          </cell>
          <cell r="K118">
            <v>565.29999999999995</v>
          </cell>
          <cell r="L118" t="str">
            <v>734</v>
          </cell>
          <cell r="M118" t="str">
            <v>-4</v>
          </cell>
          <cell r="N118" t="str">
            <v>422</v>
          </cell>
          <cell r="O118">
            <v>0.65</v>
          </cell>
          <cell r="P118">
            <v>875.8</v>
          </cell>
          <cell r="Q118" t="str">
            <v>1363</v>
          </cell>
          <cell r="R118" t="str">
            <v>98</v>
          </cell>
          <cell r="S118" t="str">
            <v>776</v>
          </cell>
          <cell r="T118">
            <v>0.97499999999999998</v>
          </cell>
          <cell r="U118">
            <v>1017</v>
          </cell>
          <cell r="V118" t="str">
            <v>1887</v>
          </cell>
          <cell r="W118" t="str">
            <v>305</v>
          </cell>
          <cell r="X118" t="str">
            <v>1063</v>
          </cell>
          <cell r="Y118">
            <v>1.3</v>
          </cell>
          <cell r="Z118">
            <v>1072</v>
          </cell>
          <cell r="AA118" t="str">
            <v>2305</v>
          </cell>
          <cell r="AB118" t="str">
            <v>617</v>
          </cell>
          <cell r="AC118" t="str">
            <v>1283</v>
          </cell>
          <cell r="AD118">
            <v>7.2990000000000004</v>
          </cell>
          <cell r="AO118" t="str">
            <v>190058</v>
          </cell>
          <cell r="AP118">
            <v>250</v>
          </cell>
          <cell r="AQ118">
            <v>127</v>
          </cell>
          <cell r="AR118">
            <v>15</v>
          </cell>
          <cell r="AS118">
            <v>14.1</v>
          </cell>
          <cell r="AT118">
            <v>21</v>
          </cell>
          <cell r="AU118">
            <v>6</v>
          </cell>
          <cell r="AV118">
            <v>0.4</v>
          </cell>
          <cell r="AW118">
            <v>1.5</v>
          </cell>
          <cell r="AX118">
            <v>122500</v>
          </cell>
          <cell r="AY118">
            <v>930</v>
          </cell>
          <cell r="AZ118">
            <v>380</v>
          </cell>
          <cell r="BA118">
            <v>510</v>
          </cell>
          <cell r="BB118">
            <v>3</v>
          </cell>
          <cell r="BC118">
            <v>230500</v>
          </cell>
          <cell r="BD118">
            <v>1790</v>
          </cell>
          <cell r="BE118">
            <v>830</v>
          </cell>
          <cell r="BF118">
            <v>970</v>
          </cell>
          <cell r="BG118">
            <v>4.5</v>
          </cell>
          <cell r="BH118">
            <v>327900</v>
          </cell>
          <cell r="BI118">
            <v>2580</v>
          </cell>
          <cell r="BJ118">
            <v>1350</v>
          </cell>
          <cell r="BK118">
            <v>1390</v>
          </cell>
          <cell r="BL118">
            <v>6.9</v>
          </cell>
          <cell r="BM118">
            <v>472100</v>
          </cell>
          <cell r="BN118">
            <v>3720</v>
          </cell>
          <cell r="BO118">
            <v>2310</v>
          </cell>
          <cell r="BP118">
            <v>1980</v>
          </cell>
          <cell r="BQ118">
            <v>4030</v>
          </cell>
        </row>
        <row r="119">
          <cell r="B119" t="str">
            <v>180031</v>
          </cell>
          <cell r="C119">
            <v>40</v>
          </cell>
          <cell r="D119">
            <v>20.399999999999999</v>
          </cell>
          <cell r="E119">
            <v>1.5</v>
          </cell>
          <cell r="G119">
            <v>2.65</v>
          </cell>
          <cell r="H119">
            <v>1.1499999999999999</v>
          </cell>
          <cell r="I119">
            <v>0.76600000000000001</v>
          </cell>
          <cell r="J119">
            <v>0.28699999999999998</v>
          </cell>
          <cell r="K119">
            <v>1109</v>
          </cell>
          <cell r="L119" t="str">
            <v>774</v>
          </cell>
          <cell r="M119" t="str">
            <v>196</v>
          </cell>
          <cell r="N119" t="str">
            <v>431</v>
          </cell>
          <cell r="O119">
            <v>0.57499999999999996</v>
          </cell>
          <cell r="P119">
            <v>1953</v>
          </cell>
          <cell r="Q119" t="str">
            <v>1465</v>
          </cell>
          <cell r="R119" t="str">
            <v>474</v>
          </cell>
          <cell r="S119" t="str">
            <v>810</v>
          </cell>
          <cell r="T119">
            <v>0.86199999999999999</v>
          </cell>
          <cell r="U119">
            <v>2621</v>
          </cell>
          <cell r="V119" t="str">
            <v>2073</v>
          </cell>
          <cell r="W119" t="str">
            <v>835</v>
          </cell>
          <cell r="X119" t="str">
            <v>1136</v>
          </cell>
          <cell r="Y119">
            <v>1.1499999999999999</v>
          </cell>
          <cell r="Z119">
            <v>3201</v>
          </cell>
          <cell r="AA119" t="str">
            <v>2599</v>
          </cell>
          <cell r="AB119" t="str">
            <v>1278</v>
          </cell>
          <cell r="AC119" t="str">
            <v>1410</v>
          </cell>
          <cell r="AD119">
            <v>10.948</v>
          </cell>
          <cell r="AO119" t="str">
            <v>190040</v>
          </cell>
          <cell r="AP119">
            <v>250</v>
          </cell>
          <cell r="AQ119">
            <v>127</v>
          </cell>
          <cell r="AR119">
            <v>16</v>
          </cell>
          <cell r="AS119">
            <v>14.9</v>
          </cell>
          <cell r="AT119">
            <v>21.8</v>
          </cell>
          <cell r="AU119">
            <v>5.8</v>
          </cell>
          <cell r="AV119">
            <v>0.36199999999999999</v>
          </cell>
          <cell r="AW119">
            <v>1.45</v>
          </cell>
          <cell r="AX119">
            <v>141529</v>
          </cell>
          <cell r="AY119" t="str">
            <v>949</v>
          </cell>
          <cell r="AZ119" t="str">
            <v>406</v>
          </cell>
          <cell r="BA119" t="str">
            <v>517</v>
          </cell>
          <cell r="BB119">
            <v>2.9</v>
          </cell>
          <cell r="BC119">
            <v>267853</v>
          </cell>
          <cell r="BD119" t="str">
            <v>1833</v>
          </cell>
          <cell r="BE119" t="str">
            <v>875</v>
          </cell>
          <cell r="BF119" t="str">
            <v>993</v>
          </cell>
          <cell r="BG119">
            <v>4.3499999999999996</v>
          </cell>
          <cell r="BH119">
            <v>383017</v>
          </cell>
          <cell r="BI119" t="str">
            <v>2655</v>
          </cell>
          <cell r="BJ119" t="str">
            <v>1408</v>
          </cell>
          <cell r="BK119" t="str">
            <v>1428</v>
          </cell>
          <cell r="BL119">
            <v>6.9</v>
          </cell>
          <cell r="BM119">
            <v>570770</v>
          </cell>
          <cell r="BN119" t="str">
            <v>3944</v>
          </cell>
          <cell r="BO119" t="str">
            <v>2500</v>
          </cell>
          <cell r="BP119" t="str">
            <v>2096</v>
          </cell>
          <cell r="BQ119">
            <v>4260</v>
          </cell>
        </row>
        <row r="120">
          <cell r="B120" t="str">
            <v>180032</v>
          </cell>
          <cell r="C120">
            <v>40</v>
          </cell>
          <cell r="D120">
            <v>20.399999999999999</v>
          </cell>
          <cell r="E120">
            <v>2</v>
          </cell>
          <cell r="G120">
            <v>3.1</v>
          </cell>
          <cell r="H120">
            <v>1.1000000000000001</v>
          </cell>
          <cell r="I120">
            <v>0.55000000000000004</v>
          </cell>
          <cell r="J120">
            <v>0.27500000000000002</v>
          </cell>
          <cell r="K120">
            <v>2175</v>
          </cell>
          <cell r="L120" t="str">
            <v>882</v>
          </cell>
          <cell r="M120" t="str">
            <v>354</v>
          </cell>
          <cell r="N120" t="str">
            <v>484</v>
          </cell>
          <cell r="O120">
            <v>0.55000000000000004</v>
          </cell>
          <cell r="P120">
            <v>4041</v>
          </cell>
          <cell r="Q120" t="str">
            <v>1689</v>
          </cell>
          <cell r="R120" t="str">
            <v>783</v>
          </cell>
          <cell r="S120" t="str">
            <v>920</v>
          </cell>
          <cell r="T120">
            <v>0.82499999999999996</v>
          </cell>
          <cell r="U120">
            <v>5701</v>
          </cell>
          <cell r="V120" t="str">
            <v>2421</v>
          </cell>
          <cell r="W120" t="str">
            <v>1288</v>
          </cell>
          <cell r="X120" t="str">
            <v>1307</v>
          </cell>
          <cell r="Y120">
            <v>1.1000000000000001</v>
          </cell>
          <cell r="Z120">
            <v>7258</v>
          </cell>
          <cell r="AA120" t="str">
            <v>3077</v>
          </cell>
          <cell r="AB120" t="str">
            <v>1868</v>
          </cell>
          <cell r="AC120" t="str">
            <v>1646</v>
          </cell>
          <cell r="AD120">
            <v>14.59</v>
          </cell>
          <cell r="AO120" t="str">
            <v>190059</v>
          </cell>
          <cell r="AP120">
            <v>250</v>
          </cell>
          <cell r="AQ120">
            <v>127</v>
          </cell>
          <cell r="AR120">
            <v>16.8</v>
          </cell>
          <cell r="AS120">
            <v>15.65</v>
          </cell>
          <cell r="AT120">
            <v>22</v>
          </cell>
          <cell r="AU120">
            <v>5.2</v>
          </cell>
          <cell r="AV120">
            <v>0.31</v>
          </cell>
          <cell r="AW120">
            <v>1.3</v>
          </cell>
          <cell r="AX120">
            <v>142800</v>
          </cell>
          <cell r="AY120">
            <v>870</v>
          </cell>
          <cell r="AZ120">
            <v>410</v>
          </cell>
          <cell r="BA120">
            <v>470</v>
          </cell>
          <cell r="BB120">
            <v>2.6</v>
          </cell>
          <cell r="BC120">
            <v>273500</v>
          </cell>
          <cell r="BD120">
            <v>1680</v>
          </cell>
          <cell r="BE120">
            <v>880</v>
          </cell>
          <cell r="BF120">
            <v>900</v>
          </cell>
          <cell r="BG120">
            <v>3.9</v>
          </cell>
          <cell r="BH120">
            <v>395400</v>
          </cell>
          <cell r="BI120">
            <v>2440</v>
          </cell>
          <cell r="BJ120">
            <v>1390</v>
          </cell>
          <cell r="BK120">
            <v>1310</v>
          </cell>
          <cell r="BL120">
            <v>6.35</v>
          </cell>
          <cell r="BM120">
            <v>611600</v>
          </cell>
          <cell r="BN120">
            <v>3740</v>
          </cell>
          <cell r="BO120">
            <v>2510</v>
          </cell>
          <cell r="BP120">
            <v>1980</v>
          </cell>
          <cell r="BQ120">
            <v>4470</v>
          </cell>
        </row>
        <row r="121">
          <cell r="B121" t="str">
            <v>180033</v>
          </cell>
          <cell r="C121">
            <v>40</v>
          </cell>
          <cell r="D121">
            <v>20.399999999999999</v>
          </cell>
          <cell r="E121">
            <v>2.25</v>
          </cell>
          <cell r="G121">
            <v>3.15</v>
          </cell>
          <cell r="H121">
            <v>0.9</v>
          </cell>
          <cell r="I121">
            <v>0.4</v>
          </cell>
          <cell r="J121">
            <v>0.22500000000000001</v>
          </cell>
          <cell r="K121">
            <v>2336</v>
          </cell>
          <cell r="L121" t="str">
            <v>746</v>
          </cell>
          <cell r="M121" t="str">
            <v>392</v>
          </cell>
          <cell r="N121" t="str">
            <v>403</v>
          </cell>
          <cell r="O121">
            <v>0.45</v>
          </cell>
          <cell r="P121">
            <v>4481</v>
          </cell>
          <cell r="Q121" t="str">
            <v>1441</v>
          </cell>
          <cell r="R121" t="str">
            <v>835</v>
          </cell>
          <cell r="S121" t="str">
            <v>774</v>
          </cell>
          <cell r="T121">
            <v>0.67500000000000004</v>
          </cell>
          <cell r="U121">
            <v>6500</v>
          </cell>
          <cell r="V121" t="str">
            <v>2086</v>
          </cell>
          <cell r="W121" t="str">
            <v>1328</v>
          </cell>
          <cell r="X121" t="str">
            <v>1112</v>
          </cell>
          <cell r="Y121">
            <v>0.9</v>
          </cell>
          <cell r="Z121">
            <v>8456</v>
          </cell>
          <cell r="AA121" t="str">
            <v>2680</v>
          </cell>
          <cell r="AB121" t="str">
            <v>1871</v>
          </cell>
          <cell r="AC121" t="str">
            <v>1419</v>
          </cell>
          <cell r="AD121">
            <v>16.422000000000001</v>
          </cell>
          <cell r="AO121" t="str">
            <v>190060</v>
          </cell>
          <cell r="AP121">
            <v>250</v>
          </cell>
          <cell r="AQ121">
            <v>127</v>
          </cell>
          <cell r="AR121">
            <v>17.5</v>
          </cell>
          <cell r="AS121">
            <v>16.350000000000001</v>
          </cell>
          <cell r="AT121">
            <v>22</v>
          </cell>
          <cell r="AU121">
            <v>4.5</v>
          </cell>
          <cell r="AV121">
            <v>0.25700000000000001</v>
          </cell>
          <cell r="AW121">
            <v>1.125</v>
          </cell>
          <cell r="AX121">
            <v>136000</v>
          </cell>
          <cell r="AY121">
            <v>750</v>
          </cell>
          <cell r="AZ121">
            <v>400</v>
          </cell>
          <cell r="BA121">
            <v>400</v>
          </cell>
          <cell r="BB121">
            <v>2.25</v>
          </cell>
          <cell r="BC121">
            <v>263600</v>
          </cell>
          <cell r="BD121">
            <v>1460</v>
          </cell>
          <cell r="BE121">
            <v>850</v>
          </cell>
          <cell r="BF121">
            <v>780</v>
          </cell>
          <cell r="BG121">
            <v>3.375</v>
          </cell>
          <cell r="BH121">
            <v>384900</v>
          </cell>
          <cell r="BI121">
            <v>2140</v>
          </cell>
          <cell r="BJ121">
            <v>1330</v>
          </cell>
          <cell r="BK121">
            <v>1140</v>
          </cell>
          <cell r="BL121">
            <v>5.65</v>
          </cell>
          <cell r="BM121">
            <v>619500</v>
          </cell>
          <cell r="BN121">
            <v>3390</v>
          </cell>
          <cell r="BO121">
            <v>2410</v>
          </cell>
          <cell r="BP121">
            <v>1780</v>
          </cell>
          <cell r="BQ121">
            <v>4670</v>
          </cell>
        </row>
        <row r="122">
          <cell r="B122" t="str">
            <v>180034</v>
          </cell>
          <cell r="C122">
            <v>40</v>
          </cell>
          <cell r="D122">
            <v>20.399999999999999</v>
          </cell>
          <cell r="E122">
            <v>2.5</v>
          </cell>
          <cell r="G122">
            <v>3.45</v>
          </cell>
          <cell r="H122">
            <v>0.95</v>
          </cell>
          <cell r="I122">
            <v>0.38</v>
          </cell>
          <cell r="J122">
            <v>0.23699999999999999</v>
          </cell>
          <cell r="K122">
            <v>3351</v>
          </cell>
          <cell r="L122" t="str">
            <v>864</v>
          </cell>
          <cell r="M122" t="str">
            <v>470</v>
          </cell>
          <cell r="N122" t="str">
            <v>466</v>
          </cell>
          <cell r="O122">
            <v>0.47499999999999998</v>
          </cell>
          <cell r="P122">
            <v>6453</v>
          </cell>
          <cell r="Q122" t="str">
            <v>1673</v>
          </cell>
          <cell r="R122" t="str">
            <v>997</v>
          </cell>
          <cell r="S122" t="str">
            <v>896</v>
          </cell>
          <cell r="T122">
            <v>0.71199999999999997</v>
          </cell>
          <cell r="U122">
            <v>9390</v>
          </cell>
          <cell r="V122" t="str">
            <v>2424</v>
          </cell>
          <cell r="W122" t="str">
            <v>1579</v>
          </cell>
          <cell r="X122" t="str">
            <v>1290</v>
          </cell>
          <cell r="Y122">
            <v>0.95</v>
          </cell>
          <cell r="Z122">
            <v>12243</v>
          </cell>
          <cell r="AA122" t="str">
            <v>3120</v>
          </cell>
          <cell r="AB122" t="str">
            <v>2219</v>
          </cell>
          <cell r="AC122" t="str">
            <v>1649</v>
          </cell>
          <cell r="AD122">
            <v>18.245999999999999</v>
          </cell>
          <cell r="AO122" t="str">
            <v>190061</v>
          </cell>
          <cell r="AP122">
            <v>250</v>
          </cell>
          <cell r="AQ122">
            <v>127</v>
          </cell>
          <cell r="AR122">
            <v>18.5</v>
          </cell>
          <cell r="AS122">
            <v>17.3</v>
          </cell>
          <cell r="AT122">
            <v>23</v>
          </cell>
          <cell r="AU122">
            <v>4.5</v>
          </cell>
          <cell r="AV122">
            <v>0.24299999999999999</v>
          </cell>
          <cell r="AW122">
            <v>1.125</v>
          </cell>
          <cell r="AX122">
            <v>159700</v>
          </cell>
          <cell r="AY122">
            <v>790</v>
          </cell>
          <cell r="AZ122">
            <v>440</v>
          </cell>
          <cell r="BA122">
            <v>420</v>
          </cell>
          <cell r="BB122">
            <v>2.25</v>
          </cell>
          <cell r="BC122">
            <v>310400</v>
          </cell>
          <cell r="BD122">
            <v>1530</v>
          </cell>
          <cell r="BE122">
            <v>910</v>
          </cell>
          <cell r="BF122">
            <v>820</v>
          </cell>
          <cell r="BG122">
            <v>3.375</v>
          </cell>
          <cell r="BH122">
            <v>454300</v>
          </cell>
          <cell r="BI122">
            <v>2240</v>
          </cell>
          <cell r="BJ122">
            <v>1420</v>
          </cell>
          <cell r="BK122">
            <v>1190</v>
          </cell>
          <cell r="BL122">
            <v>5.7</v>
          </cell>
          <cell r="BM122">
            <v>739800</v>
          </cell>
          <cell r="BN122">
            <v>3590</v>
          </cell>
          <cell r="BO122">
            <v>2600</v>
          </cell>
          <cell r="BP122">
            <v>1890</v>
          </cell>
          <cell r="BQ122">
            <v>4950</v>
          </cell>
        </row>
        <row r="123">
          <cell r="B123" t="str">
            <v>180035</v>
          </cell>
          <cell r="C123">
            <v>45</v>
          </cell>
          <cell r="D123">
            <v>22.4</v>
          </cell>
          <cell r="E123">
            <v>1.25</v>
          </cell>
          <cell r="G123">
            <v>2.85</v>
          </cell>
          <cell r="H123">
            <v>1.6</v>
          </cell>
          <cell r="I123">
            <v>1.28</v>
          </cell>
          <cell r="J123">
            <v>0.4</v>
          </cell>
          <cell r="K123">
            <v>1041</v>
          </cell>
          <cell r="L123" t="str">
            <v>883</v>
          </cell>
          <cell r="M123" t="str">
            <v>4</v>
          </cell>
          <cell r="N123" t="str">
            <v>497</v>
          </cell>
          <cell r="O123">
            <v>0.8</v>
          </cell>
          <cell r="P123">
            <v>1620</v>
          </cell>
          <cell r="Q123" t="str">
            <v>1641</v>
          </cell>
          <cell r="R123" t="str">
            <v>134</v>
          </cell>
          <cell r="S123" t="str">
            <v>914</v>
          </cell>
          <cell r="T123">
            <v>1.2</v>
          </cell>
          <cell r="U123">
            <v>1891</v>
          </cell>
          <cell r="V123" t="str">
            <v>2273</v>
          </cell>
          <cell r="W123" t="str">
            <v>389</v>
          </cell>
          <cell r="X123" t="str">
            <v>1253</v>
          </cell>
          <cell r="Y123">
            <v>1.6</v>
          </cell>
          <cell r="Z123">
            <v>2007</v>
          </cell>
          <cell r="AA123" t="str">
            <v>2779</v>
          </cell>
          <cell r="AB123" t="str">
            <v>770</v>
          </cell>
          <cell r="AC123" t="str">
            <v>1514</v>
          </cell>
          <cell r="AD123">
            <v>11.739000000000001</v>
          </cell>
          <cell r="AO123" t="str">
            <v>190029</v>
          </cell>
          <cell r="AP123">
            <v>225</v>
          </cell>
          <cell r="AQ123">
            <v>112</v>
          </cell>
          <cell r="AR123">
            <v>6.5</v>
          </cell>
          <cell r="AS123">
            <v>6.2</v>
          </cell>
          <cell r="AT123">
            <v>13.6</v>
          </cell>
          <cell r="AU123">
            <v>7.1</v>
          </cell>
          <cell r="AV123">
            <v>1.0920000000000001</v>
          </cell>
          <cell r="AW123">
            <v>1.7749999999999999</v>
          </cell>
          <cell r="AX123">
            <v>23582</v>
          </cell>
          <cell r="AY123" t="str">
            <v>794</v>
          </cell>
          <cell r="AZ123" t="str">
            <v>15</v>
          </cell>
          <cell r="BA123" t="str">
            <v>446</v>
          </cell>
          <cell r="BB123">
            <v>3.55</v>
          </cell>
          <cell r="BC123">
            <v>37417</v>
          </cell>
          <cell r="BD123" t="str">
            <v>1482</v>
          </cell>
          <cell r="BE123" t="str">
            <v>136</v>
          </cell>
          <cell r="BF123" t="str">
            <v>825</v>
          </cell>
          <cell r="BG123">
            <v>5.3250000000000002</v>
          </cell>
          <cell r="BH123">
            <v>44580</v>
          </cell>
          <cell r="BI123" t="str">
            <v>2063</v>
          </cell>
          <cell r="BJ123" t="str">
            <v>364</v>
          </cell>
          <cell r="BK123" t="str">
            <v>1137</v>
          </cell>
          <cell r="BL123">
            <v>7.4</v>
          </cell>
          <cell r="BM123">
            <v>48614</v>
          </cell>
          <cell r="BN123" t="str">
            <v>2608</v>
          </cell>
          <cell r="BO123" t="str">
            <v>764</v>
          </cell>
          <cell r="BP123" t="str">
            <v>1418</v>
          </cell>
          <cell r="BQ123">
            <v>1455</v>
          </cell>
        </row>
        <row r="124">
          <cell r="B124" t="str">
            <v>180036</v>
          </cell>
          <cell r="C124">
            <v>45</v>
          </cell>
          <cell r="D124">
            <v>22.4</v>
          </cell>
          <cell r="E124">
            <v>1.75</v>
          </cell>
          <cell r="G124">
            <v>3.05</v>
          </cell>
          <cell r="H124">
            <v>1.3</v>
          </cell>
          <cell r="I124">
            <v>0.74199999999999999</v>
          </cell>
          <cell r="J124">
            <v>0.32500000000000001</v>
          </cell>
          <cell r="K124">
            <v>1524</v>
          </cell>
          <cell r="L124" t="str">
            <v>795</v>
          </cell>
          <cell r="M124" t="str">
            <v>214</v>
          </cell>
          <cell r="N124" t="str">
            <v>433</v>
          </cell>
          <cell r="O124">
            <v>0.65</v>
          </cell>
          <cell r="P124">
            <v>2701</v>
          </cell>
          <cell r="Q124" t="str">
            <v>1507</v>
          </cell>
          <cell r="R124" t="str">
            <v>512</v>
          </cell>
          <cell r="S124" t="str">
            <v>814</v>
          </cell>
          <cell r="T124">
            <v>0.97499999999999998</v>
          </cell>
          <cell r="U124">
            <v>3646</v>
          </cell>
          <cell r="V124" t="str">
            <v>2135</v>
          </cell>
          <cell r="W124" t="str">
            <v>892</v>
          </cell>
          <cell r="X124" t="str">
            <v>1144</v>
          </cell>
          <cell r="Y124">
            <v>1.3</v>
          </cell>
          <cell r="Z124">
            <v>4475</v>
          </cell>
          <cell r="AA124" t="str">
            <v>2681</v>
          </cell>
          <cell r="AB124" t="str">
            <v>1355</v>
          </cell>
          <cell r="AC124" t="str">
            <v>1421</v>
          </cell>
          <cell r="AD124">
            <v>16.434000000000001</v>
          </cell>
          <cell r="AO124" t="str">
            <v>190030</v>
          </cell>
          <cell r="AP124">
            <v>225</v>
          </cell>
          <cell r="AQ124">
            <v>112</v>
          </cell>
          <cell r="AR124">
            <v>8</v>
          </cell>
          <cell r="AS124">
            <v>7.5</v>
          </cell>
          <cell r="AT124">
            <v>14.5</v>
          </cell>
          <cell r="AU124">
            <v>6.5</v>
          </cell>
          <cell r="AV124">
            <v>0.81200000000000006</v>
          </cell>
          <cell r="AW124">
            <v>1.625</v>
          </cell>
          <cell r="AX124">
            <v>32870</v>
          </cell>
          <cell r="AY124" t="str">
            <v>812</v>
          </cell>
          <cell r="AZ124" t="str">
            <v>104</v>
          </cell>
          <cell r="BA124" t="str">
            <v>450</v>
          </cell>
          <cell r="BB124">
            <v>3.25</v>
          </cell>
          <cell r="BC124">
            <v>55412</v>
          </cell>
          <cell r="BD124" t="str">
            <v>1531</v>
          </cell>
          <cell r="BE124" t="str">
            <v>301</v>
          </cell>
          <cell r="BF124" t="str">
            <v>842</v>
          </cell>
          <cell r="BG124">
            <v>4.875</v>
          </cell>
          <cell r="BH124">
            <v>70749</v>
          </cell>
          <cell r="BI124" t="str">
            <v>2158</v>
          </cell>
          <cell r="BJ124" t="str">
            <v>591</v>
          </cell>
          <cell r="BK124" t="str">
            <v>1176</v>
          </cell>
          <cell r="BL124">
            <v>7</v>
          </cell>
          <cell r="BM124">
            <v>85127</v>
          </cell>
          <cell r="BN124" t="str">
            <v>2836</v>
          </cell>
          <cell r="BO124" t="str">
            <v>1110</v>
          </cell>
          <cell r="BP124" t="str">
            <v>1524</v>
          </cell>
          <cell r="BQ124">
            <v>1761</v>
          </cell>
        </row>
        <row r="125">
          <cell r="B125" t="str">
            <v>180037</v>
          </cell>
          <cell r="C125">
            <v>45</v>
          </cell>
          <cell r="D125">
            <v>22.4</v>
          </cell>
          <cell r="E125">
            <v>2.5</v>
          </cell>
          <cell r="G125">
            <v>3.5</v>
          </cell>
          <cell r="H125">
            <v>1</v>
          </cell>
          <cell r="I125">
            <v>0.4</v>
          </cell>
          <cell r="J125">
            <v>0.25</v>
          </cell>
          <cell r="K125">
            <v>2773</v>
          </cell>
          <cell r="L125" t="str">
            <v>726</v>
          </cell>
          <cell r="M125" t="str">
            <v>383</v>
          </cell>
          <cell r="N125" t="str">
            <v>384</v>
          </cell>
          <cell r="O125">
            <v>0.5</v>
          </cell>
          <cell r="P125">
            <v>5320</v>
          </cell>
          <cell r="Q125" t="str">
            <v>1403</v>
          </cell>
          <cell r="R125" t="str">
            <v>815</v>
          </cell>
          <cell r="S125" t="str">
            <v>737</v>
          </cell>
          <cell r="T125">
            <v>0.75</v>
          </cell>
          <cell r="U125">
            <v>7716</v>
          </cell>
          <cell r="V125" t="str">
            <v>2031</v>
          </cell>
          <cell r="W125" t="str">
            <v>1296</v>
          </cell>
          <cell r="X125" t="str">
            <v>1059</v>
          </cell>
          <cell r="Y125">
            <v>1</v>
          </cell>
          <cell r="Z125">
            <v>10037</v>
          </cell>
          <cell r="AA125" t="str">
            <v>2610</v>
          </cell>
          <cell r="AB125" t="str">
            <v>1825</v>
          </cell>
          <cell r="AC125" t="str">
            <v>1350</v>
          </cell>
          <cell r="AD125">
            <v>23.478000000000002</v>
          </cell>
          <cell r="AO125" t="str">
            <v>190047</v>
          </cell>
          <cell r="AP125">
            <v>225</v>
          </cell>
          <cell r="AQ125">
            <v>112</v>
          </cell>
          <cell r="AR125">
            <v>9</v>
          </cell>
          <cell r="AS125">
            <v>8.4499999999999993</v>
          </cell>
          <cell r="AT125">
            <v>15.5</v>
          </cell>
          <cell r="AU125">
            <v>6.5</v>
          </cell>
          <cell r="AV125">
            <v>0.72199999999999998</v>
          </cell>
          <cell r="AW125">
            <v>1.625</v>
          </cell>
          <cell r="AX125">
            <v>43600</v>
          </cell>
          <cell r="AY125">
            <v>880</v>
          </cell>
          <cell r="AZ125">
            <v>160</v>
          </cell>
          <cell r="BA125">
            <v>480</v>
          </cell>
          <cell r="BB125">
            <v>3.25</v>
          </cell>
          <cell r="BC125">
            <v>75300</v>
          </cell>
          <cell r="BD125">
            <v>1660</v>
          </cell>
          <cell r="BE125">
            <v>410</v>
          </cell>
          <cell r="BF125">
            <v>910</v>
          </cell>
          <cell r="BG125">
            <v>4.875</v>
          </cell>
          <cell r="BH125">
            <v>98800</v>
          </cell>
          <cell r="BI125">
            <v>2350</v>
          </cell>
          <cell r="BJ125">
            <v>760</v>
          </cell>
          <cell r="BK125">
            <v>1270</v>
          </cell>
          <cell r="BL125">
            <v>7.05</v>
          </cell>
          <cell r="BM125">
            <v>123300</v>
          </cell>
          <cell r="BN125">
            <v>3130</v>
          </cell>
          <cell r="BO125">
            <v>1370</v>
          </cell>
          <cell r="BP125">
            <v>1670</v>
          </cell>
          <cell r="BQ125">
            <v>1980</v>
          </cell>
        </row>
        <row r="126">
          <cell r="B126" t="str">
            <v>180038</v>
          </cell>
          <cell r="C126">
            <v>48</v>
          </cell>
          <cell r="D126">
            <v>16.3</v>
          </cell>
          <cell r="E126">
            <v>1.5</v>
          </cell>
          <cell r="G126">
            <v>3</v>
          </cell>
          <cell r="H126">
            <v>1.5</v>
          </cell>
          <cell r="I126">
            <v>1</v>
          </cell>
          <cell r="J126">
            <v>0.375</v>
          </cell>
          <cell r="K126">
            <v>1048</v>
          </cell>
          <cell r="L126" t="str">
            <v>832</v>
          </cell>
          <cell r="M126" t="str">
            <v>135</v>
          </cell>
          <cell r="N126" t="str">
            <v>333</v>
          </cell>
          <cell r="O126">
            <v>0.75</v>
          </cell>
          <cell r="P126">
            <v>1740</v>
          </cell>
          <cell r="Q126" t="str">
            <v>1564</v>
          </cell>
          <cell r="R126" t="str">
            <v>370</v>
          </cell>
          <cell r="S126" t="str">
            <v>618</v>
          </cell>
          <cell r="T126">
            <v>1.125</v>
          </cell>
          <cell r="U126">
            <v>2195</v>
          </cell>
          <cell r="V126" t="str">
            <v>2197</v>
          </cell>
          <cell r="W126" t="str">
            <v>704</v>
          </cell>
          <cell r="X126" t="str">
            <v>855</v>
          </cell>
          <cell r="Y126">
            <v>1.5</v>
          </cell>
          <cell r="Z126">
            <v>2531</v>
          </cell>
          <cell r="AA126" t="str">
            <v>2730</v>
          </cell>
          <cell r="AB126" t="str">
            <v>1138</v>
          </cell>
          <cell r="AC126" t="str">
            <v>1043</v>
          </cell>
          <cell r="AD126">
            <v>18.850000000000001</v>
          </cell>
          <cell r="AO126" t="str">
            <v>190048</v>
          </cell>
          <cell r="AP126">
            <v>225</v>
          </cell>
          <cell r="AQ126">
            <v>112</v>
          </cell>
          <cell r="AR126">
            <v>10</v>
          </cell>
          <cell r="AS126">
            <v>9.4</v>
          </cell>
          <cell r="AT126">
            <v>16.2</v>
          </cell>
          <cell r="AU126">
            <v>6.2</v>
          </cell>
          <cell r="AV126">
            <v>0.62</v>
          </cell>
          <cell r="AW126">
            <v>1.55</v>
          </cell>
          <cell r="AX126">
            <v>52800</v>
          </cell>
          <cell r="AY126">
            <v>880</v>
          </cell>
          <cell r="AZ126">
            <v>220</v>
          </cell>
          <cell r="BA126">
            <v>480</v>
          </cell>
          <cell r="BB126">
            <v>3.1</v>
          </cell>
          <cell r="BC126">
            <v>93900</v>
          </cell>
          <cell r="BD126">
            <v>1680</v>
          </cell>
          <cell r="BE126">
            <v>520</v>
          </cell>
          <cell r="BF126">
            <v>910</v>
          </cell>
          <cell r="BG126">
            <v>4.6500000000000004</v>
          </cell>
          <cell r="BH126">
            <v>126700</v>
          </cell>
          <cell r="BI126">
            <v>2400</v>
          </cell>
          <cell r="BJ126">
            <v>910</v>
          </cell>
          <cell r="BK126">
            <v>1290</v>
          </cell>
          <cell r="BL126">
            <v>6.8</v>
          </cell>
          <cell r="BM126">
            <v>164800</v>
          </cell>
          <cell r="BN126">
            <v>3240</v>
          </cell>
          <cell r="BO126">
            <v>1590</v>
          </cell>
          <cell r="BP126">
            <v>1720</v>
          </cell>
          <cell r="BQ126">
            <v>2200</v>
          </cell>
        </row>
        <row r="127">
          <cell r="B127" t="str">
            <v>180039</v>
          </cell>
          <cell r="C127">
            <v>50</v>
          </cell>
          <cell r="D127">
            <v>18.399999999999999</v>
          </cell>
          <cell r="E127">
            <v>1.25</v>
          </cell>
          <cell r="G127">
            <v>2.85</v>
          </cell>
          <cell r="H127">
            <v>1.6</v>
          </cell>
          <cell r="I127">
            <v>1.28</v>
          </cell>
          <cell r="J127">
            <v>0.4</v>
          </cell>
          <cell r="K127">
            <v>756.9</v>
          </cell>
          <cell r="L127" t="str">
            <v>742</v>
          </cell>
          <cell r="M127" t="str">
            <v>24</v>
          </cell>
          <cell r="N127" t="str">
            <v>325</v>
          </cell>
          <cell r="O127">
            <v>0.8</v>
          </cell>
          <cell r="P127">
            <v>1178</v>
          </cell>
          <cell r="Q127" t="str">
            <v>1381</v>
          </cell>
          <cell r="R127" t="str">
            <v>151</v>
          </cell>
          <cell r="S127" t="str">
            <v>597</v>
          </cell>
          <cell r="T127">
            <v>1.2</v>
          </cell>
          <cell r="U127">
            <v>1375</v>
          </cell>
          <cell r="V127" t="str">
            <v>1918</v>
          </cell>
          <cell r="W127" t="str">
            <v>380</v>
          </cell>
          <cell r="X127" t="str">
            <v>817</v>
          </cell>
          <cell r="Y127">
            <v>1.6</v>
          </cell>
          <cell r="Z127">
            <v>1459</v>
          </cell>
          <cell r="AA127" t="str">
            <v>2352</v>
          </cell>
          <cell r="AB127" t="str">
            <v>712</v>
          </cell>
          <cell r="AC127" t="str">
            <v>984</v>
          </cell>
          <cell r="AD127">
            <v>16.657</v>
          </cell>
          <cell r="AO127" t="str">
            <v>190049</v>
          </cell>
          <cell r="AP127">
            <v>225</v>
          </cell>
          <cell r="AQ127">
            <v>112</v>
          </cell>
          <cell r="AR127">
            <v>10.8</v>
          </cell>
          <cell r="AS127">
            <v>10</v>
          </cell>
          <cell r="AT127">
            <v>16.5</v>
          </cell>
          <cell r="AU127">
            <v>5.7</v>
          </cell>
          <cell r="AV127">
            <v>0.52800000000000002</v>
          </cell>
          <cell r="AW127">
            <v>1.425</v>
          </cell>
          <cell r="AX127">
            <v>58100</v>
          </cell>
          <cell r="AY127">
            <v>850</v>
          </cell>
          <cell r="AZ127">
            <v>240</v>
          </cell>
          <cell r="BA127">
            <v>470</v>
          </cell>
          <cell r="BB127">
            <v>2.85</v>
          </cell>
          <cell r="BC127">
            <v>105200</v>
          </cell>
          <cell r="BD127">
            <v>1630</v>
          </cell>
          <cell r="BE127">
            <v>560</v>
          </cell>
          <cell r="BF127">
            <v>880</v>
          </cell>
          <cell r="BG127">
            <v>4.2750000000000004</v>
          </cell>
          <cell r="BH127">
            <v>144400</v>
          </cell>
          <cell r="BI127">
            <v>2340</v>
          </cell>
          <cell r="BJ127">
            <v>960</v>
          </cell>
          <cell r="BK127">
            <v>1250</v>
          </cell>
          <cell r="BL127">
            <v>6.5</v>
          </cell>
          <cell r="BM127">
            <v>197000</v>
          </cell>
          <cell r="BN127">
            <v>3290</v>
          </cell>
          <cell r="BO127">
            <v>1720</v>
          </cell>
          <cell r="BP127">
            <v>1740</v>
          </cell>
          <cell r="BQ127">
            <v>2350</v>
          </cell>
        </row>
        <row r="128">
          <cell r="B128" t="str">
            <v>180040</v>
          </cell>
          <cell r="C128">
            <v>50</v>
          </cell>
          <cell r="D128">
            <v>18.399999999999999</v>
          </cell>
          <cell r="E128">
            <v>1.5</v>
          </cell>
          <cell r="G128">
            <v>3.15</v>
          </cell>
          <cell r="H128">
            <v>1.65</v>
          </cell>
          <cell r="I128">
            <v>1.1000000000000001</v>
          </cell>
          <cell r="J128">
            <v>0.41199999999999998</v>
          </cell>
          <cell r="K128">
            <v>1166</v>
          </cell>
          <cell r="L128" t="str">
            <v>855</v>
          </cell>
          <cell r="M128" t="str">
            <v>93</v>
          </cell>
          <cell r="N128" t="str">
            <v>370</v>
          </cell>
          <cell r="O128">
            <v>0.82499999999999996</v>
          </cell>
          <cell r="P128">
            <v>1890</v>
          </cell>
          <cell r="Q128" t="str">
            <v>1602</v>
          </cell>
          <cell r="R128" t="str">
            <v>294</v>
          </cell>
          <cell r="S128" t="str">
            <v>684</v>
          </cell>
          <cell r="T128">
            <v>1.2370000000000001</v>
          </cell>
          <cell r="U128">
            <v>2319</v>
          </cell>
          <cell r="V128" t="str">
            <v>2239</v>
          </cell>
          <cell r="W128" t="str">
            <v>605</v>
          </cell>
          <cell r="X128" t="str">
            <v>942</v>
          </cell>
          <cell r="Y128">
            <v>1.65</v>
          </cell>
          <cell r="Z128">
            <v>2600</v>
          </cell>
          <cell r="AA128" t="str">
            <v>2768</v>
          </cell>
          <cell r="AB128" t="str">
            <v>1024</v>
          </cell>
          <cell r="AC128" t="str">
            <v>1144</v>
          </cell>
          <cell r="AD128">
            <v>19.988</v>
          </cell>
          <cell r="AO128" t="str">
            <v>190031</v>
          </cell>
          <cell r="AP128">
            <v>225</v>
          </cell>
          <cell r="AQ128">
            <v>112</v>
          </cell>
          <cell r="AR128">
            <v>12</v>
          </cell>
          <cell r="AS128">
            <v>11.25</v>
          </cell>
          <cell r="AT128">
            <v>17</v>
          </cell>
          <cell r="AU128">
            <v>5</v>
          </cell>
          <cell r="AV128">
            <v>0.41599999999999998</v>
          </cell>
          <cell r="AW128">
            <v>1.25</v>
          </cell>
          <cell r="AX128">
            <v>64497</v>
          </cell>
          <cell r="AY128" t="str">
            <v>772</v>
          </cell>
          <cell r="AZ128" t="str">
            <v>304</v>
          </cell>
          <cell r="BA128" t="str">
            <v>415</v>
          </cell>
          <cell r="BB128">
            <v>2.5</v>
          </cell>
          <cell r="BC128">
            <v>120738</v>
          </cell>
          <cell r="BD128" t="str">
            <v>1488</v>
          </cell>
          <cell r="BE128" t="str">
            <v>666</v>
          </cell>
          <cell r="BF128" t="str">
            <v>794</v>
          </cell>
          <cell r="BG128">
            <v>3.75</v>
          </cell>
          <cell r="BH128">
            <v>171016</v>
          </cell>
          <cell r="BI128" t="str">
            <v>2146</v>
          </cell>
          <cell r="BJ128" t="str">
            <v>1084</v>
          </cell>
          <cell r="BK128" t="str">
            <v>1137</v>
          </cell>
          <cell r="BL128">
            <v>5.75</v>
          </cell>
          <cell r="BM128">
            <v>244783</v>
          </cell>
          <cell r="BN128" t="str">
            <v>3080</v>
          </cell>
          <cell r="BO128" t="str">
            <v>1872</v>
          </cell>
          <cell r="BP128" t="str">
            <v>1612</v>
          </cell>
          <cell r="BQ128">
            <v>2641</v>
          </cell>
        </row>
        <row r="129">
          <cell r="B129" t="str">
            <v>180041</v>
          </cell>
          <cell r="C129">
            <v>50</v>
          </cell>
          <cell r="D129">
            <v>18.399999999999999</v>
          </cell>
          <cell r="E129">
            <v>2</v>
          </cell>
          <cell r="G129">
            <v>3.65</v>
          </cell>
          <cell r="H129">
            <v>1.65</v>
          </cell>
          <cell r="I129">
            <v>0.82499999999999996</v>
          </cell>
          <cell r="J129">
            <v>0.41199999999999998</v>
          </cell>
          <cell r="K129">
            <v>2229</v>
          </cell>
          <cell r="L129" t="str">
            <v>1013</v>
          </cell>
          <cell r="M129" t="str">
            <v>251</v>
          </cell>
          <cell r="N129" t="str">
            <v>428</v>
          </cell>
          <cell r="O129">
            <v>0.82499999999999996</v>
          </cell>
          <cell r="P129">
            <v>3868</v>
          </cell>
          <cell r="Q129" t="str">
            <v>1918</v>
          </cell>
          <cell r="R129" t="str">
            <v>610</v>
          </cell>
          <cell r="S129" t="str">
            <v>800</v>
          </cell>
          <cell r="T129">
            <v>1.2370000000000001</v>
          </cell>
          <cell r="U129">
            <v>5114</v>
          </cell>
          <cell r="V129" t="str">
            <v>2713</v>
          </cell>
          <cell r="W129" t="str">
            <v>1079</v>
          </cell>
          <cell r="X129" t="str">
            <v>1116</v>
          </cell>
          <cell r="Y129">
            <v>1.65</v>
          </cell>
          <cell r="Z129">
            <v>6163</v>
          </cell>
          <cell r="AA129" t="str">
            <v>3400</v>
          </cell>
          <cell r="AB129" t="str">
            <v>1656</v>
          </cell>
          <cell r="AC129" t="str">
            <v>1377</v>
          </cell>
          <cell r="AD129">
            <v>26.651</v>
          </cell>
          <cell r="AO129" t="str">
            <v>190032</v>
          </cell>
          <cell r="AP129">
            <v>225</v>
          </cell>
          <cell r="AQ129">
            <v>112</v>
          </cell>
          <cell r="AR129">
            <v>16</v>
          </cell>
          <cell r="AS129">
            <v>14.9</v>
          </cell>
          <cell r="AT129">
            <v>20.5</v>
          </cell>
          <cell r="AU129">
            <v>4.5</v>
          </cell>
          <cell r="AV129">
            <v>0.28100000000000003</v>
          </cell>
          <cell r="AW129">
            <v>1.125</v>
          </cell>
          <cell r="AX129">
            <v>128407</v>
          </cell>
          <cell r="AY129" t="str">
            <v>864</v>
          </cell>
          <cell r="AZ129" t="str">
            <v>438</v>
          </cell>
          <cell r="BA129" t="str">
            <v>458</v>
          </cell>
          <cell r="BB129">
            <v>2.25</v>
          </cell>
          <cell r="BC129">
            <v>247489</v>
          </cell>
          <cell r="BD129" t="str">
            <v>1680</v>
          </cell>
          <cell r="BE129" t="str">
            <v>923</v>
          </cell>
          <cell r="BF129" t="str">
            <v>886</v>
          </cell>
          <cell r="BG129">
            <v>3.375</v>
          </cell>
          <cell r="BH129">
            <v>359590</v>
          </cell>
          <cell r="BI129" t="str">
            <v>2449</v>
          </cell>
          <cell r="BJ129" t="str">
            <v>1456</v>
          </cell>
          <cell r="BK129" t="str">
            <v>1283</v>
          </cell>
          <cell r="BL129">
            <v>5.6</v>
          </cell>
          <cell r="BM129">
            <v>569897</v>
          </cell>
          <cell r="BN129" t="str">
            <v>3829</v>
          </cell>
          <cell r="BO129" t="str">
            <v>2651</v>
          </cell>
          <cell r="BP129" t="str">
            <v>1983</v>
          </cell>
          <cell r="BQ129">
            <v>3498</v>
          </cell>
        </row>
        <row r="130">
          <cell r="B130" t="str">
            <v>180042</v>
          </cell>
          <cell r="C130">
            <v>50</v>
          </cell>
          <cell r="D130">
            <v>18.399999999999999</v>
          </cell>
          <cell r="E130">
            <v>2.5</v>
          </cell>
          <cell r="G130">
            <v>4.1500000000000004</v>
          </cell>
          <cell r="H130">
            <v>1.65</v>
          </cell>
          <cell r="I130">
            <v>0.66</v>
          </cell>
          <cell r="J130">
            <v>0.41199999999999998</v>
          </cell>
          <cell r="K130">
            <v>3870</v>
          </cell>
          <cell r="L130" t="str">
            <v>1171</v>
          </cell>
          <cell r="M130" t="str">
            <v>409</v>
          </cell>
          <cell r="N130" t="str">
            <v>486</v>
          </cell>
          <cell r="O130">
            <v>0.82499999999999996</v>
          </cell>
          <cell r="P130">
            <v>7002</v>
          </cell>
          <cell r="Q130" t="str">
            <v>2234</v>
          </cell>
          <cell r="R130" t="str">
            <v>926</v>
          </cell>
          <cell r="S130" t="str">
            <v>916</v>
          </cell>
          <cell r="T130">
            <v>1.2370000000000001</v>
          </cell>
          <cell r="U130">
            <v>9643</v>
          </cell>
          <cell r="V130" t="str">
            <v>3187</v>
          </cell>
          <cell r="W130" t="str">
            <v>1552</v>
          </cell>
          <cell r="X130" t="str">
            <v>1291</v>
          </cell>
          <cell r="Y130">
            <v>1.65</v>
          </cell>
          <cell r="Z130">
            <v>12038</v>
          </cell>
          <cell r="AA130" t="str">
            <v>4032</v>
          </cell>
          <cell r="AB130" t="str">
            <v>2288</v>
          </cell>
          <cell r="AC130" t="str">
            <v>1609</v>
          </cell>
          <cell r="AD130">
            <v>33.314</v>
          </cell>
          <cell r="AO130" t="str">
            <v>180175</v>
          </cell>
          <cell r="AP130">
            <v>200</v>
          </cell>
          <cell r="AQ130">
            <v>112</v>
          </cell>
          <cell r="AR130">
            <v>6</v>
          </cell>
          <cell r="AS130">
            <v>5.8</v>
          </cell>
          <cell r="AT130">
            <v>12</v>
          </cell>
          <cell r="AU130">
            <v>6</v>
          </cell>
          <cell r="AV130">
            <v>1</v>
          </cell>
          <cell r="AW130">
            <v>1.5</v>
          </cell>
          <cell r="AX130">
            <v>19700</v>
          </cell>
          <cell r="AY130">
            <v>770</v>
          </cell>
          <cell r="AZ130">
            <v>50</v>
          </cell>
          <cell r="BA130">
            <v>470</v>
          </cell>
          <cell r="BB130">
            <v>3</v>
          </cell>
          <cell r="BC130">
            <v>32200</v>
          </cell>
          <cell r="BD130">
            <v>1430</v>
          </cell>
          <cell r="BE130">
            <v>200</v>
          </cell>
          <cell r="BF130">
            <v>880</v>
          </cell>
          <cell r="BG130">
            <v>4.5</v>
          </cell>
          <cell r="BH130">
            <v>39700</v>
          </cell>
          <cell r="BI130">
            <v>2000</v>
          </cell>
          <cell r="BJ130">
            <v>450</v>
          </cell>
          <cell r="BK130">
            <v>1210</v>
          </cell>
          <cell r="BL130">
            <v>6.2</v>
          </cell>
          <cell r="BM130">
            <v>45100</v>
          </cell>
          <cell r="BN130">
            <v>2530</v>
          </cell>
          <cell r="BO130">
            <v>850</v>
          </cell>
          <cell r="BP130">
            <v>1520</v>
          </cell>
          <cell r="BQ130">
            <v>980</v>
          </cell>
        </row>
        <row r="131">
          <cell r="B131" t="str">
            <v>180043</v>
          </cell>
          <cell r="C131">
            <v>50</v>
          </cell>
          <cell r="D131">
            <v>18.399999999999999</v>
          </cell>
          <cell r="E131">
            <v>3</v>
          </cell>
          <cell r="G131">
            <v>4.2</v>
          </cell>
          <cell r="H131">
            <v>1.2</v>
          </cell>
          <cell r="I131">
            <v>0.4</v>
          </cell>
          <cell r="J131">
            <v>0.3</v>
          </cell>
          <cell r="K131">
            <v>4179</v>
          </cell>
          <cell r="L131" t="str">
            <v>891</v>
          </cell>
          <cell r="M131" t="str">
            <v>488</v>
          </cell>
          <cell r="N131" t="str">
            <v>357</v>
          </cell>
          <cell r="O131">
            <v>0.6</v>
          </cell>
          <cell r="P131">
            <v>8018</v>
          </cell>
          <cell r="Q131" t="str">
            <v>1725</v>
          </cell>
          <cell r="R131" t="str">
            <v>1033</v>
          </cell>
          <cell r="S131" t="str">
            <v>685</v>
          </cell>
          <cell r="T131">
            <v>0.9</v>
          </cell>
          <cell r="U131">
            <v>11630</v>
          </cell>
          <cell r="V131" t="str">
            <v>2500</v>
          </cell>
          <cell r="W131" t="str">
            <v>1636</v>
          </cell>
          <cell r="X131" t="str">
            <v>983</v>
          </cell>
          <cell r="Y131">
            <v>1.2</v>
          </cell>
          <cell r="Z131">
            <v>15128</v>
          </cell>
          <cell r="AA131" t="str">
            <v>3219</v>
          </cell>
          <cell r="AB131" t="str">
            <v>2296</v>
          </cell>
          <cell r="AC131" t="str">
            <v>1251</v>
          </cell>
          <cell r="AD131">
            <v>39.976999999999997</v>
          </cell>
          <cell r="AO131" t="str">
            <v>190026</v>
          </cell>
          <cell r="AP131">
            <v>200</v>
          </cell>
          <cell r="AQ131">
            <v>112</v>
          </cell>
          <cell r="AR131">
            <v>12</v>
          </cell>
          <cell r="AS131">
            <v>11.25</v>
          </cell>
          <cell r="AT131">
            <v>16.2</v>
          </cell>
          <cell r="AU131">
            <v>4.2</v>
          </cell>
          <cell r="AV131">
            <v>0.35</v>
          </cell>
          <cell r="AW131">
            <v>1.05</v>
          </cell>
          <cell r="AX131">
            <v>71671</v>
          </cell>
          <cell r="AY131" t="str">
            <v>809</v>
          </cell>
          <cell r="AZ131" t="str">
            <v>359</v>
          </cell>
          <cell r="BA131" t="str">
            <v>480</v>
          </cell>
          <cell r="BB131">
            <v>2.1</v>
          </cell>
          <cell r="BC131">
            <v>136317</v>
          </cell>
          <cell r="BD131" t="str">
            <v>1564</v>
          </cell>
          <cell r="BE131" t="str">
            <v>772</v>
          </cell>
          <cell r="BF131" t="str">
            <v>923</v>
          </cell>
          <cell r="BG131">
            <v>3.15</v>
          </cell>
          <cell r="BH131">
            <v>195830</v>
          </cell>
          <cell r="BI131" t="str">
            <v>2266</v>
          </cell>
          <cell r="BJ131" t="str">
            <v>1238</v>
          </cell>
          <cell r="BK131" t="str">
            <v>1330</v>
          </cell>
          <cell r="BL131">
            <v>4.95</v>
          </cell>
          <cell r="BM131">
            <v>291355</v>
          </cell>
          <cell r="BN131" t="str">
            <v>3345</v>
          </cell>
          <cell r="BO131" t="str">
            <v>2160</v>
          </cell>
          <cell r="BP131" t="str">
            <v>1944</v>
          </cell>
          <cell r="BQ131">
            <v>1904</v>
          </cell>
        </row>
        <row r="132">
          <cell r="B132" t="str">
            <v>180044</v>
          </cell>
          <cell r="C132">
            <v>50</v>
          </cell>
          <cell r="D132">
            <v>20.399999999999999</v>
          </cell>
          <cell r="E132">
            <v>2</v>
          </cell>
          <cell r="G132">
            <v>3.5</v>
          </cell>
          <cell r="H132">
            <v>1.5</v>
          </cell>
          <cell r="I132">
            <v>0.75</v>
          </cell>
          <cell r="J132">
            <v>0.375</v>
          </cell>
          <cell r="K132">
            <v>1966</v>
          </cell>
          <cell r="L132" t="str">
            <v>865</v>
          </cell>
          <cell r="M132" t="str">
            <v>244</v>
          </cell>
          <cell r="N132" t="str">
            <v>397</v>
          </cell>
          <cell r="O132">
            <v>0.75</v>
          </cell>
          <cell r="P132">
            <v>3478</v>
          </cell>
          <cell r="Q132" t="str">
            <v>1642</v>
          </cell>
          <cell r="R132" t="str">
            <v>578</v>
          </cell>
          <cell r="S132" t="str">
            <v>745</v>
          </cell>
          <cell r="T132">
            <v>1.125</v>
          </cell>
          <cell r="U132">
            <v>4687</v>
          </cell>
          <cell r="V132" t="str">
            <v>2330</v>
          </cell>
          <cell r="W132" t="str">
            <v>1000</v>
          </cell>
          <cell r="X132" t="str">
            <v>1045</v>
          </cell>
          <cell r="Y132">
            <v>1.5</v>
          </cell>
          <cell r="Z132">
            <v>5745</v>
          </cell>
          <cell r="AA132" t="str">
            <v>2929</v>
          </cell>
          <cell r="AB132" t="str">
            <v>1510</v>
          </cell>
          <cell r="AC132" t="str">
            <v>1295</v>
          </cell>
          <cell r="AD132">
            <v>25.695</v>
          </cell>
          <cell r="AO132" t="str">
            <v>190027</v>
          </cell>
          <cell r="AP132">
            <v>200</v>
          </cell>
          <cell r="AQ132">
            <v>112</v>
          </cell>
          <cell r="AR132">
            <v>14</v>
          </cell>
          <cell r="AS132">
            <v>13.05</v>
          </cell>
          <cell r="AT132">
            <v>17.5</v>
          </cell>
          <cell r="AU132">
            <v>3.5</v>
          </cell>
          <cell r="AV132">
            <v>0.25</v>
          </cell>
          <cell r="AW132">
            <v>0.875</v>
          </cell>
          <cell r="AX132">
            <v>90576</v>
          </cell>
          <cell r="AY132" t="str">
            <v>745</v>
          </cell>
          <cell r="AZ132" t="str">
            <v>397</v>
          </cell>
          <cell r="BA132" t="str">
            <v>438</v>
          </cell>
          <cell r="BB132">
            <v>1.75</v>
          </cell>
          <cell r="BC132">
            <v>175719</v>
          </cell>
          <cell r="BD132" t="str">
            <v>1452</v>
          </cell>
          <cell r="BE132" t="str">
            <v>832</v>
          </cell>
          <cell r="BF132" t="str">
            <v>850</v>
          </cell>
          <cell r="BG132">
            <v>2.625</v>
          </cell>
          <cell r="BH132">
            <v>256758</v>
          </cell>
          <cell r="BI132" t="str">
            <v>2121</v>
          </cell>
          <cell r="BJ132" t="str">
            <v>1306</v>
          </cell>
          <cell r="BK132" t="str">
            <v>1236</v>
          </cell>
          <cell r="BL132">
            <v>4.45</v>
          </cell>
          <cell r="BM132">
            <v>418407</v>
          </cell>
          <cell r="BN132" t="str">
            <v>3394</v>
          </cell>
          <cell r="BO132" t="str">
            <v>2414</v>
          </cell>
          <cell r="BP132" t="str">
            <v>1959</v>
          </cell>
          <cell r="BQ132">
            <v>2209</v>
          </cell>
        </row>
        <row r="133">
          <cell r="B133" t="str">
            <v>180045</v>
          </cell>
          <cell r="C133">
            <v>50</v>
          </cell>
          <cell r="D133">
            <v>20.399999999999999</v>
          </cell>
          <cell r="E133">
            <v>2.5</v>
          </cell>
          <cell r="G133">
            <v>3.85</v>
          </cell>
          <cell r="H133">
            <v>1.35</v>
          </cell>
          <cell r="I133">
            <v>0.54</v>
          </cell>
          <cell r="J133">
            <v>0.33700000000000002</v>
          </cell>
          <cell r="K133">
            <v>3008</v>
          </cell>
          <cell r="L133" t="str">
            <v>876</v>
          </cell>
          <cell r="M133" t="str">
            <v>373</v>
          </cell>
          <cell r="N133" t="str">
            <v>393</v>
          </cell>
          <cell r="O133">
            <v>0.67500000000000004</v>
          </cell>
          <cell r="P133">
            <v>5601</v>
          </cell>
          <cell r="Q133" t="str">
            <v>1680</v>
          </cell>
          <cell r="R133" t="str">
            <v>817</v>
          </cell>
          <cell r="S133" t="str">
            <v>746</v>
          </cell>
          <cell r="T133">
            <v>1.012</v>
          </cell>
          <cell r="U133">
            <v>7919</v>
          </cell>
          <cell r="V133" t="str">
            <v>2412</v>
          </cell>
          <cell r="W133" t="str">
            <v>1334</v>
          </cell>
          <cell r="X133" t="str">
            <v>1060</v>
          </cell>
          <cell r="Y133">
            <v>1.35</v>
          </cell>
          <cell r="Z133">
            <v>10098</v>
          </cell>
          <cell r="AA133" t="str">
            <v>3072</v>
          </cell>
          <cell r="AB133" t="str">
            <v>1922</v>
          </cell>
          <cell r="AC133" t="str">
            <v>1335</v>
          </cell>
          <cell r="AD133">
            <v>32.118000000000002</v>
          </cell>
          <cell r="AO133" t="str">
            <v>190046</v>
          </cell>
          <cell r="AP133">
            <v>200</v>
          </cell>
          <cell r="AQ133">
            <v>112</v>
          </cell>
          <cell r="AR133">
            <v>15</v>
          </cell>
          <cell r="AS133">
            <v>14</v>
          </cell>
          <cell r="AT133">
            <v>18</v>
          </cell>
          <cell r="AU133">
            <v>3</v>
          </cell>
          <cell r="AV133">
            <v>0.2</v>
          </cell>
          <cell r="AW133">
            <v>0.75</v>
          </cell>
          <cell r="AX133">
            <v>93500</v>
          </cell>
          <cell r="AY133">
            <v>660</v>
          </cell>
          <cell r="AZ133">
            <v>390</v>
          </cell>
          <cell r="BA133">
            <v>390</v>
          </cell>
          <cell r="BB133">
            <v>1.5</v>
          </cell>
          <cell r="BC133">
            <v>183100</v>
          </cell>
          <cell r="BD133">
            <v>1290</v>
          </cell>
          <cell r="BE133">
            <v>810</v>
          </cell>
          <cell r="BF133">
            <v>750</v>
          </cell>
          <cell r="BG133">
            <v>2.25</v>
          </cell>
          <cell r="BH133">
            <v>269700</v>
          </cell>
          <cell r="BI133">
            <v>1900</v>
          </cell>
          <cell r="BJ133">
            <v>1260</v>
          </cell>
          <cell r="BK133">
            <v>1100</v>
          </cell>
          <cell r="BL133">
            <v>4</v>
          </cell>
          <cell r="BM133">
            <v>465200</v>
          </cell>
          <cell r="BN133">
            <v>3200</v>
          </cell>
          <cell r="BO133">
            <v>2400</v>
          </cell>
          <cell r="BP133">
            <v>1840</v>
          </cell>
          <cell r="BQ133">
            <v>2370</v>
          </cell>
        </row>
        <row r="134">
          <cell r="B134" t="str">
            <v>180046</v>
          </cell>
          <cell r="C134">
            <v>50</v>
          </cell>
          <cell r="D134">
            <v>22.4</v>
          </cell>
          <cell r="E134">
            <v>2</v>
          </cell>
          <cell r="G134">
            <v>3.6</v>
          </cell>
          <cell r="H134">
            <v>1.6</v>
          </cell>
          <cell r="I134">
            <v>0.8</v>
          </cell>
          <cell r="J134">
            <v>0.4</v>
          </cell>
          <cell r="K134">
            <v>2247</v>
          </cell>
          <cell r="L134" t="str">
            <v>932</v>
          </cell>
          <cell r="M134" t="str">
            <v>228</v>
          </cell>
          <cell r="N134" t="str">
            <v>466</v>
          </cell>
          <cell r="O134">
            <v>0.8</v>
          </cell>
          <cell r="P134">
            <v>3924</v>
          </cell>
          <cell r="Q134" t="str">
            <v>1763</v>
          </cell>
          <cell r="R134" t="str">
            <v>556</v>
          </cell>
          <cell r="S134" t="str">
            <v>872</v>
          </cell>
          <cell r="T134">
            <v>1.2</v>
          </cell>
          <cell r="U134">
            <v>5222</v>
          </cell>
          <cell r="V134" t="str">
            <v>2493</v>
          </cell>
          <cell r="W134" t="str">
            <v>985</v>
          </cell>
          <cell r="X134" t="str">
            <v>1220</v>
          </cell>
          <cell r="Y134">
            <v>1.6</v>
          </cell>
          <cell r="Z134">
            <v>6329</v>
          </cell>
          <cell r="AA134" t="str">
            <v>3123</v>
          </cell>
          <cell r="AB134" t="str">
            <v>1514</v>
          </cell>
          <cell r="AC134" t="str">
            <v>1509</v>
          </cell>
          <cell r="AD134">
            <v>24.638999999999999</v>
          </cell>
          <cell r="AO134" t="str">
            <v>190028</v>
          </cell>
          <cell r="AP134">
            <v>200</v>
          </cell>
          <cell r="AQ134">
            <v>112</v>
          </cell>
          <cell r="AR134">
            <v>16</v>
          </cell>
          <cell r="AS134">
            <v>14.8</v>
          </cell>
          <cell r="AT134">
            <v>19.8</v>
          </cell>
          <cell r="AU134">
            <v>3.8</v>
          </cell>
          <cell r="AV134">
            <v>0.23699999999999999</v>
          </cell>
          <cell r="AW134">
            <v>0.95</v>
          </cell>
          <cell r="AX134">
            <v>146464</v>
          </cell>
          <cell r="AY134" t="str">
            <v>927</v>
          </cell>
          <cell r="AZ134" t="str">
            <v>493</v>
          </cell>
          <cell r="BA134" t="str">
            <v>545</v>
          </cell>
          <cell r="BB134">
            <v>1.9</v>
          </cell>
          <cell r="BC134">
            <v>284370</v>
          </cell>
          <cell r="BD134" t="str">
            <v>1808</v>
          </cell>
          <cell r="BE134" t="str">
            <v>1032</v>
          </cell>
          <cell r="BF134" t="str">
            <v>1059</v>
          </cell>
          <cell r="BG134">
            <v>2.85</v>
          </cell>
          <cell r="BH134">
            <v>415725</v>
          </cell>
          <cell r="BI134" t="str">
            <v>2644</v>
          </cell>
          <cell r="BJ134" t="str">
            <v>1616</v>
          </cell>
          <cell r="BK134" t="str">
            <v>1542</v>
          </cell>
          <cell r="BL134">
            <v>5</v>
          </cell>
          <cell r="BM134">
            <v>699348</v>
          </cell>
          <cell r="BN134" t="str">
            <v>4368</v>
          </cell>
          <cell r="BO134" t="str">
            <v>3106</v>
          </cell>
          <cell r="BP134" t="str">
            <v>2521</v>
          </cell>
          <cell r="BQ134">
            <v>2505</v>
          </cell>
        </row>
        <row r="135">
          <cell r="B135" t="str">
            <v>180047</v>
          </cell>
          <cell r="C135">
            <v>50</v>
          </cell>
          <cell r="D135">
            <v>22.4</v>
          </cell>
          <cell r="E135">
            <v>2.5</v>
          </cell>
          <cell r="G135">
            <v>3.9</v>
          </cell>
          <cell r="H135">
            <v>1.4</v>
          </cell>
          <cell r="I135">
            <v>0.56000000000000005</v>
          </cell>
          <cell r="J135">
            <v>0.35</v>
          </cell>
          <cell r="K135">
            <v>3261</v>
          </cell>
          <cell r="L135" t="str">
            <v>904</v>
          </cell>
          <cell r="M135" t="str">
            <v>364</v>
          </cell>
          <cell r="N135" t="str">
            <v>442</v>
          </cell>
          <cell r="O135">
            <v>0.7</v>
          </cell>
          <cell r="P135">
            <v>6044</v>
          </cell>
          <cell r="Q135" t="str">
            <v>1730</v>
          </cell>
          <cell r="R135" t="str">
            <v>806</v>
          </cell>
          <cell r="S135" t="str">
            <v>838</v>
          </cell>
          <cell r="T135">
            <v>1.05</v>
          </cell>
          <cell r="U135">
            <v>8510</v>
          </cell>
          <cell r="V135" t="str">
            <v>2480</v>
          </cell>
          <cell r="W135" t="str">
            <v>1324</v>
          </cell>
          <cell r="X135" t="str">
            <v>1190</v>
          </cell>
          <cell r="Y135">
            <v>1.4</v>
          </cell>
          <cell r="Z135">
            <v>10817</v>
          </cell>
          <cell r="AA135" t="str">
            <v>3152</v>
          </cell>
          <cell r="AB135" t="str">
            <v>1920</v>
          </cell>
          <cell r="AC135" t="str">
            <v>1496</v>
          </cell>
          <cell r="AD135">
            <v>30.798999999999999</v>
          </cell>
          <cell r="AO135" t="str">
            <v>190033</v>
          </cell>
          <cell r="AP135">
            <v>250</v>
          </cell>
          <cell r="AQ135">
            <v>102</v>
          </cell>
          <cell r="AR135">
            <v>10</v>
          </cell>
          <cell r="AS135">
            <v>9.4</v>
          </cell>
          <cell r="AT135">
            <v>18</v>
          </cell>
          <cell r="AU135">
            <v>8</v>
          </cell>
          <cell r="AV135">
            <v>0.8</v>
          </cell>
          <cell r="AW135">
            <v>2</v>
          </cell>
          <cell r="AX135">
            <v>58157</v>
          </cell>
          <cell r="AY135" t="str">
            <v>1017</v>
          </cell>
          <cell r="AZ135" t="str">
            <v>160</v>
          </cell>
          <cell r="BA135" t="str">
            <v>476</v>
          </cell>
          <cell r="BB135">
            <v>4</v>
          </cell>
          <cell r="BC135">
            <v>98485</v>
          </cell>
          <cell r="BD135" t="str">
            <v>1922</v>
          </cell>
          <cell r="BE135" t="str">
            <v>432</v>
          </cell>
          <cell r="BF135" t="str">
            <v>889</v>
          </cell>
          <cell r="BG135">
            <v>6</v>
          </cell>
          <cell r="BH135">
            <v>126387</v>
          </cell>
          <cell r="BI135" t="str">
            <v>2713</v>
          </cell>
          <cell r="BJ135" t="str">
            <v>817</v>
          </cell>
          <cell r="BK135" t="str">
            <v>1241</v>
          </cell>
          <cell r="BL135">
            <v>8.6</v>
          </cell>
          <cell r="BM135">
            <v>152967</v>
          </cell>
          <cell r="BN135" t="str">
            <v>3574</v>
          </cell>
          <cell r="BO135" t="str">
            <v>1487</v>
          </cell>
          <cell r="BP135" t="str">
            <v>1605</v>
          </cell>
          <cell r="BQ135">
            <v>3019</v>
          </cell>
        </row>
        <row r="136">
          <cell r="B136" t="str">
            <v>180048</v>
          </cell>
          <cell r="C136">
            <v>50</v>
          </cell>
          <cell r="D136">
            <v>25.4</v>
          </cell>
          <cell r="E136">
            <v>1.25</v>
          </cell>
          <cell r="G136">
            <v>2.85</v>
          </cell>
          <cell r="H136">
            <v>1.6</v>
          </cell>
          <cell r="I136">
            <v>1.28</v>
          </cell>
          <cell r="J136">
            <v>0.4</v>
          </cell>
          <cell r="K136">
            <v>853.7</v>
          </cell>
          <cell r="L136" t="str">
            <v>717</v>
          </cell>
          <cell r="M136" t="str">
            <v>2</v>
          </cell>
          <cell r="N136" t="str">
            <v>410</v>
          </cell>
          <cell r="O136">
            <v>0.8</v>
          </cell>
          <cell r="P136">
            <v>1328</v>
          </cell>
          <cell r="Q136" t="str">
            <v>1332</v>
          </cell>
          <cell r="R136" t="str">
            <v>106</v>
          </cell>
          <cell r="S136" t="str">
            <v>755</v>
          </cell>
          <cell r="T136">
            <v>1.2</v>
          </cell>
          <cell r="U136">
            <v>1550</v>
          </cell>
          <cell r="V136" t="str">
            <v>1845</v>
          </cell>
          <cell r="W136" t="str">
            <v>312</v>
          </cell>
          <cell r="X136" t="str">
            <v>1035</v>
          </cell>
          <cell r="Y136">
            <v>1.6</v>
          </cell>
          <cell r="Z136">
            <v>1646</v>
          </cell>
          <cell r="AA136" t="str">
            <v>2256</v>
          </cell>
          <cell r="AB136" t="str">
            <v>621</v>
          </cell>
          <cell r="AC136" t="str">
            <v>1251</v>
          </cell>
          <cell r="AD136">
            <v>14.294</v>
          </cell>
          <cell r="AO136" t="str">
            <v>190034</v>
          </cell>
          <cell r="AP136">
            <v>250</v>
          </cell>
          <cell r="AQ136">
            <v>102</v>
          </cell>
          <cell r="AR136">
            <v>12</v>
          </cell>
          <cell r="AS136">
            <v>11.25</v>
          </cell>
          <cell r="AT136">
            <v>19</v>
          </cell>
          <cell r="AU136">
            <v>7</v>
          </cell>
          <cell r="AV136">
            <v>0.58299999999999996</v>
          </cell>
          <cell r="AW136">
            <v>1.75</v>
          </cell>
          <cell r="AX136">
            <v>75052</v>
          </cell>
          <cell r="AY136" t="str">
            <v>971</v>
          </cell>
          <cell r="AZ136" t="str">
            <v>276</v>
          </cell>
          <cell r="BA136" t="str">
            <v>445</v>
          </cell>
          <cell r="BB136">
            <v>3.5</v>
          </cell>
          <cell r="BC136">
            <v>134524</v>
          </cell>
          <cell r="BD136" t="str">
            <v>1854</v>
          </cell>
          <cell r="BE136" t="str">
            <v>640</v>
          </cell>
          <cell r="BF136" t="str">
            <v>842</v>
          </cell>
          <cell r="BG136">
            <v>5.25</v>
          </cell>
          <cell r="BH136">
            <v>182962</v>
          </cell>
          <cell r="BI136" t="str">
            <v>2648</v>
          </cell>
          <cell r="BJ136" t="str">
            <v>1093</v>
          </cell>
          <cell r="BK136" t="str">
            <v>1190</v>
          </cell>
          <cell r="BL136">
            <v>7.75</v>
          </cell>
          <cell r="BM136">
            <v>242024</v>
          </cell>
          <cell r="BN136" t="str">
            <v>3630</v>
          </cell>
          <cell r="BO136" t="str">
            <v>1894</v>
          </cell>
          <cell r="BP136" t="str">
            <v>1603</v>
          </cell>
          <cell r="BQ136">
            <v>3613</v>
          </cell>
        </row>
        <row r="137">
          <cell r="B137" t="str">
            <v>180049</v>
          </cell>
          <cell r="C137">
            <v>50</v>
          </cell>
          <cell r="D137">
            <v>25.4</v>
          </cell>
          <cell r="E137">
            <v>1.5</v>
          </cell>
          <cell r="G137">
            <v>3.1</v>
          </cell>
          <cell r="H137">
            <v>1.6</v>
          </cell>
          <cell r="I137">
            <v>1.0660000000000001</v>
          </cell>
          <cell r="J137">
            <v>0.4</v>
          </cell>
          <cell r="K137">
            <v>1242</v>
          </cell>
          <cell r="L137" t="str">
            <v>789</v>
          </cell>
          <cell r="M137" t="str">
            <v>74</v>
          </cell>
          <cell r="N137" t="str">
            <v>447</v>
          </cell>
          <cell r="O137">
            <v>0.8</v>
          </cell>
          <cell r="P137">
            <v>2028</v>
          </cell>
          <cell r="Q137" t="str">
            <v>1476</v>
          </cell>
          <cell r="R137" t="str">
            <v>250</v>
          </cell>
          <cell r="S137" t="str">
            <v>828</v>
          </cell>
          <cell r="T137">
            <v>1.2</v>
          </cell>
          <cell r="U137">
            <v>2512</v>
          </cell>
          <cell r="V137" t="str">
            <v>2061</v>
          </cell>
          <cell r="W137" t="str">
            <v>528</v>
          </cell>
          <cell r="X137" t="str">
            <v>1145</v>
          </cell>
          <cell r="Y137">
            <v>1.6</v>
          </cell>
          <cell r="Z137">
            <v>2844</v>
          </cell>
          <cell r="AA137" t="str">
            <v>2543</v>
          </cell>
          <cell r="AB137" t="str">
            <v>909</v>
          </cell>
          <cell r="AC137" t="str">
            <v>1397</v>
          </cell>
          <cell r="AD137">
            <v>17.152999999999999</v>
          </cell>
          <cell r="AO137" t="str">
            <v>180156</v>
          </cell>
          <cell r="AP137">
            <v>200</v>
          </cell>
          <cell r="AQ137">
            <v>102</v>
          </cell>
          <cell r="AR137">
            <v>5.5</v>
          </cell>
          <cell r="AT137">
            <v>12.5</v>
          </cell>
          <cell r="AU137">
            <v>7</v>
          </cell>
          <cell r="AV137">
            <v>1.272</v>
          </cell>
          <cell r="AW137">
            <v>1.75</v>
          </cell>
          <cell r="AX137">
            <v>19817</v>
          </cell>
          <cell r="AY137" t="str">
            <v>861</v>
          </cell>
          <cell r="AZ137" t="str">
            <v>5</v>
          </cell>
          <cell r="BA137" t="str">
            <v>494</v>
          </cell>
          <cell r="BB137">
            <v>3.5</v>
          </cell>
          <cell r="BC137">
            <v>30882</v>
          </cell>
          <cell r="BD137" t="str">
            <v>1599</v>
          </cell>
          <cell r="BE137" t="str">
            <v>131</v>
          </cell>
          <cell r="BF137" t="str">
            <v>910</v>
          </cell>
          <cell r="BG137">
            <v>5.25</v>
          </cell>
          <cell r="BH137">
            <v>36111</v>
          </cell>
          <cell r="BI137" t="str">
            <v>2216</v>
          </cell>
          <cell r="BJ137" t="str">
            <v>381</v>
          </cell>
          <cell r="BK137" t="str">
            <v>1247</v>
          </cell>
          <cell r="BL137">
            <v>7</v>
          </cell>
          <cell r="BM137">
            <v>38423</v>
          </cell>
          <cell r="BN137" t="str">
            <v>2709</v>
          </cell>
          <cell r="BO137" t="str">
            <v>752</v>
          </cell>
          <cell r="BP137" t="str">
            <v>1507</v>
          </cell>
          <cell r="BQ137">
            <v>1004</v>
          </cell>
        </row>
        <row r="138">
          <cell r="B138" t="str">
            <v>180050</v>
          </cell>
          <cell r="C138">
            <v>50</v>
          </cell>
          <cell r="D138">
            <v>25.4</v>
          </cell>
          <cell r="E138">
            <v>2</v>
          </cell>
          <cell r="G138">
            <v>3.4</v>
          </cell>
          <cell r="H138">
            <v>1.4</v>
          </cell>
          <cell r="I138">
            <v>0.7</v>
          </cell>
          <cell r="J138">
            <v>0.35</v>
          </cell>
          <cell r="K138">
            <v>1949</v>
          </cell>
          <cell r="L138" t="str">
            <v>777</v>
          </cell>
          <cell r="M138" t="str">
            <v>230</v>
          </cell>
          <cell r="N138" t="str">
            <v>430</v>
          </cell>
          <cell r="O138">
            <v>0.7</v>
          </cell>
          <cell r="P138">
            <v>3491</v>
          </cell>
          <cell r="Q138" t="str">
            <v>1476</v>
          </cell>
          <cell r="R138" t="str">
            <v>537</v>
          </cell>
          <cell r="S138" t="str">
            <v>810</v>
          </cell>
          <cell r="T138">
            <v>1.05</v>
          </cell>
          <cell r="U138">
            <v>4762</v>
          </cell>
          <cell r="V138" t="str">
            <v>2097</v>
          </cell>
          <cell r="W138" t="str">
            <v>923</v>
          </cell>
          <cell r="X138" t="str">
            <v>1140</v>
          </cell>
          <cell r="Y138">
            <v>1.4</v>
          </cell>
          <cell r="Z138">
            <v>5898</v>
          </cell>
          <cell r="AA138" t="str">
            <v>2639</v>
          </cell>
          <cell r="AB138" t="str">
            <v>1388</v>
          </cell>
          <cell r="AC138" t="str">
            <v>1421</v>
          </cell>
          <cell r="AD138">
            <v>22.870999999999999</v>
          </cell>
          <cell r="AO138" t="str">
            <v>180157</v>
          </cell>
          <cell r="AP138">
            <v>200</v>
          </cell>
          <cell r="AQ138">
            <v>102</v>
          </cell>
          <cell r="AR138">
            <v>5.5</v>
          </cell>
          <cell r="AS138">
            <v>5.3</v>
          </cell>
          <cell r="AT138">
            <v>12.5</v>
          </cell>
          <cell r="AU138">
            <v>7</v>
          </cell>
          <cell r="AV138">
            <v>1.272</v>
          </cell>
          <cell r="AW138">
            <v>1.75</v>
          </cell>
          <cell r="AX138">
            <v>20659</v>
          </cell>
          <cell r="AY138">
            <v>892</v>
          </cell>
          <cell r="AZ138">
            <v>-37</v>
          </cell>
          <cell r="BA138">
            <v>514</v>
          </cell>
          <cell r="BB138">
            <v>3.5</v>
          </cell>
          <cell r="BC138">
            <v>31663</v>
          </cell>
          <cell r="BD138">
            <v>1655</v>
          </cell>
          <cell r="BE138">
            <v>54</v>
          </cell>
          <cell r="BF138">
            <v>946</v>
          </cell>
          <cell r="BG138">
            <v>5.25</v>
          </cell>
          <cell r="BH138">
            <v>36111</v>
          </cell>
          <cell r="BI138">
            <v>2289</v>
          </cell>
          <cell r="BJ138">
            <v>274</v>
          </cell>
          <cell r="BK138">
            <v>1296</v>
          </cell>
          <cell r="BL138">
            <v>7.2</v>
          </cell>
          <cell r="BM138">
            <v>37138</v>
          </cell>
          <cell r="BN138">
            <v>2845</v>
          </cell>
          <cell r="BO138">
            <v>671</v>
          </cell>
          <cell r="BP138">
            <v>1590</v>
          </cell>
          <cell r="BQ138">
            <v>967.06600000000003</v>
          </cell>
        </row>
        <row r="139">
          <cell r="B139" t="str">
            <v>180051</v>
          </cell>
          <cell r="C139">
            <v>50</v>
          </cell>
          <cell r="D139">
            <v>25.4</v>
          </cell>
          <cell r="E139">
            <v>2.25</v>
          </cell>
          <cell r="G139">
            <v>3.75</v>
          </cell>
          <cell r="H139">
            <v>1.5</v>
          </cell>
          <cell r="I139">
            <v>0.66600000000000004</v>
          </cell>
          <cell r="J139">
            <v>0.375</v>
          </cell>
          <cell r="K139">
            <v>2905</v>
          </cell>
          <cell r="L139" t="str">
            <v>921</v>
          </cell>
          <cell r="M139" t="str">
            <v>292</v>
          </cell>
          <cell r="N139" t="str">
            <v>508</v>
          </cell>
          <cell r="O139">
            <v>0.75</v>
          </cell>
          <cell r="P139">
            <v>5249</v>
          </cell>
          <cell r="Q139" t="str">
            <v>1752</v>
          </cell>
          <cell r="R139" t="str">
            <v>675</v>
          </cell>
          <cell r="S139" t="str">
            <v>959</v>
          </cell>
          <cell r="T139">
            <v>1.125</v>
          </cell>
          <cell r="U139">
            <v>7217</v>
          </cell>
          <cell r="V139" t="str">
            <v>2494</v>
          </cell>
          <cell r="W139" t="str">
            <v>1147</v>
          </cell>
          <cell r="X139" t="str">
            <v>1353</v>
          </cell>
          <cell r="Y139">
            <v>1.5</v>
          </cell>
          <cell r="Z139">
            <v>8997</v>
          </cell>
          <cell r="AA139" t="str">
            <v>3145</v>
          </cell>
          <cell r="AB139" t="str">
            <v>1709</v>
          </cell>
          <cell r="AC139" t="str">
            <v>1690</v>
          </cell>
          <cell r="AD139">
            <v>25.73</v>
          </cell>
          <cell r="AO139" t="str">
            <v>190022</v>
          </cell>
          <cell r="AP139">
            <v>200</v>
          </cell>
          <cell r="AQ139">
            <v>102</v>
          </cell>
          <cell r="AR139">
            <v>8</v>
          </cell>
          <cell r="AS139">
            <v>7.5</v>
          </cell>
          <cell r="AT139">
            <v>13.6</v>
          </cell>
          <cell r="AU139">
            <v>5.6</v>
          </cell>
          <cell r="AV139">
            <v>0.7</v>
          </cell>
          <cell r="AW139">
            <v>1.4</v>
          </cell>
          <cell r="AX139">
            <v>33367</v>
          </cell>
          <cell r="AY139" t="str">
            <v>845</v>
          </cell>
          <cell r="AZ139" t="str">
            <v>160</v>
          </cell>
          <cell r="BA139" t="str">
            <v>475</v>
          </cell>
          <cell r="BB139">
            <v>2.8</v>
          </cell>
          <cell r="BC139">
            <v>57955</v>
          </cell>
          <cell r="BD139" t="str">
            <v>1601</v>
          </cell>
          <cell r="BE139" t="str">
            <v>409</v>
          </cell>
          <cell r="BF139" t="str">
            <v>892</v>
          </cell>
          <cell r="BG139">
            <v>4.2</v>
          </cell>
          <cell r="BH139">
            <v>76378</v>
          </cell>
          <cell r="BI139" t="str">
            <v>2268</v>
          </cell>
          <cell r="BJ139" t="str">
            <v>747</v>
          </cell>
          <cell r="BK139" t="str">
            <v>1254</v>
          </cell>
          <cell r="BL139">
            <v>6.1</v>
          </cell>
          <cell r="BM139">
            <v>96202</v>
          </cell>
          <cell r="BN139" t="str">
            <v>3031</v>
          </cell>
          <cell r="BO139" t="str">
            <v>1347</v>
          </cell>
          <cell r="BP139" t="str">
            <v>1654</v>
          </cell>
          <cell r="BQ139">
            <v>1368</v>
          </cell>
        </row>
        <row r="140">
          <cell r="B140" t="str">
            <v>180052</v>
          </cell>
          <cell r="C140">
            <v>50</v>
          </cell>
          <cell r="D140">
            <v>25.4</v>
          </cell>
          <cell r="E140">
            <v>2.5</v>
          </cell>
          <cell r="G140">
            <v>3.9</v>
          </cell>
          <cell r="H140">
            <v>1.4</v>
          </cell>
          <cell r="I140">
            <v>0.56000000000000005</v>
          </cell>
          <cell r="J140">
            <v>0.35</v>
          </cell>
          <cell r="K140">
            <v>3473</v>
          </cell>
          <cell r="L140" t="str">
            <v>903</v>
          </cell>
          <cell r="M140" t="str">
            <v>355</v>
          </cell>
          <cell r="N140" t="str">
            <v>494</v>
          </cell>
          <cell r="O140">
            <v>0.7</v>
          </cell>
          <cell r="P140">
            <v>6437</v>
          </cell>
          <cell r="Q140" t="str">
            <v>1728</v>
          </cell>
          <cell r="R140" t="str">
            <v>789</v>
          </cell>
          <cell r="S140" t="str">
            <v>938</v>
          </cell>
          <cell r="T140">
            <v>1.05</v>
          </cell>
          <cell r="U140">
            <v>9063</v>
          </cell>
          <cell r="V140" t="str">
            <v>2474</v>
          </cell>
          <cell r="W140" t="str">
            <v>1301</v>
          </cell>
          <cell r="X140" t="str">
            <v>1332</v>
          </cell>
          <cell r="Y140">
            <v>1.4</v>
          </cell>
          <cell r="Z140">
            <v>11519</v>
          </cell>
          <cell r="AA140" t="str">
            <v>3143</v>
          </cell>
          <cell r="AB140" t="str">
            <v>1891</v>
          </cell>
          <cell r="AC140" t="str">
            <v>1677</v>
          </cell>
          <cell r="AD140">
            <v>28.588999999999999</v>
          </cell>
          <cell r="AO140" t="str">
            <v>190043</v>
          </cell>
          <cell r="AP140">
            <v>200</v>
          </cell>
          <cell r="AQ140">
            <v>102</v>
          </cell>
          <cell r="AR140">
            <v>8.3000000000000007</v>
          </cell>
          <cell r="AS140">
            <v>7.8</v>
          </cell>
          <cell r="AT140">
            <v>14.3</v>
          </cell>
          <cell r="AU140">
            <v>6</v>
          </cell>
          <cell r="AV140">
            <v>0.72299999999999998</v>
          </cell>
          <cell r="AW140">
            <v>1.5</v>
          </cell>
          <cell r="AX140">
            <v>40500</v>
          </cell>
          <cell r="AY140">
            <v>950</v>
          </cell>
          <cell r="AZ140">
            <v>170</v>
          </cell>
          <cell r="BA140">
            <v>530</v>
          </cell>
          <cell r="BB140">
            <v>3</v>
          </cell>
          <cell r="BC140">
            <v>70000</v>
          </cell>
          <cell r="BD140">
            <v>1790</v>
          </cell>
          <cell r="BE140">
            <v>440</v>
          </cell>
          <cell r="BF140">
            <v>1000</v>
          </cell>
          <cell r="BG140">
            <v>4.5</v>
          </cell>
          <cell r="BH140">
            <v>91800</v>
          </cell>
          <cell r="BI140">
            <v>2530</v>
          </cell>
          <cell r="BJ140">
            <v>810</v>
          </cell>
          <cell r="BK140">
            <v>1400</v>
          </cell>
          <cell r="BL140">
            <v>6.5</v>
          </cell>
          <cell r="BM140">
            <v>114600</v>
          </cell>
          <cell r="BN140">
            <v>3370</v>
          </cell>
          <cell r="BO140">
            <v>1470</v>
          </cell>
          <cell r="BP140">
            <v>1840</v>
          </cell>
          <cell r="BQ140">
            <v>1420</v>
          </cell>
        </row>
        <row r="141">
          <cell r="B141" t="str">
            <v>180053</v>
          </cell>
          <cell r="C141">
            <v>50</v>
          </cell>
          <cell r="D141">
            <v>25.4</v>
          </cell>
          <cell r="E141">
            <v>3</v>
          </cell>
          <cell r="G141">
            <v>4.0999999999999996</v>
          </cell>
          <cell r="H141">
            <v>1.1000000000000001</v>
          </cell>
          <cell r="I141">
            <v>0.36599999999999999</v>
          </cell>
          <cell r="J141">
            <v>0.27500000000000002</v>
          </cell>
          <cell r="K141">
            <v>4255</v>
          </cell>
          <cell r="L141" t="str">
            <v>762</v>
          </cell>
          <cell r="M141" t="str">
            <v>424</v>
          </cell>
          <cell r="N141" t="str">
            <v>409</v>
          </cell>
          <cell r="O141">
            <v>0.55000000000000004</v>
          </cell>
          <cell r="P141">
            <v>8214</v>
          </cell>
          <cell r="Q141" t="str">
            <v>1476</v>
          </cell>
          <cell r="R141" t="str">
            <v>897</v>
          </cell>
          <cell r="S141" t="str">
            <v>787</v>
          </cell>
          <cell r="T141">
            <v>0.82499999999999996</v>
          </cell>
          <cell r="U141">
            <v>11976</v>
          </cell>
          <cell r="V141" t="str">
            <v>2142</v>
          </cell>
          <cell r="W141" t="str">
            <v>1418</v>
          </cell>
          <cell r="X141" t="str">
            <v>1135</v>
          </cell>
          <cell r="Y141">
            <v>1.1000000000000001</v>
          </cell>
          <cell r="Z141">
            <v>15640</v>
          </cell>
          <cell r="AA141" t="str">
            <v>2759</v>
          </cell>
          <cell r="AB141" t="str">
            <v>1987</v>
          </cell>
          <cell r="AC141" t="str">
            <v>1451</v>
          </cell>
          <cell r="AD141">
            <v>34.305999999999997</v>
          </cell>
          <cell r="AO141" t="str">
            <v>190044</v>
          </cell>
          <cell r="AP141">
            <v>200</v>
          </cell>
          <cell r="AQ141">
            <v>102</v>
          </cell>
          <cell r="AR141">
            <v>9</v>
          </cell>
          <cell r="AS141">
            <v>8.6</v>
          </cell>
          <cell r="AT141">
            <v>14.6</v>
          </cell>
          <cell r="AU141">
            <v>5.6</v>
          </cell>
          <cell r="AV141">
            <v>0.622</v>
          </cell>
          <cell r="AW141">
            <v>1.4</v>
          </cell>
          <cell r="AX141">
            <v>44100</v>
          </cell>
          <cell r="AY141">
            <v>890</v>
          </cell>
          <cell r="AZ141">
            <v>240</v>
          </cell>
          <cell r="BA141">
            <v>500</v>
          </cell>
          <cell r="BB141">
            <v>2.8</v>
          </cell>
          <cell r="BC141">
            <v>78800</v>
          </cell>
          <cell r="BD141">
            <v>1700</v>
          </cell>
          <cell r="BE141">
            <v>570</v>
          </cell>
          <cell r="BF141">
            <v>940</v>
          </cell>
          <cell r="BG141">
            <v>4.2</v>
          </cell>
          <cell r="BH141">
            <v>107100</v>
          </cell>
          <cell r="BI141">
            <v>2420</v>
          </cell>
          <cell r="BJ141">
            <v>980</v>
          </cell>
          <cell r="BK141">
            <v>1330</v>
          </cell>
          <cell r="BL141">
            <v>6</v>
          </cell>
          <cell r="BM141">
            <v>138600</v>
          </cell>
          <cell r="BN141">
            <v>3220</v>
          </cell>
          <cell r="BO141">
            <v>1640</v>
          </cell>
          <cell r="BP141">
            <v>1750</v>
          </cell>
          <cell r="BQ141">
            <v>1570</v>
          </cell>
        </row>
        <row r="142">
          <cell r="B142" t="str">
            <v>180054</v>
          </cell>
          <cell r="C142">
            <v>56</v>
          </cell>
          <cell r="D142">
            <v>28.5</v>
          </cell>
          <cell r="E142">
            <v>1.5</v>
          </cell>
          <cell r="G142">
            <v>3.45</v>
          </cell>
          <cell r="H142">
            <v>1.95</v>
          </cell>
          <cell r="I142">
            <v>1.3</v>
          </cell>
          <cell r="J142">
            <v>0.48699999999999999</v>
          </cell>
          <cell r="K142">
            <v>1458</v>
          </cell>
          <cell r="L142" t="str">
            <v>843</v>
          </cell>
          <cell r="M142" t="str">
            <v>-4</v>
          </cell>
          <cell r="N142" t="str">
            <v>483</v>
          </cell>
          <cell r="O142">
            <v>0.97499999999999998</v>
          </cell>
          <cell r="P142">
            <v>2259</v>
          </cell>
          <cell r="Q142" t="str">
            <v>1565</v>
          </cell>
          <cell r="R142" t="str">
            <v>112</v>
          </cell>
          <cell r="S142" t="str">
            <v>889</v>
          </cell>
          <cell r="T142">
            <v>1.462</v>
          </cell>
          <cell r="U142">
            <v>2622</v>
          </cell>
          <cell r="V142" t="str">
            <v>2165</v>
          </cell>
          <cell r="W142" t="str">
            <v>350</v>
          </cell>
          <cell r="X142" t="str">
            <v>1218</v>
          </cell>
          <cell r="Y142">
            <v>1.95</v>
          </cell>
          <cell r="Z142">
            <v>2766</v>
          </cell>
          <cell r="AA142" t="str">
            <v>2645</v>
          </cell>
          <cell r="AB142" t="str">
            <v>709</v>
          </cell>
          <cell r="AC142" t="str">
            <v>1470</v>
          </cell>
          <cell r="AD142">
            <v>21.489000000000001</v>
          </cell>
          <cell r="AO142" t="str">
            <v>190023</v>
          </cell>
          <cell r="AP142">
            <v>200</v>
          </cell>
          <cell r="AQ142">
            <v>102</v>
          </cell>
          <cell r="AR142">
            <v>10</v>
          </cell>
          <cell r="AS142">
            <v>9.4</v>
          </cell>
          <cell r="AT142">
            <v>15.6</v>
          </cell>
          <cell r="AU142">
            <v>5.6</v>
          </cell>
          <cell r="AV142">
            <v>0.56000000000000005</v>
          </cell>
          <cell r="AW142">
            <v>1.4</v>
          </cell>
          <cell r="AX142">
            <v>58756</v>
          </cell>
          <cell r="AY142" t="str">
            <v>983</v>
          </cell>
          <cell r="AZ142" t="str">
            <v>281</v>
          </cell>
          <cell r="BA142" t="str">
            <v>546</v>
          </cell>
          <cell r="BB142">
            <v>2.8</v>
          </cell>
          <cell r="BC142">
            <v>106099</v>
          </cell>
          <cell r="BD142" t="str">
            <v>1877</v>
          </cell>
          <cell r="BE142" t="str">
            <v>651</v>
          </cell>
          <cell r="BF142" t="str">
            <v>1036</v>
          </cell>
          <cell r="BG142">
            <v>4.2</v>
          </cell>
          <cell r="BH142">
            <v>145357</v>
          </cell>
          <cell r="BI142" t="str">
            <v>2682</v>
          </cell>
          <cell r="BJ142" t="str">
            <v>1111</v>
          </cell>
          <cell r="BK142" t="str">
            <v>1468</v>
          </cell>
          <cell r="BL142">
            <v>6.2</v>
          </cell>
          <cell r="BM142">
            <v>194014</v>
          </cell>
          <cell r="BN142" t="str">
            <v>3676</v>
          </cell>
          <cell r="BO142" t="str">
            <v>1923</v>
          </cell>
          <cell r="BP142" t="str">
            <v>1987</v>
          </cell>
          <cell r="BQ142">
            <v>1716</v>
          </cell>
        </row>
        <row r="143">
          <cell r="B143" t="str">
            <v>180055</v>
          </cell>
          <cell r="C143">
            <v>56</v>
          </cell>
          <cell r="D143">
            <v>28.5</v>
          </cell>
          <cell r="E143">
            <v>2</v>
          </cell>
          <cell r="G143">
            <v>3.6</v>
          </cell>
          <cell r="H143">
            <v>1.6</v>
          </cell>
          <cell r="I143">
            <v>0.8</v>
          </cell>
          <cell r="J143">
            <v>0.4</v>
          </cell>
          <cell r="K143">
            <v>1910</v>
          </cell>
          <cell r="L143" t="str">
            <v>744</v>
          </cell>
          <cell r="M143" t="str">
            <v>173</v>
          </cell>
          <cell r="N143" t="str">
            <v>415</v>
          </cell>
          <cell r="O143">
            <v>0.8</v>
          </cell>
          <cell r="P143">
            <v>3335</v>
          </cell>
          <cell r="Q143" t="str">
            <v>1406</v>
          </cell>
          <cell r="R143" t="str">
            <v>428</v>
          </cell>
          <cell r="S143" t="str">
            <v>778</v>
          </cell>
          <cell r="T143">
            <v>1.2</v>
          </cell>
          <cell r="U143">
            <v>4438</v>
          </cell>
          <cell r="V143" t="str">
            <v>1987</v>
          </cell>
          <cell r="W143" t="str">
            <v>765</v>
          </cell>
          <cell r="X143" t="str">
            <v>1090</v>
          </cell>
          <cell r="Y143">
            <v>1.6</v>
          </cell>
          <cell r="Z143">
            <v>5379</v>
          </cell>
          <cell r="AA143" t="str">
            <v>2486</v>
          </cell>
          <cell r="AB143" t="str">
            <v>1183</v>
          </cell>
          <cell r="AC143" t="str">
            <v>1349</v>
          </cell>
          <cell r="AD143">
            <v>28.652999999999999</v>
          </cell>
          <cell r="AO143" t="str">
            <v>190045</v>
          </cell>
          <cell r="AP143">
            <v>200</v>
          </cell>
          <cell r="AQ143">
            <v>102</v>
          </cell>
          <cell r="AR143">
            <v>11</v>
          </cell>
          <cell r="AS143">
            <v>10.3</v>
          </cell>
          <cell r="AT143">
            <v>15</v>
          </cell>
          <cell r="AU143">
            <v>4</v>
          </cell>
          <cell r="AV143">
            <v>0.36399999999999999</v>
          </cell>
          <cell r="AW143">
            <v>1</v>
          </cell>
          <cell r="AX143">
            <v>49500</v>
          </cell>
          <cell r="AY143">
            <v>700</v>
          </cell>
          <cell r="AZ143">
            <v>300</v>
          </cell>
          <cell r="BA143">
            <v>380</v>
          </cell>
          <cell r="BB143">
            <v>2</v>
          </cell>
          <cell r="BC143">
            <v>93900</v>
          </cell>
          <cell r="BD143">
            <v>1350</v>
          </cell>
          <cell r="BE143">
            <v>660</v>
          </cell>
          <cell r="BF143">
            <v>730</v>
          </cell>
          <cell r="BG143">
            <v>3</v>
          </cell>
          <cell r="BH143">
            <v>134500</v>
          </cell>
          <cell r="BI143">
            <v>1950</v>
          </cell>
          <cell r="BJ143">
            <v>1050</v>
          </cell>
          <cell r="BK143">
            <v>1050</v>
          </cell>
          <cell r="BL143">
            <v>4.7</v>
          </cell>
          <cell r="BM143">
            <v>198700</v>
          </cell>
          <cell r="BN143">
            <v>2870</v>
          </cell>
          <cell r="BO143">
            <v>1840</v>
          </cell>
          <cell r="BP143">
            <v>1530</v>
          </cell>
          <cell r="BQ143">
            <v>1880</v>
          </cell>
        </row>
        <row r="144">
          <cell r="B144" t="str">
            <v>180056</v>
          </cell>
          <cell r="C144">
            <v>56</v>
          </cell>
          <cell r="D144">
            <v>28.5</v>
          </cell>
          <cell r="E144">
            <v>2.5</v>
          </cell>
          <cell r="G144">
            <v>4.2</v>
          </cell>
          <cell r="H144">
            <v>1.7</v>
          </cell>
          <cell r="I144">
            <v>0.68</v>
          </cell>
          <cell r="J144">
            <v>0.42499999999999999</v>
          </cell>
          <cell r="K144">
            <v>3638</v>
          </cell>
          <cell r="L144" t="str">
            <v>931</v>
          </cell>
          <cell r="M144" t="str">
            <v>287</v>
          </cell>
          <cell r="N144" t="str">
            <v>515</v>
          </cell>
          <cell r="O144">
            <v>0.85</v>
          </cell>
          <cell r="P144">
            <v>6550</v>
          </cell>
          <cell r="Q144" t="str">
            <v>1770</v>
          </cell>
          <cell r="R144" t="str">
            <v>666</v>
          </cell>
          <cell r="S144" t="str">
            <v>972</v>
          </cell>
          <cell r="T144">
            <v>1.2749999999999999</v>
          </cell>
          <cell r="U144">
            <v>8978</v>
          </cell>
          <cell r="V144" t="str">
            <v>2517</v>
          </cell>
          <cell r="W144" t="str">
            <v>1138</v>
          </cell>
          <cell r="X144" t="str">
            <v>1369</v>
          </cell>
          <cell r="Y144">
            <v>1.7</v>
          </cell>
          <cell r="Z144">
            <v>11164</v>
          </cell>
          <cell r="AA144" t="str">
            <v>3173</v>
          </cell>
          <cell r="AB144" t="str">
            <v>1701</v>
          </cell>
          <cell r="AC144" t="str">
            <v>1709</v>
          </cell>
          <cell r="AD144">
            <v>35.816000000000003</v>
          </cell>
          <cell r="AO144" t="str">
            <v>190024</v>
          </cell>
          <cell r="AP144">
            <v>200</v>
          </cell>
          <cell r="AQ144">
            <v>102</v>
          </cell>
          <cell r="AR144">
            <v>12</v>
          </cell>
          <cell r="AS144">
            <v>11.25</v>
          </cell>
          <cell r="AT144">
            <v>16.2</v>
          </cell>
          <cell r="AU144">
            <v>4.2</v>
          </cell>
          <cell r="AV144">
            <v>0.35</v>
          </cell>
          <cell r="AW144">
            <v>1.05</v>
          </cell>
          <cell r="AX144">
            <v>66983</v>
          </cell>
          <cell r="AY144" t="str">
            <v>792</v>
          </cell>
          <cell r="AZ144" t="str">
            <v>357</v>
          </cell>
          <cell r="BA144" t="str">
            <v>432</v>
          </cell>
          <cell r="BB144">
            <v>2.1</v>
          </cell>
          <cell r="BC144">
            <v>127401</v>
          </cell>
          <cell r="BD144" t="str">
            <v>1532</v>
          </cell>
          <cell r="BE144" t="str">
            <v>766</v>
          </cell>
          <cell r="BF144" t="str">
            <v>831</v>
          </cell>
          <cell r="BG144">
            <v>3.15</v>
          </cell>
          <cell r="BH144">
            <v>183020</v>
          </cell>
          <cell r="BI144" t="str">
            <v>2221</v>
          </cell>
          <cell r="BJ144" t="str">
            <v>1227</v>
          </cell>
          <cell r="BK144" t="str">
            <v>1196</v>
          </cell>
          <cell r="BL144">
            <v>4.95</v>
          </cell>
          <cell r="BM144">
            <v>272297</v>
          </cell>
          <cell r="BN144" t="str">
            <v>3282</v>
          </cell>
          <cell r="BO144" t="str">
            <v>2136</v>
          </cell>
          <cell r="BP144" t="str">
            <v>1747</v>
          </cell>
          <cell r="BQ144">
            <v>2053</v>
          </cell>
        </row>
        <row r="145">
          <cell r="B145" t="str">
            <v>180057</v>
          </cell>
          <cell r="C145">
            <v>56</v>
          </cell>
          <cell r="D145">
            <v>28.5</v>
          </cell>
          <cell r="E145">
            <v>3</v>
          </cell>
          <cell r="G145">
            <v>4.3</v>
          </cell>
          <cell r="H145">
            <v>1.3</v>
          </cell>
          <cell r="I145">
            <v>0.433</v>
          </cell>
          <cell r="J145">
            <v>0.32500000000000001</v>
          </cell>
          <cell r="K145">
            <v>4142</v>
          </cell>
          <cell r="L145" t="str">
            <v>747</v>
          </cell>
          <cell r="M145" t="str">
            <v>371</v>
          </cell>
          <cell r="N145" t="str">
            <v>404</v>
          </cell>
          <cell r="O145">
            <v>0.65</v>
          </cell>
          <cell r="P145">
            <v>7895</v>
          </cell>
          <cell r="Q145" t="str">
            <v>1441</v>
          </cell>
          <cell r="R145" t="str">
            <v>795</v>
          </cell>
          <cell r="S145" t="str">
            <v>775</v>
          </cell>
          <cell r="T145">
            <v>0.97499999999999998</v>
          </cell>
          <cell r="U145">
            <v>11388</v>
          </cell>
          <cell r="V145" t="str">
            <v>2080</v>
          </cell>
          <cell r="W145" t="str">
            <v>1274</v>
          </cell>
          <cell r="X145" t="str">
            <v>1110</v>
          </cell>
          <cell r="Y145">
            <v>1.3</v>
          </cell>
          <cell r="Z145">
            <v>14752</v>
          </cell>
          <cell r="AA145" t="str">
            <v>2666</v>
          </cell>
          <cell r="AB145" t="str">
            <v>1806</v>
          </cell>
          <cell r="AC145" t="str">
            <v>1412</v>
          </cell>
          <cell r="AD145">
            <v>42.978999999999999</v>
          </cell>
          <cell r="AO145" t="str">
            <v>190025</v>
          </cell>
          <cell r="AP145">
            <v>200</v>
          </cell>
          <cell r="AQ145">
            <v>102</v>
          </cell>
          <cell r="AR145">
            <v>14</v>
          </cell>
          <cell r="AS145">
            <v>13.05</v>
          </cell>
          <cell r="AT145">
            <v>18.2</v>
          </cell>
          <cell r="AU145">
            <v>4.2</v>
          </cell>
          <cell r="AV145">
            <v>0.3</v>
          </cell>
          <cell r="AW145">
            <v>1.05</v>
          </cell>
          <cell r="AX145">
            <v>103986</v>
          </cell>
          <cell r="AY145" t="str">
            <v>904</v>
          </cell>
          <cell r="AZ145" t="str">
            <v>441</v>
          </cell>
          <cell r="BA145" t="str">
            <v>491</v>
          </cell>
          <cell r="BB145">
            <v>2.1</v>
          </cell>
          <cell r="BC145">
            <v>199671</v>
          </cell>
          <cell r="BD145" t="str">
            <v>1755</v>
          </cell>
          <cell r="BE145" t="str">
            <v>935</v>
          </cell>
          <cell r="BF145" t="str">
            <v>948</v>
          </cell>
          <cell r="BG145">
            <v>3.15</v>
          </cell>
          <cell r="BH145">
            <v>289181</v>
          </cell>
          <cell r="BI145" t="str">
            <v>2554</v>
          </cell>
          <cell r="BJ145" t="str">
            <v>1481</v>
          </cell>
          <cell r="BK145" t="str">
            <v>1371</v>
          </cell>
          <cell r="BL145">
            <v>5.15</v>
          </cell>
          <cell r="BM145">
            <v>450249</v>
          </cell>
          <cell r="BN145" t="str">
            <v>3931</v>
          </cell>
          <cell r="BO145" t="str">
            <v>2667</v>
          </cell>
          <cell r="BP145" t="str">
            <v>2085</v>
          </cell>
          <cell r="BQ145">
            <v>2381</v>
          </cell>
        </row>
        <row r="146">
          <cell r="B146" t="str">
            <v>180058</v>
          </cell>
          <cell r="C146">
            <v>60</v>
          </cell>
          <cell r="D146">
            <v>20.5</v>
          </cell>
          <cell r="E146">
            <v>2</v>
          </cell>
          <cell r="G146">
            <v>4.2</v>
          </cell>
          <cell r="H146">
            <v>2.2000000000000002</v>
          </cell>
          <cell r="I146">
            <v>1.1000000000000001</v>
          </cell>
          <cell r="J146">
            <v>0.55000000000000004</v>
          </cell>
          <cell r="K146">
            <v>2528</v>
          </cell>
          <cell r="L146" t="str">
            <v>1082</v>
          </cell>
          <cell r="M146" t="str">
            <v>125</v>
          </cell>
          <cell r="N146" t="str">
            <v>440</v>
          </cell>
          <cell r="O146">
            <v>1.1000000000000001</v>
          </cell>
          <cell r="P146">
            <v>4097</v>
          </cell>
          <cell r="Q146" t="str">
            <v>2028</v>
          </cell>
          <cell r="R146" t="str">
            <v>386</v>
          </cell>
          <cell r="S146" t="str">
            <v>812</v>
          </cell>
          <cell r="T146">
            <v>1.65</v>
          </cell>
          <cell r="U146">
            <v>5026</v>
          </cell>
          <cell r="V146" t="str">
            <v>2837</v>
          </cell>
          <cell r="W146" t="str">
            <v>784</v>
          </cell>
          <cell r="X146" t="str">
            <v>1119</v>
          </cell>
          <cell r="Y146">
            <v>2.2000000000000002</v>
          </cell>
          <cell r="Z146">
            <v>5636</v>
          </cell>
          <cell r="AA146" t="str">
            <v>3509</v>
          </cell>
          <cell r="AB146" t="str">
            <v>1320</v>
          </cell>
          <cell r="AC146" t="str">
            <v>1358</v>
          </cell>
          <cell r="AD146">
            <v>39.207999999999998</v>
          </cell>
          <cell r="AO146" t="str">
            <v>190019</v>
          </cell>
          <cell r="AP146">
            <v>200</v>
          </cell>
          <cell r="AQ146">
            <v>92</v>
          </cell>
          <cell r="AR146">
            <v>10</v>
          </cell>
          <cell r="AS146">
            <v>9.4</v>
          </cell>
          <cell r="AT146">
            <v>15.6</v>
          </cell>
          <cell r="AU146">
            <v>5.6</v>
          </cell>
          <cell r="AV146">
            <v>0.56000000000000005</v>
          </cell>
          <cell r="AW146">
            <v>1.4</v>
          </cell>
          <cell r="AX146">
            <v>55657</v>
          </cell>
          <cell r="AY146" t="str">
            <v>980</v>
          </cell>
          <cell r="AZ146" t="str">
            <v>289</v>
          </cell>
          <cell r="BA146" t="str">
            <v>498</v>
          </cell>
          <cell r="BB146">
            <v>2.8</v>
          </cell>
          <cell r="BC146">
            <v>100501</v>
          </cell>
          <cell r="BD146" t="str">
            <v>1873</v>
          </cell>
          <cell r="BE146" t="str">
            <v>665</v>
          </cell>
          <cell r="BF146" t="str">
            <v>943</v>
          </cell>
          <cell r="BG146">
            <v>4.2</v>
          </cell>
          <cell r="BH146">
            <v>137688</v>
          </cell>
          <cell r="BI146" t="str">
            <v>2677</v>
          </cell>
          <cell r="BJ146" t="str">
            <v>1130</v>
          </cell>
          <cell r="BK146" t="str">
            <v>1336</v>
          </cell>
          <cell r="BL146">
            <v>6.2</v>
          </cell>
          <cell r="BM146">
            <v>183777</v>
          </cell>
          <cell r="BN146" t="str">
            <v>3673</v>
          </cell>
          <cell r="BO146" t="str">
            <v>1946</v>
          </cell>
          <cell r="BP146" t="str">
            <v>1806</v>
          </cell>
          <cell r="BQ146">
            <v>1828</v>
          </cell>
        </row>
        <row r="147">
          <cell r="B147" t="str">
            <v>180059</v>
          </cell>
          <cell r="C147">
            <v>60</v>
          </cell>
          <cell r="D147">
            <v>20.5</v>
          </cell>
          <cell r="E147">
            <v>2.5</v>
          </cell>
          <cell r="G147">
            <v>4.7</v>
          </cell>
          <cell r="H147">
            <v>2.2000000000000002</v>
          </cell>
          <cell r="I147">
            <v>0.88</v>
          </cell>
          <cell r="J147">
            <v>0.55000000000000004</v>
          </cell>
          <cell r="K147">
            <v>4151</v>
          </cell>
          <cell r="L147" t="str">
            <v>1233</v>
          </cell>
          <cell r="M147" t="str">
            <v>276</v>
          </cell>
          <cell r="N147" t="str">
            <v>491</v>
          </cell>
          <cell r="O147">
            <v>1.1000000000000001</v>
          </cell>
          <cell r="P147">
            <v>7102</v>
          </cell>
          <cell r="Q147" t="str">
            <v>2330</v>
          </cell>
          <cell r="R147" t="str">
            <v>688</v>
          </cell>
          <cell r="S147" t="str">
            <v>916</v>
          </cell>
          <cell r="T147">
            <v>1.65</v>
          </cell>
          <cell r="U147">
            <v>9255</v>
          </cell>
          <cell r="V147" t="str">
            <v>3289</v>
          </cell>
          <cell r="W147" t="str">
            <v>1237</v>
          </cell>
          <cell r="X147" t="str">
            <v>1273</v>
          </cell>
          <cell r="Y147">
            <v>2.2000000000000002</v>
          </cell>
          <cell r="Z147">
            <v>11008</v>
          </cell>
          <cell r="AA147" t="str">
            <v>4112</v>
          </cell>
          <cell r="AB147" t="str">
            <v>1923</v>
          </cell>
          <cell r="AC147" t="str">
            <v>1564</v>
          </cell>
          <cell r="AD147">
            <v>49.009</v>
          </cell>
          <cell r="AO147" t="str">
            <v>190020</v>
          </cell>
          <cell r="AP147">
            <v>200</v>
          </cell>
          <cell r="AQ147">
            <v>92</v>
          </cell>
          <cell r="AR147">
            <v>12</v>
          </cell>
          <cell r="AS147">
            <v>11.25</v>
          </cell>
          <cell r="AT147">
            <v>16.8</v>
          </cell>
          <cell r="AU147">
            <v>4.8</v>
          </cell>
          <cell r="AV147">
            <v>0.4</v>
          </cell>
          <cell r="AW147">
            <v>1.2</v>
          </cell>
          <cell r="AX147">
            <v>74572</v>
          </cell>
          <cell r="AY147" t="str">
            <v>930</v>
          </cell>
          <cell r="AZ147" t="str">
            <v>385</v>
          </cell>
          <cell r="BA147" t="str">
            <v>465</v>
          </cell>
          <cell r="BB147">
            <v>2.4</v>
          </cell>
          <cell r="BC147">
            <v>140170</v>
          </cell>
          <cell r="BD147" t="str">
            <v>1794</v>
          </cell>
          <cell r="BE147" t="str">
            <v>836</v>
          </cell>
          <cell r="BF147" t="str">
            <v>890</v>
          </cell>
          <cell r="BG147">
            <v>3.6</v>
          </cell>
          <cell r="BH147">
            <v>199269</v>
          </cell>
          <cell r="BI147" t="str">
            <v>2591</v>
          </cell>
          <cell r="BJ147" t="str">
            <v>1354</v>
          </cell>
          <cell r="BK147" t="str">
            <v>1276</v>
          </cell>
          <cell r="BL147">
            <v>5.55</v>
          </cell>
          <cell r="BM147">
            <v>287825</v>
          </cell>
          <cell r="BN147" t="str">
            <v>3747</v>
          </cell>
          <cell r="BO147" t="str">
            <v>2335</v>
          </cell>
          <cell r="BP147" t="str">
            <v>1819</v>
          </cell>
          <cell r="BQ147">
            <v>2187</v>
          </cell>
        </row>
        <row r="148">
          <cell r="B148" t="str">
            <v>180060</v>
          </cell>
          <cell r="C148">
            <v>60</v>
          </cell>
          <cell r="D148">
            <v>20.5</v>
          </cell>
          <cell r="E148">
            <v>3</v>
          </cell>
          <cell r="G148">
            <v>5.2</v>
          </cell>
          <cell r="H148">
            <v>2.2000000000000002</v>
          </cell>
          <cell r="I148">
            <v>0.73299999999999998</v>
          </cell>
          <cell r="J148">
            <v>0.55000000000000004</v>
          </cell>
          <cell r="K148">
            <v>6434</v>
          </cell>
          <cell r="L148" t="str">
            <v>1384</v>
          </cell>
          <cell r="M148" t="str">
            <v>426</v>
          </cell>
          <cell r="N148" t="str">
            <v>543</v>
          </cell>
          <cell r="O148">
            <v>1.1000000000000001</v>
          </cell>
          <cell r="P148">
            <v>11429</v>
          </cell>
          <cell r="Q148" t="str">
            <v>2631</v>
          </cell>
          <cell r="R148" t="str">
            <v>990</v>
          </cell>
          <cell r="S148" t="str">
            <v>1019</v>
          </cell>
          <cell r="T148">
            <v>1.65</v>
          </cell>
          <cell r="U148">
            <v>15465</v>
          </cell>
          <cell r="V148" t="str">
            <v>3742</v>
          </cell>
          <cell r="W148" t="str">
            <v>1690</v>
          </cell>
          <cell r="X148" t="str">
            <v>1428</v>
          </cell>
          <cell r="Y148">
            <v>2.2000000000000002</v>
          </cell>
          <cell r="Z148">
            <v>19022</v>
          </cell>
          <cell r="AA148" t="str">
            <v>4716</v>
          </cell>
          <cell r="AB148" t="str">
            <v>2527</v>
          </cell>
          <cell r="AC148" t="str">
            <v>1771</v>
          </cell>
          <cell r="AD148">
            <v>58.811</v>
          </cell>
          <cell r="AO148" t="str">
            <v>190021</v>
          </cell>
          <cell r="AP148">
            <v>200</v>
          </cell>
          <cell r="AQ148">
            <v>92</v>
          </cell>
          <cell r="AR148">
            <v>14</v>
          </cell>
          <cell r="AS148">
            <v>13.05</v>
          </cell>
          <cell r="AT148">
            <v>18.100000000000001</v>
          </cell>
          <cell r="AU148">
            <v>4.0999999999999996</v>
          </cell>
          <cell r="AV148">
            <v>0.29199999999999998</v>
          </cell>
          <cell r="AW148">
            <v>1.0249999999999999</v>
          </cell>
          <cell r="AX148">
            <v>95817</v>
          </cell>
          <cell r="AY148" t="str">
            <v>877</v>
          </cell>
          <cell r="AZ148" t="str">
            <v>441</v>
          </cell>
          <cell r="BA148" t="str">
            <v>433</v>
          </cell>
          <cell r="BB148">
            <v>2.0499999999999998</v>
          </cell>
          <cell r="BC148">
            <v>184267</v>
          </cell>
          <cell r="BD148" t="str">
            <v>1706</v>
          </cell>
          <cell r="BE148" t="str">
            <v>931</v>
          </cell>
          <cell r="BF148" t="str">
            <v>837</v>
          </cell>
          <cell r="BG148">
            <v>3.0750000000000002</v>
          </cell>
          <cell r="BH148">
            <v>267227</v>
          </cell>
          <cell r="BI148" t="str">
            <v>2485</v>
          </cell>
          <cell r="BJ148" t="str">
            <v>1471</v>
          </cell>
          <cell r="BK148" t="str">
            <v>1211</v>
          </cell>
          <cell r="BL148">
            <v>5.05</v>
          </cell>
          <cell r="BM148">
            <v>418519</v>
          </cell>
          <cell r="BN148" t="str">
            <v>3846</v>
          </cell>
          <cell r="BO148" t="str">
            <v>2649</v>
          </cell>
          <cell r="BP148" t="str">
            <v>1850</v>
          </cell>
          <cell r="BQ148">
            <v>2537</v>
          </cell>
        </row>
        <row r="149">
          <cell r="B149" t="str">
            <v>180061</v>
          </cell>
          <cell r="C149">
            <v>60</v>
          </cell>
          <cell r="D149">
            <v>25.5</v>
          </cell>
          <cell r="E149">
            <v>2.5</v>
          </cell>
          <cell r="G149">
            <v>4.4000000000000004</v>
          </cell>
          <cell r="H149">
            <v>1.9</v>
          </cell>
          <cell r="I149">
            <v>0.76</v>
          </cell>
          <cell r="J149">
            <v>0.47499999999999998</v>
          </cell>
          <cell r="K149">
            <v>3447</v>
          </cell>
          <cell r="L149" t="str">
            <v>949</v>
          </cell>
          <cell r="M149" t="str">
            <v>259</v>
          </cell>
          <cell r="N149" t="str">
            <v>451</v>
          </cell>
          <cell r="O149">
            <v>0.95</v>
          </cell>
          <cell r="P149">
            <v>6081</v>
          </cell>
          <cell r="Q149" t="str">
            <v>1799</v>
          </cell>
          <cell r="R149" t="str">
            <v>616</v>
          </cell>
          <cell r="S149" t="str">
            <v>847</v>
          </cell>
          <cell r="T149">
            <v>1.425</v>
          </cell>
          <cell r="U149">
            <v>8175</v>
          </cell>
          <cell r="V149" t="str">
            <v>2551</v>
          </cell>
          <cell r="W149" t="str">
            <v>1072</v>
          </cell>
          <cell r="X149" t="str">
            <v>1187</v>
          </cell>
          <cell r="Y149">
            <v>1.9</v>
          </cell>
          <cell r="Z149">
            <v>9997</v>
          </cell>
          <cell r="AA149" t="str">
            <v>3204</v>
          </cell>
          <cell r="AB149" t="str">
            <v>1627</v>
          </cell>
          <cell r="AC149" t="str">
            <v>1471</v>
          </cell>
          <cell r="AD149">
            <v>45.465000000000003</v>
          </cell>
          <cell r="AO149" t="str">
            <v>180152</v>
          </cell>
          <cell r="AP149">
            <v>180</v>
          </cell>
          <cell r="AQ149">
            <v>92</v>
          </cell>
          <cell r="AR149">
            <v>4.8</v>
          </cell>
          <cell r="AT149">
            <v>11</v>
          </cell>
          <cell r="AU149">
            <v>6.2</v>
          </cell>
          <cell r="AV149">
            <v>1.2909999999999999</v>
          </cell>
          <cell r="AW149">
            <v>1.55</v>
          </cell>
          <cell r="AX149">
            <v>14646</v>
          </cell>
          <cell r="AY149" t="str">
            <v>828</v>
          </cell>
          <cell r="AZ149" t="str">
            <v>-2</v>
          </cell>
          <cell r="BA149" t="str">
            <v>476</v>
          </cell>
          <cell r="BB149">
            <v>3.1</v>
          </cell>
          <cell r="BC149">
            <v>22731</v>
          </cell>
          <cell r="BD149" t="str">
            <v>1537</v>
          </cell>
          <cell r="BE149" t="str">
            <v>115</v>
          </cell>
          <cell r="BF149" t="str">
            <v>877</v>
          </cell>
          <cell r="BG149">
            <v>4.6500000000000004</v>
          </cell>
          <cell r="BH149">
            <v>26442</v>
          </cell>
          <cell r="BI149" t="str">
            <v>2128</v>
          </cell>
          <cell r="BJ149" t="str">
            <v>350</v>
          </cell>
          <cell r="BK149" t="str">
            <v>1201</v>
          </cell>
          <cell r="BL149">
            <v>6.2</v>
          </cell>
          <cell r="BM149">
            <v>27966</v>
          </cell>
          <cell r="BN149" t="str">
            <v>2600</v>
          </cell>
          <cell r="BO149" t="str">
            <v>703</v>
          </cell>
          <cell r="BP149" t="str">
            <v>1450</v>
          </cell>
          <cell r="BQ149">
            <v>708.33699999999999</v>
          </cell>
        </row>
        <row r="150">
          <cell r="B150" t="str">
            <v>180062</v>
          </cell>
          <cell r="C150">
            <v>60</v>
          </cell>
          <cell r="D150">
            <v>25.5</v>
          </cell>
          <cell r="E150">
            <v>3</v>
          </cell>
          <cell r="G150">
            <v>4.6500000000000004</v>
          </cell>
          <cell r="H150">
            <v>1.65</v>
          </cell>
          <cell r="I150">
            <v>0.55000000000000004</v>
          </cell>
          <cell r="J150">
            <v>0.41199999999999998</v>
          </cell>
          <cell r="K150">
            <v>4495</v>
          </cell>
          <cell r="L150" t="str">
            <v>889</v>
          </cell>
          <cell r="M150" t="str">
            <v>369</v>
          </cell>
          <cell r="N150" t="str">
            <v>414</v>
          </cell>
          <cell r="O150">
            <v>0.82499999999999996</v>
          </cell>
          <cell r="P150">
            <v>8352</v>
          </cell>
          <cell r="Q150" t="str">
            <v>1704</v>
          </cell>
          <cell r="R150" t="str">
            <v>812</v>
          </cell>
          <cell r="S150" t="str">
            <v>787</v>
          </cell>
          <cell r="T150">
            <v>1.2370000000000001</v>
          </cell>
          <cell r="U150">
            <v>11784</v>
          </cell>
          <cell r="V150" t="str">
            <v>2445</v>
          </cell>
          <cell r="W150" t="str">
            <v>1330</v>
          </cell>
          <cell r="X150" t="str">
            <v>1117</v>
          </cell>
          <cell r="Y150">
            <v>1.65</v>
          </cell>
          <cell r="Z150">
            <v>15002</v>
          </cell>
          <cell r="AA150" t="str">
            <v>3111</v>
          </cell>
          <cell r="AB150" t="str">
            <v>1922</v>
          </cell>
          <cell r="AC150" t="str">
            <v>1405</v>
          </cell>
          <cell r="AD150">
            <v>54.557000000000002</v>
          </cell>
          <cell r="AO150" t="str">
            <v>180153</v>
          </cell>
          <cell r="AP150">
            <v>180</v>
          </cell>
          <cell r="AQ150">
            <v>92</v>
          </cell>
          <cell r="AR150">
            <v>4.8</v>
          </cell>
          <cell r="AS150">
            <v>4.5999999999999996</v>
          </cell>
          <cell r="AT150">
            <v>11</v>
          </cell>
          <cell r="AU150">
            <v>6.2</v>
          </cell>
          <cell r="AV150">
            <v>1.2909999999999999</v>
          </cell>
          <cell r="AW150">
            <v>1.55</v>
          </cell>
          <cell r="AX150">
            <v>15352</v>
          </cell>
          <cell r="AY150">
            <v>861</v>
          </cell>
          <cell r="AZ150">
            <v>-48</v>
          </cell>
          <cell r="BA150">
            <v>498</v>
          </cell>
          <cell r="BB150">
            <v>3.1</v>
          </cell>
          <cell r="BC150">
            <v>23387</v>
          </cell>
          <cell r="BD150">
            <v>1597</v>
          </cell>
          <cell r="BE150">
            <v>30</v>
          </cell>
          <cell r="BF150">
            <v>916</v>
          </cell>
          <cell r="BG150">
            <v>4.6500000000000004</v>
          </cell>
          <cell r="BH150">
            <v>26442</v>
          </cell>
          <cell r="BI150">
            <v>2208</v>
          </cell>
          <cell r="BJ150">
            <v>233</v>
          </cell>
          <cell r="BK150">
            <v>1255</v>
          </cell>
          <cell r="BL150">
            <v>6.4</v>
          </cell>
          <cell r="BM150">
            <v>26839</v>
          </cell>
          <cell r="BN150">
            <v>2747</v>
          </cell>
          <cell r="BO150">
            <v>612</v>
          </cell>
          <cell r="BP150">
            <v>1540</v>
          </cell>
          <cell r="BQ150">
            <v>678.822</v>
          </cell>
        </row>
        <row r="151">
          <cell r="B151" t="str">
            <v>180063</v>
          </cell>
          <cell r="C151">
            <v>60</v>
          </cell>
          <cell r="D151">
            <v>30.5</v>
          </cell>
          <cell r="E151">
            <v>2.5</v>
          </cell>
          <cell r="G151">
            <v>4.5</v>
          </cell>
          <cell r="H151">
            <v>2</v>
          </cell>
          <cell r="I151">
            <v>0.8</v>
          </cell>
          <cell r="J151">
            <v>0.5</v>
          </cell>
          <cell r="K151">
            <v>4059</v>
          </cell>
          <cell r="L151" t="str">
            <v>1012</v>
          </cell>
          <cell r="M151" t="str">
            <v>236</v>
          </cell>
          <cell r="N151" t="str">
            <v>564</v>
          </cell>
          <cell r="O151">
            <v>1</v>
          </cell>
          <cell r="P151">
            <v>7088</v>
          </cell>
          <cell r="Q151" t="str">
            <v>1914</v>
          </cell>
          <cell r="R151" t="str">
            <v>583</v>
          </cell>
          <cell r="S151" t="str">
            <v>1058</v>
          </cell>
          <cell r="T151">
            <v>1.5</v>
          </cell>
          <cell r="U151">
            <v>9432</v>
          </cell>
          <cell r="V151" t="str">
            <v>2704</v>
          </cell>
          <cell r="W151" t="str">
            <v>1041</v>
          </cell>
          <cell r="X151" t="str">
            <v>1481</v>
          </cell>
          <cell r="Y151">
            <v>2</v>
          </cell>
          <cell r="Z151">
            <v>11433</v>
          </cell>
          <cell r="AA151" t="str">
            <v>3384</v>
          </cell>
          <cell r="AB151" t="str">
            <v>1610</v>
          </cell>
          <cell r="AC151" t="str">
            <v>1834</v>
          </cell>
          <cell r="AD151">
            <v>41.149000000000001</v>
          </cell>
          <cell r="AO151" t="str">
            <v>180154</v>
          </cell>
          <cell r="AP151">
            <v>180</v>
          </cell>
          <cell r="AQ151">
            <v>92</v>
          </cell>
          <cell r="AR151">
            <v>6</v>
          </cell>
          <cell r="AT151">
            <v>11.1</v>
          </cell>
          <cell r="AU151">
            <v>5.0999999999999996</v>
          </cell>
          <cell r="AV151">
            <v>0.85</v>
          </cell>
          <cell r="AW151">
            <v>1.2749999999999999</v>
          </cell>
          <cell r="AX151">
            <v>16558</v>
          </cell>
          <cell r="AY151" t="str">
            <v>705</v>
          </cell>
          <cell r="AZ151" t="str">
            <v>144</v>
          </cell>
          <cell r="BA151" t="str">
            <v>396</v>
          </cell>
          <cell r="BB151">
            <v>2.5499999999999998</v>
          </cell>
          <cell r="BC151">
            <v>28552</v>
          </cell>
          <cell r="BD151" t="str">
            <v>1331</v>
          </cell>
          <cell r="BE151" t="str">
            <v>368</v>
          </cell>
          <cell r="BF151" t="str">
            <v>742</v>
          </cell>
          <cell r="BG151">
            <v>3.8250000000000002</v>
          </cell>
          <cell r="BH151">
            <v>37502</v>
          </cell>
          <cell r="BI151" t="str">
            <v>1875</v>
          </cell>
          <cell r="BJ151" t="str">
            <v>672</v>
          </cell>
          <cell r="BK151" t="str">
            <v>1035</v>
          </cell>
          <cell r="BL151">
            <v>5.0999999999999996</v>
          </cell>
          <cell r="BM151">
            <v>44930</v>
          </cell>
          <cell r="BN151" t="str">
            <v>2340</v>
          </cell>
          <cell r="BO151" t="str">
            <v>1057</v>
          </cell>
          <cell r="BP151" t="str">
            <v>1278</v>
          </cell>
          <cell r="BQ151">
            <v>885.42100000000005</v>
          </cell>
        </row>
        <row r="152">
          <cell r="B152" t="str">
            <v>180064</v>
          </cell>
          <cell r="C152">
            <v>60</v>
          </cell>
          <cell r="D152">
            <v>30.5</v>
          </cell>
          <cell r="E152">
            <v>2.75</v>
          </cell>
          <cell r="G152">
            <v>4.75</v>
          </cell>
          <cell r="H152">
            <v>2</v>
          </cell>
          <cell r="I152">
            <v>0.72699999999999998</v>
          </cell>
          <cell r="J152">
            <v>0.5</v>
          </cell>
          <cell r="K152">
            <v>5125</v>
          </cell>
          <cell r="L152" t="str">
            <v>1075</v>
          </cell>
          <cell r="M152" t="str">
            <v>299</v>
          </cell>
          <cell r="N152" t="str">
            <v>596</v>
          </cell>
          <cell r="O152">
            <v>1</v>
          </cell>
          <cell r="P152">
            <v>9117</v>
          </cell>
          <cell r="Q152" t="str">
            <v>2039</v>
          </cell>
          <cell r="R152" t="str">
            <v>708</v>
          </cell>
          <cell r="S152" t="str">
            <v>1122</v>
          </cell>
          <cell r="T152">
            <v>1.5</v>
          </cell>
          <cell r="U152">
            <v>12356</v>
          </cell>
          <cell r="V152" t="str">
            <v>2892</v>
          </cell>
          <cell r="W152" t="str">
            <v>1228</v>
          </cell>
          <cell r="X152" t="str">
            <v>1576</v>
          </cell>
          <cell r="Y152">
            <v>2</v>
          </cell>
          <cell r="Z152">
            <v>15217</v>
          </cell>
          <cell r="AA152" t="str">
            <v>3634</v>
          </cell>
          <cell r="AB152" t="str">
            <v>1860</v>
          </cell>
          <cell r="AC152" t="str">
            <v>1961</v>
          </cell>
          <cell r="AD152">
            <v>45.264000000000003</v>
          </cell>
          <cell r="AO152" t="str">
            <v>180155</v>
          </cell>
          <cell r="AP152">
            <v>180</v>
          </cell>
          <cell r="AQ152">
            <v>92</v>
          </cell>
          <cell r="AR152">
            <v>6</v>
          </cell>
          <cell r="AS152">
            <v>5.6</v>
          </cell>
          <cell r="AT152">
            <v>11.1</v>
          </cell>
          <cell r="AU152">
            <v>5.0999999999999996</v>
          </cell>
          <cell r="AV152">
            <v>0.85</v>
          </cell>
          <cell r="AW152">
            <v>1.2749999999999999</v>
          </cell>
          <cell r="AX152">
            <v>17866</v>
          </cell>
          <cell r="AY152">
            <v>765</v>
          </cell>
          <cell r="AZ152">
            <v>76</v>
          </cell>
          <cell r="BA152">
            <v>435</v>
          </cell>
          <cell r="BB152">
            <v>2.5499999999999998</v>
          </cell>
          <cell r="BC152">
            <v>29767</v>
          </cell>
          <cell r="BD152">
            <v>1440</v>
          </cell>
          <cell r="BE152">
            <v>243</v>
          </cell>
          <cell r="BF152">
            <v>812</v>
          </cell>
          <cell r="BG152">
            <v>3.8250000000000002</v>
          </cell>
          <cell r="BH152">
            <v>37502</v>
          </cell>
          <cell r="BI152">
            <v>2024</v>
          </cell>
          <cell r="BJ152">
            <v>499</v>
          </cell>
          <cell r="BK152">
            <v>1132</v>
          </cell>
          <cell r="BL152">
            <v>5.5</v>
          </cell>
          <cell r="BM152">
            <v>44355</v>
          </cell>
          <cell r="BN152">
            <v>2654</v>
          </cell>
          <cell r="BO152">
            <v>974</v>
          </cell>
          <cell r="BP152">
            <v>1464</v>
          </cell>
          <cell r="BQ152">
            <v>826.39300000000003</v>
          </cell>
        </row>
        <row r="153">
          <cell r="B153" t="str">
            <v>180065</v>
          </cell>
          <cell r="C153">
            <v>60</v>
          </cell>
          <cell r="D153">
            <v>30.5</v>
          </cell>
          <cell r="E153">
            <v>3</v>
          </cell>
          <cell r="G153">
            <v>4.7</v>
          </cell>
          <cell r="H153">
            <v>1.7</v>
          </cell>
          <cell r="I153">
            <v>0.56599999999999995</v>
          </cell>
          <cell r="J153">
            <v>0.42499999999999999</v>
          </cell>
          <cell r="K153">
            <v>5083</v>
          </cell>
          <cell r="L153" t="str">
            <v>917</v>
          </cell>
          <cell r="M153" t="str">
            <v>356</v>
          </cell>
          <cell r="N153" t="str">
            <v>502</v>
          </cell>
          <cell r="O153">
            <v>0.85</v>
          </cell>
          <cell r="P153">
            <v>9407</v>
          </cell>
          <cell r="Q153" t="str">
            <v>1754</v>
          </cell>
          <cell r="R153" t="str">
            <v>793</v>
          </cell>
          <cell r="S153" t="str">
            <v>953</v>
          </cell>
          <cell r="T153">
            <v>1.2749999999999999</v>
          </cell>
          <cell r="U153">
            <v>13226</v>
          </cell>
          <cell r="V153" t="str">
            <v>2511</v>
          </cell>
          <cell r="W153" t="str">
            <v>1309</v>
          </cell>
          <cell r="X153" t="str">
            <v>1353</v>
          </cell>
          <cell r="Y153">
            <v>1.7</v>
          </cell>
          <cell r="Z153">
            <v>16792</v>
          </cell>
          <cell r="AA153" t="str">
            <v>3188</v>
          </cell>
          <cell r="AB153" t="str">
            <v>1906</v>
          </cell>
          <cell r="AC153" t="str">
            <v>1703</v>
          </cell>
          <cell r="AD153">
            <v>57.607999999999997</v>
          </cell>
          <cell r="AO153" t="str">
            <v>190014</v>
          </cell>
          <cell r="AP153">
            <v>180</v>
          </cell>
          <cell r="AQ153">
            <v>92</v>
          </cell>
          <cell r="AR153">
            <v>10</v>
          </cell>
          <cell r="AS153">
            <v>9.4</v>
          </cell>
          <cell r="AT153">
            <v>14</v>
          </cell>
          <cell r="AU153">
            <v>4</v>
          </cell>
          <cell r="AV153">
            <v>0.4</v>
          </cell>
          <cell r="AW153">
            <v>1</v>
          </cell>
          <cell r="AX153">
            <v>46850</v>
          </cell>
          <cell r="AY153" t="str">
            <v>796</v>
          </cell>
          <cell r="AZ153" t="str">
            <v>327</v>
          </cell>
          <cell r="BA153" t="str">
            <v>437</v>
          </cell>
          <cell r="BB153">
            <v>2</v>
          </cell>
          <cell r="BC153">
            <v>88141</v>
          </cell>
          <cell r="BD153" t="str">
            <v>1535</v>
          </cell>
          <cell r="BE153" t="str">
            <v>712</v>
          </cell>
          <cell r="BF153" t="str">
            <v>837</v>
          </cell>
          <cell r="BG153">
            <v>3</v>
          </cell>
          <cell r="BH153">
            <v>125417</v>
          </cell>
          <cell r="BI153" t="str">
            <v>2217</v>
          </cell>
          <cell r="BJ153" t="str">
            <v>1153</v>
          </cell>
          <cell r="BK153" t="str">
            <v>1201</v>
          </cell>
          <cell r="BL153">
            <v>4.5999999999999996</v>
          </cell>
          <cell r="BM153">
            <v>180562</v>
          </cell>
          <cell r="BN153" t="str">
            <v>3188</v>
          </cell>
          <cell r="BO153" t="str">
            <v>1979</v>
          </cell>
          <cell r="BP153" t="str">
            <v>1707</v>
          </cell>
          <cell r="BQ153">
            <v>1387</v>
          </cell>
        </row>
        <row r="154">
          <cell r="B154" t="str">
            <v>180066</v>
          </cell>
          <cell r="C154">
            <v>60</v>
          </cell>
          <cell r="D154">
            <v>30.5</v>
          </cell>
          <cell r="E154">
            <v>3.5</v>
          </cell>
          <cell r="G154">
            <v>5</v>
          </cell>
          <cell r="H154">
            <v>1.5</v>
          </cell>
          <cell r="I154">
            <v>0.42799999999999999</v>
          </cell>
          <cell r="J154">
            <v>0.375</v>
          </cell>
          <cell r="K154">
            <v>6591</v>
          </cell>
          <cell r="L154" t="str">
            <v>874</v>
          </cell>
          <cell r="M154" t="str">
            <v>437</v>
          </cell>
          <cell r="N154" t="str">
            <v>472</v>
          </cell>
          <cell r="O154">
            <v>0.75</v>
          </cell>
          <cell r="P154">
            <v>12574</v>
          </cell>
          <cell r="Q154" t="str">
            <v>1685</v>
          </cell>
          <cell r="R154" t="str">
            <v>937</v>
          </cell>
          <cell r="S154" t="str">
            <v>905</v>
          </cell>
          <cell r="T154">
            <v>1.125</v>
          </cell>
          <cell r="U154">
            <v>18153</v>
          </cell>
          <cell r="V154" t="str">
            <v>2434</v>
          </cell>
          <cell r="W154" t="str">
            <v>1499</v>
          </cell>
          <cell r="X154" t="str">
            <v>1297</v>
          </cell>
          <cell r="Y154">
            <v>1.5</v>
          </cell>
          <cell r="Z154">
            <v>23528</v>
          </cell>
          <cell r="AA154" t="str">
            <v>3121</v>
          </cell>
          <cell r="AB154" t="str">
            <v>2123</v>
          </cell>
          <cell r="AC154" t="str">
            <v>1650</v>
          </cell>
          <cell r="AD154">
            <v>57.607999999999997</v>
          </cell>
          <cell r="AO154" t="str">
            <v>190015</v>
          </cell>
          <cell r="AP154">
            <v>180</v>
          </cell>
          <cell r="AQ154">
            <v>92</v>
          </cell>
          <cell r="AR154">
            <v>13</v>
          </cell>
          <cell r="AS154">
            <v>12.1</v>
          </cell>
          <cell r="AT154">
            <v>16.5</v>
          </cell>
          <cell r="AU154">
            <v>3.5</v>
          </cell>
          <cell r="AV154">
            <v>0.26900000000000002</v>
          </cell>
          <cell r="AW154">
            <v>0.875</v>
          </cell>
          <cell r="AX154">
            <v>84574</v>
          </cell>
          <cell r="AY154" t="str">
            <v>849</v>
          </cell>
          <cell r="AZ154" t="str">
            <v>438</v>
          </cell>
          <cell r="BA154" t="str">
            <v>460</v>
          </cell>
          <cell r="BB154">
            <v>1.75</v>
          </cell>
          <cell r="BC154">
            <v>163392</v>
          </cell>
          <cell r="BD154" t="str">
            <v>1653</v>
          </cell>
          <cell r="BE154" t="str">
            <v>922</v>
          </cell>
          <cell r="BF154" t="str">
            <v>892</v>
          </cell>
          <cell r="BG154">
            <v>2.625</v>
          </cell>
          <cell r="BH154">
            <v>237883</v>
          </cell>
          <cell r="BI154" t="str">
            <v>2412</v>
          </cell>
          <cell r="BJ154" t="str">
            <v>1452</v>
          </cell>
          <cell r="BK154" t="str">
            <v>1294</v>
          </cell>
          <cell r="BL154">
            <v>4.4000000000000004</v>
          </cell>
          <cell r="BM154">
            <v>381593</v>
          </cell>
          <cell r="BN154" t="str">
            <v>3811</v>
          </cell>
          <cell r="BO154" t="str">
            <v>2664</v>
          </cell>
          <cell r="BP154" t="str">
            <v>2021</v>
          </cell>
          <cell r="BQ154">
            <v>1786</v>
          </cell>
        </row>
        <row r="155">
          <cell r="B155" t="str">
            <v>180067</v>
          </cell>
          <cell r="C155">
            <v>63</v>
          </cell>
          <cell r="D155">
            <v>31</v>
          </cell>
          <cell r="E155">
            <v>1.8</v>
          </cell>
          <cell r="G155">
            <v>4.1500000000000004</v>
          </cell>
          <cell r="H155">
            <v>2.35</v>
          </cell>
          <cell r="I155">
            <v>1.3049999999999999</v>
          </cell>
          <cell r="J155">
            <v>0.58699999999999997</v>
          </cell>
          <cell r="K155">
            <v>2364</v>
          </cell>
          <cell r="L155" t="str">
            <v>961</v>
          </cell>
          <cell r="M155" t="str">
            <v>-4</v>
          </cell>
          <cell r="N155" t="str">
            <v>536</v>
          </cell>
          <cell r="O155">
            <v>1.175</v>
          </cell>
          <cell r="P155">
            <v>3658</v>
          </cell>
          <cell r="Q155" t="str">
            <v>1785</v>
          </cell>
          <cell r="R155" t="str">
            <v>130</v>
          </cell>
          <cell r="S155" t="str">
            <v>986</v>
          </cell>
          <cell r="T155">
            <v>1.762</v>
          </cell>
          <cell r="U155">
            <v>4238</v>
          </cell>
          <cell r="V155" t="str">
            <v>2470</v>
          </cell>
          <cell r="W155" t="str">
            <v>402</v>
          </cell>
          <cell r="X155" t="str">
            <v>1351</v>
          </cell>
          <cell r="Y155">
            <v>2.35</v>
          </cell>
          <cell r="Z155">
            <v>4463</v>
          </cell>
          <cell r="AA155" t="str">
            <v>3018</v>
          </cell>
          <cell r="AB155" t="str">
            <v>811</v>
          </cell>
          <cell r="AC155" t="str">
            <v>1629</v>
          </cell>
          <cell r="AD155">
            <v>33.381</v>
          </cell>
          <cell r="AO155" t="str">
            <v>180173</v>
          </cell>
          <cell r="AP155">
            <v>200</v>
          </cell>
          <cell r="AQ155">
            <v>82</v>
          </cell>
          <cell r="AR155">
            <v>5</v>
          </cell>
          <cell r="AS155">
            <v>4.8</v>
          </cell>
          <cell r="AT155">
            <v>10.5</v>
          </cell>
          <cell r="AU155">
            <v>5.5</v>
          </cell>
          <cell r="AV155">
            <v>1.1000000000000001</v>
          </cell>
          <cell r="AW155">
            <v>1.375</v>
          </cell>
          <cell r="AX155">
            <v>9700</v>
          </cell>
          <cell r="AY155">
            <v>600</v>
          </cell>
          <cell r="AZ155">
            <v>26</v>
          </cell>
          <cell r="BA155">
            <v>290</v>
          </cell>
          <cell r="BB155">
            <v>2.75</v>
          </cell>
          <cell r="BC155">
            <v>15400</v>
          </cell>
          <cell r="BD155">
            <v>1130</v>
          </cell>
          <cell r="BE155">
            <v>130</v>
          </cell>
          <cell r="BF155">
            <v>530</v>
          </cell>
          <cell r="BG155">
            <v>4.125</v>
          </cell>
          <cell r="BH155">
            <v>18400</v>
          </cell>
          <cell r="BI155">
            <v>1570</v>
          </cell>
          <cell r="BJ155">
            <v>310</v>
          </cell>
          <cell r="BK155">
            <v>730</v>
          </cell>
          <cell r="BL155">
            <v>5.7</v>
          </cell>
          <cell r="BM155">
            <v>20100</v>
          </cell>
          <cell r="BN155">
            <v>1980</v>
          </cell>
          <cell r="BO155">
            <v>620</v>
          </cell>
          <cell r="BP155">
            <v>910</v>
          </cell>
          <cell r="BQ155">
            <v>980</v>
          </cell>
        </row>
        <row r="156">
          <cell r="B156" t="str">
            <v>180068</v>
          </cell>
          <cell r="C156">
            <v>63</v>
          </cell>
          <cell r="D156">
            <v>31</v>
          </cell>
          <cell r="E156">
            <v>2.5</v>
          </cell>
          <cell r="G156">
            <v>4.25</v>
          </cell>
          <cell r="H156">
            <v>1.75</v>
          </cell>
          <cell r="I156">
            <v>0.7</v>
          </cell>
          <cell r="J156">
            <v>0.437</v>
          </cell>
          <cell r="K156">
            <v>2942</v>
          </cell>
          <cell r="L156" t="str">
            <v>763</v>
          </cell>
          <cell r="M156" t="str">
            <v>227</v>
          </cell>
          <cell r="N156" t="str">
            <v>410</v>
          </cell>
          <cell r="O156">
            <v>0.875</v>
          </cell>
          <cell r="P156">
            <v>5270</v>
          </cell>
          <cell r="Q156" t="str">
            <v>1449</v>
          </cell>
          <cell r="R156" t="str">
            <v>531</v>
          </cell>
          <cell r="S156" t="str">
            <v>773</v>
          </cell>
          <cell r="T156">
            <v>1.3120000000000001</v>
          </cell>
          <cell r="U156">
            <v>7189</v>
          </cell>
          <cell r="V156" t="str">
            <v>2059</v>
          </cell>
          <cell r="W156" t="str">
            <v>912</v>
          </cell>
          <cell r="X156" t="str">
            <v>1088</v>
          </cell>
          <cell r="Y156">
            <v>1.75</v>
          </cell>
          <cell r="Z156">
            <v>8904</v>
          </cell>
          <cell r="AA156" t="str">
            <v>2592</v>
          </cell>
          <cell r="AB156" t="str">
            <v>1368</v>
          </cell>
          <cell r="AC156" t="str">
            <v>1355</v>
          </cell>
          <cell r="AD156">
            <v>46.362000000000002</v>
          </cell>
          <cell r="AO156" t="str">
            <v>180174</v>
          </cell>
          <cell r="AP156">
            <v>200</v>
          </cell>
          <cell r="AQ156">
            <v>82</v>
          </cell>
          <cell r="AR156">
            <v>6</v>
          </cell>
          <cell r="AS156">
            <v>5.8</v>
          </cell>
          <cell r="AT156">
            <v>13</v>
          </cell>
          <cell r="AU156">
            <v>7</v>
          </cell>
          <cell r="AV156">
            <v>1.167</v>
          </cell>
          <cell r="AW156">
            <v>1.75</v>
          </cell>
          <cell r="AX156">
            <v>22300</v>
          </cell>
          <cell r="AY156">
            <v>940</v>
          </cell>
          <cell r="AZ156">
            <v>22</v>
          </cell>
          <cell r="BA156">
            <v>450</v>
          </cell>
          <cell r="BB156">
            <v>3.5</v>
          </cell>
          <cell r="BC156">
            <v>35000</v>
          </cell>
          <cell r="BD156">
            <v>1750</v>
          </cell>
          <cell r="BE156">
            <v>170</v>
          </cell>
          <cell r="BF156">
            <v>830</v>
          </cell>
          <cell r="BG156">
            <v>5.25</v>
          </cell>
          <cell r="BH156">
            <v>41200</v>
          </cell>
          <cell r="BI156">
            <v>2440</v>
          </cell>
          <cell r="BJ156">
            <v>450</v>
          </cell>
          <cell r="BK156">
            <v>1140</v>
          </cell>
          <cell r="BL156">
            <v>7.2</v>
          </cell>
          <cell r="BM156">
            <v>44200</v>
          </cell>
          <cell r="BN156">
            <v>3050</v>
          </cell>
          <cell r="BO156">
            <v>900</v>
          </cell>
          <cell r="BP156">
            <v>1400</v>
          </cell>
          <cell r="BQ156">
            <v>1190</v>
          </cell>
        </row>
        <row r="157">
          <cell r="B157" t="str">
            <v>180069</v>
          </cell>
          <cell r="C157">
            <v>63</v>
          </cell>
          <cell r="D157">
            <v>31</v>
          </cell>
          <cell r="E157">
            <v>3</v>
          </cell>
          <cell r="G157">
            <v>4.7</v>
          </cell>
          <cell r="H157">
            <v>1.7</v>
          </cell>
          <cell r="I157">
            <v>0.56599999999999995</v>
          </cell>
          <cell r="J157">
            <v>0.42499999999999999</v>
          </cell>
          <cell r="K157">
            <v>4524</v>
          </cell>
          <cell r="L157" t="str">
            <v>830</v>
          </cell>
          <cell r="M157" t="str">
            <v>324</v>
          </cell>
          <cell r="N157" t="str">
            <v>441</v>
          </cell>
          <cell r="O157">
            <v>0.85</v>
          </cell>
          <cell r="P157">
            <v>8373</v>
          </cell>
          <cell r="Q157" t="str">
            <v>1587</v>
          </cell>
          <cell r="R157" t="str">
            <v>721</v>
          </cell>
          <cell r="S157" t="str">
            <v>838</v>
          </cell>
          <cell r="T157">
            <v>1.2749999999999999</v>
          </cell>
          <cell r="U157">
            <v>11772</v>
          </cell>
          <cell r="V157" t="str">
            <v>2273</v>
          </cell>
          <cell r="W157" t="str">
            <v>1190</v>
          </cell>
          <cell r="X157" t="str">
            <v>1189</v>
          </cell>
          <cell r="Y157">
            <v>1.7</v>
          </cell>
          <cell r="Z157">
            <v>14946</v>
          </cell>
          <cell r="AA157" t="str">
            <v>2886</v>
          </cell>
          <cell r="AB157" t="str">
            <v>1731</v>
          </cell>
          <cell r="AC157" t="str">
            <v>1495</v>
          </cell>
          <cell r="AD157">
            <v>56.634999999999998</v>
          </cell>
          <cell r="AO157" t="str">
            <v>190016</v>
          </cell>
          <cell r="AP157">
            <v>200</v>
          </cell>
          <cell r="AQ157">
            <v>82</v>
          </cell>
          <cell r="AR157">
            <v>8</v>
          </cell>
          <cell r="AS157">
            <v>7.5</v>
          </cell>
          <cell r="AT157">
            <v>14.2</v>
          </cell>
          <cell r="AU157">
            <v>6.2</v>
          </cell>
          <cell r="AV157">
            <v>0.77500000000000002</v>
          </cell>
          <cell r="AW157">
            <v>1.55</v>
          </cell>
          <cell r="AX157">
            <v>35519</v>
          </cell>
          <cell r="AY157" t="str">
            <v>977</v>
          </cell>
          <cell r="AZ157" t="str">
            <v>162</v>
          </cell>
          <cell r="BA157" t="str">
            <v>458</v>
          </cell>
          <cell r="BB157">
            <v>3.1</v>
          </cell>
          <cell r="BC157">
            <v>60470</v>
          </cell>
          <cell r="BD157" t="str">
            <v>1847</v>
          </cell>
          <cell r="BE157" t="str">
            <v>431</v>
          </cell>
          <cell r="BF157" t="str">
            <v>857</v>
          </cell>
          <cell r="BG157">
            <v>4.6500000000000004</v>
          </cell>
          <cell r="BH157">
            <v>78034</v>
          </cell>
          <cell r="BI157" t="str">
            <v>2611</v>
          </cell>
          <cell r="BJ157" t="str">
            <v>806</v>
          </cell>
          <cell r="BK157" t="str">
            <v>1198</v>
          </cell>
          <cell r="BL157">
            <v>6.7</v>
          </cell>
          <cell r="BM157">
            <v>95329</v>
          </cell>
          <cell r="BN157" t="str">
            <v>3458</v>
          </cell>
          <cell r="BO157" t="str">
            <v>1466</v>
          </cell>
          <cell r="BP157" t="str">
            <v>1558</v>
          </cell>
          <cell r="BQ157">
            <v>1539</v>
          </cell>
        </row>
        <row r="158">
          <cell r="B158" t="str">
            <v>180070</v>
          </cell>
          <cell r="C158">
            <v>63</v>
          </cell>
          <cell r="D158">
            <v>31</v>
          </cell>
          <cell r="E158">
            <v>3.5</v>
          </cell>
          <cell r="G158">
            <v>4.9000000000000004</v>
          </cell>
          <cell r="H158">
            <v>1.4</v>
          </cell>
          <cell r="I158">
            <v>0.4</v>
          </cell>
          <cell r="J158">
            <v>0.35</v>
          </cell>
          <cell r="K158">
            <v>5399</v>
          </cell>
          <cell r="L158" t="str">
            <v>726</v>
          </cell>
          <cell r="M158" t="str">
            <v>383</v>
          </cell>
          <cell r="N158" t="str">
            <v>380</v>
          </cell>
          <cell r="O158">
            <v>0.7</v>
          </cell>
          <cell r="P158">
            <v>10359</v>
          </cell>
          <cell r="Q158" t="str">
            <v>1403</v>
          </cell>
          <cell r="R158" t="str">
            <v>815</v>
          </cell>
          <cell r="S158" t="str">
            <v>729</v>
          </cell>
          <cell r="T158">
            <v>1.05</v>
          </cell>
          <cell r="U158">
            <v>15025</v>
          </cell>
          <cell r="V158" t="str">
            <v>2030</v>
          </cell>
          <cell r="W158" t="str">
            <v>1296</v>
          </cell>
          <cell r="X158" t="str">
            <v>1047</v>
          </cell>
          <cell r="Y158">
            <v>1.4</v>
          </cell>
          <cell r="Z158">
            <v>19545</v>
          </cell>
          <cell r="AA158" t="str">
            <v>2609</v>
          </cell>
          <cell r="AB158" t="str">
            <v>1826</v>
          </cell>
          <cell r="AC158" t="str">
            <v>1335</v>
          </cell>
          <cell r="AD158">
            <v>64.906999999999996</v>
          </cell>
          <cell r="AO158" t="str">
            <v>190041</v>
          </cell>
          <cell r="AP158">
            <v>200</v>
          </cell>
          <cell r="AQ158">
            <v>82</v>
          </cell>
          <cell r="AR158">
            <v>8.5</v>
          </cell>
          <cell r="AS158">
            <v>8.1</v>
          </cell>
          <cell r="AT158">
            <v>14.5</v>
          </cell>
          <cell r="AU158">
            <v>6</v>
          </cell>
          <cell r="AV158">
            <v>0.70599999999999996</v>
          </cell>
          <cell r="AW158">
            <v>1.5</v>
          </cell>
          <cell r="AX158">
            <v>38500</v>
          </cell>
          <cell r="AY158">
            <v>960</v>
          </cell>
          <cell r="AZ158">
            <v>220</v>
          </cell>
          <cell r="BA158">
            <v>440</v>
          </cell>
          <cell r="BB158">
            <v>3</v>
          </cell>
          <cell r="BC158">
            <v>67200</v>
          </cell>
          <cell r="BD158">
            <v>1810</v>
          </cell>
          <cell r="BE158">
            <v>540</v>
          </cell>
          <cell r="BF158">
            <v>830</v>
          </cell>
          <cell r="BG158">
            <v>4.5</v>
          </cell>
          <cell r="BH158">
            <v>89300</v>
          </cell>
          <cell r="BI158">
            <v>2580</v>
          </cell>
          <cell r="BJ158">
            <v>960</v>
          </cell>
          <cell r="BK158">
            <v>1170</v>
          </cell>
          <cell r="BL158">
            <v>6.4</v>
          </cell>
          <cell r="BM158">
            <v>112100</v>
          </cell>
          <cell r="BN158">
            <v>3400</v>
          </cell>
          <cell r="BO158">
            <v>1620</v>
          </cell>
          <cell r="BP158">
            <v>1520</v>
          </cell>
          <cell r="BQ158">
            <v>1660</v>
          </cell>
        </row>
        <row r="159">
          <cell r="B159" t="str">
            <v>180071</v>
          </cell>
          <cell r="C159">
            <v>70</v>
          </cell>
          <cell r="D159">
            <v>24.5</v>
          </cell>
          <cell r="E159">
            <v>3</v>
          </cell>
          <cell r="G159">
            <v>5.3</v>
          </cell>
          <cell r="H159">
            <v>2.2999999999999998</v>
          </cell>
          <cell r="I159">
            <v>0.76600000000000001</v>
          </cell>
          <cell r="J159">
            <v>0.57499999999999996</v>
          </cell>
          <cell r="K159">
            <v>5080</v>
          </cell>
          <cell r="L159" t="str">
            <v>1070</v>
          </cell>
          <cell r="M159" t="str">
            <v>306</v>
          </cell>
          <cell r="N159" t="str">
            <v>430</v>
          </cell>
          <cell r="O159">
            <v>1.1499999999999999</v>
          </cell>
          <cell r="P159">
            <v>8948</v>
          </cell>
          <cell r="Q159" t="str">
            <v>2031</v>
          </cell>
          <cell r="R159" t="str">
            <v>721</v>
          </cell>
          <cell r="S159" t="str">
            <v>806</v>
          </cell>
          <cell r="T159">
            <v>1.7250000000000001</v>
          </cell>
          <cell r="U159">
            <v>12007</v>
          </cell>
          <cell r="V159" t="str">
            <v>2883</v>
          </cell>
          <cell r="W159" t="str">
            <v>1245</v>
          </cell>
          <cell r="X159" t="str">
            <v>1128</v>
          </cell>
          <cell r="Y159">
            <v>2.2999999999999998</v>
          </cell>
          <cell r="Z159">
            <v>14663</v>
          </cell>
          <cell r="AA159" t="str">
            <v>3626</v>
          </cell>
          <cell r="AB159" t="str">
            <v>1878</v>
          </cell>
          <cell r="AC159" t="str">
            <v>1396</v>
          </cell>
          <cell r="AD159">
            <v>79.525999999999996</v>
          </cell>
          <cell r="AO159" t="str">
            <v>190017</v>
          </cell>
          <cell r="AP159">
            <v>200</v>
          </cell>
          <cell r="AQ159">
            <v>82</v>
          </cell>
          <cell r="AR159">
            <v>10</v>
          </cell>
          <cell r="AS159">
            <v>9.4</v>
          </cell>
          <cell r="AT159">
            <v>15.5</v>
          </cell>
          <cell r="AU159">
            <v>5.5</v>
          </cell>
          <cell r="AV159">
            <v>0.55000000000000004</v>
          </cell>
          <cell r="AW159">
            <v>1.375</v>
          </cell>
          <cell r="AX159">
            <v>52053</v>
          </cell>
          <cell r="AY159" t="str">
            <v>973</v>
          </cell>
          <cell r="AZ159" t="str">
            <v>303</v>
          </cell>
          <cell r="BA159" t="str">
            <v>446</v>
          </cell>
          <cell r="BB159">
            <v>2.75</v>
          </cell>
          <cell r="BC159">
            <v>94245</v>
          </cell>
          <cell r="BD159" t="str">
            <v>1862</v>
          </cell>
          <cell r="BE159" t="str">
            <v>691</v>
          </cell>
          <cell r="BF159" t="str">
            <v>846</v>
          </cell>
          <cell r="BG159">
            <v>4.125</v>
          </cell>
          <cell r="BH159">
            <v>129445</v>
          </cell>
          <cell r="BI159" t="str">
            <v>2665</v>
          </cell>
          <cell r="BJ159" t="str">
            <v>1164</v>
          </cell>
          <cell r="BK159" t="str">
            <v>1198</v>
          </cell>
          <cell r="BL159">
            <v>6.1</v>
          </cell>
          <cell r="BM159">
            <v>173523</v>
          </cell>
          <cell r="BN159" t="str">
            <v>3669</v>
          </cell>
          <cell r="BO159" t="str">
            <v>1993</v>
          </cell>
          <cell r="BP159" t="str">
            <v>1622</v>
          </cell>
          <cell r="BQ159">
            <v>1928</v>
          </cell>
        </row>
        <row r="160">
          <cell r="B160" t="str">
            <v>180072</v>
          </cell>
          <cell r="C160">
            <v>70</v>
          </cell>
          <cell r="D160">
            <v>24.5</v>
          </cell>
          <cell r="E160">
            <v>3.5</v>
          </cell>
          <cell r="G160">
            <v>6</v>
          </cell>
          <cell r="H160">
            <v>2.5</v>
          </cell>
          <cell r="I160">
            <v>0.71399999999999997</v>
          </cell>
          <cell r="J160">
            <v>0.625</v>
          </cell>
          <cell r="K160">
            <v>8446</v>
          </cell>
          <cell r="L160" t="str">
            <v>1324</v>
          </cell>
          <cell r="M160" t="str">
            <v>421</v>
          </cell>
          <cell r="N160" t="str">
            <v>529</v>
          </cell>
          <cell r="O160">
            <v>1.25</v>
          </cell>
          <cell r="P160">
            <v>15076</v>
          </cell>
          <cell r="Q160" t="str">
            <v>2519</v>
          </cell>
          <cell r="R160" t="str">
            <v>971</v>
          </cell>
          <cell r="S160" t="str">
            <v>994</v>
          </cell>
          <cell r="T160">
            <v>1.875</v>
          </cell>
          <cell r="U160">
            <v>20495</v>
          </cell>
          <cell r="V160" t="str">
            <v>3585</v>
          </cell>
          <cell r="W160" t="str">
            <v>1650</v>
          </cell>
          <cell r="X160" t="str">
            <v>1395</v>
          </cell>
          <cell r="Y160">
            <v>2.5</v>
          </cell>
          <cell r="Z160">
            <v>25309</v>
          </cell>
          <cell r="AA160" t="str">
            <v>4522</v>
          </cell>
          <cell r="AB160" t="str">
            <v>2458</v>
          </cell>
          <cell r="AC160" t="str">
            <v>1733</v>
          </cell>
          <cell r="AD160">
            <v>92.781000000000006</v>
          </cell>
          <cell r="AO160" t="str">
            <v>190018</v>
          </cell>
          <cell r="AP160">
            <v>200</v>
          </cell>
          <cell r="AQ160">
            <v>82</v>
          </cell>
          <cell r="AR160">
            <v>12</v>
          </cell>
          <cell r="AS160">
            <v>11.25</v>
          </cell>
          <cell r="AT160">
            <v>16.600000000000001</v>
          </cell>
          <cell r="AU160">
            <v>4.5999999999999996</v>
          </cell>
          <cell r="AV160">
            <v>0.38300000000000001</v>
          </cell>
          <cell r="AW160">
            <v>1.1499999999999999</v>
          </cell>
          <cell r="AX160">
            <v>67868</v>
          </cell>
          <cell r="AY160" t="str">
            <v>898</v>
          </cell>
          <cell r="AZ160" t="str">
            <v>393</v>
          </cell>
          <cell r="BA160" t="str">
            <v>404</v>
          </cell>
          <cell r="BB160">
            <v>2.2999999999999998</v>
          </cell>
          <cell r="BC160">
            <v>128082</v>
          </cell>
          <cell r="BD160" t="str">
            <v>1735</v>
          </cell>
          <cell r="BE160" t="str">
            <v>847</v>
          </cell>
          <cell r="BF160" t="str">
            <v>774</v>
          </cell>
          <cell r="BG160">
            <v>3.45</v>
          </cell>
          <cell r="BH160">
            <v>182737</v>
          </cell>
          <cell r="BI160" t="str">
            <v>2512</v>
          </cell>
          <cell r="BJ160" t="str">
            <v>1361</v>
          </cell>
          <cell r="BK160" t="str">
            <v>1111</v>
          </cell>
          <cell r="BL160">
            <v>5.35</v>
          </cell>
          <cell r="BM160">
            <v>266449</v>
          </cell>
          <cell r="BN160" t="str">
            <v>3662</v>
          </cell>
          <cell r="BO160" t="str">
            <v>2345</v>
          </cell>
          <cell r="BP160" t="str">
            <v>1594</v>
          </cell>
          <cell r="BQ160">
            <v>2308</v>
          </cell>
        </row>
        <row r="161">
          <cell r="B161" t="str">
            <v>180073</v>
          </cell>
          <cell r="C161">
            <v>70</v>
          </cell>
          <cell r="D161">
            <v>25.5</v>
          </cell>
          <cell r="E161">
            <v>2</v>
          </cell>
          <cell r="G161">
            <v>4.5</v>
          </cell>
          <cell r="H161">
            <v>2.5</v>
          </cell>
          <cell r="I161">
            <v>1.25</v>
          </cell>
          <cell r="J161">
            <v>0.625</v>
          </cell>
          <cell r="K161">
            <v>2408</v>
          </cell>
          <cell r="L161" t="str">
            <v>938</v>
          </cell>
          <cell r="M161" t="str">
            <v>43</v>
          </cell>
          <cell r="N161" t="str">
            <v>406</v>
          </cell>
          <cell r="O161">
            <v>1.25</v>
          </cell>
          <cell r="P161">
            <v>3771</v>
          </cell>
          <cell r="Q161" t="str">
            <v>1748</v>
          </cell>
          <cell r="R161" t="str">
            <v>214</v>
          </cell>
          <cell r="S161" t="str">
            <v>748</v>
          </cell>
          <cell r="T161">
            <v>1.875</v>
          </cell>
          <cell r="U161">
            <v>4437</v>
          </cell>
          <cell r="V161" t="str">
            <v>2431</v>
          </cell>
          <cell r="W161" t="str">
            <v>512</v>
          </cell>
          <cell r="X161" t="str">
            <v>1024</v>
          </cell>
          <cell r="Y161">
            <v>2.5</v>
          </cell>
          <cell r="Z161">
            <v>4755</v>
          </cell>
          <cell r="AA161" t="str">
            <v>2985</v>
          </cell>
          <cell r="AB161" t="str">
            <v>939</v>
          </cell>
          <cell r="AC161" t="str">
            <v>1235</v>
          </cell>
          <cell r="AD161">
            <v>52.401000000000003</v>
          </cell>
          <cell r="AO161" t="str">
            <v>190042</v>
          </cell>
          <cell r="AP161">
            <v>200</v>
          </cell>
          <cell r="AQ161">
            <v>82</v>
          </cell>
          <cell r="AR161">
            <v>13</v>
          </cell>
          <cell r="AS161">
            <v>12.1</v>
          </cell>
          <cell r="AT161">
            <v>16.5</v>
          </cell>
          <cell r="AU161">
            <v>3.5</v>
          </cell>
          <cell r="AV161">
            <v>0.26900000000000002</v>
          </cell>
          <cell r="AW161">
            <v>0.875</v>
          </cell>
          <cell r="AX161">
            <v>62100</v>
          </cell>
          <cell r="AY161">
            <v>700</v>
          </cell>
          <cell r="AZ161">
            <v>370</v>
          </cell>
          <cell r="BA161">
            <v>310</v>
          </cell>
          <cell r="BB161">
            <v>1.75</v>
          </cell>
          <cell r="BC161">
            <v>120000</v>
          </cell>
          <cell r="BD161">
            <v>1360</v>
          </cell>
          <cell r="BE161">
            <v>780</v>
          </cell>
          <cell r="BF161">
            <v>600</v>
          </cell>
          <cell r="BG161">
            <v>2.625</v>
          </cell>
          <cell r="BH161">
            <v>174800</v>
          </cell>
          <cell r="BI161">
            <v>1990</v>
          </cell>
          <cell r="BJ161">
            <v>1220</v>
          </cell>
          <cell r="BK161">
            <v>870</v>
          </cell>
          <cell r="BL161">
            <v>4.4000000000000004</v>
          </cell>
          <cell r="BM161">
            <v>280300</v>
          </cell>
          <cell r="BN161">
            <v>3150</v>
          </cell>
          <cell r="BO161">
            <v>2240</v>
          </cell>
          <cell r="BP161">
            <v>1360</v>
          </cell>
          <cell r="BQ161">
            <v>2480</v>
          </cell>
        </row>
        <row r="162">
          <cell r="B162" t="str">
            <v>180074</v>
          </cell>
          <cell r="C162">
            <v>70</v>
          </cell>
          <cell r="D162">
            <v>30.5</v>
          </cell>
          <cell r="E162">
            <v>2.5</v>
          </cell>
          <cell r="G162">
            <v>4.9000000000000004</v>
          </cell>
          <cell r="H162">
            <v>2.4</v>
          </cell>
          <cell r="I162">
            <v>0.96</v>
          </cell>
          <cell r="J162">
            <v>0.6</v>
          </cell>
          <cell r="K162">
            <v>3755</v>
          </cell>
          <cell r="L162" t="str">
            <v>961</v>
          </cell>
          <cell r="M162" t="str">
            <v>153</v>
          </cell>
          <cell r="N162" t="str">
            <v>475</v>
          </cell>
          <cell r="O162">
            <v>1.2</v>
          </cell>
          <cell r="P162">
            <v>6297</v>
          </cell>
          <cell r="Q162" t="str">
            <v>1807</v>
          </cell>
          <cell r="R162" t="str">
            <v>422</v>
          </cell>
          <cell r="S162" t="str">
            <v>883</v>
          </cell>
          <cell r="T162">
            <v>1.8</v>
          </cell>
          <cell r="U162">
            <v>8031</v>
          </cell>
          <cell r="V162" t="str">
            <v>2538</v>
          </cell>
          <cell r="W162" t="str">
            <v>806</v>
          </cell>
          <cell r="X162" t="str">
            <v>1225</v>
          </cell>
          <cell r="Y162">
            <v>2.4</v>
          </cell>
          <cell r="Z162">
            <v>9360</v>
          </cell>
          <cell r="AA162" t="str">
            <v>3153</v>
          </cell>
          <cell r="AB162" t="str">
            <v>1306</v>
          </cell>
          <cell r="AC162" t="str">
            <v>1501</v>
          </cell>
          <cell r="AD162">
            <v>61.186</v>
          </cell>
          <cell r="AO162" t="str">
            <v>180148</v>
          </cell>
          <cell r="AP162">
            <v>160</v>
          </cell>
          <cell r="AQ162">
            <v>82</v>
          </cell>
          <cell r="AR162">
            <v>4.3</v>
          </cell>
          <cell r="AT162">
            <v>9.9</v>
          </cell>
          <cell r="AU162">
            <v>5.6</v>
          </cell>
          <cell r="AV162">
            <v>1.302</v>
          </cell>
          <cell r="AW162">
            <v>1.4</v>
          </cell>
          <cell r="AX162">
            <v>12162</v>
          </cell>
          <cell r="AY162" t="str">
            <v>852</v>
          </cell>
          <cell r="AZ162" t="str">
            <v>-6</v>
          </cell>
          <cell r="BA162" t="str">
            <v>491</v>
          </cell>
          <cell r="BB162">
            <v>2.8</v>
          </cell>
          <cell r="BC162">
            <v>18832</v>
          </cell>
          <cell r="BD162" t="str">
            <v>1581</v>
          </cell>
          <cell r="BE162" t="str">
            <v>111</v>
          </cell>
          <cell r="BF162" t="str">
            <v>904</v>
          </cell>
          <cell r="BG162">
            <v>4.2</v>
          </cell>
          <cell r="BH162">
            <v>21843</v>
          </cell>
          <cell r="BI162" t="str">
            <v>2188</v>
          </cell>
          <cell r="BJ162" t="str">
            <v>350</v>
          </cell>
          <cell r="BK162" t="str">
            <v>1238</v>
          </cell>
          <cell r="BL162">
            <v>5.6</v>
          </cell>
          <cell r="BM162">
            <v>23022</v>
          </cell>
          <cell r="BN162" t="str">
            <v>2672</v>
          </cell>
          <cell r="BO162" t="str">
            <v>712</v>
          </cell>
          <cell r="BP162" t="str">
            <v>1494</v>
          </cell>
          <cell r="BQ162">
            <v>500.40899999999999</v>
          </cell>
        </row>
        <row r="163">
          <cell r="B163" t="str">
            <v>180075</v>
          </cell>
          <cell r="C163">
            <v>70</v>
          </cell>
          <cell r="D163">
            <v>30.5</v>
          </cell>
          <cell r="E163">
            <v>3</v>
          </cell>
          <cell r="G163">
            <v>5.0999999999999996</v>
          </cell>
          <cell r="H163">
            <v>2.1</v>
          </cell>
          <cell r="I163">
            <v>0.7</v>
          </cell>
          <cell r="J163">
            <v>0.52500000000000002</v>
          </cell>
          <cell r="K163">
            <v>4676</v>
          </cell>
          <cell r="L163" t="str">
            <v>895</v>
          </cell>
          <cell r="M163" t="str">
            <v>276</v>
          </cell>
          <cell r="N163" t="str">
            <v>433</v>
          </cell>
          <cell r="O163">
            <v>1.05</v>
          </cell>
          <cell r="P163">
            <v>8376</v>
          </cell>
          <cell r="Q163" t="str">
            <v>1701</v>
          </cell>
          <cell r="R163" t="str">
            <v>640</v>
          </cell>
          <cell r="S163" t="str">
            <v>814</v>
          </cell>
          <cell r="T163">
            <v>1.575</v>
          </cell>
          <cell r="U163">
            <v>11426</v>
          </cell>
          <cell r="V163" t="str">
            <v>2418</v>
          </cell>
          <cell r="W163" t="str">
            <v>1093</v>
          </cell>
          <cell r="X163" t="str">
            <v>1145</v>
          </cell>
          <cell r="Y163">
            <v>2.1</v>
          </cell>
          <cell r="Z163">
            <v>14152</v>
          </cell>
          <cell r="AA163" t="str">
            <v>3048</v>
          </cell>
          <cell r="AB163" t="str">
            <v>1634</v>
          </cell>
          <cell r="AC163" t="str">
            <v>1426</v>
          </cell>
          <cell r="AD163">
            <v>73.423000000000002</v>
          </cell>
          <cell r="AO163" t="str">
            <v>180149</v>
          </cell>
          <cell r="AP163">
            <v>160</v>
          </cell>
          <cell r="AQ163">
            <v>82</v>
          </cell>
          <cell r="AR163">
            <v>4.3</v>
          </cell>
          <cell r="AS163">
            <v>4.1500000000000004</v>
          </cell>
          <cell r="AT163">
            <v>9.9</v>
          </cell>
          <cell r="AU163">
            <v>5.6</v>
          </cell>
          <cell r="AV163">
            <v>1.302</v>
          </cell>
          <cell r="AW163">
            <v>1.4</v>
          </cell>
          <cell r="AX163">
            <v>12653</v>
          </cell>
          <cell r="AY163">
            <v>880</v>
          </cell>
          <cell r="AZ163">
            <v>-45</v>
          </cell>
          <cell r="BA163">
            <v>510</v>
          </cell>
          <cell r="BB163">
            <v>2.8</v>
          </cell>
          <cell r="BC163">
            <v>19288</v>
          </cell>
          <cell r="BD163">
            <v>1632</v>
          </cell>
          <cell r="BE163">
            <v>38</v>
          </cell>
          <cell r="BF163">
            <v>938</v>
          </cell>
          <cell r="BG163">
            <v>4.2</v>
          </cell>
          <cell r="BH163">
            <v>21843</v>
          </cell>
          <cell r="BI163">
            <v>2256</v>
          </cell>
          <cell r="BJ163">
            <v>250</v>
          </cell>
          <cell r="BK163">
            <v>1284</v>
          </cell>
          <cell r="BL163">
            <v>5.75</v>
          </cell>
          <cell r="BM163">
            <v>22250</v>
          </cell>
          <cell r="BN163">
            <v>2797</v>
          </cell>
          <cell r="BO163">
            <v>634</v>
          </cell>
          <cell r="BP163">
            <v>1572</v>
          </cell>
          <cell r="BQ163">
            <v>482.95299999999997</v>
          </cell>
        </row>
        <row r="164">
          <cell r="B164" t="str">
            <v>180076</v>
          </cell>
          <cell r="C164">
            <v>70</v>
          </cell>
          <cell r="D164">
            <v>35.5</v>
          </cell>
          <cell r="E164">
            <v>3</v>
          </cell>
          <cell r="G164">
            <v>5.0999999999999996</v>
          </cell>
          <cell r="H164">
            <v>2.1</v>
          </cell>
          <cell r="I164">
            <v>0.7</v>
          </cell>
          <cell r="J164">
            <v>0.52500000000000002</v>
          </cell>
          <cell r="K164">
            <v>5028</v>
          </cell>
          <cell r="L164" t="str">
            <v>891</v>
          </cell>
          <cell r="M164" t="str">
            <v>264</v>
          </cell>
          <cell r="N164" t="str">
            <v>493</v>
          </cell>
          <cell r="O164">
            <v>1.05</v>
          </cell>
          <cell r="P164">
            <v>9007</v>
          </cell>
          <cell r="Q164" t="str">
            <v>1694</v>
          </cell>
          <cell r="R164" t="str">
            <v>617</v>
          </cell>
          <cell r="S164" t="str">
            <v>928</v>
          </cell>
          <cell r="T164">
            <v>1.575</v>
          </cell>
          <cell r="U164">
            <v>12287</v>
          </cell>
          <cell r="V164" t="str">
            <v>2407</v>
          </cell>
          <cell r="W164" t="str">
            <v>1060</v>
          </cell>
          <cell r="X164" t="str">
            <v>1307</v>
          </cell>
          <cell r="Y164">
            <v>2.1</v>
          </cell>
          <cell r="Z164">
            <v>15218</v>
          </cell>
          <cell r="AA164" t="str">
            <v>3029</v>
          </cell>
          <cell r="AB164" t="str">
            <v>1593</v>
          </cell>
          <cell r="AC164" t="str">
            <v>1628</v>
          </cell>
          <cell r="AD164">
            <v>67.319000000000003</v>
          </cell>
          <cell r="AO164" t="str">
            <v>180150</v>
          </cell>
          <cell r="AP164">
            <v>160</v>
          </cell>
          <cell r="AQ164">
            <v>82</v>
          </cell>
          <cell r="AR164">
            <v>6</v>
          </cell>
          <cell r="AT164">
            <v>10.5</v>
          </cell>
          <cell r="AU164">
            <v>4.5</v>
          </cell>
          <cell r="AV164">
            <v>0.75</v>
          </cell>
          <cell r="AW164">
            <v>1.125</v>
          </cell>
          <cell r="AX164">
            <v>17203</v>
          </cell>
          <cell r="AY164" t="str">
            <v>751</v>
          </cell>
          <cell r="AZ164" t="str">
            <v>197</v>
          </cell>
          <cell r="BA164" t="str">
            <v>420</v>
          </cell>
          <cell r="BB164">
            <v>2.25</v>
          </cell>
          <cell r="BC164">
            <v>30431</v>
          </cell>
          <cell r="BD164" t="str">
            <v>1423</v>
          </cell>
          <cell r="BE164" t="str">
            <v>474</v>
          </cell>
          <cell r="BF164" t="str">
            <v>790</v>
          </cell>
          <cell r="BG164">
            <v>3.375</v>
          </cell>
          <cell r="BH164">
            <v>41008</v>
          </cell>
          <cell r="BI164" t="str">
            <v>2016</v>
          </cell>
          <cell r="BJ164" t="str">
            <v>830</v>
          </cell>
          <cell r="BK164" t="str">
            <v>1109</v>
          </cell>
          <cell r="BL164">
            <v>4.5</v>
          </cell>
          <cell r="BM164">
            <v>50260</v>
          </cell>
          <cell r="BN164" t="str">
            <v>2530</v>
          </cell>
          <cell r="BO164" t="str">
            <v>1264</v>
          </cell>
          <cell r="BP164" t="str">
            <v>1377</v>
          </cell>
          <cell r="BQ164">
            <v>698.24599999999998</v>
          </cell>
        </row>
        <row r="165">
          <cell r="B165" t="str">
            <v>180077</v>
          </cell>
          <cell r="C165">
            <v>70</v>
          </cell>
          <cell r="D165">
            <v>35.5</v>
          </cell>
          <cell r="E165">
            <v>3.5</v>
          </cell>
          <cell r="G165">
            <v>5.3</v>
          </cell>
          <cell r="H165">
            <v>1.8</v>
          </cell>
          <cell r="I165">
            <v>0.51400000000000001</v>
          </cell>
          <cell r="J165">
            <v>0.45</v>
          </cell>
          <cell r="K165">
            <v>6077</v>
          </cell>
          <cell r="L165" t="str">
            <v>809</v>
          </cell>
          <cell r="M165" t="str">
            <v>347</v>
          </cell>
          <cell r="N165" t="str">
            <v>440</v>
          </cell>
          <cell r="O165">
            <v>0.9</v>
          </cell>
          <cell r="P165">
            <v>11384</v>
          </cell>
          <cell r="Q165" t="str">
            <v>1551</v>
          </cell>
          <cell r="R165" t="str">
            <v>760</v>
          </cell>
          <cell r="S165" t="str">
            <v>837</v>
          </cell>
          <cell r="T165">
            <v>1.35</v>
          </cell>
          <cell r="U165">
            <v>16177</v>
          </cell>
          <cell r="V165" t="str">
            <v>2228</v>
          </cell>
          <cell r="W165" t="str">
            <v>1239</v>
          </cell>
          <cell r="X165" t="str">
            <v>1193</v>
          </cell>
          <cell r="Y165">
            <v>1.8</v>
          </cell>
          <cell r="Z165">
            <v>20714</v>
          </cell>
          <cell r="AA165" t="str">
            <v>2839</v>
          </cell>
          <cell r="AB165" t="str">
            <v>1784</v>
          </cell>
          <cell r="AC165" t="str">
            <v>1507</v>
          </cell>
          <cell r="AD165">
            <v>78.539000000000001</v>
          </cell>
          <cell r="AO165" t="str">
            <v>180151</v>
          </cell>
          <cell r="AP165">
            <v>160</v>
          </cell>
          <cell r="AQ165">
            <v>82</v>
          </cell>
          <cell r="AR165">
            <v>6</v>
          </cell>
          <cell r="AS165">
            <v>5.6</v>
          </cell>
          <cell r="AT165">
            <v>10.5</v>
          </cell>
          <cell r="AU165">
            <v>4.5</v>
          </cell>
          <cell r="AV165">
            <v>0.75</v>
          </cell>
          <cell r="AW165">
            <v>1.125</v>
          </cell>
          <cell r="AX165">
            <v>18496</v>
          </cell>
          <cell r="AY165">
            <v>818</v>
          </cell>
          <cell r="AZ165">
            <v>125</v>
          </cell>
          <cell r="BA165">
            <v>464</v>
          </cell>
          <cell r="BB165">
            <v>2.25</v>
          </cell>
          <cell r="BC165">
            <v>31633</v>
          </cell>
          <cell r="BD165">
            <v>1547</v>
          </cell>
          <cell r="BE165">
            <v>341</v>
          </cell>
          <cell r="BF165">
            <v>870</v>
          </cell>
          <cell r="BG165">
            <v>3.375</v>
          </cell>
          <cell r="BH165">
            <v>41008</v>
          </cell>
          <cell r="BI165">
            <v>2186</v>
          </cell>
          <cell r="BJ165">
            <v>646</v>
          </cell>
          <cell r="BK165">
            <v>1218</v>
          </cell>
          <cell r="BL165">
            <v>4.9000000000000004</v>
          </cell>
          <cell r="BM165">
            <v>50562</v>
          </cell>
          <cell r="BN165">
            <v>2908</v>
          </cell>
          <cell r="BO165">
            <v>1203</v>
          </cell>
          <cell r="BP165">
            <v>1599</v>
          </cell>
          <cell r="BQ165">
            <v>651.69600000000003</v>
          </cell>
        </row>
        <row r="166">
          <cell r="B166" t="str">
            <v>180078</v>
          </cell>
          <cell r="C166">
            <v>70</v>
          </cell>
          <cell r="D166">
            <v>35.5</v>
          </cell>
          <cell r="E166">
            <v>4</v>
          </cell>
          <cell r="G166">
            <v>5.8</v>
          </cell>
          <cell r="H166">
            <v>1.8</v>
          </cell>
          <cell r="I166">
            <v>0.45</v>
          </cell>
          <cell r="J166">
            <v>0.45</v>
          </cell>
          <cell r="K166">
            <v>8757</v>
          </cell>
          <cell r="L166" t="str">
            <v>891</v>
          </cell>
          <cell r="M166" t="str">
            <v>430</v>
          </cell>
          <cell r="N166" t="str">
            <v>482</v>
          </cell>
          <cell r="O166">
            <v>0.9</v>
          </cell>
          <cell r="P166">
            <v>16634</v>
          </cell>
          <cell r="Q166" t="str">
            <v>1716</v>
          </cell>
          <cell r="R166" t="str">
            <v>925</v>
          </cell>
          <cell r="S166" t="str">
            <v>921</v>
          </cell>
          <cell r="T166">
            <v>1.35</v>
          </cell>
          <cell r="U166">
            <v>23923</v>
          </cell>
          <cell r="V166" t="str">
            <v>2476</v>
          </cell>
          <cell r="W166" t="str">
            <v>1486</v>
          </cell>
          <cell r="X166" t="str">
            <v>1319</v>
          </cell>
          <cell r="Y166">
            <v>1.8</v>
          </cell>
          <cell r="Z166">
            <v>30919</v>
          </cell>
          <cell r="AA166" t="str">
            <v>3169</v>
          </cell>
          <cell r="AB166" t="str">
            <v>2114</v>
          </cell>
          <cell r="AC166" t="str">
            <v>1675</v>
          </cell>
          <cell r="AD166">
            <v>89.759</v>
          </cell>
          <cell r="AO166" t="str">
            <v>190012</v>
          </cell>
          <cell r="AP166">
            <v>160</v>
          </cell>
          <cell r="AQ166">
            <v>82</v>
          </cell>
          <cell r="AR166">
            <v>10</v>
          </cell>
          <cell r="AS166">
            <v>9.4</v>
          </cell>
          <cell r="AT166">
            <v>13.5</v>
          </cell>
          <cell r="AU166">
            <v>3.5</v>
          </cell>
          <cell r="AV166">
            <v>0.35</v>
          </cell>
          <cell r="AW166">
            <v>0.875</v>
          </cell>
          <cell r="AX166">
            <v>50547</v>
          </cell>
          <cell r="AY166" t="str">
            <v>857</v>
          </cell>
          <cell r="AZ166" t="str">
            <v>390</v>
          </cell>
          <cell r="BA166" t="str">
            <v>469</v>
          </cell>
          <cell r="BB166">
            <v>1.75</v>
          </cell>
          <cell r="BC166">
            <v>96216</v>
          </cell>
          <cell r="BD166" t="str">
            <v>1658</v>
          </cell>
          <cell r="BE166" t="str">
            <v>836</v>
          </cell>
          <cell r="BF166" t="str">
            <v>902</v>
          </cell>
          <cell r="BG166">
            <v>2.625</v>
          </cell>
          <cell r="BH166">
            <v>138331</v>
          </cell>
          <cell r="BI166" t="str">
            <v>2403</v>
          </cell>
          <cell r="BJ166" t="str">
            <v>1338</v>
          </cell>
          <cell r="BK166" t="str">
            <v>1299</v>
          </cell>
          <cell r="BL166">
            <v>4.0999999999999996</v>
          </cell>
          <cell r="BM166">
            <v>204958</v>
          </cell>
          <cell r="BN166" t="str">
            <v>3533</v>
          </cell>
          <cell r="BO166" t="str">
            <v>2310</v>
          </cell>
          <cell r="BP166" t="str">
            <v>1889</v>
          </cell>
          <cell r="BQ166">
            <v>1094</v>
          </cell>
        </row>
        <row r="167">
          <cell r="B167" t="str">
            <v>180079</v>
          </cell>
          <cell r="C167">
            <v>70</v>
          </cell>
          <cell r="D167">
            <v>35.5</v>
          </cell>
          <cell r="E167">
            <v>4</v>
          </cell>
          <cell r="F167">
            <v>3.75</v>
          </cell>
          <cell r="G167">
            <v>5.8</v>
          </cell>
          <cell r="H167">
            <v>1.8</v>
          </cell>
          <cell r="I167">
            <v>0.45</v>
          </cell>
          <cell r="J167">
            <v>0.45</v>
          </cell>
          <cell r="K167">
            <v>9167</v>
          </cell>
          <cell r="L167">
            <v>977</v>
          </cell>
          <cell r="M167">
            <v>357</v>
          </cell>
          <cell r="N167">
            <v>535</v>
          </cell>
          <cell r="O167">
            <v>0.9</v>
          </cell>
          <cell r="P167">
            <v>17018</v>
          </cell>
          <cell r="Q167">
            <v>1877</v>
          </cell>
          <cell r="R167">
            <v>790</v>
          </cell>
          <cell r="S167">
            <v>1022</v>
          </cell>
          <cell r="T167">
            <v>1.35</v>
          </cell>
          <cell r="U167">
            <v>23923</v>
          </cell>
          <cell r="V167">
            <v>2701</v>
          </cell>
          <cell r="W167">
            <v>1299</v>
          </cell>
          <cell r="X167">
            <v>1460</v>
          </cell>
          <cell r="Y167">
            <v>2.0499999999999998</v>
          </cell>
          <cell r="Z167">
            <v>33656</v>
          </cell>
          <cell r="AA167">
            <v>3831</v>
          </cell>
          <cell r="AB167">
            <v>2244</v>
          </cell>
          <cell r="AC167">
            <v>2045</v>
          </cell>
          <cell r="AD167">
            <v>84.149000000000001</v>
          </cell>
          <cell r="AO167" t="str">
            <v>190013</v>
          </cell>
          <cell r="AP167">
            <v>160</v>
          </cell>
          <cell r="AQ167">
            <v>82</v>
          </cell>
          <cell r="AR167">
            <v>11</v>
          </cell>
          <cell r="AS167">
            <v>10.199999999999999</v>
          </cell>
          <cell r="AT167">
            <v>14.5</v>
          </cell>
          <cell r="AU167">
            <v>3.5</v>
          </cell>
          <cell r="AV167">
            <v>0.318</v>
          </cell>
          <cell r="AW167">
            <v>0.875</v>
          </cell>
          <cell r="AX167">
            <v>66678</v>
          </cell>
          <cell r="AY167" t="str">
            <v>943</v>
          </cell>
          <cell r="AZ167" t="str">
            <v>434</v>
          </cell>
          <cell r="BA167" t="str">
            <v>515</v>
          </cell>
          <cell r="BB167">
            <v>1.75</v>
          </cell>
          <cell r="BC167">
            <v>127338</v>
          </cell>
          <cell r="BD167" t="str">
            <v>1827</v>
          </cell>
          <cell r="BE167" t="str">
            <v>925</v>
          </cell>
          <cell r="BF167" t="str">
            <v>994</v>
          </cell>
          <cell r="BG167">
            <v>2.625</v>
          </cell>
          <cell r="BH167">
            <v>183518</v>
          </cell>
          <cell r="BI167" t="str">
            <v>2655</v>
          </cell>
          <cell r="BJ167" t="str">
            <v>1474</v>
          </cell>
          <cell r="BK167" t="str">
            <v>1436</v>
          </cell>
          <cell r="BL167">
            <v>4.3</v>
          </cell>
          <cell r="BM167">
            <v>284160</v>
          </cell>
          <cell r="BN167" t="str">
            <v>4078</v>
          </cell>
          <cell r="BO167" t="str">
            <v>2686</v>
          </cell>
          <cell r="BP167" t="str">
            <v>2179</v>
          </cell>
          <cell r="BQ167">
            <v>1187</v>
          </cell>
        </row>
        <row r="168">
          <cell r="B168" t="str">
            <v>180080</v>
          </cell>
          <cell r="C168">
            <v>70</v>
          </cell>
          <cell r="D168">
            <v>40.5</v>
          </cell>
          <cell r="E168">
            <v>4</v>
          </cell>
          <cell r="G168">
            <v>5.7</v>
          </cell>
          <cell r="H168">
            <v>1.7</v>
          </cell>
          <cell r="I168">
            <v>0.42499999999999999</v>
          </cell>
          <cell r="J168">
            <v>0.42499999999999999</v>
          </cell>
          <cell r="K168">
            <v>9025</v>
          </cell>
          <cell r="L168" t="str">
            <v>858</v>
          </cell>
          <cell r="M168" t="str">
            <v>424</v>
          </cell>
          <cell r="N168" t="str">
            <v>521</v>
          </cell>
          <cell r="O168">
            <v>0.85</v>
          </cell>
          <cell r="P168">
            <v>17230</v>
          </cell>
          <cell r="Q168" t="str">
            <v>1654</v>
          </cell>
          <cell r="R168" t="str">
            <v>910</v>
          </cell>
          <cell r="S168" t="str">
            <v>1000</v>
          </cell>
          <cell r="T168">
            <v>1.2749999999999999</v>
          </cell>
          <cell r="U168">
            <v>24889</v>
          </cell>
          <cell r="V168" t="str">
            <v>2388</v>
          </cell>
          <cell r="W168" t="str">
            <v>1459</v>
          </cell>
          <cell r="X168" t="str">
            <v>1435</v>
          </cell>
          <cell r="Y168">
            <v>1.7</v>
          </cell>
          <cell r="Z168">
            <v>32274</v>
          </cell>
          <cell r="AA168" t="str">
            <v>3059</v>
          </cell>
          <cell r="AB168" t="str">
            <v>2069</v>
          </cell>
          <cell r="AC168" t="str">
            <v>1827</v>
          </cell>
          <cell r="AD168">
            <v>80.388000000000005</v>
          </cell>
          <cell r="AO168" t="str">
            <v>190010</v>
          </cell>
          <cell r="AP168">
            <v>150</v>
          </cell>
          <cell r="AQ168">
            <v>81</v>
          </cell>
          <cell r="AR168">
            <v>8</v>
          </cell>
          <cell r="AS168">
            <v>7.5</v>
          </cell>
          <cell r="AT168">
            <v>12</v>
          </cell>
          <cell r="AU168">
            <v>4</v>
          </cell>
          <cell r="AV168">
            <v>0.5</v>
          </cell>
          <cell r="AW168">
            <v>1</v>
          </cell>
          <cell r="AX168">
            <v>38230</v>
          </cell>
          <cell r="AY168" t="str">
            <v>982</v>
          </cell>
          <cell r="AZ168" t="str">
            <v>315</v>
          </cell>
          <cell r="BA168" t="str">
            <v>572</v>
          </cell>
          <cell r="BB168">
            <v>2</v>
          </cell>
          <cell r="BC168">
            <v>70060</v>
          </cell>
          <cell r="BD168" t="str">
            <v>1881</v>
          </cell>
          <cell r="BE168" t="str">
            <v>713</v>
          </cell>
          <cell r="BF168" t="str">
            <v>1088</v>
          </cell>
          <cell r="BG168">
            <v>3</v>
          </cell>
          <cell r="BH168">
            <v>97319</v>
          </cell>
          <cell r="BI168" t="str">
            <v>2697</v>
          </cell>
          <cell r="BJ168" t="str">
            <v>1195</v>
          </cell>
          <cell r="BK168" t="str">
            <v>1549</v>
          </cell>
          <cell r="BL168">
            <v>4.5</v>
          </cell>
          <cell r="BM168">
            <v>133637</v>
          </cell>
          <cell r="BN168" t="str">
            <v>3764</v>
          </cell>
          <cell r="BO168" t="str">
            <v>2074</v>
          </cell>
          <cell r="BP168" t="str">
            <v>2136</v>
          </cell>
          <cell r="BQ168">
            <v>737</v>
          </cell>
        </row>
        <row r="169">
          <cell r="B169" t="str">
            <v>180081</v>
          </cell>
          <cell r="C169">
            <v>70</v>
          </cell>
          <cell r="D169">
            <v>40.5</v>
          </cell>
          <cell r="E169">
            <v>4</v>
          </cell>
          <cell r="F169">
            <v>3.75</v>
          </cell>
          <cell r="G169">
            <v>5.7</v>
          </cell>
          <cell r="H169">
            <v>1.7</v>
          </cell>
          <cell r="I169">
            <v>0.42499999999999999</v>
          </cell>
          <cell r="J169">
            <v>0.42499999999999999</v>
          </cell>
          <cell r="K169">
            <v>9423</v>
          </cell>
          <cell r="L169">
            <v>942</v>
          </cell>
          <cell r="M169">
            <v>354</v>
          </cell>
          <cell r="N169">
            <v>579</v>
          </cell>
          <cell r="O169">
            <v>0.85</v>
          </cell>
          <cell r="P169">
            <v>17604</v>
          </cell>
          <cell r="Q169">
            <v>1813</v>
          </cell>
          <cell r="R169">
            <v>779</v>
          </cell>
          <cell r="S169">
            <v>1108</v>
          </cell>
          <cell r="T169">
            <v>1.2749999999999999</v>
          </cell>
          <cell r="U169">
            <v>24889</v>
          </cell>
          <cell r="V169">
            <v>2611</v>
          </cell>
          <cell r="W169">
            <v>1277</v>
          </cell>
          <cell r="X169">
            <v>1588</v>
          </cell>
          <cell r="Y169">
            <v>1.95</v>
          </cell>
          <cell r="Z169">
            <v>35467</v>
          </cell>
          <cell r="AA169">
            <v>3731</v>
          </cell>
          <cell r="AB169">
            <v>2215</v>
          </cell>
          <cell r="AC169">
            <v>2246</v>
          </cell>
          <cell r="AD169">
            <v>75.364000000000004</v>
          </cell>
          <cell r="AO169" t="str">
            <v>190011</v>
          </cell>
          <cell r="AP169">
            <v>150</v>
          </cell>
          <cell r="AQ169">
            <v>81</v>
          </cell>
          <cell r="AR169">
            <v>10</v>
          </cell>
          <cell r="AS169">
            <v>9.4</v>
          </cell>
          <cell r="AT169">
            <v>13.4</v>
          </cell>
          <cell r="AU169">
            <v>3.4</v>
          </cell>
          <cell r="AV169">
            <v>0.34</v>
          </cell>
          <cell r="AW169">
            <v>0.85</v>
          </cell>
          <cell r="AX169">
            <v>57601</v>
          </cell>
          <cell r="AY169" t="str">
            <v>950</v>
          </cell>
          <cell r="AZ169" t="str">
            <v>438</v>
          </cell>
          <cell r="BA169" t="str">
            <v>544</v>
          </cell>
          <cell r="BB169">
            <v>1.7</v>
          </cell>
          <cell r="BC169">
            <v>109889</v>
          </cell>
          <cell r="BD169" t="str">
            <v>1839</v>
          </cell>
          <cell r="BE169" t="str">
            <v>938</v>
          </cell>
          <cell r="BF169" t="str">
            <v>1049</v>
          </cell>
          <cell r="BG169">
            <v>2.5499999999999998</v>
          </cell>
          <cell r="BH169">
            <v>158300</v>
          </cell>
          <cell r="BI169" t="str">
            <v>2668</v>
          </cell>
          <cell r="BJ169" t="str">
            <v>1498</v>
          </cell>
          <cell r="BK169" t="str">
            <v>1512</v>
          </cell>
          <cell r="BL169">
            <v>4</v>
          </cell>
          <cell r="BM169">
            <v>236018</v>
          </cell>
          <cell r="BN169" t="str">
            <v>3941</v>
          </cell>
          <cell r="BO169" t="str">
            <v>2593</v>
          </cell>
          <cell r="BP169" t="str">
            <v>2211</v>
          </cell>
          <cell r="BQ169">
            <v>923.71</v>
          </cell>
        </row>
        <row r="170">
          <cell r="B170" t="str">
            <v>180082</v>
          </cell>
          <cell r="C170">
            <v>70</v>
          </cell>
          <cell r="D170">
            <v>40.5</v>
          </cell>
          <cell r="E170">
            <v>5</v>
          </cell>
          <cell r="G170">
            <v>6.4</v>
          </cell>
          <cell r="H170">
            <v>1.4</v>
          </cell>
          <cell r="I170">
            <v>0.28000000000000003</v>
          </cell>
          <cell r="J170">
            <v>0.35</v>
          </cell>
          <cell r="K170">
            <v>13646</v>
          </cell>
          <cell r="L170" t="str">
            <v>807</v>
          </cell>
          <cell r="M170" t="str">
            <v>513</v>
          </cell>
          <cell r="N170" t="str">
            <v>484</v>
          </cell>
          <cell r="O170">
            <v>0.7</v>
          </cell>
          <cell r="P170">
            <v>26719</v>
          </cell>
          <cell r="Q170" t="str">
            <v>1572</v>
          </cell>
          <cell r="R170" t="str">
            <v>1068</v>
          </cell>
          <cell r="S170" t="str">
            <v>938</v>
          </cell>
          <cell r="T170">
            <v>1.05</v>
          </cell>
          <cell r="U170">
            <v>39410</v>
          </cell>
          <cell r="V170" t="str">
            <v>2295</v>
          </cell>
          <cell r="W170" t="str">
            <v>1665</v>
          </cell>
          <cell r="X170" t="str">
            <v>1364</v>
          </cell>
          <cell r="Y170">
            <v>1.4</v>
          </cell>
          <cell r="Z170">
            <v>51911</v>
          </cell>
          <cell r="AA170" t="str">
            <v>2975</v>
          </cell>
          <cell r="AB170" t="str">
            <v>2303</v>
          </cell>
          <cell r="AC170" t="str">
            <v>1760</v>
          </cell>
          <cell r="AD170">
            <v>100.485</v>
          </cell>
          <cell r="AO170" t="str">
            <v>180139</v>
          </cell>
          <cell r="AP170">
            <v>140</v>
          </cell>
          <cell r="AQ170">
            <v>72</v>
          </cell>
          <cell r="AR170">
            <v>3.8</v>
          </cell>
          <cell r="AT170">
            <v>8.6999999999999993</v>
          </cell>
          <cell r="AU170">
            <v>4.9000000000000004</v>
          </cell>
          <cell r="AV170">
            <v>1.2889999999999999</v>
          </cell>
          <cell r="AW170">
            <v>1.2250000000000001</v>
          </cell>
          <cell r="AX170">
            <v>9514</v>
          </cell>
          <cell r="AY170" t="str">
            <v>856</v>
          </cell>
          <cell r="AZ170" t="str">
            <v>-2</v>
          </cell>
          <cell r="BA170" t="str">
            <v>495</v>
          </cell>
          <cell r="BB170">
            <v>2.4500000000000002</v>
          </cell>
          <cell r="BC170">
            <v>14773</v>
          </cell>
          <cell r="BD170" t="str">
            <v>1590</v>
          </cell>
          <cell r="BE170" t="str">
            <v>119</v>
          </cell>
          <cell r="BF170" t="str">
            <v>911</v>
          </cell>
          <cell r="BG170">
            <v>3.6749999999999998</v>
          </cell>
          <cell r="BH170">
            <v>17195</v>
          </cell>
          <cell r="BI170" t="str">
            <v>2201</v>
          </cell>
          <cell r="BJ170" t="str">
            <v>362</v>
          </cell>
          <cell r="BK170" t="str">
            <v>1249</v>
          </cell>
          <cell r="BL170">
            <v>4.9000000000000004</v>
          </cell>
          <cell r="BM170">
            <v>18199</v>
          </cell>
          <cell r="BN170" t="str">
            <v>2690</v>
          </cell>
          <cell r="BO170" t="str">
            <v>728</v>
          </cell>
          <cell r="BP170" t="str">
            <v>1508</v>
          </cell>
          <cell r="BQ170">
            <v>337.73399999999998</v>
          </cell>
        </row>
        <row r="171">
          <cell r="B171" t="str">
            <v>180083</v>
          </cell>
          <cell r="C171">
            <v>70</v>
          </cell>
          <cell r="D171">
            <v>40.5</v>
          </cell>
          <cell r="E171">
            <v>5</v>
          </cell>
          <cell r="F171">
            <v>4.7</v>
          </cell>
          <cell r="G171">
            <v>6.4</v>
          </cell>
          <cell r="H171">
            <v>1.4</v>
          </cell>
          <cell r="I171">
            <v>0.28000000000000003</v>
          </cell>
          <cell r="J171">
            <v>0.35</v>
          </cell>
          <cell r="K171">
            <v>14004</v>
          </cell>
          <cell r="L171">
            <v>886</v>
          </cell>
          <cell r="M171">
            <v>457</v>
          </cell>
          <cell r="N171">
            <v>537</v>
          </cell>
          <cell r="O171">
            <v>0.7</v>
          </cell>
          <cell r="P171">
            <v>27059</v>
          </cell>
          <cell r="Q171">
            <v>1722</v>
          </cell>
          <cell r="R171">
            <v>963</v>
          </cell>
          <cell r="S171">
            <v>1040</v>
          </cell>
          <cell r="T171">
            <v>1.05</v>
          </cell>
          <cell r="U171">
            <v>39410</v>
          </cell>
          <cell r="V171">
            <v>2509</v>
          </cell>
          <cell r="W171">
            <v>1518</v>
          </cell>
          <cell r="X171">
            <v>1509</v>
          </cell>
          <cell r="Y171">
            <v>1.7</v>
          </cell>
          <cell r="Z171">
            <v>61324</v>
          </cell>
          <cell r="AA171">
            <v>3841</v>
          </cell>
          <cell r="AB171">
            <v>2680</v>
          </cell>
          <cell r="AC171">
            <v>2289</v>
          </cell>
          <cell r="AD171">
            <v>94.456000000000003</v>
          </cell>
          <cell r="AO171" t="str">
            <v>180140</v>
          </cell>
          <cell r="AP171">
            <v>140</v>
          </cell>
          <cell r="AQ171">
            <v>72</v>
          </cell>
          <cell r="AR171">
            <v>5</v>
          </cell>
          <cell r="AT171">
            <v>9</v>
          </cell>
          <cell r="AU171">
            <v>4</v>
          </cell>
          <cell r="AV171">
            <v>0.8</v>
          </cell>
          <cell r="AW171">
            <v>1</v>
          </cell>
          <cell r="AX171">
            <v>12014</v>
          </cell>
          <cell r="AY171" t="str">
            <v>745</v>
          </cell>
          <cell r="AZ171" t="str">
            <v>173</v>
          </cell>
          <cell r="BA171" t="str">
            <v>419</v>
          </cell>
          <cell r="BB171">
            <v>2</v>
          </cell>
          <cell r="BC171">
            <v>20982</v>
          </cell>
          <cell r="BD171" t="str">
            <v>1408</v>
          </cell>
          <cell r="BE171" t="str">
            <v>428</v>
          </cell>
          <cell r="BF171" t="str">
            <v>787</v>
          </cell>
          <cell r="BG171">
            <v>3</v>
          </cell>
          <cell r="BH171">
            <v>27920</v>
          </cell>
          <cell r="BI171" t="str">
            <v>1990</v>
          </cell>
          <cell r="BJ171" t="str">
            <v>764</v>
          </cell>
          <cell r="BK171" t="str">
            <v>1101</v>
          </cell>
          <cell r="BL171">
            <v>4</v>
          </cell>
          <cell r="BM171">
            <v>33843</v>
          </cell>
          <cell r="BN171" t="str">
            <v>2490</v>
          </cell>
          <cell r="BO171" t="str">
            <v>1182</v>
          </cell>
          <cell r="BP171" t="str">
            <v>1363</v>
          </cell>
          <cell r="BQ171">
            <v>444.38799999999998</v>
          </cell>
        </row>
        <row r="172">
          <cell r="B172" t="str">
            <v>180084</v>
          </cell>
          <cell r="C172">
            <v>71</v>
          </cell>
          <cell r="D172">
            <v>36</v>
          </cell>
          <cell r="E172">
            <v>2</v>
          </cell>
          <cell r="G172">
            <v>4.5999999999999996</v>
          </cell>
          <cell r="H172">
            <v>2.6</v>
          </cell>
          <cell r="I172">
            <v>1.3</v>
          </cell>
          <cell r="J172">
            <v>0.65</v>
          </cell>
          <cell r="K172">
            <v>2861</v>
          </cell>
          <cell r="L172" t="str">
            <v>932</v>
          </cell>
          <cell r="M172" t="str">
            <v>-5</v>
          </cell>
          <cell r="N172" t="str">
            <v>532</v>
          </cell>
          <cell r="O172">
            <v>1.3</v>
          </cell>
          <cell r="P172">
            <v>4432</v>
          </cell>
          <cell r="Q172" t="str">
            <v>1730</v>
          </cell>
          <cell r="R172" t="str">
            <v>125</v>
          </cell>
          <cell r="S172" t="str">
            <v>980</v>
          </cell>
          <cell r="T172">
            <v>1.95</v>
          </cell>
          <cell r="U172">
            <v>5144</v>
          </cell>
          <cell r="V172" t="str">
            <v>2394</v>
          </cell>
          <cell r="W172" t="str">
            <v>388</v>
          </cell>
          <cell r="X172" t="str">
            <v>1342</v>
          </cell>
          <cell r="Y172">
            <v>2.6</v>
          </cell>
          <cell r="Z172">
            <v>5426</v>
          </cell>
          <cell r="AA172" t="str">
            <v>2924</v>
          </cell>
          <cell r="AB172" t="str">
            <v>784</v>
          </cell>
          <cell r="AC172" t="str">
            <v>1620</v>
          </cell>
          <cell r="AD172">
            <v>46.177</v>
          </cell>
          <cell r="AO172" t="str">
            <v>180141</v>
          </cell>
          <cell r="AP172">
            <v>140</v>
          </cell>
          <cell r="AQ172">
            <v>72</v>
          </cell>
          <cell r="AR172">
            <v>5</v>
          </cell>
          <cell r="AS172">
            <v>4.7</v>
          </cell>
          <cell r="AT172">
            <v>9</v>
          </cell>
          <cell r="AU172">
            <v>4</v>
          </cell>
          <cell r="AV172">
            <v>0.8</v>
          </cell>
          <cell r="AW172">
            <v>1</v>
          </cell>
          <cell r="AX172">
            <v>12847</v>
          </cell>
          <cell r="AY172">
            <v>803</v>
          </cell>
          <cell r="AZ172">
            <v>109</v>
          </cell>
          <cell r="BA172">
            <v>457</v>
          </cell>
          <cell r="BB172">
            <v>2</v>
          </cell>
          <cell r="BC172">
            <v>21756</v>
          </cell>
          <cell r="BD172">
            <v>1516</v>
          </cell>
          <cell r="BE172">
            <v>310</v>
          </cell>
          <cell r="BF172">
            <v>856</v>
          </cell>
          <cell r="BG172">
            <v>3</v>
          </cell>
          <cell r="BH172">
            <v>27920</v>
          </cell>
          <cell r="BI172">
            <v>2136</v>
          </cell>
          <cell r="BJ172">
            <v>601</v>
          </cell>
          <cell r="BK172">
            <v>1196</v>
          </cell>
          <cell r="BL172">
            <v>4.3</v>
          </cell>
          <cell r="BM172">
            <v>33792</v>
          </cell>
          <cell r="BN172">
            <v>2807</v>
          </cell>
          <cell r="BO172">
            <v>1117</v>
          </cell>
          <cell r="BP172">
            <v>1551</v>
          </cell>
          <cell r="BQ172">
            <v>417.72399999999999</v>
          </cell>
        </row>
        <row r="173">
          <cell r="B173" t="str">
            <v>180085</v>
          </cell>
          <cell r="C173">
            <v>71</v>
          </cell>
          <cell r="D173">
            <v>36</v>
          </cell>
          <cell r="E173">
            <v>2.5</v>
          </cell>
          <cell r="G173">
            <v>4.5</v>
          </cell>
          <cell r="H173">
            <v>2</v>
          </cell>
          <cell r="I173">
            <v>0.8</v>
          </cell>
          <cell r="J173">
            <v>0.5</v>
          </cell>
          <cell r="K173">
            <v>2894</v>
          </cell>
          <cell r="L173" t="str">
            <v>723</v>
          </cell>
          <cell r="M173" t="str">
            <v>169</v>
          </cell>
          <cell r="N173" t="str">
            <v>402</v>
          </cell>
          <cell r="O173">
            <v>1</v>
          </cell>
          <cell r="P173">
            <v>5054</v>
          </cell>
          <cell r="Q173" t="str">
            <v>1366</v>
          </cell>
          <cell r="R173" t="str">
            <v>417</v>
          </cell>
          <cell r="S173" t="str">
            <v>754</v>
          </cell>
          <cell r="T173">
            <v>1.5</v>
          </cell>
          <cell r="U173">
            <v>6725</v>
          </cell>
          <cell r="V173" t="str">
            <v>1931</v>
          </cell>
          <cell r="W173" t="str">
            <v>744</v>
          </cell>
          <cell r="X173" t="str">
            <v>1055</v>
          </cell>
          <cell r="Y173">
            <v>2</v>
          </cell>
          <cell r="Z173">
            <v>8152</v>
          </cell>
          <cell r="AA173" t="str">
            <v>2416</v>
          </cell>
          <cell r="AB173" t="str">
            <v>1150</v>
          </cell>
          <cell r="AC173" t="str">
            <v>1306</v>
          </cell>
          <cell r="AD173">
            <v>57.722000000000001</v>
          </cell>
          <cell r="AO173" t="str">
            <v>190007</v>
          </cell>
          <cell r="AP173">
            <v>140</v>
          </cell>
          <cell r="AQ173">
            <v>72</v>
          </cell>
          <cell r="AR173">
            <v>8</v>
          </cell>
          <cell r="AS173">
            <v>7.5</v>
          </cell>
          <cell r="AT173">
            <v>11.2</v>
          </cell>
          <cell r="AU173">
            <v>3.2</v>
          </cell>
          <cell r="AV173">
            <v>0.4</v>
          </cell>
          <cell r="AW173">
            <v>0.8</v>
          </cell>
          <cell r="AX173">
            <v>31903</v>
          </cell>
          <cell r="AY173" t="str">
            <v>846</v>
          </cell>
          <cell r="AZ173" t="str">
            <v>343</v>
          </cell>
          <cell r="BA173" t="str">
            <v>467</v>
          </cell>
          <cell r="BB173">
            <v>1.6</v>
          </cell>
          <cell r="BC173">
            <v>59967</v>
          </cell>
          <cell r="BD173" t="str">
            <v>1631</v>
          </cell>
          <cell r="BE173" t="str">
            <v>747</v>
          </cell>
          <cell r="BF173" t="str">
            <v>895</v>
          </cell>
          <cell r="BG173">
            <v>2.4</v>
          </cell>
          <cell r="BH173">
            <v>85251</v>
          </cell>
          <cell r="BI173" t="str">
            <v>2355</v>
          </cell>
          <cell r="BJ173" t="str">
            <v>1213</v>
          </cell>
          <cell r="BK173" t="str">
            <v>1284</v>
          </cell>
          <cell r="BL173">
            <v>3.7</v>
          </cell>
          <cell r="BM173">
            <v>123137</v>
          </cell>
          <cell r="BN173" t="str">
            <v>3402</v>
          </cell>
          <cell r="BO173" t="str">
            <v>2098</v>
          </cell>
          <cell r="BP173" t="str">
            <v>1832</v>
          </cell>
          <cell r="BQ173">
            <v>666.58100000000002</v>
          </cell>
        </row>
        <row r="174">
          <cell r="B174" t="str">
            <v>180086</v>
          </cell>
          <cell r="C174">
            <v>71</v>
          </cell>
          <cell r="D174">
            <v>36</v>
          </cell>
          <cell r="E174">
            <v>4</v>
          </cell>
          <cell r="G174">
            <v>5.6</v>
          </cell>
          <cell r="H174">
            <v>1.6</v>
          </cell>
          <cell r="I174">
            <v>0.4</v>
          </cell>
          <cell r="J174">
            <v>0.4</v>
          </cell>
          <cell r="K174">
            <v>7379</v>
          </cell>
          <cell r="L174" t="str">
            <v>748</v>
          </cell>
          <cell r="M174" t="str">
            <v>393</v>
          </cell>
          <cell r="N174" t="str">
            <v>402</v>
          </cell>
          <cell r="O174">
            <v>0.8</v>
          </cell>
          <cell r="P174">
            <v>14157</v>
          </cell>
          <cell r="Q174" t="str">
            <v>1445</v>
          </cell>
          <cell r="R174" t="str">
            <v>837</v>
          </cell>
          <cell r="S174" t="str">
            <v>772</v>
          </cell>
          <cell r="T174">
            <v>1.2</v>
          </cell>
          <cell r="U174">
            <v>20535</v>
          </cell>
          <cell r="V174" t="str">
            <v>2091</v>
          </cell>
          <cell r="W174" t="str">
            <v>1332</v>
          </cell>
          <cell r="X174" t="str">
            <v>1109</v>
          </cell>
          <cell r="Y174">
            <v>1.6</v>
          </cell>
          <cell r="Z174">
            <v>26712</v>
          </cell>
          <cell r="AA174" t="str">
            <v>2687</v>
          </cell>
          <cell r="AB174" t="str">
            <v>1877</v>
          </cell>
          <cell r="AC174" t="str">
            <v>1415</v>
          </cell>
          <cell r="AD174">
            <v>92.355000000000004</v>
          </cell>
          <cell r="AO174" t="str">
            <v>180146</v>
          </cell>
          <cell r="AP174">
            <v>150</v>
          </cell>
          <cell r="AQ174">
            <v>71</v>
          </cell>
          <cell r="AR174">
            <v>6</v>
          </cell>
          <cell r="AT174">
            <v>10.85</v>
          </cell>
          <cell r="AU174">
            <v>4.8499999999999996</v>
          </cell>
          <cell r="AV174">
            <v>0.80800000000000005</v>
          </cell>
          <cell r="AW174">
            <v>1.212</v>
          </cell>
          <cell r="AX174">
            <v>21067</v>
          </cell>
          <cell r="AY174" t="str">
            <v>943</v>
          </cell>
          <cell r="AZ174" t="str">
            <v>221</v>
          </cell>
          <cell r="BA174" t="str">
            <v>494</v>
          </cell>
          <cell r="BB174">
            <v>2.4249999999999998</v>
          </cell>
          <cell r="BC174">
            <v>36714</v>
          </cell>
          <cell r="BD174" t="str">
            <v>1782</v>
          </cell>
          <cell r="BE174" t="str">
            <v>545</v>
          </cell>
          <cell r="BF174" t="str">
            <v>926</v>
          </cell>
          <cell r="BG174">
            <v>3.637</v>
          </cell>
          <cell r="BH174">
            <v>48749</v>
          </cell>
          <cell r="BI174" t="str">
            <v>2518</v>
          </cell>
          <cell r="BJ174" t="str">
            <v>973</v>
          </cell>
          <cell r="BK174" t="str">
            <v>1295</v>
          </cell>
          <cell r="BL174">
            <v>4.8499999999999996</v>
          </cell>
          <cell r="BM174">
            <v>58978</v>
          </cell>
          <cell r="BN174" t="str">
            <v>3152</v>
          </cell>
          <cell r="BO174" t="str">
            <v>1503</v>
          </cell>
          <cell r="BP174" t="str">
            <v>1602</v>
          </cell>
          <cell r="BQ174">
            <v>645.82899999999995</v>
          </cell>
        </row>
        <row r="175">
          <cell r="B175" t="str">
            <v>180087</v>
          </cell>
          <cell r="C175">
            <v>71</v>
          </cell>
          <cell r="D175">
            <v>36</v>
          </cell>
          <cell r="E175">
            <v>4</v>
          </cell>
          <cell r="F175">
            <v>3.75</v>
          </cell>
          <cell r="G175">
            <v>5.6</v>
          </cell>
          <cell r="H175">
            <v>1.6</v>
          </cell>
          <cell r="I175">
            <v>0.4</v>
          </cell>
          <cell r="J175">
            <v>0.4</v>
          </cell>
          <cell r="K175">
            <v>7685</v>
          </cell>
          <cell r="L175">
            <v>821</v>
          </cell>
          <cell r="M175">
            <v>334</v>
          </cell>
          <cell r="N175">
            <v>447</v>
          </cell>
          <cell r="O175">
            <v>0.8</v>
          </cell>
          <cell r="P175">
            <v>14445</v>
          </cell>
          <cell r="Q175">
            <v>1583</v>
          </cell>
          <cell r="R175">
            <v>727</v>
          </cell>
          <cell r="S175">
            <v>857</v>
          </cell>
          <cell r="T175">
            <v>1.2</v>
          </cell>
          <cell r="U175">
            <v>20535</v>
          </cell>
          <cell r="V175">
            <v>2286</v>
          </cell>
          <cell r="W175">
            <v>1179</v>
          </cell>
          <cell r="X175">
            <v>1230</v>
          </cell>
          <cell r="Y175">
            <v>1.85</v>
          </cell>
          <cell r="Z175">
            <v>29661</v>
          </cell>
          <cell r="AA175">
            <v>3302</v>
          </cell>
          <cell r="AB175">
            <v>2039</v>
          </cell>
          <cell r="AC175">
            <v>1755</v>
          </cell>
          <cell r="AD175">
            <v>86.581999999999994</v>
          </cell>
          <cell r="AO175" t="str">
            <v>180147</v>
          </cell>
          <cell r="AP175">
            <v>150</v>
          </cell>
          <cell r="AQ175">
            <v>71</v>
          </cell>
          <cell r="AR175">
            <v>6</v>
          </cell>
          <cell r="AS175">
            <v>5.6</v>
          </cell>
          <cell r="AT175">
            <v>10.85</v>
          </cell>
          <cell r="AU175">
            <v>4.8499999999999996</v>
          </cell>
          <cell r="AV175">
            <v>0.80800000000000005</v>
          </cell>
          <cell r="AW175">
            <v>1.212</v>
          </cell>
          <cell r="AX175">
            <v>22703</v>
          </cell>
          <cell r="AY175">
            <v>1023</v>
          </cell>
          <cell r="AZ175">
            <v>131</v>
          </cell>
          <cell r="BA175">
            <v>544</v>
          </cell>
          <cell r="BB175">
            <v>2.4249999999999998</v>
          </cell>
          <cell r="BC175">
            <v>38235</v>
          </cell>
          <cell r="BD175">
            <v>1930</v>
          </cell>
          <cell r="BE175">
            <v>379</v>
          </cell>
          <cell r="BF175">
            <v>1017</v>
          </cell>
          <cell r="BG175">
            <v>3.637</v>
          </cell>
          <cell r="BH175">
            <v>48749</v>
          </cell>
          <cell r="BI175">
            <v>2721</v>
          </cell>
          <cell r="BJ175">
            <v>743</v>
          </cell>
          <cell r="BK175">
            <v>1420</v>
          </cell>
          <cell r="BL175">
            <v>5.25</v>
          </cell>
          <cell r="BM175">
            <v>58662</v>
          </cell>
          <cell r="BN175">
            <v>3591</v>
          </cell>
          <cell r="BO175">
            <v>1408</v>
          </cell>
          <cell r="BP175">
            <v>1846</v>
          </cell>
          <cell r="BQ175">
            <v>602.774</v>
          </cell>
        </row>
        <row r="176">
          <cell r="B176" t="str">
            <v>180088</v>
          </cell>
          <cell r="C176">
            <v>80</v>
          </cell>
          <cell r="D176">
            <v>30.5</v>
          </cell>
          <cell r="E176">
            <v>2.5</v>
          </cell>
          <cell r="G176">
            <v>5.3</v>
          </cell>
          <cell r="H176">
            <v>2.8</v>
          </cell>
          <cell r="I176">
            <v>1.1200000000000001</v>
          </cell>
          <cell r="J176">
            <v>0.7</v>
          </cell>
          <cell r="K176">
            <v>3664</v>
          </cell>
          <cell r="L176" t="str">
            <v>943</v>
          </cell>
          <cell r="M176" t="str">
            <v>91</v>
          </cell>
          <cell r="N176" t="str">
            <v>421</v>
          </cell>
          <cell r="O176">
            <v>1.4</v>
          </cell>
          <cell r="P176">
            <v>5911</v>
          </cell>
          <cell r="Q176" t="str">
            <v>1765</v>
          </cell>
          <cell r="R176" t="str">
            <v>303</v>
          </cell>
          <cell r="S176" t="str">
            <v>778</v>
          </cell>
          <cell r="T176">
            <v>2.1</v>
          </cell>
          <cell r="U176">
            <v>7211</v>
          </cell>
          <cell r="V176" t="str">
            <v>2464</v>
          </cell>
          <cell r="W176" t="str">
            <v>637</v>
          </cell>
          <cell r="X176" t="str">
            <v>1070</v>
          </cell>
          <cell r="Y176">
            <v>2.8</v>
          </cell>
          <cell r="Z176">
            <v>8039</v>
          </cell>
          <cell r="AA176" t="str">
            <v>3042</v>
          </cell>
          <cell r="AB176" t="str">
            <v>1093</v>
          </cell>
          <cell r="AC176" t="str">
            <v>1299</v>
          </cell>
          <cell r="AD176">
            <v>84.305000000000007</v>
          </cell>
          <cell r="AO176" t="str">
            <v>190009</v>
          </cell>
          <cell r="AP176">
            <v>150</v>
          </cell>
          <cell r="AQ176">
            <v>71</v>
          </cell>
          <cell r="AR176">
            <v>8</v>
          </cell>
          <cell r="AS176">
            <v>7.5</v>
          </cell>
          <cell r="AT176">
            <v>12.05</v>
          </cell>
          <cell r="AU176">
            <v>4.05</v>
          </cell>
          <cell r="AV176">
            <v>0.50600000000000001</v>
          </cell>
          <cell r="AW176">
            <v>1.012</v>
          </cell>
          <cell r="AX176">
            <v>35885</v>
          </cell>
          <cell r="AY176" t="str">
            <v>983</v>
          </cell>
          <cell r="AZ176" t="str">
            <v>321</v>
          </cell>
          <cell r="BA176" t="str">
            <v>510</v>
          </cell>
          <cell r="BB176">
            <v>2.0249999999999999</v>
          </cell>
          <cell r="BC176">
            <v>65655</v>
          </cell>
          <cell r="BD176" t="str">
            <v>1884</v>
          </cell>
          <cell r="BE176" t="str">
            <v>725</v>
          </cell>
          <cell r="BF176" t="str">
            <v>969</v>
          </cell>
          <cell r="BG176">
            <v>3.0369999999999999</v>
          </cell>
          <cell r="BH176">
            <v>91060</v>
          </cell>
          <cell r="BI176" t="str">
            <v>2702</v>
          </cell>
          <cell r="BJ176" t="str">
            <v>1212</v>
          </cell>
          <cell r="BK176" t="str">
            <v>1378</v>
          </cell>
          <cell r="BL176">
            <v>4.55</v>
          </cell>
          <cell r="BM176">
            <v>124679</v>
          </cell>
          <cell r="BN176" t="str">
            <v>3769</v>
          </cell>
          <cell r="BO176" t="str">
            <v>2094</v>
          </cell>
          <cell r="BP176" t="str">
            <v>1895</v>
          </cell>
          <cell r="BQ176">
            <v>807.23699999999997</v>
          </cell>
        </row>
        <row r="177">
          <cell r="B177" t="str">
            <v>180089</v>
          </cell>
          <cell r="C177">
            <v>80</v>
          </cell>
          <cell r="D177">
            <v>31</v>
          </cell>
          <cell r="E177">
            <v>3</v>
          </cell>
          <cell r="G177">
            <v>5.5</v>
          </cell>
          <cell r="H177">
            <v>2.5</v>
          </cell>
          <cell r="I177">
            <v>0.83299999999999996</v>
          </cell>
          <cell r="J177">
            <v>0.625</v>
          </cell>
          <cell r="K177">
            <v>4531</v>
          </cell>
          <cell r="L177" t="str">
            <v>890</v>
          </cell>
          <cell r="M177" t="str">
            <v>212</v>
          </cell>
          <cell r="N177" t="str">
            <v>393</v>
          </cell>
          <cell r="O177">
            <v>1.25</v>
          </cell>
          <cell r="P177">
            <v>7847</v>
          </cell>
          <cell r="Q177" t="str">
            <v>1682</v>
          </cell>
          <cell r="R177" t="str">
            <v>520</v>
          </cell>
          <cell r="S177" t="str">
            <v>735</v>
          </cell>
          <cell r="T177">
            <v>1.875</v>
          </cell>
          <cell r="U177">
            <v>10352</v>
          </cell>
          <cell r="V177" t="str">
            <v>2378</v>
          </cell>
          <cell r="W177" t="str">
            <v>926</v>
          </cell>
          <cell r="X177" t="str">
            <v>1025</v>
          </cell>
          <cell r="Y177">
            <v>2.5</v>
          </cell>
          <cell r="Z177">
            <v>12451</v>
          </cell>
          <cell r="AA177" t="str">
            <v>2978</v>
          </cell>
          <cell r="AB177" t="str">
            <v>1428</v>
          </cell>
          <cell r="AC177" t="str">
            <v>1265</v>
          </cell>
          <cell r="AD177">
            <v>100.598</v>
          </cell>
          <cell r="AO177" t="str">
            <v>180137</v>
          </cell>
          <cell r="AP177">
            <v>125</v>
          </cell>
          <cell r="AQ177">
            <v>71</v>
          </cell>
          <cell r="AR177">
            <v>6</v>
          </cell>
          <cell r="AT177">
            <v>9.3000000000000007</v>
          </cell>
          <cell r="AU177">
            <v>3.3</v>
          </cell>
          <cell r="AV177">
            <v>0.55000000000000004</v>
          </cell>
          <cell r="AW177">
            <v>0.82499999999999996</v>
          </cell>
          <cell r="AX177">
            <v>19538</v>
          </cell>
          <cell r="AY177" t="str">
            <v>835</v>
          </cell>
          <cell r="AZ177" t="str">
            <v>328</v>
          </cell>
          <cell r="BA177" t="str">
            <v>504</v>
          </cell>
          <cell r="BB177">
            <v>1.65</v>
          </cell>
          <cell r="BC177">
            <v>36302</v>
          </cell>
          <cell r="BD177" t="str">
            <v>1598</v>
          </cell>
          <cell r="BE177" t="str">
            <v>728</v>
          </cell>
          <cell r="BF177" t="str">
            <v>959</v>
          </cell>
          <cell r="BG177">
            <v>2.4750000000000001</v>
          </cell>
          <cell r="BH177">
            <v>51217</v>
          </cell>
          <cell r="BI177" t="str">
            <v>2288</v>
          </cell>
          <cell r="BJ177" t="str">
            <v>1201</v>
          </cell>
          <cell r="BK177" t="str">
            <v>1363</v>
          </cell>
          <cell r="BL177">
            <v>3.3</v>
          </cell>
          <cell r="BM177">
            <v>65207</v>
          </cell>
          <cell r="BN177" t="str">
            <v>2905</v>
          </cell>
          <cell r="BO177" t="str">
            <v>1746</v>
          </cell>
          <cell r="BP177" t="str">
            <v>1718</v>
          </cell>
          <cell r="BQ177">
            <v>391.51499999999999</v>
          </cell>
        </row>
        <row r="178">
          <cell r="B178" t="str">
            <v>180090</v>
          </cell>
          <cell r="C178">
            <v>80</v>
          </cell>
          <cell r="D178">
            <v>31</v>
          </cell>
          <cell r="E178">
            <v>4</v>
          </cell>
          <cell r="G178">
            <v>6.1</v>
          </cell>
          <cell r="H178">
            <v>2.1</v>
          </cell>
          <cell r="I178">
            <v>0.52500000000000002</v>
          </cell>
          <cell r="J178">
            <v>0.52500000000000002</v>
          </cell>
          <cell r="K178">
            <v>7319</v>
          </cell>
          <cell r="L178" t="str">
            <v>856</v>
          </cell>
          <cell r="M178" t="str">
            <v>378</v>
          </cell>
          <cell r="N178" t="str">
            <v>366</v>
          </cell>
          <cell r="O178">
            <v>1.05</v>
          </cell>
          <cell r="P178">
            <v>13677</v>
          </cell>
          <cell r="Q178" t="str">
            <v>1644</v>
          </cell>
          <cell r="R178" t="str">
            <v>823</v>
          </cell>
          <cell r="S178" t="str">
            <v>695</v>
          </cell>
          <cell r="T178">
            <v>1.575</v>
          </cell>
          <cell r="U178">
            <v>19394</v>
          </cell>
          <cell r="V178" t="str">
            <v>2363</v>
          </cell>
          <cell r="W178" t="str">
            <v>1338</v>
          </cell>
          <cell r="X178" t="str">
            <v>989</v>
          </cell>
          <cell r="Y178">
            <v>2.1</v>
          </cell>
          <cell r="Z178">
            <v>24791</v>
          </cell>
          <cell r="AA178" t="str">
            <v>3014</v>
          </cell>
          <cell r="AB178" t="str">
            <v>1920</v>
          </cell>
          <cell r="AC178" t="str">
            <v>1246</v>
          </cell>
          <cell r="AD178">
            <v>134.13</v>
          </cell>
          <cell r="AO178" t="str">
            <v>180138</v>
          </cell>
          <cell r="AP178">
            <v>125</v>
          </cell>
          <cell r="AQ178">
            <v>71</v>
          </cell>
          <cell r="AR178">
            <v>6</v>
          </cell>
          <cell r="AS178">
            <v>5.6</v>
          </cell>
          <cell r="AT178">
            <v>9.3000000000000007</v>
          </cell>
          <cell r="AU178">
            <v>3.3</v>
          </cell>
          <cell r="AV178">
            <v>0.55000000000000004</v>
          </cell>
          <cell r="AW178">
            <v>0.82499999999999996</v>
          </cell>
          <cell r="AX178">
            <v>20725</v>
          </cell>
          <cell r="AY178">
            <v>919</v>
          </cell>
          <cell r="AZ178">
            <v>250</v>
          </cell>
          <cell r="BA178">
            <v>561</v>
          </cell>
          <cell r="BB178">
            <v>1.65</v>
          </cell>
          <cell r="BC178">
            <v>37411</v>
          </cell>
          <cell r="BD178">
            <v>1754</v>
          </cell>
          <cell r="BE178">
            <v>583</v>
          </cell>
          <cell r="BF178">
            <v>1065</v>
          </cell>
          <cell r="BG178">
            <v>2.4750000000000001</v>
          </cell>
          <cell r="BH178">
            <v>51217</v>
          </cell>
          <cell r="BI178">
            <v>2504</v>
          </cell>
          <cell r="BJ178">
            <v>1001</v>
          </cell>
          <cell r="BK178">
            <v>1511</v>
          </cell>
          <cell r="BL178">
            <v>3.7</v>
          </cell>
          <cell r="BM178">
            <v>68887</v>
          </cell>
          <cell r="BN178">
            <v>3464</v>
          </cell>
          <cell r="BO178">
            <v>1776</v>
          </cell>
          <cell r="BP178">
            <v>2067</v>
          </cell>
          <cell r="BQ178">
            <v>365.41399999999999</v>
          </cell>
        </row>
        <row r="179">
          <cell r="B179" t="str">
            <v>180091</v>
          </cell>
          <cell r="C179">
            <v>80</v>
          </cell>
          <cell r="D179">
            <v>31</v>
          </cell>
          <cell r="E179">
            <v>4</v>
          </cell>
          <cell r="F179">
            <v>3.75</v>
          </cell>
          <cell r="G179">
            <v>6.1</v>
          </cell>
          <cell r="H179">
            <v>2.1</v>
          </cell>
          <cell r="I179">
            <v>0.52500000000000002</v>
          </cell>
          <cell r="J179">
            <v>0.52500000000000002</v>
          </cell>
          <cell r="K179">
            <v>7717</v>
          </cell>
          <cell r="L179">
            <v>933</v>
          </cell>
          <cell r="M179">
            <v>308</v>
          </cell>
          <cell r="N179">
            <v>406</v>
          </cell>
          <cell r="O179">
            <v>1.05</v>
          </cell>
          <cell r="P179">
            <v>14049</v>
          </cell>
          <cell r="Q179">
            <v>1788</v>
          </cell>
          <cell r="R179">
            <v>694</v>
          </cell>
          <cell r="S179">
            <v>771</v>
          </cell>
          <cell r="T179">
            <v>1.575</v>
          </cell>
          <cell r="U179">
            <v>19394</v>
          </cell>
          <cell r="V179">
            <v>2564</v>
          </cell>
          <cell r="W179">
            <v>1159</v>
          </cell>
          <cell r="X179">
            <v>1094</v>
          </cell>
          <cell r="Y179">
            <v>2.35</v>
          </cell>
          <cell r="Z179">
            <v>26327</v>
          </cell>
          <cell r="AA179">
            <v>3566</v>
          </cell>
          <cell r="AB179">
            <v>1989</v>
          </cell>
          <cell r="AC179">
            <v>1495</v>
          </cell>
          <cell r="AD179">
            <v>125.747</v>
          </cell>
          <cell r="AO179" t="str">
            <v>190005</v>
          </cell>
          <cell r="AP179">
            <v>125</v>
          </cell>
          <cell r="AQ179">
            <v>71</v>
          </cell>
          <cell r="AR179">
            <v>8</v>
          </cell>
          <cell r="AS179">
            <v>7.45</v>
          </cell>
          <cell r="AT179">
            <v>10.9</v>
          </cell>
          <cell r="AU179">
            <v>2.9</v>
          </cell>
          <cell r="AV179">
            <v>0.36199999999999999</v>
          </cell>
          <cell r="AW179">
            <v>0.72499999999999998</v>
          </cell>
          <cell r="AX179">
            <v>38416</v>
          </cell>
          <cell r="AY179" t="str">
            <v>974</v>
          </cell>
          <cell r="AZ179" t="str">
            <v>408</v>
          </cell>
          <cell r="BA179" t="str">
            <v>587</v>
          </cell>
          <cell r="BB179">
            <v>1.45</v>
          </cell>
          <cell r="BC179">
            <v>72705</v>
          </cell>
          <cell r="BD179" t="str">
            <v>1882</v>
          </cell>
          <cell r="BE179" t="str">
            <v>883</v>
          </cell>
          <cell r="BF179" t="str">
            <v>1128</v>
          </cell>
          <cell r="BG179">
            <v>2.1749999999999998</v>
          </cell>
          <cell r="BH179">
            <v>103964</v>
          </cell>
          <cell r="BI179" t="str">
            <v>2723</v>
          </cell>
          <cell r="BJ179" t="str">
            <v>1424</v>
          </cell>
          <cell r="BK179" t="str">
            <v>1623</v>
          </cell>
          <cell r="BL179">
            <v>3.45</v>
          </cell>
          <cell r="BM179">
            <v>154927</v>
          </cell>
          <cell r="BN179" t="str">
            <v>4042</v>
          </cell>
          <cell r="BO179" t="str">
            <v>2537</v>
          </cell>
          <cell r="BP179" t="str">
            <v>2384</v>
          </cell>
          <cell r="BQ179">
            <v>486.13099999999997</v>
          </cell>
        </row>
        <row r="180">
          <cell r="B180" t="str">
            <v>180092</v>
          </cell>
          <cell r="C180">
            <v>80</v>
          </cell>
          <cell r="D180">
            <v>35.5</v>
          </cell>
          <cell r="E180">
            <v>4</v>
          </cell>
          <cell r="G180">
            <v>6.2</v>
          </cell>
          <cell r="H180">
            <v>2.2000000000000002</v>
          </cell>
          <cell r="I180">
            <v>0.55000000000000004</v>
          </cell>
          <cell r="J180">
            <v>0.55000000000000004</v>
          </cell>
          <cell r="K180">
            <v>8118</v>
          </cell>
          <cell r="L180" t="str">
            <v>884</v>
          </cell>
          <cell r="M180" t="str">
            <v>364</v>
          </cell>
          <cell r="N180" t="str">
            <v>428</v>
          </cell>
          <cell r="O180">
            <v>1.1000000000000001</v>
          </cell>
          <cell r="P180">
            <v>15083</v>
          </cell>
          <cell r="Q180" t="str">
            <v>1693</v>
          </cell>
          <cell r="R180" t="str">
            <v>802</v>
          </cell>
          <cell r="S180" t="str">
            <v>812</v>
          </cell>
          <cell r="T180">
            <v>1.65</v>
          </cell>
          <cell r="U180">
            <v>21280</v>
          </cell>
          <cell r="V180" t="str">
            <v>2428</v>
          </cell>
          <cell r="W180" t="str">
            <v>1314</v>
          </cell>
          <cell r="X180" t="str">
            <v>1154</v>
          </cell>
          <cell r="Y180">
            <v>2.2000000000000002</v>
          </cell>
          <cell r="Z180">
            <v>27093</v>
          </cell>
          <cell r="AA180" t="str">
            <v>3089</v>
          </cell>
          <cell r="AB180" t="str">
            <v>1901</v>
          </cell>
          <cell r="AC180" t="str">
            <v>1452</v>
          </cell>
          <cell r="AD180">
            <v>126.75</v>
          </cell>
          <cell r="AO180" t="str">
            <v>190006</v>
          </cell>
          <cell r="AP180">
            <v>125</v>
          </cell>
          <cell r="AQ180">
            <v>71</v>
          </cell>
          <cell r="AR180">
            <v>10</v>
          </cell>
          <cell r="AS180">
            <v>9.3000000000000007</v>
          </cell>
          <cell r="AT180">
            <v>11.8</v>
          </cell>
          <cell r="AU180">
            <v>1.8</v>
          </cell>
          <cell r="AV180">
            <v>0.18</v>
          </cell>
          <cell r="AW180">
            <v>0.45</v>
          </cell>
          <cell r="AX180">
            <v>42821</v>
          </cell>
          <cell r="AY180" t="str">
            <v>674</v>
          </cell>
          <cell r="AZ180" t="str">
            <v>409</v>
          </cell>
          <cell r="BA180" t="str">
            <v>398</v>
          </cell>
          <cell r="BB180">
            <v>0.9</v>
          </cell>
          <cell r="BC180">
            <v>84082</v>
          </cell>
          <cell r="BD180" t="str">
            <v>1322</v>
          </cell>
          <cell r="BE180" t="str">
            <v>845</v>
          </cell>
          <cell r="BF180" t="str">
            <v>779</v>
          </cell>
          <cell r="BG180">
            <v>1.35</v>
          </cell>
          <cell r="BH180">
            <v>124124</v>
          </cell>
          <cell r="BI180" t="str">
            <v>1943</v>
          </cell>
          <cell r="BJ180" t="str">
            <v>1306</v>
          </cell>
          <cell r="BK180" t="str">
            <v>1141</v>
          </cell>
          <cell r="BL180">
            <v>2.5</v>
          </cell>
          <cell r="BM180">
            <v>223282</v>
          </cell>
          <cell r="BN180" t="str">
            <v>3413</v>
          </cell>
          <cell r="BO180" t="str">
            <v>2605</v>
          </cell>
          <cell r="BP180" t="str">
            <v>1986</v>
          </cell>
          <cell r="BQ180">
            <v>606.84799999999996</v>
          </cell>
        </row>
        <row r="181">
          <cell r="B181" t="str">
            <v>180093</v>
          </cell>
          <cell r="C181">
            <v>80</v>
          </cell>
          <cell r="D181">
            <v>35.5</v>
          </cell>
          <cell r="E181">
            <v>4</v>
          </cell>
          <cell r="F181">
            <v>3.75</v>
          </cell>
          <cell r="G181">
            <v>6.2</v>
          </cell>
          <cell r="H181">
            <v>2.2000000000000002</v>
          </cell>
          <cell r="I181">
            <v>0.55000000000000004</v>
          </cell>
          <cell r="J181">
            <v>0.55000000000000004</v>
          </cell>
          <cell r="K181">
            <v>8577</v>
          </cell>
          <cell r="L181">
            <v>964</v>
          </cell>
          <cell r="M181">
            <v>289</v>
          </cell>
          <cell r="N181">
            <v>474</v>
          </cell>
          <cell r="O181">
            <v>1.1000000000000001</v>
          </cell>
          <cell r="P181">
            <v>15512</v>
          </cell>
          <cell r="Q181">
            <v>1843</v>
          </cell>
          <cell r="R181">
            <v>664</v>
          </cell>
          <cell r="S181">
            <v>899</v>
          </cell>
          <cell r="T181">
            <v>1.65</v>
          </cell>
          <cell r="U181">
            <v>21280</v>
          </cell>
          <cell r="V181">
            <v>2637</v>
          </cell>
          <cell r="W181">
            <v>1124</v>
          </cell>
          <cell r="X181">
            <v>1274</v>
          </cell>
          <cell r="Y181">
            <v>2.4500000000000002</v>
          </cell>
          <cell r="Z181">
            <v>28564</v>
          </cell>
          <cell r="AA181">
            <v>3638</v>
          </cell>
          <cell r="AB181">
            <v>1945</v>
          </cell>
          <cell r="AC181">
            <v>1731</v>
          </cell>
          <cell r="AD181">
            <v>118.828</v>
          </cell>
          <cell r="AO181" t="str">
            <v>180132</v>
          </cell>
          <cell r="AP181">
            <v>125</v>
          </cell>
          <cell r="AQ181">
            <v>64</v>
          </cell>
          <cell r="AR181">
            <v>3.5</v>
          </cell>
          <cell r="AT181">
            <v>8</v>
          </cell>
          <cell r="AU181">
            <v>4.5</v>
          </cell>
          <cell r="AV181">
            <v>1.2849999999999999</v>
          </cell>
          <cell r="AW181">
            <v>1.125</v>
          </cell>
          <cell r="AX181">
            <v>8514</v>
          </cell>
          <cell r="AY181" t="str">
            <v>907</v>
          </cell>
          <cell r="AZ181" t="str">
            <v>0</v>
          </cell>
          <cell r="BA181" t="str">
            <v>522</v>
          </cell>
          <cell r="BB181">
            <v>2.25</v>
          </cell>
          <cell r="BC181">
            <v>13231</v>
          </cell>
          <cell r="BD181" t="str">
            <v>1684</v>
          </cell>
          <cell r="BE181" t="str">
            <v>129</v>
          </cell>
          <cell r="BF181" t="str">
            <v>961</v>
          </cell>
          <cell r="BG181">
            <v>3.375</v>
          </cell>
          <cell r="BH181">
            <v>15416</v>
          </cell>
          <cell r="BI181" t="str">
            <v>2331</v>
          </cell>
          <cell r="BJ181" t="str">
            <v>388</v>
          </cell>
          <cell r="BK181" t="str">
            <v>1318</v>
          </cell>
          <cell r="BL181">
            <v>4.5</v>
          </cell>
          <cell r="BM181">
            <v>16335</v>
          </cell>
          <cell r="BN181" t="str">
            <v>2849</v>
          </cell>
          <cell r="BO181" t="str">
            <v>777</v>
          </cell>
          <cell r="BP181" t="str">
            <v>1591</v>
          </cell>
          <cell r="BQ181">
            <v>248.77500000000001</v>
          </cell>
        </row>
        <row r="182">
          <cell r="B182" t="str">
            <v>180094</v>
          </cell>
          <cell r="C182">
            <v>80</v>
          </cell>
          <cell r="D182">
            <v>36</v>
          </cell>
          <cell r="E182">
            <v>3</v>
          </cell>
          <cell r="G182">
            <v>5.7</v>
          </cell>
          <cell r="H182">
            <v>2.7</v>
          </cell>
          <cell r="I182">
            <v>0.9</v>
          </cell>
          <cell r="J182">
            <v>0.67500000000000004</v>
          </cell>
          <cell r="K182">
            <v>5401</v>
          </cell>
          <cell r="L182" t="str">
            <v>964</v>
          </cell>
          <cell r="M182" t="str">
            <v>181</v>
          </cell>
          <cell r="N182" t="str">
            <v>487</v>
          </cell>
          <cell r="O182">
            <v>1.35</v>
          </cell>
          <cell r="P182">
            <v>9196</v>
          </cell>
          <cell r="Q182" t="str">
            <v>1817</v>
          </cell>
          <cell r="R182" t="str">
            <v>474</v>
          </cell>
          <cell r="S182" t="str">
            <v>909</v>
          </cell>
          <cell r="T182">
            <v>2.0249999999999999</v>
          </cell>
          <cell r="U182">
            <v>11919</v>
          </cell>
          <cell r="V182" t="str">
            <v>2557</v>
          </cell>
          <cell r="W182" t="str">
            <v>879</v>
          </cell>
          <cell r="X182" t="str">
            <v>1265</v>
          </cell>
          <cell r="Y182">
            <v>2.7</v>
          </cell>
          <cell r="Z182">
            <v>14106</v>
          </cell>
          <cell r="AA182" t="str">
            <v>3186</v>
          </cell>
          <cell r="AB182" t="str">
            <v>1396</v>
          </cell>
          <cell r="AC182" t="str">
            <v>1556</v>
          </cell>
          <cell r="AD182">
            <v>94.400999999999996</v>
          </cell>
          <cell r="AO182" t="str">
            <v>180133</v>
          </cell>
          <cell r="AP182">
            <v>125</v>
          </cell>
          <cell r="AQ182">
            <v>64</v>
          </cell>
          <cell r="AR182">
            <v>5</v>
          </cell>
          <cell r="AT182">
            <v>8.5</v>
          </cell>
          <cell r="AU182">
            <v>3.5</v>
          </cell>
          <cell r="AV182">
            <v>0.7</v>
          </cell>
          <cell r="AW182">
            <v>0.875</v>
          </cell>
          <cell r="AX182">
            <v>12238</v>
          </cell>
          <cell r="AY182" t="str">
            <v>778</v>
          </cell>
          <cell r="AZ182" t="str">
            <v>229</v>
          </cell>
          <cell r="BA182" t="str">
            <v>433</v>
          </cell>
          <cell r="BB182">
            <v>1.75</v>
          </cell>
          <cell r="BC182">
            <v>21924</v>
          </cell>
          <cell r="BD182" t="str">
            <v>1477</v>
          </cell>
          <cell r="BE182" t="str">
            <v>537</v>
          </cell>
          <cell r="BF182" t="str">
            <v>816</v>
          </cell>
          <cell r="BG182">
            <v>2.625</v>
          </cell>
          <cell r="BH182">
            <v>29908</v>
          </cell>
          <cell r="BI182" t="str">
            <v>2099</v>
          </cell>
          <cell r="BJ182" t="str">
            <v>923</v>
          </cell>
          <cell r="BK182" t="str">
            <v>1149</v>
          </cell>
          <cell r="BL182">
            <v>3.5</v>
          </cell>
          <cell r="BM182">
            <v>37041</v>
          </cell>
          <cell r="BN182" t="str">
            <v>2641</v>
          </cell>
          <cell r="BO182" t="str">
            <v>1387</v>
          </cell>
          <cell r="BP182" t="str">
            <v>1432</v>
          </cell>
          <cell r="BQ182">
            <v>355.39299999999997</v>
          </cell>
        </row>
        <row r="183">
          <cell r="B183" t="str">
            <v>180095</v>
          </cell>
          <cell r="C183">
            <v>80</v>
          </cell>
          <cell r="D183">
            <v>41</v>
          </cell>
          <cell r="E183">
            <v>2.25</v>
          </cell>
          <cell r="G183">
            <v>5.2</v>
          </cell>
          <cell r="H183">
            <v>2.95</v>
          </cell>
          <cell r="I183">
            <v>1.3109999999999999</v>
          </cell>
          <cell r="J183">
            <v>0.73699999999999999</v>
          </cell>
          <cell r="K183">
            <v>3698</v>
          </cell>
          <cell r="L183" t="str">
            <v>942</v>
          </cell>
          <cell r="M183" t="str">
            <v>-9</v>
          </cell>
          <cell r="N183" t="str">
            <v>544</v>
          </cell>
          <cell r="O183">
            <v>1.4750000000000001</v>
          </cell>
          <cell r="P183">
            <v>5715</v>
          </cell>
          <cell r="Q183" t="str">
            <v>1749</v>
          </cell>
          <cell r="R183" t="str">
            <v>117</v>
          </cell>
          <cell r="S183" t="str">
            <v>1000</v>
          </cell>
          <cell r="T183">
            <v>2.2120000000000002</v>
          </cell>
          <cell r="U183">
            <v>6613</v>
          </cell>
          <cell r="V183" t="str">
            <v>2419</v>
          </cell>
          <cell r="W183" t="str">
            <v>379</v>
          </cell>
          <cell r="X183" t="str">
            <v>1370</v>
          </cell>
          <cell r="Y183">
            <v>2.95</v>
          </cell>
          <cell r="Z183">
            <v>6950</v>
          </cell>
          <cell r="AA183" t="str">
            <v>2953</v>
          </cell>
          <cell r="AB183" t="str">
            <v>778</v>
          </cell>
          <cell r="AC183" t="str">
            <v>1652</v>
          </cell>
          <cell r="AD183">
            <v>65.459999999999994</v>
          </cell>
          <cell r="AO183" t="str">
            <v>180134</v>
          </cell>
          <cell r="AP183">
            <v>125</v>
          </cell>
          <cell r="AQ183">
            <v>64</v>
          </cell>
          <cell r="AR183">
            <v>5</v>
          </cell>
          <cell r="AS183">
            <v>4.7</v>
          </cell>
          <cell r="AT183">
            <v>8.5</v>
          </cell>
          <cell r="AU183">
            <v>3.5</v>
          </cell>
          <cell r="AV183">
            <v>0.7</v>
          </cell>
          <cell r="AW183">
            <v>0.875</v>
          </cell>
          <cell r="AX183">
            <v>13031</v>
          </cell>
          <cell r="AY183">
            <v>842</v>
          </cell>
          <cell r="AZ183">
            <v>163</v>
          </cell>
          <cell r="BA183">
            <v>475</v>
          </cell>
          <cell r="BB183">
            <v>1.75</v>
          </cell>
          <cell r="BC183">
            <v>22661</v>
          </cell>
          <cell r="BD183">
            <v>1596</v>
          </cell>
          <cell r="BE183">
            <v>415</v>
          </cell>
          <cell r="BF183">
            <v>893</v>
          </cell>
          <cell r="BG183">
            <v>2.625</v>
          </cell>
          <cell r="BH183">
            <v>29908</v>
          </cell>
          <cell r="BI183">
            <v>2262</v>
          </cell>
          <cell r="BJ183">
            <v>754</v>
          </cell>
          <cell r="BK183">
            <v>1254</v>
          </cell>
          <cell r="BL183">
            <v>3.8</v>
          </cell>
          <cell r="BM183">
            <v>37673</v>
          </cell>
          <cell r="BN183">
            <v>3017</v>
          </cell>
          <cell r="BO183">
            <v>1350</v>
          </cell>
          <cell r="BP183">
            <v>1651</v>
          </cell>
          <cell r="BQ183">
            <v>334.06900000000002</v>
          </cell>
        </row>
        <row r="184">
          <cell r="B184" t="str">
            <v>180096</v>
          </cell>
          <cell r="C184">
            <v>80</v>
          </cell>
          <cell r="D184">
            <v>41</v>
          </cell>
          <cell r="E184">
            <v>3</v>
          </cell>
          <cell r="G184">
            <v>5.3</v>
          </cell>
          <cell r="H184">
            <v>2.2999999999999998</v>
          </cell>
          <cell r="I184">
            <v>0.76600000000000001</v>
          </cell>
          <cell r="J184">
            <v>0.57499999999999996</v>
          </cell>
          <cell r="K184">
            <v>4450</v>
          </cell>
          <cell r="L184" t="str">
            <v>774</v>
          </cell>
          <cell r="M184" t="str">
            <v>196</v>
          </cell>
          <cell r="N184" t="str">
            <v>434</v>
          </cell>
          <cell r="O184">
            <v>1.1499999999999999</v>
          </cell>
          <cell r="P184">
            <v>7838</v>
          </cell>
          <cell r="Q184" t="str">
            <v>1466</v>
          </cell>
          <cell r="R184" t="str">
            <v>474</v>
          </cell>
          <cell r="S184" t="str">
            <v>814</v>
          </cell>
          <cell r="T184">
            <v>1.7250000000000001</v>
          </cell>
          <cell r="U184">
            <v>10518</v>
          </cell>
          <cell r="V184" t="str">
            <v>2074</v>
          </cell>
          <cell r="W184" t="str">
            <v>835</v>
          </cell>
          <cell r="X184" t="str">
            <v>1142</v>
          </cell>
          <cell r="Y184">
            <v>2.2999999999999998</v>
          </cell>
          <cell r="Z184">
            <v>12844</v>
          </cell>
          <cell r="AA184" t="str">
            <v>2600</v>
          </cell>
          <cell r="AB184" t="str">
            <v>1278</v>
          </cell>
          <cell r="AC184" t="str">
            <v>1417</v>
          </cell>
          <cell r="AD184">
            <v>87.281000000000006</v>
          </cell>
          <cell r="AO184" t="str">
            <v>180135</v>
          </cell>
          <cell r="AP184">
            <v>125</v>
          </cell>
          <cell r="AQ184">
            <v>64</v>
          </cell>
          <cell r="AR184">
            <v>6</v>
          </cell>
          <cell r="AT184">
            <v>9.6</v>
          </cell>
          <cell r="AU184">
            <v>3.6</v>
          </cell>
          <cell r="AV184">
            <v>0.6</v>
          </cell>
          <cell r="AW184">
            <v>0.9</v>
          </cell>
          <cell r="AX184">
            <v>20348</v>
          </cell>
          <cell r="AY184" t="str">
            <v>912</v>
          </cell>
          <cell r="AZ184" t="str">
            <v>331</v>
          </cell>
          <cell r="BA184" t="str">
            <v>504</v>
          </cell>
          <cell r="BB184">
            <v>1.8</v>
          </cell>
          <cell r="BC184">
            <v>37362</v>
          </cell>
          <cell r="BD184" t="str">
            <v>1741</v>
          </cell>
          <cell r="BE184" t="str">
            <v>746</v>
          </cell>
          <cell r="BF184" t="str">
            <v>955</v>
          </cell>
          <cell r="BG184">
            <v>2.7</v>
          </cell>
          <cell r="BH184">
            <v>52155</v>
          </cell>
          <cell r="BI184" t="str">
            <v>2487</v>
          </cell>
          <cell r="BJ184" t="str">
            <v>1243</v>
          </cell>
          <cell r="BK184" t="str">
            <v>1352</v>
          </cell>
          <cell r="BL184">
            <v>3.6</v>
          </cell>
          <cell r="BM184">
            <v>65836</v>
          </cell>
          <cell r="BN184" t="str">
            <v>3150</v>
          </cell>
          <cell r="BO184" t="str">
            <v>1823</v>
          </cell>
          <cell r="BP184" t="str">
            <v>1697</v>
          </cell>
          <cell r="BQ184">
            <v>426.471</v>
          </cell>
        </row>
        <row r="185">
          <cell r="B185" t="str">
            <v>180097</v>
          </cell>
          <cell r="C185">
            <v>80</v>
          </cell>
          <cell r="D185">
            <v>41</v>
          </cell>
          <cell r="E185">
            <v>4</v>
          </cell>
          <cell r="G185">
            <v>6.2</v>
          </cell>
          <cell r="H185">
            <v>2.2000000000000002</v>
          </cell>
          <cell r="I185">
            <v>0.55000000000000004</v>
          </cell>
          <cell r="J185">
            <v>0.55000000000000004</v>
          </cell>
          <cell r="K185">
            <v>8726</v>
          </cell>
          <cell r="L185" t="str">
            <v>883</v>
          </cell>
          <cell r="M185" t="str">
            <v>354</v>
          </cell>
          <cell r="N185" t="str">
            <v>486</v>
          </cell>
          <cell r="O185">
            <v>1.1000000000000001</v>
          </cell>
          <cell r="P185">
            <v>16213</v>
          </cell>
          <cell r="Q185" t="str">
            <v>1690</v>
          </cell>
          <cell r="R185" t="str">
            <v>783</v>
          </cell>
          <cell r="S185" t="str">
            <v>924</v>
          </cell>
          <cell r="T185">
            <v>1.65</v>
          </cell>
          <cell r="U185">
            <v>22874</v>
          </cell>
          <cell r="V185" t="str">
            <v>2422</v>
          </cell>
          <cell r="W185" t="str">
            <v>1288</v>
          </cell>
          <cell r="X185" t="str">
            <v>1314</v>
          </cell>
          <cell r="Y185">
            <v>2.2000000000000002</v>
          </cell>
          <cell r="Z185">
            <v>29122</v>
          </cell>
          <cell r="AA185" t="str">
            <v>3078</v>
          </cell>
          <cell r="AB185" t="str">
            <v>1868</v>
          </cell>
          <cell r="AC185" t="str">
            <v>1655</v>
          </cell>
          <cell r="AD185">
            <v>116.374</v>
          </cell>
          <cell r="AO185" t="str">
            <v>180136</v>
          </cell>
          <cell r="AP185">
            <v>125</v>
          </cell>
          <cell r="AQ185">
            <v>64</v>
          </cell>
          <cell r="AR185">
            <v>6</v>
          </cell>
          <cell r="AS185">
            <v>5.6</v>
          </cell>
          <cell r="AT185">
            <v>9.6</v>
          </cell>
          <cell r="AU185">
            <v>3.6</v>
          </cell>
          <cell r="AV185">
            <v>0.6</v>
          </cell>
          <cell r="AW185">
            <v>0.9</v>
          </cell>
          <cell r="AX185">
            <v>21674</v>
          </cell>
          <cell r="AY185">
            <v>1000</v>
          </cell>
          <cell r="AZ185">
            <v>246</v>
          </cell>
          <cell r="BA185">
            <v>560</v>
          </cell>
          <cell r="BB185">
            <v>1.8</v>
          </cell>
          <cell r="BC185">
            <v>38599</v>
          </cell>
          <cell r="BD185">
            <v>1905</v>
          </cell>
          <cell r="BE185">
            <v>587</v>
          </cell>
          <cell r="BF185">
            <v>1059</v>
          </cell>
          <cell r="BG185">
            <v>2.7</v>
          </cell>
          <cell r="BH185">
            <v>52155</v>
          </cell>
          <cell r="BI185">
            <v>2714</v>
          </cell>
          <cell r="BJ185">
            <v>1024</v>
          </cell>
          <cell r="BK185">
            <v>1497</v>
          </cell>
          <cell r="BL185">
            <v>4</v>
          </cell>
          <cell r="BM185">
            <v>68579</v>
          </cell>
          <cell r="BN185">
            <v>3713</v>
          </cell>
          <cell r="BO185">
            <v>1825</v>
          </cell>
          <cell r="BP185">
            <v>2022</v>
          </cell>
          <cell r="BQ185">
            <v>398.04</v>
          </cell>
        </row>
        <row r="186">
          <cell r="B186" t="str">
            <v>180098</v>
          </cell>
          <cell r="C186">
            <v>80</v>
          </cell>
          <cell r="D186">
            <v>41</v>
          </cell>
          <cell r="E186">
            <v>4</v>
          </cell>
          <cell r="F186">
            <v>3.75</v>
          </cell>
          <cell r="G186">
            <v>6.2</v>
          </cell>
          <cell r="H186">
            <v>2.2000000000000002</v>
          </cell>
          <cell r="I186">
            <v>0.55000000000000004</v>
          </cell>
          <cell r="J186">
            <v>0.55000000000000004</v>
          </cell>
          <cell r="K186">
            <v>9220</v>
          </cell>
          <cell r="L186">
            <v>965</v>
          </cell>
          <cell r="M186">
            <v>278</v>
          </cell>
          <cell r="N186">
            <v>538</v>
          </cell>
          <cell r="O186">
            <v>1.1000000000000001</v>
          </cell>
          <cell r="P186">
            <v>16674</v>
          </cell>
          <cell r="Q186">
            <v>1843</v>
          </cell>
          <cell r="R186">
            <v>642</v>
          </cell>
          <cell r="S186">
            <v>1021</v>
          </cell>
          <cell r="T186">
            <v>1.65</v>
          </cell>
          <cell r="U186">
            <v>22874</v>
          </cell>
          <cell r="V186">
            <v>2634</v>
          </cell>
          <cell r="W186">
            <v>1094</v>
          </cell>
          <cell r="X186">
            <v>1448</v>
          </cell>
          <cell r="Y186">
            <v>2.4500000000000002</v>
          </cell>
          <cell r="Z186">
            <v>30703</v>
          </cell>
          <cell r="AA186">
            <v>3630</v>
          </cell>
          <cell r="AB186">
            <v>1906</v>
          </cell>
          <cell r="AC186">
            <v>1970</v>
          </cell>
          <cell r="AD186">
            <v>109.1</v>
          </cell>
          <cell r="AO186" t="str">
            <v>190003</v>
          </cell>
          <cell r="AP186">
            <v>125</v>
          </cell>
          <cell r="AQ186">
            <v>64</v>
          </cell>
          <cell r="AR186">
            <v>7</v>
          </cell>
          <cell r="AS186">
            <v>6.55</v>
          </cell>
          <cell r="AT186">
            <v>10</v>
          </cell>
          <cell r="AU186">
            <v>3</v>
          </cell>
          <cell r="AV186">
            <v>0.42799999999999999</v>
          </cell>
          <cell r="AW186">
            <v>0.75</v>
          </cell>
          <cell r="AX186">
            <v>25528</v>
          </cell>
          <cell r="AY186" t="str">
            <v>886</v>
          </cell>
          <cell r="AZ186" t="str">
            <v>335</v>
          </cell>
          <cell r="BA186" t="str">
            <v>489</v>
          </cell>
          <cell r="BB186">
            <v>1.5</v>
          </cell>
          <cell r="BC186">
            <v>47615</v>
          </cell>
          <cell r="BD186" t="str">
            <v>1706</v>
          </cell>
          <cell r="BE186" t="str">
            <v>738</v>
          </cell>
          <cell r="BF186" t="str">
            <v>935</v>
          </cell>
          <cell r="BG186">
            <v>2.25</v>
          </cell>
          <cell r="BH186">
            <v>67216</v>
          </cell>
          <cell r="BI186" t="str">
            <v>2458</v>
          </cell>
          <cell r="BJ186" t="str">
            <v>1208</v>
          </cell>
          <cell r="BK186" t="str">
            <v>1338</v>
          </cell>
          <cell r="BL186">
            <v>3.45</v>
          </cell>
          <cell r="BM186">
            <v>95795</v>
          </cell>
          <cell r="BN186" t="str">
            <v>3521</v>
          </cell>
          <cell r="BO186" t="str">
            <v>2099</v>
          </cell>
          <cell r="BP186" t="str">
            <v>1893</v>
          </cell>
          <cell r="BQ186">
            <v>465.56400000000002</v>
          </cell>
        </row>
        <row r="187">
          <cell r="B187" t="str">
            <v>180099</v>
          </cell>
          <cell r="C187">
            <v>80</v>
          </cell>
          <cell r="D187">
            <v>41</v>
          </cell>
          <cell r="E187">
            <v>5</v>
          </cell>
          <cell r="G187">
            <v>6.7</v>
          </cell>
          <cell r="H187">
            <v>1.7</v>
          </cell>
          <cell r="I187">
            <v>0.34</v>
          </cell>
          <cell r="J187">
            <v>0.42499999999999999</v>
          </cell>
          <cell r="K187">
            <v>11821</v>
          </cell>
          <cell r="L187" t="str">
            <v>755</v>
          </cell>
          <cell r="M187" t="str">
            <v>439</v>
          </cell>
          <cell r="N187" t="str">
            <v>407</v>
          </cell>
          <cell r="O187">
            <v>0.85</v>
          </cell>
          <cell r="P187">
            <v>22928</v>
          </cell>
          <cell r="Q187" t="str">
            <v>1465</v>
          </cell>
          <cell r="R187" t="str">
            <v>924</v>
          </cell>
          <cell r="S187" t="str">
            <v>786</v>
          </cell>
          <cell r="T187">
            <v>1.2749999999999999</v>
          </cell>
          <cell r="U187">
            <v>33559</v>
          </cell>
          <cell r="V187" t="str">
            <v>2130</v>
          </cell>
          <cell r="W187" t="str">
            <v>1453</v>
          </cell>
          <cell r="X187" t="str">
            <v>1135</v>
          </cell>
          <cell r="Y187">
            <v>1.7</v>
          </cell>
          <cell r="Z187">
            <v>43952</v>
          </cell>
          <cell r="AA187" t="str">
            <v>2750</v>
          </cell>
          <cell r="AB187" t="str">
            <v>2028</v>
          </cell>
          <cell r="AC187" t="str">
            <v>1456</v>
          </cell>
          <cell r="AD187">
            <v>145.46799999999999</v>
          </cell>
          <cell r="AO187" t="str">
            <v>190004</v>
          </cell>
          <cell r="AP187">
            <v>125</v>
          </cell>
          <cell r="AQ187">
            <v>64</v>
          </cell>
          <cell r="AR187">
            <v>8</v>
          </cell>
          <cell r="AS187">
            <v>7.5</v>
          </cell>
          <cell r="AT187">
            <v>10.6</v>
          </cell>
          <cell r="AU187">
            <v>2.6</v>
          </cell>
          <cell r="AV187">
            <v>0.32500000000000001</v>
          </cell>
          <cell r="AW187">
            <v>0.65</v>
          </cell>
          <cell r="AX187">
            <v>31118</v>
          </cell>
          <cell r="AY187" t="str">
            <v>825</v>
          </cell>
          <cell r="AZ187" t="str">
            <v>391</v>
          </cell>
          <cell r="BA187" t="str">
            <v>450</v>
          </cell>
          <cell r="BB187">
            <v>1.3</v>
          </cell>
          <cell r="BC187">
            <v>59520</v>
          </cell>
          <cell r="BD187" t="str">
            <v>1599</v>
          </cell>
          <cell r="BE187" t="str">
            <v>833</v>
          </cell>
          <cell r="BF187" t="str">
            <v>867</v>
          </cell>
          <cell r="BG187">
            <v>1.95</v>
          </cell>
          <cell r="BH187">
            <v>85926</v>
          </cell>
          <cell r="BI187" t="str">
            <v>2322</v>
          </cell>
          <cell r="BJ187" t="str">
            <v>1326</v>
          </cell>
          <cell r="BK187" t="str">
            <v>1252</v>
          </cell>
          <cell r="BL187">
            <v>3.1</v>
          </cell>
          <cell r="BM187">
            <v>129972</v>
          </cell>
          <cell r="BN187" t="str">
            <v>3477</v>
          </cell>
          <cell r="BO187" t="str">
            <v>2322</v>
          </cell>
          <cell r="BP187" t="str">
            <v>1854</v>
          </cell>
          <cell r="BQ187">
            <v>533.03899999999999</v>
          </cell>
        </row>
        <row r="188">
          <cell r="B188" t="str">
            <v>180100</v>
          </cell>
          <cell r="C188">
            <v>80</v>
          </cell>
          <cell r="D188">
            <v>41</v>
          </cell>
          <cell r="E188">
            <v>5</v>
          </cell>
          <cell r="F188">
            <v>4.7</v>
          </cell>
          <cell r="G188">
            <v>6.7</v>
          </cell>
          <cell r="H188">
            <v>1.7</v>
          </cell>
          <cell r="I188">
            <v>0.34</v>
          </cell>
          <cell r="J188">
            <v>0.42499999999999999</v>
          </cell>
          <cell r="K188">
            <v>12211</v>
          </cell>
          <cell r="L188">
            <v>827</v>
          </cell>
          <cell r="M188">
            <v>385</v>
          </cell>
          <cell r="N188">
            <v>452</v>
          </cell>
          <cell r="O188">
            <v>0.85</v>
          </cell>
          <cell r="P188">
            <v>23296</v>
          </cell>
          <cell r="Q188">
            <v>1602</v>
          </cell>
          <cell r="R188">
            <v>822</v>
          </cell>
          <cell r="S188">
            <v>871</v>
          </cell>
          <cell r="T188">
            <v>1.2749999999999999</v>
          </cell>
          <cell r="U188">
            <v>33559</v>
          </cell>
          <cell r="V188">
            <v>2324</v>
          </cell>
          <cell r="W188">
            <v>1312</v>
          </cell>
          <cell r="X188">
            <v>1255</v>
          </cell>
          <cell r="Y188">
            <v>2</v>
          </cell>
          <cell r="Z188">
            <v>50035</v>
          </cell>
          <cell r="AA188">
            <v>3434</v>
          </cell>
          <cell r="AB188">
            <v>2269</v>
          </cell>
          <cell r="AC188">
            <v>1834</v>
          </cell>
          <cell r="AD188">
            <v>136.74</v>
          </cell>
          <cell r="AO188" t="str">
            <v>180142</v>
          </cell>
          <cell r="AP188">
            <v>150</v>
          </cell>
          <cell r="AQ188">
            <v>61</v>
          </cell>
          <cell r="AR188">
            <v>5</v>
          </cell>
          <cell r="AT188">
            <v>10.3</v>
          </cell>
          <cell r="AU188">
            <v>5.3</v>
          </cell>
          <cell r="AV188">
            <v>1.06</v>
          </cell>
          <cell r="AW188">
            <v>1.325</v>
          </cell>
          <cell r="AX188">
            <v>15292</v>
          </cell>
          <cell r="AY188" t="str">
            <v>976</v>
          </cell>
          <cell r="AZ188" t="str">
            <v>114</v>
          </cell>
          <cell r="BA188" t="str">
            <v>458</v>
          </cell>
          <cell r="BB188">
            <v>2.65</v>
          </cell>
          <cell r="BC188">
            <v>25021</v>
          </cell>
          <cell r="BD188" t="str">
            <v>1829</v>
          </cell>
          <cell r="BE188" t="str">
            <v>352</v>
          </cell>
          <cell r="BF188" t="str">
            <v>848</v>
          </cell>
          <cell r="BG188">
            <v>3.9750000000000001</v>
          </cell>
          <cell r="BH188">
            <v>31041</v>
          </cell>
          <cell r="BI188" t="str">
            <v>2559</v>
          </cell>
          <cell r="BJ188" t="str">
            <v>712</v>
          </cell>
          <cell r="BK188" t="str">
            <v>1171</v>
          </cell>
          <cell r="BL188">
            <v>5.3</v>
          </cell>
          <cell r="BM188">
            <v>35207</v>
          </cell>
          <cell r="BN188" t="str">
            <v>3165</v>
          </cell>
          <cell r="BO188" t="str">
            <v>1196</v>
          </cell>
          <cell r="BP188" t="str">
            <v>1426</v>
          </cell>
          <cell r="BQ188">
            <v>578.88099999999997</v>
          </cell>
        </row>
        <row r="189">
          <cell r="B189" t="str">
            <v>180101</v>
          </cell>
          <cell r="C189">
            <v>90</v>
          </cell>
          <cell r="D189">
            <v>46</v>
          </cell>
          <cell r="E189">
            <v>2.5</v>
          </cell>
          <cell r="G189">
            <v>5.7</v>
          </cell>
          <cell r="H189">
            <v>3.2</v>
          </cell>
          <cell r="I189">
            <v>1.28</v>
          </cell>
          <cell r="J189">
            <v>0.8</v>
          </cell>
          <cell r="K189">
            <v>4232</v>
          </cell>
          <cell r="L189" t="str">
            <v>886</v>
          </cell>
          <cell r="M189" t="str">
            <v>2</v>
          </cell>
          <cell r="N189" t="str">
            <v>509</v>
          </cell>
          <cell r="O189">
            <v>1.6</v>
          </cell>
          <cell r="P189">
            <v>6585</v>
          </cell>
          <cell r="Q189" t="str">
            <v>1646</v>
          </cell>
          <cell r="R189" t="str">
            <v>130</v>
          </cell>
          <cell r="S189" t="str">
            <v>938</v>
          </cell>
          <cell r="T189">
            <v>2.4</v>
          </cell>
          <cell r="U189">
            <v>7684</v>
          </cell>
          <cell r="V189" t="str">
            <v>2280</v>
          </cell>
          <cell r="W189" t="str">
            <v>385</v>
          </cell>
          <cell r="X189" t="str">
            <v>1286</v>
          </cell>
          <cell r="Y189">
            <v>3.2</v>
          </cell>
          <cell r="Z189">
            <v>8157</v>
          </cell>
          <cell r="AA189" t="str">
            <v>2787</v>
          </cell>
          <cell r="AB189" t="str">
            <v>766</v>
          </cell>
          <cell r="AC189" t="str">
            <v>1553</v>
          </cell>
          <cell r="AD189">
            <v>92.230999999999995</v>
          </cell>
          <cell r="AO189" t="str">
            <v>180143</v>
          </cell>
          <cell r="AP189">
            <v>150</v>
          </cell>
          <cell r="AQ189">
            <v>61</v>
          </cell>
          <cell r="AR189">
            <v>5</v>
          </cell>
          <cell r="AS189">
            <v>4.75</v>
          </cell>
          <cell r="AT189">
            <v>10.3</v>
          </cell>
          <cell r="AU189">
            <v>5.3</v>
          </cell>
          <cell r="AV189">
            <v>1.06</v>
          </cell>
          <cell r="AW189">
            <v>1.325</v>
          </cell>
          <cell r="AX189">
            <v>16221</v>
          </cell>
          <cell r="AY189">
            <v>1029</v>
          </cell>
          <cell r="AZ189">
            <v>48</v>
          </cell>
          <cell r="BA189">
            <v>488</v>
          </cell>
          <cell r="BB189">
            <v>2.65</v>
          </cell>
          <cell r="BC189">
            <v>25883</v>
          </cell>
          <cell r="BD189">
            <v>1925</v>
          </cell>
          <cell r="BE189">
            <v>228</v>
          </cell>
          <cell r="BF189">
            <v>903</v>
          </cell>
          <cell r="BG189">
            <v>3.9750000000000001</v>
          </cell>
          <cell r="BH189">
            <v>31041</v>
          </cell>
          <cell r="BI189">
            <v>2688</v>
          </cell>
          <cell r="BJ189">
            <v>542</v>
          </cell>
          <cell r="BK189">
            <v>1245</v>
          </cell>
          <cell r="BL189">
            <v>5.55</v>
          </cell>
          <cell r="BM189">
            <v>34160</v>
          </cell>
          <cell r="BN189">
            <v>3422</v>
          </cell>
          <cell r="BO189">
            <v>1088</v>
          </cell>
          <cell r="BP189">
            <v>1557</v>
          </cell>
          <cell r="BQ189">
            <v>549.93700000000001</v>
          </cell>
        </row>
        <row r="190">
          <cell r="B190" t="str">
            <v>180102</v>
          </cell>
          <cell r="C190">
            <v>90</v>
          </cell>
          <cell r="D190">
            <v>46</v>
          </cell>
          <cell r="E190">
            <v>3.5</v>
          </cell>
          <cell r="G190">
            <v>6</v>
          </cell>
          <cell r="H190">
            <v>2.5</v>
          </cell>
          <cell r="I190">
            <v>0.71399999999999997</v>
          </cell>
          <cell r="J190">
            <v>0.625</v>
          </cell>
          <cell r="K190">
            <v>5836</v>
          </cell>
          <cell r="L190" t="str">
            <v>756</v>
          </cell>
          <cell r="M190" t="str">
            <v>216</v>
          </cell>
          <cell r="N190" t="str">
            <v>421</v>
          </cell>
          <cell r="O190">
            <v>1.25</v>
          </cell>
          <cell r="P190">
            <v>10416</v>
          </cell>
          <cell r="Q190" t="str">
            <v>1434</v>
          </cell>
          <cell r="R190" t="str">
            <v>509</v>
          </cell>
          <cell r="S190" t="str">
            <v>792</v>
          </cell>
          <cell r="T190">
            <v>1.875</v>
          </cell>
          <cell r="U190">
            <v>14161</v>
          </cell>
          <cell r="V190" t="str">
            <v>2035</v>
          </cell>
          <cell r="W190" t="str">
            <v>879</v>
          </cell>
          <cell r="X190" t="str">
            <v>1114</v>
          </cell>
          <cell r="Y190">
            <v>2.5</v>
          </cell>
          <cell r="Z190">
            <v>17487</v>
          </cell>
          <cell r="AA190" t="str">
            <v>2560</v>
          </cell>
          <cell r="AB190" t="str">
            <v>1326</v>
          </cell>
          <cell r="AC190" t="str">
            <v>1387</v>
          </cell>
          <cell r="AD190">
            <v>129.124</v>
          </cell>
          <cell r="AO190" t="str">
            <v>180144</v>
          </cell>
          <cell r="AP190">
            <v>150</v>
          </cell>
          <cell r="AQ190">
            <v>61</v>
          </cell>
          <cell r="AR190">
            <v>6</v>
          </cell>
          <cell r="AT190">
            <v>10.8</v>
          </cell>
          <cell r="AU190">
            <v>4.8</v>
          </cell>
          <cell r="AV190">
            <v>0.8</v>
          </cell>
          <cell r="AW190">
            <v>1.2</v>
          </cell>
          <cell r="AX190">
            <v>19560</v>
          </cell>
          <cell r="AY190" t="str">
            <v>946</v>
          </cell>
          <cell r="AZ190" t="str">
            <v>239</v>
          </cell>
          <cell r="BA190" t="str">
            <v>435</v>
          </cell>
          <cell r="BB190">
            <v>2.4</v>
          </cell>
          <cell r="BC190">
            <v>34161</v>
          </cell>
          <cell r="BD190" t="str">
            <v>1791</v>
          </cell>
          <cell r="BE190" t="str">
            <v>579</v>
          </cell>
          <cell r="BF190" t="str">
            <v>814</v>
          </cell>
          <cell r="BG190">
            <v>3.6</v>
          </cell>
          <cell r="BH190">
            <v>45456</v>
          </cell>
          <cell r="BI190" t="str">
            <v>2535</v>
          </cell>
          <cell r="BJ190" t="str">
            <v>1020</v>
          </cell>
          <cell r="BK190" t="str">
            <v>1138</v>
          </cell>
          <cell r="BL190">
            <v>4.8</v>
          </cell>
          <cell r="BM190">
            <v>55098</v>
          </cell>
          <cell r="BN190" t="str">
            <v>3178</v>
          </cell>
          <cell r="BO190" t="str">
            <v>1562</v>
          </cell>
          <cell r="BP190" t="str">
            <v>1406</v>
          </cell>
          <cell r="BQ190">
            <v>694.65800000000002</v>
          </cell>
        </row>
        <row r="191">
          <cell r="B191" t="str">
            <v>180103</v>
          </cell>
          <cell r="C191">
            <v>90</v>
          </cell>
          <cell r="D191">
            <v>46</v>
          </cell>
          <cell r="E191">
            <v>5</v>
          </cell>
          <cell r="G191">
            <v>7</v>
          </cell>
          <cell r="H191">
            <v>2</v>
          </cell>
          <cell r="I191">
            <v>0.4</v>
          </cell>
          <cell r="J191">
            <v>0.5</v>
          </cell>
          <cell r="K191">
            <v>11267</v>
          </cell>
          <cell r="L191" t="str">
            <v>728</v>
          </cell>
          <cell r="M191" t="str">
            <v>382</v>
          </cell>
          <cell r="N191" t="str">
            <v>394</v>
          </cell>
          <cell r="O191">
            <v>1</v>
          </cell>
          <cell r="P191">
            <v>21617</v>
          </cell>
          <cell r="Q191" t="str">
            <v>1406</v>
          </cell>
          <cell r="R191" t="str">
            <v>814</v>
          </cell>
          <cell r="S191" t="str">
            <v>757</v>
          </cell>
          <cell r="T191">
            <v>1.5</v>
          </cell>
          <cell r="U191">
            <v>31354</v>
          </cell>
          <cell r="V191" t="str">
            <v>2035</v>
          </cell>
          <cell r="W191" t="str">
            <v>1295</v>
          </cell>
          <cell r="X191" t="str">
            <v>1088</v>
          </cell>
          <cell r="Y191">
            <v>2</v>
          </cell>
          <cell r="Z191">
            <v>40786</v>
          </cell>
          <cell r="AA191" t="str">
            <v>2615</v>
          </cell>
          <cell r="AB191" t="str">
            <v>1826</v>
          </cell>
          <cell r="AC191" t="str">
            <v>1387</v>
          </cell>
          <cell r="AD191">
            <v>184.46299999999999</v>
          </cell>
          <cell r="AO191" t="str">
            <v>180145</v>
          </cell>
          <cell r="AP191">
            <v>150</v>
          </cell>
          <cell r="AQ191">
            <v>61</v>
          </cell>
          <cell r="AR191">
            <v>6</v>
          </cell>
          <cell r="AS191">
            <v>5.7</v>
          </cell>
          <cell r="AT191">
            <v>10.8</v>
          </cell>
          <cell r="AU191">
            <v>4.8</v>
          </cell>
          <cell r="AV191">
            <v>0.8</v>
          </cell>
          <cell r="AW191">
            <v>1.2</v>
          </cell>
          <cell r="AX191">
            <v>20684</v>
          </cell>
          <cell r="AY191">
            <v>1006</v>
          </cell>
          <cell r="AZ191">
            <v>174</v>
          </cell>
          <cell r="BA191">
            <v>463</v>
          </cell>
          <cell r="BB191">
            <v>2.4</v>
          </cell>
          <cell r="BC191">
            <v>35204</v>
          </cell>
          <cell r="BD191">
            <v>1901</v>
          </cell>
          <cell r="BE191">
            <v>459</v>
          </cell>
          <cell r="BF191">
            <v>875</v>
          </cell>
          <cell r="BG191">
            <v>3.6</v>
          </cell>
          <cell r="BH191">
            <v>45456</v>
          </cell>
          <cell r="BI191">
            <v>2686</v>
          </cell>
          <cell r="BJ191">
            <v>855</v>
          </cell>
          <cell r="BK191">
            <v>1221</v>
          </cell>
          <cell r="BL191">
            <v>5.0999999999999996</v>
          </cell>
          <cell r="BM191">
            <v>55161</v>
          </cell>
          <cell r="BN191">
            <v>3510</v>
          </cell>
          <cell r="BO191">
            <v>1506</v>
          </cell>
          <cell r="BP191">
            <v>1569</v>
          </cell>
          <cell r="BQ191">
            <v>659.92499999999995</v>
          </cell>
        </row>
        <row r="192">
          <cell r="B192" t="str">
            <v>180104</v>
          </cell>
          <cell r="C192">
            <v>90</v>
          </cell>
          <cell r="D192">
            <v>46</v>
          </cell>
          <cell r="E192">
            <v>5</v>
          </cell>
          <cell r="F192">
            <v>4.7</v>
          </cell>
          <cell r="G192">
            <v>7</v>
          </cell>
          <cell r="H192">
            <v>2</v>
          </cell>
          <cell r="I192">
            <v>0.4</v>
          </cell>
          <cell r="J192">
            <v>0.5</v>
          </cell>
          <cell r="K192">
            <v>11713</v>
          </cell>
          <cell r="L192">
            <v>796</v>
          </cell>
          <cell r="M192">
            <v>327</v>
          </cell>
          <cell r="N192">
            <v>437</v>
          </cell>
          <cell r="O192">
            <v>1</v>
          </cell>
          <cell r="P192">
            <v>22035</v>
          </cell>
          <cell r="Q192">
            <v>1535</v>
          </cell>
          <cell r="R192">
            <v>712</v>
          </cell>
          <cell r="S192">
            <v>837</v>
          </cell>
          <cell r="T192">
            <v>1.5</v>
          </cell>
          <cell r="U192">
            <v>31354</v>
          </cell>
          <cell r="V192">
            <v>2217</v>
          </cell>
          <cell r="W192">
            <v>1153</v>
          </cell>
          <cell r="X192">
            <v>1201</v>
          </cell>
          <cell r="Y192">
            <v>2.2999999999999998</v>
          </cell>
          <cell r="Z192">
            <v>45141</v>
          </cell>
          <cell r="AA192">
            <v>3188</v>
          </cell>
          <cell r="AB192">
            <v>1979</v>
          </cell>
          <cell r="AC192">
            <v>1707</v>
          </cell>
          <cell r="AD192">
            <v>173.39500000000001</v>
          </cell>
          <cell r="AO192" t="str">
            <v>190008</v>
          </cell>
          <cell r="AP192">
            <v>150</v>
          </cell>
          <cell r="AQ192">
            <v>61</v>
          </cell>
          <cell r="AR192">
            <v>7</v>
          </cell>
          <cell r="AS192">
            <v>6.55</v>
          </cell>
          <cell r="AT192">
            <v>11.8</v>
          </cell>
          <cell r="AU192">
            <v>4.8</v>
          </cell>
          <cell r="AV192">
            <v>0.68500000000000005</v>
          </cell>
          <cell r="AW192">
            <v>1.2</v>
          </cell>
          <cell r="AX192">
            <v>30593</v>
          </cell>
          <cell r="AY192" t="str">
            <v>1135</v>
          </cell>
          <cell r="AZ192" t="str">
            <v>245</v>
          </cell>
          <cell r="BA192" t="str">
            <v>525</v>
          </cell>
          <cell r="BB192">
            <v>2.4</v>
          </cell>
          <cell r="BC192">
            <v>53294</v>
          </cell>
          <cell r="BD192" t="str">
            <v>2156</v>
          </cell>
          <cell r="BE192" t="str">
            <v>604</v>
          </cell>
          <cell r="BF192" t="str">
            <v>986</v>
          </cell>
          <cell r="BG192">
            <v>3.6</v>
          </cell>
          <cell r="BH192">
            <v>70442</v>
          </cell>
          <cell r="BI192" t="str">
            <v>3062</v>
          </cell>
          <cell r="BJ192" t="str">
            <v>1079</v>
          </cell>
          <cell r="BK192" t="str">
            <v>1385</v>
          </cell>
          <cell r="BL192">
            <v>5.25</v>
          </cell>
          <cell r="BM192">
            <v>89248</v>
          </cell>
          <cell r="BN192" t="str">
            <v>4119</v>
          </cell>
          <cell r="BO192" t="str">
            <v>1919</v>
          </cell>
          <cell r="BP192" t="str">
            <v>1830</v>
          </cell>
          <cell r="BQ192">
            <v>758.33500000000004</v>
          </cell>
        </row>
        <row r="193">
          <cell r="B193" t="str">
            <v>180105</v>
          </cell>
          <cell r="C193">
            <v>100</v>
          </cell>
          <cell r="D193">
            <v>41</v>
          </cell>
          <cell r="E193">
            <v>4</v>
          </cell>
          <cell r="G193">
            <v>7.2</v>
          </cell>
          <cell r="H193">
            <v>3.2</v>
          </cell>
          <cell r="I193">
            <v>0.8</v>
          </cell>
          <cell r="J193">
            <v>0.8</v>
          </cell>
          <cell r="K193">
            <v>8715</v>
          </cell>
          <cell r="L193" t="str">
            <v>944</v>
          </cell>
          <cell r="M193" t="str">
            <v>238</v>
          </cell>
          <cell r="N193" t="str">
            <v>437</v>
          </cell>
          <cell r="O193">
            <v>1.6</v>
          </cell>
          <cell r="P193">
            <v>15219</v>
          </cell>
          <cell r="Q193" t="str">
            <v>1788</v>
          </cell>
          <cell r="R193" t="str">
            <v>577</v>
          </cell>
          <cell r="S193" t="str">
            <v>818</v>
          </cell>
          <cell r="T193">
            <v>2.4</v>
          </cell>
          <cell r="U193">
            <v>20251</v>
          </cell>
          <cell r="V193" t="str">
            <v>2530</v>
          </cell>
          <cell r="W193" t="str">
            <v>1017</v>
          </cell>
          <cell r="X193" t="str">
            <v>1144</v>
          </cell>
          <cell r="Y193">
            <v>3.2</v>
          </cell>
          <cell r="Z193">
            <v>24547</v>
          </cell>
          <cell r="AA193" t="str">
            <v>3172</v>
          </cell>
          <cell r="AB193" t="str">
            <v>1557</v>
          </cell>
          <cell r="AC193" t="str">
            <v>1414</v>
          </cell>
          <cell r="AD193">
            <v>205.15299999999999</v>
          </cell>
          <cell r="AO193" t="str">
            <v>180128</v>
          </cell>
          <cell r="AP193">
            <v>125</v>
          </cell>
          <cell r="AQ193">
            <v>61</v>
          </cell>
          <cell r="AR193">
            <v>5</v>
          </cell>
          <cell r="AT193">
            <v>9</v>
          </cell>
          <cell r="AU193">
            <v>4</v>
          </cell>
          <cell r="AV193">
            <v>0.8</v>
          </cell>
          <cell r="AW193">
            <v>1</v>
          </cell>
          <cell r="AX193">
            <v>14615</v>
          </cell>
          <cell r="AY193" t="str">
            <v>930</v>
          </cell>
          <cell r="AZ193" t="str">
            <v>220</v>
          </cell>
          <cell r="BA193" t="str">
            <v>500</v>
          </cell>
          <cell r="BB193">
            <v>2</v>
          </cell>
          <cell r="BC193">
            <v>25526</v>
          </cell>
          <cell r="BD193" t="str">
            <v>1758</v>
          </cell>
          <cell r="BE193" t="str">
            <v>542</v>
          </cell>
          <cell r="BF193" t="str">
            <v>938</v>
          </cell>
          <cell r="BG193">
            <v>3</v>
          </cell>
          <cell r="BH193">
            <v>33965</v>
          </cell>
          <cell r="BI193" t="str">
            <v>2485</v>
          </cell>
          <cell r="BJ193" t="str">
            <v>965</v>
          </cell>
          <cell r="BK193" t="str">
            <v>1312</v>
          </cell>
          <cell r="BL193">
            <v>4</v>
          </cell>
          <cell r="BM193">
            <v>41170</v>
          </cell>
          <cell r="BN193" t="str">
            <v>3111</v>
          </cell>
          <cell r="BO193" t="str">
            <v>1489</v>
          </cell>
          <cell r="BP193" t="str">
            <v>1624</v>
          </cell>
          <cell r="BQ193">
            <v>366.95299999999997</v>
          </cell>
        </row>
        <row r="194">
          <cell r="B194" t="str">
            <v>180106</v>
          </cell>
          <cell r="C194">
            <v>100</v>
          </cell>
          <cell r="D194">
            <v>41</v>
          </cell>
          <cell r="E194">
            <v>4</v>
          </cell>
          <cell r="F194">
            <v>3.8</v>
          </cell>
          <cell r="G194">
            <v>7.2</v>
          </cell>
          <cell r="H194">
            <v>3.2</v>
          </cell>
          <cell r="I194">
            <v>0.8</v>
          </cell>
          <cell r="J194">
            <v>0.8</v>
          </cell>
          <cell r="K194">
            <v>9215</v>
          </cell>
          <cell r="L194">
            <v>1004</v>
          </cell>
          <cell r="M194">
            <v>173</v>
          </cell>
          <cell r="N194">
            <v>470</v>
          </cell>
          <cell r="O194">
            <v>1.6</v>
          </cell>
          <cell r="P194">
            <v>15683</v>
          </cell>
          <cell r="Q194">
            <v>1898</v>
          </cell>
          <cell r="R194">
            <v>457</v>
          </cell>
          <cell r="S194">
            <v>880</v>
          </cell>
          <cell r="T194">
            <v>2.4</v>
          </cell>
          <cell r="U194">
            <v>20251</v>
          </cell>
          <cell r="V194">
            <v>2681</v>
          </cell>
          <cell r="W194">
            <v>851</v>
          </cell>
          <cell r="X194">
            <v>1228</v>
          </cell>
          <cell r="Y194">
            <v>3.4</v>
          </cell>
          <cell r="Z194">
            <v>24574</v>
          </cell>
          <cell r="AA194">
            <v>3503</v>
          </cell>
          <cell r="AB194">
            <v>1501</v>
          </cell>
          <cell r="AC194">
            <v>1577</v>
          </cell>
          <cell r="AD194">
            <v>194.89599999999999</v>
          </cell>
          <cell r="AO194" t="str">
            <v>180129</v>
          </cell>
          <cell r="AP194">
            <v>125</v>
          </cell>
          <cell r="AQ194">
            <v>61</v>
          </cell>
          <cell r="AR194">
            <v>5</v>
          </cell>
          <cell r="AS194">
            <v>4.75</v>
          </cell>
          <cell r="AT194">
            <v>9</v>
          </cell>
          <cell r="AU194">
            <v>4</v>
          </cell>
          <cell r="AV194">
            <v>0.8</v>
          </cell>
          <cell r="AW194">
            <v>1</v>
          </cell>
          <cell r="AX194">
            <v>15455</v>
          </cell>
          <cell r="AY194">
            <v>990</v>
          </cell>
          <cell r="AZ194">
            <v>155</v>
          </cell>
          <cell r="BA194">
            <v>538</v>
          </cell>
          <cell r="BB194">
            <v>2</v>
          </cell>
          <cell r="BC194">
            <v>26305</v>
          </cell>
          <cell r="BD194">
            <v>1869</v>
          </cell>
          <cell r="BE194">
            <v>421</v>
          </cell>
          <cell r="BF194">
            <v>1007</v>
          </cell>
          <cell r="BG194">
            <v>3</v>
          </cell>
          <cell r="BH194">
            <v>33965</v>
          </cell>
          <cell r="BI194">
            <v>2637</v>
          </cell>
          <cell r="BJ194">
            <v>799</v>
          </cell>
          <cell r="BK194">
            <v>1407</v>
          </cell>
          <cell r="BL194">
            <v>4.25</v>
          </cell>
          <cell r="BM194">
            <v>41217</v>
          </cell>
          <cell r="BN194">
            <v>3439</v>
          </cell>
          <cell r="BO194">
            <v>1428</v>
          </cell>
          <cell r="BP194">
            <v>1811</v>
          </cell>
          <cell r="BQ194">
            <v>348.60500000000002</v>
          </cell>
        </row>
        <row r="195">
          <cell r="B195" t="str">
            <v>180107</v>
          </cell>
          <cell r="C195">
            <v>100</v>
          </cell>
          <cell r="D195">
            <v>41</v>
          </cell>
          <cell r="E195">
            <v>5</v>
          </cell>
          <cell r="G195">
            <v>7.75</v>
          </cell>
          <cell r="H195">
            <v>2.75</v>
          </cell>
          <cell r="I195">
            <v>0.55000000000000004</v>
          </cell>
          <cell r="J195">
            <v>0.68700000000000006</v>
          </cell>
          <cell r="K195">
            <v>12345</v>
          </cell>
          <cell r="L195" t="str">
            <v>896</v>
          </cell>
          <cell r="M195" t="str">
            <v>374</v>
          </cell>
          <cell r="N195" t="str">
            <v>404</v>
          </cell>
          <cell r="O195">
            <v>1.375</v>
          </cell>
          <cell r="P195">
            <v>22937</v>
          </cell>
          <cell r="Q195" t="str">
            <v>1717</v>
          </cell>
          <cell r="R195" t="str">
            <v>823</v>
          </cell>
          <cell r="S195" t="str">
            <v>767</v>
          </cell>
          <cell r="T195">
            <v>2.0619999999999998</v>
          </cell>
          <cell r="U195">
            <v>32361</v>
          </cell>
          <cell r="V195" t="str">
            <v>2464</v>
          </cell>
          <cell r="W195" t="str">
            <v>1346</v>
          </cell>
          <cell r="X195" t="str">
            <v>1089</v>
          </cell>
          <cell r="Y195">
            <v>2.75</v>
          </cell>
          <cell r="Z195">
            <v>41201</v>
          </cell>
          <cell r="AA195" t="str">
            <v>3136</v>
          </cell>
          <cell r="AB195" t="str">
            <v>1944</v>
          </cell>
          <cell r="AC195" t="str">
            <v>1370</v>
          </cell>
          <cell r="AD195">
            <v>256.44099999999997</v>
          </cell>
          <cell r="AO195" t="str">
            <v>180130</v>
          </cell>
          <cell r="AP195">
            <v>125</v>
          </cell>
          <cell r="AQ195">
            <v>61</v>
          </cell>
          <cell r="AR195">
            <v>6</v>
          </cell>
          <cell r="AT195">
            <v>9.6</v>
          </cell>
          <cell r="AU195">
            <v>3.6</v>
          </cell>
          <cell r="AV195">
            <v>0.6</v>
          </cell>
          <cell r="AW195">
            <v>0.9</v>
          </cell>
          <cell r="AX195">
            <v>19789</v>
          </cell>
          <cell r="AY195" t="str">
            <v>908</v>
          </cell>
          <cell r="AZ195" t="str">
            <v>334</v>
          </cell>
          <cell r="BA195" t="str">
            <v>481</v>
          </cell>
          <cell r="BB195">
            <v>1.8</v>
          </cell>
          <cell r="BC195">
            <v>36336</v>
          </cell>
          <cell r="BD195" t="str">
            <v>1734</v>
          </cell>
          <cell r="BE195" t="str">
            <v>749</v>
          </cell>
          <cell r="BF195" t="str">
            <v>911</v>
          </cell>
          <cell r="BG195">
            <v>2.7</v>
          </cell>
          <cell r="BH195">
            <v>50722</v>
          </cell>
          <cell r="BI195" t="str">
            <v>2479</v>
          </cell>
          <cell r="BJ195" t="str">
            <v>1247</v>
          </cell>
          <cell r="BK195" t="str">
            <v>1290</v>
          </cell>
          <cell r="BL195">
            <v>3.6</v>
          </cell>
          <cell r="BM195">
            <v>64028</v>
          </cell>
          <cell r="BN195" t="str">
            <v>3141</v>
          </cell>
          <cell r="BO195" t="str">
            <v>1827</v>
          </cell>
          <cell r="BP195" t="str">
            <v>1619</v>
          </cell>
          <cell r="BQ195">
            <v>440.34300000000002</v>
          </cell>
        </row>
        <row r="196">
          <cell r="B196" t="str">
            <v>180108</v>
          </cell>
          <cell r="C196">
            <v>100</v>
          </cell>
          <cell r="D196">
            <v>41</v>
          </cell>
          <cell r="E196">
            <v>5</v>
          </cell>
          <cell r="F196">
            <v>4.7</v>
          </cell>
          <cell r="G196">
            <v>7.75</v>
          </cell>
          <cell r="H196">
            <v>2.75</v>
          </cell>
          <cell r="I196">
            <v>0.55000000000000004</v>
          </cell>
          <cell r="J196">
            <v>0.68700000000000006</v>
          </cell>
          <cell r="K196">
            <v>13013</v>
          </cell>
          <cell r="L196">
            <v>973</v>
          </cell>
          <cell r="M196">
            <v>303</v>
          </cell>
          <cell r="N196">
            <v>446</v>
          </cell>
          <cell r="O196">
            <v>1.375</v>
          </cell>
          <cell r="P196">
            <v>23561</v>
          </cell>
          <cell r="Q196">
            <v>1862</v>
          </cell>
          <cell r="R196">
            <v>691</v>
          </cell>
          <cell r="S196">
            <v>846</v>
          </cell>
          <cell r="T196">
            <v>2.0619999999999998</v>
          </cell>
          <cell r="U196">
            <v>32361</v>
          </cell>
          <cell r="V196">
            <v>2665</v>
          </cell>
          <cell r="W196">
            <v>1164</v>
          </cell>
          <cell r="X196">
            <v>1198</v>
          </cell>
          <cell r="Y196">
            <v>3.05</v>
          </cell>
          <cell r="Z196">
            <v>43381</v>
          </cell>
          <cell r="AA196">
            <v>3669</v>
          </cell>
          <cell r="AB196">
            <v>1933</v>
          </cell>
          <cell r="AC196">
            <v>1622</v>
          </cell>
          <cell r="AD196">
            <v>241.05500000000001</v>
          </cell>
          <cell r="AO196" t="str">
            <v>180131</v>
          </cell>
          <cell r="AP196">
            <v>125</v>
          </cell>
          <cell r="AQ196">
            <v>61</v>
          </cell>
          <cell r="AR196">
            <v>6</v>
          </cell>
          <cell r="AS196">
            <v>5.6</v>
          </cell>
          <cell r="AT196">
            <v>9.6</v>
          </cell>
          <cell r="AU196">
            <v>3.6</v>
          </cell>
          <cell r="AV196">
            <v>0.6</v>
          </cell>
          <cell r="AW196">
            <v>0.9</v>
          </cell>
          <cell r="AX196">
            <v>21079</v>
          </cell>
          <cell r="AY196">
            <v>996</v>
          </cell>
          <cell r="AZ196">
            <v>249</v>
          </cell>
          <cell r="BA196">
            <v>535</v>
          </cell>
          <cell r="BB196">
            <v>1.8</v>
          </cell>
          <cell r="BC196">
            <v>37539</v>
          </cell>
          <cell r="BD196">
            <v>1897</v>
          </cell>
          <cell r="BE196">
            <v>592</v>
          </cell>
          <cell r="BF196">
            <v>1011</v>
          </cell>
          <cell r="BG196">
            <v>2.7</v>
          </cell>
          <cell r="BH196">
            <v>50722</v>
          </cell>
          <cell r="BI196">
            <v>2703</v>
          </cell>
          <cell r="BJ196">
            <v>1031</v>
          </cell>
          <cell r="BK196">
            <v>1429</v>
          </cell>
          <cell r="BL196">
            <v>4</v>
          </cell>
          <cell r="BM196">
            <v>66696</v>
          </cell>
          <cell r="BN196">
            <v>3701</v>
          </cell>
          <cell r="BO196">
            <v>1831</v>
          </cell>
          <cell r="BP196">
            <v>1929</v>
          </cell>
          <cell r="BQ196">
            <v>410.98700000000002</v>
          </cell>
        </row>
        <row r="197">
          <cell r="B197" t="str">
            <v>180109</v>
          </cell>
          <cell r="C197">
            <v>100</v>
          </cell>
          <cell r="D197">
            <v>51</v>
          </cell>
          <cell r="E197">
            <v>2.7</v>
          </cell>
          <cell r="G197">
            <v>6.2</v>
          </cell>
          <cell r="H197">
            <v>3.5</v>
          </cell>
          <cell r="I197">
            <v>1.296</v>
          </cell>
          <cell r="J197">
            <v>0.875</v>
          </cell>
          <cell r="K197">
            <v>4779</v>
          </cell>
          <cell r="L197" t="str">
            <v>853</v>
          </cell>
          <cell r="M197" t="str">
            <v>-3</v>
          </cell>
          <cell r="N197" t="str">
            <v>490</v>
          </cell>
          <cell r="O197">
            <v>1.75</v>
          </cell>
          <cell r="P197">
            <v>7410</v>
          </cell>
          <cell r="Q197" t="str">
            <v>1584</v>
          </cell>
          <cell r="R197" t="str">
            <v>116</v>
          </cell>
          <cell r="S197" t="str">
            <v>902</v>
          </cell>
          <cell r="T197">
            <v>2.625</v>
          </cell>
          <cell r="U197">
            <v>8609</v>
          </cell>
          <cell r="V197" t="str">
            <v>2192</v>
          </cell>
          <cell r="W197" t="str">
            <v>357</v>
          </cell>
          <cell r="X197" t="str">
            <v>1235</v>
          </cell>
          <cell r="Y197">
            <v>3.5</v>
          </cell>
          <cell r="Z197">
            <v>9091</v>
          </cell>
          <cell r="AA197" t="str">
            <v>2678</v>
          </cell>
          <cell r="AB197" t="str">
            <v>721</v>
          </cell>
          <cell r="AC197" t="str">
            <v>1491</v>
          </cell>
          <cell r="AD197">
            <v>123.164</v>
          </cell>
          <cell r="AO197" t="str">
            <v>190002</v>
          </cell>
          <cell r="AP197">
            <v>125</v>
          </cell>
          <cell r="AQ197">
            <v>61</v>
          </cell>
          <cell r="AR197">
            <v>8</v>
          </cell>
          <cell r="AS197">
            <v>7.5</v>
          </cell>
          <cell r="AT197">
            <v>10.9</v>
          </cell>
          <cell r="AU197">
            <v>2.9</v>
          </cell>
          <cell r="AV197">
            <v>0.36199999999999999</v>
          </cell>
          <cell r="AW197">
            <v>0.72499999999999998</v>
          </cell>
          <cell r="AX197">
            <v>34434</v>
          </cell>
          <cell r="AY197" t="str">
            <v>937</v>
          </cell>
          <cell r="AZ197" t="str">
            <v>415</v>
          </cell>
          <cell r="BA197" t="str">
            <v>492</v>
          </cell>
          <cell r="BB197">
            <v>1.45</v>
          </cell>
          <cell r="BC197">
            <v>65305</v>
          </cell>
          <cell r="BD197" t="str">
            <v>1812</v>
          </cell>
          <cell r="BE197" t="str">
            <v>893</v>
          </cell>
          <cell r="BF197" t="str">
            <v>945</v>
          </cell>
          <cell r="BG197">
            <v>2.1749999999999998</v>
          </cell>
          <cell r="BH197">
            <v>93577</v>
          </cell>
          <cell r="BI197" t="str">
            <v>2625</v>
          </cell>
          <cell r="BJ197" t="str">
            <v>1432</v>
          </cell>
          <cell r="BK197" t="str">
            <v>1359</v>
          </cell>
          <cell r="BL197">
            <v>3.4</v>
          </cell>
          <cell r="BM197">
            <v>138144</v>
          </cell>
          <cell r="BN197" t="str">
            <v>3856</v>
          </cell>
          <cell r="BO197" t="str">
            <v>2486</v>
          </cell>
          <cell r="BP197" t="str">
            <v>1972</v>
          </cell>
          <cell r="BQ197">
            <v>550.42899999999997</v>
          </cell>
        </row>
        <row r="198">
          <cell r="B198" t="str">
            <v>180110</v>
          </cell>
          <cell r="C198">
            <v>100</v>
          </cell>
          <cell r="D198">
            <v>51</v>
          </cell>
          <cell r="E198">
            <v>3.5</v>
          </cell>
          <cell r="G198">
            <v>6.3</v>
          </cell>
          <cell r="H198">
            <v>2.8</v>
          </cell>
          <cell r="I198">
            <v>0.8</v>
          </cell>
          <cell r="J198">
            <v>0.7</v>
          </cell>
          <cell r="K198">
            <v>5624</v>
          </cell>
          <cell r="L198" t="str">
            <v>715</v>
          </cell>
          <cell r="M198" t="str">
            <v>167</v>
          </cell>
          <cell r="N198" t="str">
            <v>399</v>
          </cell>
          <cell r="O198">
            <v>1.4</v>
          </cell>
          <cell r="P198">
            <v>9823</v>
          </cell>
          <cell r="Q198" t="str">
            <v>1351</v>
          </cell>
          <cell r="R198" t="str">
            <v>411</v>
          </cell>
          <cell r="S198" t="str">
            <v>749</v>
          </cell>
          <cell r="T198">
            <v>2.1</v>
          </cell>
          <cell r="U198">
            <v>13070</v>
          </cell>
          <cell r="V198" t="str">
            <v>1909</v>
          </cell>
          <cell r="W198" t="str">
            <v>734</v>
          </cell>
          <cell r="X198" t="str">
            <v>1049</v>
          </cell>
          <cell r="Y198">
            <v>2.8</v>
          </cell>
          <cell r="Z198">
            <v>15843</v>
          </cell>
          <cell r="AA198" t="str">
            <v>2389</v>
          </cell>
          <cell r="AB198" t="str">
            <v>1136</v>
          </cell>
          <cell r="AC198" t="str">
            <v>1298</v>
          </cell>
          <cell r="AD198">
            <v>159.65700000000001</v>
          </cell>
          <cell r="AO198" t="str">
            <v>180117</v>
          </cell>
          <cell r="AP198">
            <v>112</v>
          </cell>
          <cell r="AQ198">
            <v>57</v>
          </cell>
          <cell r="AR198">
            <v>3</v>
          </cell>
          <cell r="AT198">
            <v>6.9</v>
          </cell>
          <cell r="AU198">
            <v>3.9</v>
          </cell>
          <cell r="AV198">
            <v>1.3</v>
          </cell>
          <cell r="AW198">
            <v>0.97499999999999998</v>
          </cell>
          <cell r="AX198">
            <v>5834</v>
          </cell>
          <cell r="AY198" t="str">
            <v>843</v>
          </cell>
          <cell r="AZ198" t="str">
            <v>-4</v>
          </cell>
          <cell r="BA198" t="str">
            <v>483</v>
          </cell>
          <cell r="BB198">
            <v>1.95</v>
          </cell>
          <cell r="BC198">
            <v>9038</v>
          </cell>
          <cell r="BD198" t="str">
            <v>1565</v>
          </cell>
          <cell r="BE198" t="str">
            <v>112</v>
          </cell>
          <cell r="BF198" t="str">
            <v>889</v>
          </cell>
          <cell r="BG198">
            <v>2.9249999999999998</v>
          </cell>
          <cell r="BH198">
            <v>10489</v>
          </cell>
          <cell r="BI198" t="str">
            <v>2165</v>
          </cell>
          <cell r="BJ198" t="str">
            <v>350</v>
          </cell>
          <cell r="BK198" t="str">
            <v>1218</v>
          </cell>
          <cell r="BL198">
            <v>3.9</v>
          </cell>
          <cell r="BM198">
            <v>11064</v>
          </cell>
          <cell r="BN198" t="str">
            <v>2645</v>
          </cell>
          <cell r="BO198" t="str">
            <v>709</v>
          </cell>
          <cell r="BP198" t="str">
            <v>1470</v>
          </cell>
          <cell r="BQ198">
            <v>171.917</v>
          </cell>
        </row>
        <row r="199">
          <cell r="B199" t="str">
            <v>180111</v>
          </cell>
          <cell r="C199">
            <v>100</v>
          </cell>
          <cell r="D199">
            <v>51</v>
          </cell>
          <cell r="E199">
            <v>4</v>
          </cell>
          <cell r="G199">
            <v>7</v>
          </cell>
          <cell r="H199">
            <v>3</v>
          </cell>
          <cell r="I199">
            <v>0.75</v>
          </cell>
          <cell r="J199">
            <v>0.75</v>
          </cell>
          <cell r="K199">
            <v>8673</v>
          </cell>
          <cell r="L199" t="str">
            <v>854</v>
          </cell>
          <cell r="M199" t="str">
            <v>225</v>
          </cell>
          <cell r="N199" t="str">
            <v>476</v>
          </cell>
          <cell r="O199">
            <v>1.5</v>
          </cell>
          <cell r="P199">
            <v>15341</v>
          </cell>
          <cell r="Q199" t="str">
            <v>1618</v>
          </cell>
          <cell r="R199" t="str">
            <v>540</v>
          </cell>
          <cell r="S199" t="str">
            <v>894</v>
          </cell>
          <cell r="T199">
            <v>2.25</v>
          </cell>
          <cell r="U199">
            <v>20674</v>
          </cell>
          <cell r="V199" t="str">
            <v>2292</v>
          </cell>
          <cell r="W199" t="str">
            <v>944</v>
          </cell>
          <cell r="X199" t="str">
            <v>1255</v>
          </cell>
          <cell r="Y199">
            <v>3</v>
          </cell>
          <cell r="Z199">
            <v>25338</v>
          </cell>
          <cell r="AA199" t="str">
            <v>2877</v>
          </cell>
          <cell r="AB199" t="str">
            <v>1439</v>
          </cell>
          <cell r="AC199" t="str">
            <v>1559</v>
          </cell>
          <cell r="AD199">
            <v>182.465</v>
          </cell>
          <cell r="AO199" t="str">
            <v>180118</v>
          </cell>
          <cell r="AP199">
            <v>112</v>
          </cell>
          <cell r="AQ199">
            <v>57</v>
          </cell>
          <cell r="AR199">
            <v>4</v>
          </cell>
          <cell r="AT199">
            <v>7.2</v>
          </cell>
          <cell r="AU199">
            <v>3.2</v>
          </cell>
          <cell r="AV199">
            <v>0.8</v>
          </cell>
          <cell r="AW199">
            <v>0.8</v>
          </cell>
          <cell r="AX199">
            <v>7639</v>
          </cell>
          <cell r="AY199" t="str">
            <v>744</v>
          </cell>
          <cell r="AZ199" t="str">
            <v>173</v>
          </cell>
          <cell r="BA199" t="str">
            <v>415</v>
          </cell>
          <cell r="BB199">
            <v>1.6</v>
          </cell>
          <cell r="BC199">
            <v>13341</v>
          </cell>
          <cell r="BD199" t="str">
            <v>1406</v>
          </cell>
          <cell r="BE199" t="str">
            <v>428</v>
          </cell>
          <cell r="BF199" t="str">
            <v>778</v>
          </cell>
          <cell r="BG199">
            <v>2.4</v>
          </cell>
          <cell r="BH199">
            <v>17752</v>
          </cell>
          <cell r="BI199" t="str">
            <v>1987</v>
          </cell>
          <cell r="BJ199" t="str">
            <v>765</v>
          </cell>
          <cell r="BK199" t="str">
            <v>1090</v>
          </cell>
          <cell r="BL199">
            <v>3.2</v>
          </cell>
          <cell r="BM199">
            <v>21518</v>
          </cell>
          <cell r="BN199" t="str">
            <v>2486</v>
          </cell>
          <cell r="BO199" t="str">
            <v>1183</v>
          </cell>
          <cell r="BP199" t="str">
            <v>1349</v>
          </cell>
          <cell r="BQ199">
            <v>229.22200000000001</v>
          </cell>
        </row>
        <row r="200">
          <cell r="B200" t="str">
            <v>180112</v>
          </cell>
          <cell r="C200">
            <v>100</v>
          </cell>
          <cell r="D200">
            <v>51</v>
          </cell>
          <cell r="E200">
            <v>4</v>
          </cell>
          <cell r="F200">
            <v>3.8</v>
          </cell>
          <cell r="G200">
            <v>7</v>
          </cell>
          <cell r="H200">
            <v>3</v>
          </cell>
          <cell r="I200">
            <v>0.75</v>
          </cell>
          <cell r="J200">
            <v>0.75</v>
          </cell>
          <cell r="K200">
            <v>9156</v>
          </cell>
          <cell r="L200">
            <v>912</v>
          </cell>
          <cell r="M200">
            <v>165</v>
          </cell>
          <cell r="N200">
            <v>513</v>
          </cell>
          <cell r="O200">
            <v>1.5</v>
          </cell>
          <cell r="P200">
            <v>15789</v>
          </cell>
          <cell r="Q200">
            <v>1724</v>
          </cell>
          <cell r="R200">
            <v>429</v>
          </cell>
          <cell r="S200">
            <v>962</v>
          </cell>
          <cell r="T200">
            <v>2.25</v>
          </cell>
          <cell r="U200">
            <v>20674</v>
          </cell>
          <cell r="V200">
            <v>2437</v>
          </cell>
          <cell r="W200">
            <v>792</v>
          </cell>
          <cell r="X200">
            <v>1348</v>
          </cell>
          <cell r="Y200">
            <v>3.2</v>
          </cell>
          <cell r="Z200">
            <v>25555</v>
          </cell>
          <cell r="AA200">
            <v>3198</v>
          </cell>
          <cell r="AB200">
            <v>1394</v>
          </cell>
          <cell r="AC200">
            <v>1747</v>
          </cell>
          <cell r="AD200">
            <v>173.34200000000001</v>
          </cell>
          <cell r="AO200" t="str">
            <v>180119</v>
          </cell>
          <cell r="AP200">
            <v>112</v>
          </cell>
          <cell r="AQ200">
            <v>57</v>
          </cell>
          <cell r="AR200">
            <v>4</v>
          </cell>
          <cell r="AS200">
            <v>3.75</v>
          </cell>
          <cell r="AT200">
            <v>7.2</v>
          </cell>
          <cell r="AU200">
            <v>3.2</v>
          </cell>
          <cell r="AV200">
            <v>0.8</v>
          </cell>
          <cell r="AW200">
            <v>0.8</v>
          </cell>
          <cell r="AX200">
            <v>8192</v>
          </cell>
          <cell r="AY200">
            <v>805</v>
          </cell>
          <cell r="AZ200">
            <v>107</v>
          </cell>
          <cell r="BA200">
            <v>454</v>
          </cell>
          <cell r="BB200">
            <v>1.6</v>
          </cell>
          <cell r="BC200">
            <v>13855</v>
          </cell>
          <cell r="BD200">
            <v>1518</v>
          </cell>
          <cell r="BE200">
            <v>305</v>
          </cell>
          <cell r="BF200">
            <v>850</v>
          </cell>
          <cell r="BG200">
            <v>2.4</v>
          </cell>
          <cell r="BH200">
            <v>17752</v>
          </cell>
          <cell r="BI200">
            <v>2139</v>
          </cell>
          <cell r="BJ200">
            <v>595</v>
          </cell>
          <cell r="BK200">
            <v>1188</v>
          </cell>
          <cell r="BL200">
            <v>3.45</v>
          </cell>
          <cell r="BM200">
            <v>21468</v>
          </cell>
          <cell r="BN200">
            <v>2816</v>
          </cell>
          <cell r="BO200">
            <v>1114</v>
          </cell>
          <cell r="BP200">
            <v>1542</v>
          </cell>
          <cell r="BQ200">
            <v>214.89599999999999</v>
          </cell>
        </row>
        <row r="201">
          <cell r="B201" t="str">
            <v>180113</v>
          </cell>
          <cell r="C201">
            <v>100</v>
          </cell>
          <cell r="D201">
            <v>51</v>
          </cell>
          <cell r="E201">
            <v>5</v>
          </cell>
          <cell r="G201">
            <v>7.8</v>
          </cell>
          <cell r="H201">
            <v>2.8</v>
          </cell>
          <cell r="I201">
            <v>0.56000000000000005</v>
          </cell>
          <cell r="J201">
            <v>0.7</v>
          </cell>
          <cell r="K201">
            <v>13924</v>
          </cell>
          <cell r="L201" t="str">
            <v>903</v>
          </cell>
          <cell r="M201" t="str">
            <v>355</v>
          </cell>
          <cell r="N201" t="str">
            <v>496</v>
          </cell>
          <cell r="O201">
            <v>1.4</v>
          </cell>
          <cell r="P201">
            <v>25810</v>
          </cell>
          <cell r="Q201" t="str">
            <v>1728</v>
          </cell>
          <cell r="R201" t="str">
            <v>789</v>
          </cell>
          <cell r="S201" t="str">
            <v>942</v>
          </cell>
          <cell r="T201">
            <v>2.1</v>
          </cell>
          <cell r="U201">
            <v>36339</v>
          </cell>
          <cell r="V201" t="str">
            <v>2475</v>
          </cell>
          <cell r="W201" t="str">
            <v>1301</v>
          </cell>
          <cell r="X201" t="str">
            <v>1337</v>
          </cell>
          <cell r="Y201">
            <v>2.8</v>
          </cell>
          <cell r="Z201">
            <v>46189</v>
          </cell>
          <cell r="AA201" t="str">
            <v>3144</v>
          </cell>
          <cell r="AB201" t="str">
            <v>1891</v>
          </cell>
          <cell r="AC201" t="str">
            <v>1683</v>
          </cell>
          <cell r="AD201">
            <v>228.08099999999999</v>
          </cell>
          <cell r="AO201" t="str">
            <v>180120</v>
          </cell>
          <cell r="AP201">
            <v>112</v>
          </cell>
          <cell r="AQ201">
            <v>57</v>
          </cell>
          <cell r="AR201">
            <v>6</v>
          </cell>
          <cell r="AT201">
            <v>8.5</v>
          </cell>
          <cell r="AU201">
            <v>2.5</v>
          </cell>
          <cell r="AV201">
            <v>0.41599999999999998</v>
          </cell>
          <cell r="AW201">
            <v>0.625</v>
          </cell>
          <cell r="AX201">
            <v>15800</v>
          </cell>
          <cell r="AY201" t="str">
            <v>712</v>
          </cell>
          <cell r="AZ201" t="str">
            <v>363</v>
          </cell>
          <cell r="BA201" t="str">
            <v>384</v>
          </cell>
          <cell r="BB201">
            <v>1.25</v>
          </cell>
          <cell r="BC201">
            <v>30215</v>
          </cell>
          <cell r="BD201" t="str">
            <v>1373</v>
          </cell>
          <cell r="BE201" t="str">
            <v>777</v>
          </cell>
          <cell r="BF201" t="str">
            <v>737</v>
          </cell>
          <cell r="BG201">
            <v>1.875</v>
          </cell>
          <cell r="BH201">
            <v>43707</v>
          </cell>
          <cell r="BI201" t="str">
            <v>1985</v>
          </cell>
          <cell r="BJ201" t="str">
            <v>1239</v>
          </cell>
          <cell r="BK201" t="str">
            <v>1058</v>
          </cell>
          <cell r="BL201">
            <v>2.5</v>
          </cell>
          <cell r="BM201">
            <v>56737</v>
          </cell>
          <cell r="BN201" t="str">
            <v>2548</v>
          </cell>
          <cell r="BO201" t="str">
            <v>1752</v>
          </cell>
          <cell r="BP201" t="str">
            <v>1348</v>
          </cell>
          <cell r="BQ201">
            <v>343.83300000000003</v>
          </cell>
        </row>
        <row r="202">
          <cell r="B202" t="str">
            <v>180114</v>
          </cell>
          <cell r="C202">
            <v>100</v>
          </cell>
          <cell r="D202">
            <v>51</v>
          </cell>
          <cell r="E202">
            <v>5</v>
          </cell>
          <cell r="F202">
            <v>4.7</v>
          </cell>
          <cell r="G202">
            <v>7.8</v>
          </cell>
          <cell r="H202">
            <v>2.8</v>
          </cell>
          <cell r="I202">
            <v>0.56000000000000005</v>
          </cell>
          <cell r="J202">
            <v>0.7</v>
          </cell>
          <cell r="K202">
            <v>14689</v>
          </cell>
          <cell r="L202">
            <v>983</v>
          </cell>
          <cell r="M202">
            <v>281</v>
          </cell>
          <cell r="N202">
            <v>546</v>
          </cell>
          <cell r="O202">
            <v>1.4</v>
          </cell>
          <cell r="P202">
            <v>26525</v>
          </cell>
          <cell r="Q202">
            <v>1877</v>
          </cell>
          <cell r="R202">
            <v>651</v>
          </cell>
          <cell r="S202">
            <v>1036</v>
          </cell>
          <cell r="T202">
            <v>2.1</v>
          </cell>
          <cell r="U202">
            <v>36339</v>
          </cell>
          <cell r="V202">
            <v>2682</v>
          </cell>
          <cell r="W202">
            <v>1111</v>
          </cell>
          <cell r="X202">
            <v>1468</v>
          </cell>
          <cell r="Y202">
            <v>3.1</v>
          </cell>
          <cell r="Z202">
            <v>48503</v>
          </cell>
          <cell r="AA202">
            <v>3676</v>
          </cell>
          <cell r="AB202">
            <v>1923</v>
          </cell>
          <cell r="AC202">
            <v>1987</v>
          </cell>
          <cell r="AD202">
            <v>214.39699999999999</v>
          </cell>
          <cell r="AO202" t="str">
            <v>180121</v>
          </cell>
          <cell r="AP202">
            <v>112</v>
          </cell>
          <cell r="AQ202">
            <v>57</v>
          </cell>
          <cell r="AR202">
            <v>6</v>
          </cell>
          <cell r="AS202">
            <v>5.6</v>
          </cell>
          <cell r="AT202">
            <v>8.5</v>
          </cell>
          <cell r="AU202">
            <v>2.5</v>
          </cell>
          <cell r="AV202">
            <v>0.41599999999999998</v>
          </cell>
          <cell r="AW202">
            <v>0.625</v>
          </cell>
          <cell r="AX202">
            <v>16536</v>
          </cell>
          <cell r="AY202">
            <v>786</v>
          </cell>
          <cell r="AZ202">
            <v>302</v>
          </cell>
          <cell r="BA202">
            <v>431</v>
          </cell>
          <cell r="BB202">
            <v>1.25</v>
          </cell>
          <cell r="BC202">
            <v>30906</v>
          </cell>
          <cell r="BD202">
            <v>1513</v>
          </cell>
          <cell r="BE202">
            <v>662</v>
          </cell>
          <cell r="BF202">
            <v>824</v>
          </cell>
          <cell r="BG202">
            <v>1.875</v>
          </cell>
          <cell r="BH202">
            <v>43707</v>
          </cell>
          <cell r="BI202">
            <v>2182</v>
          </cell>
          <cell r="BJ202">
            <v>1081</v>
          </cell>
          <cell r="BK202">
            <v>1181</v>
          </cell>
          <cell r="BL202">
            <v>2.9</v>
          </cell>
          <cell r="BM202">
            <v>62863</v>
          </cell>
          <cell r="BN202">
            <v>3152</v>
          </cell>
          <cell r="BO202">
            <v>1894</v>
          </cell>
          <cell r="BP202">
            <v>1685</v>
          </cell>
          <cell r="BQ202">
            <v>320.911</v>
          </cell>
        </row>
        <row r="203">
          <cell r="B203" t="str">
            <v>180115</v>
          </cell>
          <cell r="C203">
            <v>100</v>
          </cell>
          <cell r="D203">
            <v>51</v>
          </cell>
          <cell r="E203">
            <v>6</v>
          </cell>
          <cell r="G203">
            <v>8.1999999999999993</v>
          </cell>
          <cell r="H203">
            <v>2.2000000000000002</v>
          </cell>
          <cell r="I203">
            <v>0.36599999999999999</v>
          </cell>
          <cell r="J203">
            <v>0.55000000000000004</v>
          </cell>
          <cell r="K203">
            <v>17061</v>
          </cell>
          <cell r="L203" t="str">
            <v>763</v>
          </cell>
          <cell r="M203" t="str">
            <v>424</v>
          </cell>
          <cell r="N203" t="str">
            <v>411</v>
          </cell>
          <cell r="O203">
            <v>1.1000000000000001</v>
          </cell>
          <cell r="P203">
            <v>32937</v>
          </cell>
          <cell r="Q203" t="str">
            <v>1477</v>
          </cell>
          <cell r="R203" t="str">
            <v>897</v>
          </cell>
          <cell r="S203" t="str">
            <v>790</v>
          </cell>
          <cell r="T203">
            <v>1.65</v>
          </cell>
          <cell r="U203">
            <v>48022</v>
          </cell>
          <cell r="V203" t="str">
            <v>2143</v>
          </cell>
          <cell r="W203" t="str">
            <v>1418</v>
          </cell>
          <cell r="X203" t="str">
            <v>1139</v>
          </cell>
          <cell r="Y203">
            <v>2.2000000000000002</v>
          </cell>
          <cell r="Z203">
            <v>62711</v>
          </cell>
          <cell r="AA203" t="str">
            <v>2760</v>
          </cell>
          <cell r="AB203" t="str">
            <v>1987</v>
          </cell>
          <cell r="AC203" t="str">
            <v>1457</v>
          </cell>
          <cell r="AD203">
            <v>273.69799999999998</v>
          </cell>
          <cell r="AO203" t="str">
            <v>180122</v>
          </cell>
          <cell r="AP203">
            <v>125</v>
          </cell>
          <cell r="AQ203">
            <v>51</v>
          </cell>
          <cell r="AR203">
            <v>4</v>
          </cell>
          <cell r="AT203">
            <v>8.5</v>
          </cell>
          <cell r="AU203">
            <v>4.5</v>
          </cell>
          <cell r="AV203">
            <v>1.125</v>
          </cell>
          <cell r="AW203">
            <v>1.125</v>
          </cell>
          <cell r="AX203">
            <v>10096</v>
          </cell>
          <cell r="AY203" t="str">
            <v>980</v>
          </cell>
          <cell r="AZ203" t="str">
            <v>86</v>
          </cell>
          <cell r="BA203" t="str">
            <v>463</v>
          </cell>
          <cell r="BB203">
            <v>2.25</v>
          </cell>
          <cell r="BC203">
            <v>16265</v>
          </cell>
          <cell r="BD203" t="str">
            <v>1832</v>
          </cell>
          <cell r="BE203" t="str">
            <v>299</v>
          </cell>
          <cell r="BF203" t="str">
            <v>856</v>
          </cell>
          <cell r="BG203">
            <v>3.375</v>
          </cell>
          <cell r="BH203">
            <v>19817</v>
          </cell>
          <cell r="BI203" t="str">
            <v>2556</v>
          </cell>
          <cell r="BJ203" t="str">
            <v>640</v>
          </cell>
          <cell r="BK203" t="str">
            <v>1178</v>
          </cell>
          <cell r="BL203">
            <v>4.5</v>
          </cell>
          <cell r="BM203">
            <v>22060</v>
          </cell>
          <cell r="BN203" t="str">
            <v>3153</v>
          </cell>
          <cell r="BO203" t="str">
            <v>1109</v>
          </cell>
          <cell r="BP203" t="str">
            <v>1431</v>
          </cell>
          <cell r="BQ203">
            <v>321.18200000000002</v>
          </cell>
        </row>
        <row r="204">
          <cell r="B204" t="str">
            <v>180116</v>
          </cell>
          <cell r="C204">
            <v>100</v>
          </cell>
          <cell r="D204">
            <v>51</v>
          </cell>
          <cell r="E204">
            <v>6</v>
          </cell>
          <cell r="F204">
            <v>5.6</v>
          </cell>
          <cell r="G204">
            <v>8.1999999999999993</v>
          </cell>
          <cell r="H204">
            <v>2.2000000000000002</v>
          </cell>
          <cell r="I204">
            <v>0.36599999999999999</v>
          </cell>
          <cell r="J204">
            <v>0.55000000000000004</v>
          </cell>
          <cell r="K204">
            <v>17753</v>
          </cell>
          <cell r="L204">
            <v>843</v>
          </cell>
          <cell r="M204">
            <v>361</v>
          </cell>
          <cell r="N204">
            <v>461</v>
          </cell>
          <cell r="O204">
            <v>1.1000000000000001</v>
          </cell>
          <cell r="P204">
            <v>33589</v>
          </cell>
          <cell r="Q204">
            <v>1629</v>
          </cell>
          <cell r="R204">
            <v>778</v>
          </cell>
          <cell r="S204">
            <v>885</v>
          </cell>
          <cell r="T204">
            <v>1.65</v>
          </cell>
          <cell r="U204">
            <v>48022</v>
          </cell>
          <cell r="V204">
            <v>2358</v>
          </cell>
          <cell r="W204">
            <v>1253</v>
          </cell>
          <cell r="X204">
            <v>1273</v>
          </cell>
          <cell r="Y204">
            <v>2.6</v>
          </cell>
          <cell r="Z204">
            <v>71153</v>
          </cell>
          <cell r="AA204">
            <v>3483</v>
          </cell>
          <cell r="AB204">
            <v>2207</v>
          </cell>
          <cell r="AC204">
            <v>1858</v>
          </cell>
          <cell r="AD204">
            <v>255.45099999999999</v>
          </cell>
          <cell r="AO204" t="str">
            <v>180123</v>
          </cell>
          <cell r="AP204">
            <v>125</v>
          </cell>
          <cell r="AQ204">
            <v>51</v>
          </cell>
          <cell r="AR204">
            <v>4</v>
          </cell>
          <cell r="AS204">
            <v>3.8</v>
          </cell>
          <cell r="AT204">
            <v>8.5</v>
          </cell>
          <cell r="AU204">
            <v>4.5</v>
          </cell>
          <cell r="AV204">
            <v>1.125</v>
          </cell>
          <cell r="AW204">
            <v>1.125</v>
          </cell>
          <cell r="AX204">
            <v>10705</v>
          </cell>
          <cell r="AY204">
            <v>1031</v>
          </cell>
          <cell r="AZ204">
            <v>19</v>
          </cell>
          <cell r="BA204">
            <v>492</v>
          </cell>
          <cell r="BB204">
            <v>2.25</v>
          </cell>
          <cell r="BC204">
            <v>16830</v>
          </cell>
          <cell r="BD204">
            <v>1924</v>
          </cell>
          <cell r="BE204">
            <v>176</v>
          </cell>
          <cell r="BF204">
            <v>908</v>
          </cell>
          <cell r="BG204">
            <v>3.375</v>
          </cell>
          <cell r="BH204">
            <v>19817</v>
          </cell>
          <cell r="BI204">
            <v>2680</v>
          </cell>
          <cell r="BJ204">
            <v>471</v>
          </cell>
          <cell r="BK204">
            <v>1249</v>
          </cell>
          <cell r="BL204">
            <v>4.7</v>
          </cell>
          <cell r="BM204">
            <v>21268</v>
          </cell>
          <cell r="BN204">
            <v>3394</v>
          </cell>
          <cell r="BO204">
            <v>994</v>
          </cell>
          <cell r="BP204">
            <v>1554</v>
          </cell>
          <cell r="BQ204">
            <v>305.12299999999999</v>
          </cell>
        </row>
        <row r="205">
          <cell r="B205" t="str">
            <v>190001</v>
          </cell>
          <cell r="C205">
            <v>100</v>
          </cell>
          <cell r="D205">
            <v>51</v>
          </cell>
          <cell r="E205">
            <v>7</v>
          </cell>
          <cell r="F205">
            <v>6.55</v>
          </cell>
          <cell r="G205">
            <v>9.1999999999999993</v>
          </cell>
          <cell r="H205">
            <v>2.2000000000000002</v>
          </cell>
          <cell r="I205">
            <v>0.314</v>
          </cell>
          <cell r="J205">
            <v>0.55000000000000004</v>
          </cell>
          <cell r="K205">
            <v>27374</v>
          </cell>
          <cell r="L205" t="str">
            <v>950</v>
          </cell>
          <cell r="M205" t="str">
            <v>457</v>
          </cell>
          <cell r="N205" t="str">
            <v>516</v>
          </cell>
          <cell r="O205">
            <v>1.1000000000000001</v>
          </cell>
          <cell r="P205">
            <v>52454</v>
          </cell>
          <cell r="Q205" t="str">
            <v>1843</v>
          </cell>
          <cell r="R205" t="str">
            <v>972</v>
          </cell>
          <cell r="S205" t="str">
            <v>996</v>
          </cell>
          <cell r="T205">
            <v>1.65</v>
          </cell>
          <cell r="U205">
            <v>75840</v>
          </cell>
          <cell r="V205" t="str">
            <v>2679</v>
          </cell>
          <cell r="W205" t="str">
            <v>1543</v>
          </cell>
          <cell r="X205" t="str">
            <v>1439</v>
          </cell>
          <cell r="Y205">
            <v>2.65</v>
          </cell>
          <cell r="Z205">
            <v>115982</v>
          </cell>
          <cell r="AA205" t="str">
            <v>4053</v>
          </cell>
          <cell r="AB205" t="str">
            <v>2729</v>
          </cell>
          <cell r="AC205" t="str">
            <v>2152</v>
          </cell>
          <cell r="AD205">
            <v>298.78699999999998</v>
          </cell>
          <cell r="AO205" t="str">
            <v>180124</v>
          </cell>
          <cell r="AP205">
            <v>125</v>
          </cell>
          <cell r="AQ205">
            <v>51</v>
          </cell>
          <cell r="AR205">
            <v>5</v>
          </cell>
          <cell r="AT205">
            <v>8.9</v>
          </cell>
          <cell r="AU205">
            <v>3.9</v>
          </cell>
          <cell r="AV205">
            <v>0.78</v>
          </cell>
          <cell r="AW205">
            <v>0.97499999999999998</v>
          </cell>
          <cell r="AX205">
            <v>13063</v>
          </cell>
          <cell r="AY205" t="str">
            <v>913</v>
          </cell>
          <cell r="AZ205" t="str">
            <v>241</v>
          </cell>
          <cell r="BA205" t="str">
            <v>420</v>
          </cell>
          <cell r="BB205">
            <v>1.95</v>
          </cell>
          <cell r="BC205">
            <v>22931</v>
          </cell>
          <cell r="BD205" t="str">
            <v>1730</v>
          </cell>
          <cell r="BE205" t="str">
            <v>579</v>
          </cell>
          <cell r="BF205" t="str">
            <v>787</v>
          </cell>
          <cell r="BG205">
            <v>2.9249999999999998</v>
          </cell>
          <cell r="BH205">
            <v>30669</v>
          </cell>
          <cell r="BI205" t="str">
            <v>2451</v>
          </cell>
          <cell r="BJ205" t="str">
            <v>1012</v>
          </cell>
          <cell r="BK205" t="str">
            <v>1102</v>
          </cell>
          <cell r="BL205">
            <v>3.9</v>
          </cell>
          <cell r="BM205">
            <v>37342</v>
          </cell>
          <cell r="BN205" t="str">
            <v>3076</v>
          </cell>
          <cell r="BO205" t="str">
            <v>1541</v>
          </cell>
          <cell r="BP205" t="str">
            <v>1363</v>
          </cell>
          <cell r="BQ205">
            <v>401.47800000000001</v>
          </cell>
        </row>
        <row r="206">
          <cell r="B206" t="str">
            <v>180117</v>
          </cell>
          <cell r="C206">
            <v>112</v>
          </cell>
          <cell r="D206">
            <v>57</v>
          </cell>
          <cell r="E206">
            <v>3</v>
          </cell>
          <cell r="G206">
            <v>6.9</v>
          </cell>
          <cell r="H206">
            <v>3.9</v>
          </cell>
          <cell r="I206">
            <v>1.3</v>
          </cell>
          <cell r="J206">
            <v>0.97499999999999998</v>
          </cell>
          <cell r="K206">
            <v>5834</v>
          </cell>
          <cell r="L206" t="str">
            <v>843</v>
          </cell>
          <cell r="M206" t="str">
            <v>-4</v>
          </cell>
          <cell r="N206" t="str">
            <v>483</v>
          </cell>
          <cell r="O206">
            <v>1.95</v>
          </cell>
          <cell r="P206">
            <v>9038</v>
          </cell>
          <cell r="Q206" t="str">
            <v>1565</v>
          </cell>
          <cell r="R206" t="str">
            <v>112</v>
          </cell>
          <cell r="S206" t="str">
            <v>889</v>
          </cell>
          <cell r="T206">
            <v>2.9249999999999998</v>
          </cell>
          <cell r="U206">
            <v>10489</v>
          </cell>
          <cell r="V206" t="str">
            <v>2165</v>
          </cell>
          <cell r="W206" t="str">
            <v>350</v>
          </cell>
          <cell r="X206" t="str">
            <v>1218</v>
          </cell>
          <cell r="Y206">
            <v>3.9</v>
          </cell>
          <cell r="Z206">
            <v>11064</v>
          </cell>
          <cell r="AA206" t="str">
            <v>2645</v>
          </cell>
          <cell r="AB206" t="str">
            <v>709</v>
          </cell>
          <cell r="AC206" t="str">
            <v>1470</v>
          </cell>
          <cell r="AD206">
            <v>171.917</v>
          </cell>
          <cell r="AO206" t="str">
            <v>180125</v>
          </cell>
          <cell r="AP206">
            <v>125</v>
          </cell>
          <cell r="AQ206">
            <v>51</v>
          </cell>
          <cell r="AR206">
            <v>5</v>
          </cell>
          <cell r="AS206">
            <v>4.75</v>
          </cell>
          <cell r="AT206">
            <v>8.9</v>
          </cell>
          <cell r="AU206">
            <v>3.9</v>
          </cell>
          <cell r="AV206">
            <v>0.78</v>
          </cell>
          <cell r="AW206">
            <v>0.97499999999999998</v>
          </cell>
          <cell r="AX206">
            <v>13804</v>
          </cell>
          <cell r="AY206">
            <v>972</v>
          </cell>
          <cell r="AZ206">
            <v>179</v>
          </cell>
          <cell r="BA206">
            <v>452</v>
          </cell>
          <cell r="BB206">
            <v>1.95</v>
          </cell>
          <cell r="BC206">
            <v>23619</v>
          </cell>
          <cell r="BD206">
            <v>1838</v>
          </cell>
          <cell r="BE206">
            <v>463</v>
          </cell>
          <cell r="BF206">
            <v>847</v>
          </cell>
          <cell r="BG206">
            <v>2.9249999999999998</v>
          </cell>
          <cell r="BH206">
            <v>30669</v>
          </cell>
          <cell r="BI206">
            <v>2599</v>
          </cell>
          <cell r="BJ206">
            <v>852</v>
          </cell>
          <cell r="BK206">
            <v>1183</v>
          </cell>
          <cell r="BL206">
            <v>4.1500000000000004</v>
          </cell>
          <cell r="BM206">
            <v>37492</v>
          </cell>
          <cell r="BN206">
            <v>3405</v>
          </cell>
          <cell r="BO206">
            <v>1492</v>
          </cell>
          <cell r="BP206">
            <v>1524</v>
          </cell>
          <cell r="BQ206">
            <v>381.404</v>
          </cell>
        </row>
        <row r="207">
          <cell r="B207" t="str">
            <v>180118</v>
          </cell>
          <cell r="C207">
            <v>112</v>
          </cell>
          <cell r="D207">
            <v>57</v>
          </cell>
          <cell r="E207">
            <v>4</v>
          </cell>
          <cell r="G207">
            <v>7.2</v>
          </cell>
          <cell r="H207">
            <v>3.2</v>
          </cell>
          <cell r="I207">
            <v>0.8</v>
          </cell>
          <cell r="J207">
            <v>0.8</v>
          </cell>
          <cell r="K207">
            <v>7639</v>
          </cell>
          <cell r="L207" t="str">
            <v>744</v>
          </cell>
          <cell r="M207" t="str">
            <v>173</v>
          </cell>
          <cell r="N207" t="str">
            <v>415</v>
          </cell>
          <cell r="O207">
            <v>1.6</v>
          </cell>
          <cell r="P207">
            <v>13341</v>
          </cell>
          <cell r="Q207" t="str">
            <v>1406</v>
          </cell>
          <cell r="R207" t="str">
            <v>428</v>
          </cell>
          <cell r="S207" t="str">
            <v>778</v>
          </cell>
          <cell r="T207">
            <v>2.4</v>
          </cell>
          <cell r="U207">
            <v>17752</v>
          </cell>
          <cell r="V207" t="str">
            <v>1987</v>
          </cell>
          <cell r="W207" t="str">
            <v>765</v>
          </cell>
          <cell r="X207" t="str">
            <v>1090</v>
          </cell>
          <cell r="Y207">
            <v>3.2</v>
          </cell>
          <cell r="Z207">
            <v>21518</v>
          </cell>
          <cell r="AA207" t="str">
            <v>2486</v>
          </cell>
          <cell r="AB207" t="str">
            <v>1183</v>
          </cell>
          <cell r="AC207" t="str">
            <v>1349</v>
          </cell>
          <cell r="AD207">
            <v>229.22200000000001</v>
          </cell>
          <cell r="AO207" t="str">
            <v>180126</v>
          </cell>
          <cell r="AP207">
            <v>125</v>
          </cell>
          <cell r="AQ207">
            <v>51</v>
          </cell>
          <cell r="AR207">
            <v>6</v>
          </cell>
          <cell r="AT207">
            <v>9.4</v>
          </cell>
          <cell r="AU207">
            <v>3.4</v>
          </cell>
          <cell r="AV207">
            <v>0.56599999999999995</v>
          </cell>
          <cell r="AW207">
            <v>0.85</v>
          </cell>
          <cell r="AX207">
            <v>17027</v>
          </cell>
          <cell r="AY207" t="str">
            <v>859</v>
          </cell>
          <cell r="AZ207" t="str">
            <v>349</v>
          </cell>
          <cell r="BA207" t="str">
            <v>386</v>
          </cell>
          <cell r="BB207">
            <v>1.7</v>
          </cell>
          <cell r="BC207">
            <v>31514</v>
          </cell>
          <cell r="BD207" t="str">
            <v>1645</v>
          </cell>
          <cell r="BE207" t="str">
            <v>770</v>
          </cell>
          <cell r="BF207" t="str">
            <v>733</v>
          </cell>
          <cell r="BG207">
            <v>2.5499999999999998</v>
          </cell>
          <cell r="BH207">
            <v>44307</v>
          </cell>
          <cell r="BI207" t="str">
            <v>2358</v>
          </cell>
          <cell r="BJ207" t="str">
            <v>1264</v>
          </cell>
          <cell r="BK207" t="str">
            <v>1039</v>
          </cell>
          <cell r="BL207">
            <v>3.4</v>
          </cell>
          <cell r="BM207">
            <v>56254</v>
          </cell>
          <cell r="BN207" t="str">
            <v>2999</v>
          </cell>
          <cell r="BO207" t="str">
            <v>1832</v>
          </cell>
          <cell r="BP207" t="str">
            <v>1306</v>
          </cell>
          <cell r="BQ207">
            <v>481.77300000000002</v>
          </cell>
        </row>
        <row r="208">
          <cell r="B208" t="str">
            <v>180119</v>
          </cell>
          <cell r="C208">
            <v>112</v>
          </cell>
          <cell r="D208">
            <v>57</v>
          </cell>
          <cell r="E208">
            <v>4</v>
          </cell>
          <cell r="F208">
            <v>3.75</v>
          </cell>
          <cell r="G208">
            <v>7.2</v>
          </cell>
          <cell r="H208">
            <v>3.2</v>
          </cell>
          <cell r="I208">
            <v>0.8</v>
          </cell>
          <cell r="J208">
            <v>0.8</v>
          </cell>
          <cell r="K208">
            <v>8192</v>
          </cell>
          <cell r="L208">
            <v>805</v>
          </cell>
          <cell r="M208">
            <v>107</v>
          </cell>
          <cell r="N208">
            <v>454</v>
          </cell>
          <cell r="O208">
            <v>1.6</v>
          </cell>
          <cell r="P208">
            <v>13855</v>
          </cell>
          <cell r="Q208">
            <v>1518</v>
          </cell>
          <cell r="R208">
            <v>305</v>
          </cell>
          <cell r="S208">
            <v>850</v>
          </cell>
          <cell r="T208">
            <v>2.4</v>
          </cell>
          <cell r="U208">
            <v>17752</v>
          </cell>
          <cell r="V208">
            <v>2139</v>
          </cell>
          <cell r="W208">
            <v>595</v>
          </cell>
          <cell r="X208">
            <v>1188</v>
          </cell>
          <cell r="Y208">
            <v>3.45</v>
          </cell>
          <cell r="Z208">
            <v>21468</v>
          </cell>
          <cell r="AA208">
            <v>2816</v>
          </cell>
          <cell r="AB208">
            <v>1114</v>
          </cell>
          <cell r="AC208">
            <v>1542</v>
          </cell>
          <cell r="AD208">
            <v>214.89599999999999</v>
          </cell>
          <cell r="AO208" t="str">
            <v>180127</v>
          </cell>
          <cell r="AP208">
            <v>125</v>
          </cell>
          <cell r="AQ208">
            <v>51</v>
          </cell>
          <cell r="AR208">
            <v>6</v>
          </cell>
          <cell r="AS208">
            <v>5.65</v>
          </cell>
          <cell r="AT208">
            <v>9.4</v>
          </cell>
          <cell r="AU208">
            <v>3.4</v>
          </cell>
          <cell r="AV208">
            <v>0.56599999999999995</v>
          </cell>
          <cell r="AW208">
            <v>0.85</v>
          </cell>
          <cell r="AX208">
            <v>17944</v>
          </cell>
          <cell r="AY208">
            <v>931</v>
          </cell>
          <cell r="AZ208">
            <v>282</v>
          </cell>
          <cell r="BA208">
            <v>426</v>
          </cell>
          <cell r="BB208">
            <v>1.7</v>
          </cell>
          <cell r="BC208">
            <v>32369</v>
          </cell>
          <cell r="BD208">
            <v>1779</v>
          </cell>
          <cell r="BE208">
            <v>647</v>
          </cell>
          <cell r="BF208">
            <v>806</v>
          </cell>
          <cell r="BG208">
            <v>2.5499999999999998</v>
          </cell>
          <cell r="BH208">
            <v>44307</v>
          </cell>
          <cell r="BI208">
            <v>2544</v>
          </cell>
          <cell r="BJ208">
            <v>1095</v>
          </cell>
          <cell r="BK208">
            <v>1140</v>
          </cell>
          <cell r="BL208">
            <v>3.75</v>
          </cell>
          <cell r="BM208">
            <v>58923</v>
          </cell>
          <cell r="BN208">
            <v>3482</v>
          </cell>
          <cell r="BO208">
            <v>1868</v>
          </cell>
          <cell r="BP208">
            <v>1535</v>
          </cell>
          <cell r="BQ208">
            <v>453.7</v>
          </cell>
        </row>
        <row r="209">
          <cell r="B209" t="str">
            <v>180120</v>
          </cell>
          <cell r="C209">
            <v>112</v>
          </cell>
          <cell r="D209">
            <v>57</v>
          </cell>
          <cell r="E209">
            <v>6</v>
          </cell>
          <cell r="G209">
            <v>8.5</v>
          </cell>
          <cell r="H209">
            <v>2.5</v>
          </cell>
          <cell r="I209">
            <v>0.41599999999999998</v>
          </cell>
          <cell r="J209">
            <v>0.625</v>
          </cell>
          <cell r="K209">
            <v>15800</v>
          </cell>
          <cell r="L209" t="str">
            <v>712</v>
          </cell>
          <cell r="M209" t="str">
            <v>363</v>
          </cell>
          <cell r="N209" t="str">
            <v>384</v>
          </cell>
          <cell r="O209">
            <v>1.25</v>
          </cell>
          <cell r="P209">
            <v>30215</v>
          </cell>
          <cell r="Q209" t="str">
            <v>1373</v>
          </cell>
          <cell r="R209" t="str">
            <v>777</v>
          </cell>
          <cell r="S209" t="str">
            <v>737</v>
          </cell>
          <cell r="T209">
            <v>1.875</v>
          </cell>
          <cell r="U209">
            <v>43707</v>
          </cell>
          <cell r="V209" t="str">
            <v>1985</v>
          </cell>
          <cell r="W209" t="str">
            <v>1239</v>
          </cell>
          <cell r="X209" t="str">
            <v>1058</v>
          </cell>
          <cell r="Y209">
            <v>2.5</v>
          </cell>
          <cell r="Z209">
            <v>56737</v>
          </cell>
          <cell r="AA209" t="str">
            <v>2548</v>
          </cell>
          <cell r="AB209" t="str">
            <v>1752</v>
          </cell>
          <cell r="AC209" t="str">
            <v>1348</v>
          </cell>
          <cell r="AD209">
            <v>343.83300000000003</v>
          </cell>
          <cell r="AO209" t="str">
            <v>180109</v>
          </cell>
          <cell r="AP209">
            <v>100</v>
          </cell>
          <cell r="AQ209">
            <v>51</v>
          </cell>
          <cell r="AR209">
            <v>2.7</v>
          </cell>
          <cell r="AT209">
            <v>6.2</v>
          </cell>
          <cell r="AU209">
            <v>3.5</v>
          </cell>
          <cell r="AV209">
            <v>1.296</v>
          </cell>
          <cell r="AW209">
            <v>0.875</v>
          </cell>
          <cell r="AX209">
            <v>4779</v>
          </cell>
          <cell r="AY209" t="str">
            <v>853</v>
          </cell>
          <cell r="AZ209" t="str">
            <v>-3</v>
          </cell>
          <cell r="BA209" t="str">
            <v>490</v>
          </cell>
          <cell r="BB209">
            <v>1.75</v>
          </cell>
          <cell r="BC209">
            <v>7410</v>
          </cell>
          <cell r="BD209" t="str">
            <v>1584</v>
          </cell>
          <cell r="BE209" t="str">
            <v>116</v>
          </cell>
          <cell r="BF209" t="str">
            <v>902</v>
          </cell>
          <cell r="BG209">
            <v>2.625</v>
          </cell>
          <cell r="BH209">
            <v>8609</v>
          </cell>
          <cell r="BI209" t="str">
            <v>2192</v>
          </cell>
          <cell r="BJ209" t="str">
            <v>357</v>
          </cell>
          <cell r="BK209" t="str">
            <v>1235</v>
          </cell>
          <cell r="BL209">
            <v>3.5</v>
          </cell>
          <cell r="BM209">
            <v>9091</v>
          </cell>
          <cell r="BN209" t="str">
            <v>2678</v>
          </cell>
          <cell r="BO209" t="str">
            <v>721</v>
          </cell>
          <cell r="BP209" t="str">
            <v>1491</v>
          </cell>
          <cell r="BQ209">
            <v>123.164</v>
          </cell>
        </row>
        <row r="210">
          <cell r="B210" t="str">
            <v>180121</v>
          </cell>
          <cell r="C210">
            <v>112</v>
          </cell>
          <cell r="D210">
            <v>57</v>
          </cell>
          <cell r="E210">
            <v>6</v>
          </cell>
          <cell r="F210">
            <v>5.6</v>
          </cell>
          <cell r="G210">
            <v>8.5</v>
          </cell>
          <cell r="H210">
            <v>2.5</v>
          </cell>
          <cell r="I210">
            <v>0.41599999999999998</v>
          </cell>
          <cell r="J210">
            <v>0.625</v>
          </cell>
          <cell r="K210">
            <v>16536</v>
          </cell>
          <cell r="L210">
            <v>786</v>
          </cell>
          <cell r="M210">
            <v>302</v>
          </cell>
          <cell r="N210">
            <v>431</v>
          </cell>
          <cell r="O210">
            <v>1.25</v>
          </cell>
          <cell r="P210">
            <v>30906</v>
          </cell>
          <cell r="Q210">
            <v>1513</v>
          </cell>
          <cell r="R210">
            <v>662</v>
          </cell>
          <cell r="S210">
            <v>824</v>
          </cell>
          <cell r="T210">
            <v>1.875</v>
          </cell>
          <cell r="U210">
            <v>43707</v>
          </cell>
          <cell r="V210">
            <v>2182</v>
          </cell>
          <cell r="W210">
            <v>1081</v>
          </cell>
          <cell r="X210">
            <v>1181</v>
          </cell>
          <cell r="Y210">
            <v>2.9</v>
          </cell>
          <cell r="Z210">
            <v>62863</v>
          </cell>
          <cell r="AA210">
            <v>3152</v>
          </cell>
          <cell r="AB210">
            <v>1894</v>
          </cell>
          <cell r="AC210">
            <v>1685</v>
          </cell>
          <cell r="AD210">
            <v>320.911</v>
          </cell>
          <cell r="AO210" t="str">
            <v>180110</v>
          </cell>
          <cell r="AP210">
            <v>100</v>
          </cell>
          <cell r="AQ210">
            <v>51</v>
          </cell>
          <cell r="AR210">
            <v>3.5</v>
          </cell>
          <cell r="AT210">
            <v>6.3</v>
          </cell>
          <cell r="AU210">
            <v>2.8</v>
          </cell>
          <cell r="AV210">
            <v>0.8</v>
          </cell>
          <cell r="AW210">
            <v>0.7</v>
          </cell>
          <cell r="AX210">
            <v>5624</v>
          </cell>
          <cell r="AY210" t="str">
            <v>715</v>
          </cell>
          <cell r="AZ210" t="str">
            <v>167</v>
          </cell>
          <cell r="BA210" t="str">
            <v>399</v>
          </cell>
          <cell r="BB210">
            <v>1.4</v>
          </cell>
          <cell r="BC210">
            <v>9823</v>
          </cell>
          <cell r="BD210" t="str">
            <v>1351</v>
          </cell>
          <cell r="BE210" t="str">
            <v>411</v>
          </cell>
          <cell r="BF210" t="str">
            <v>749</v>
          </cell>
          <cell r="BG210">
            <v>2.1</v>
          </cell>
          <cell r="BH210">
            <v>13070</v>
          </cell>
          <cell r="BI210" t="str">
            <v>1909</v>
          </cell>
          <cell r="BJ210" t="str">
            <v>734</v>
          </cell>
          <cell r="BK210" t="str">
            <v>1049</v>
          </cell>
          <cell r="BL210">
            <v>2.8</v>
          </cell>
          <cell r="BM210">
            <v>15843</v>
          </cell>
          <cell r="BN210" t="str">
            <v>2389</v>
          </cell>
          <cell r="BO210" t="str">
            <v>1136</v>
          </cell>
          <cell r="BP210" t="str">
            <v>1298</v>
          </cell>
          <cell r="BQ210">
            <v>159.65700000000001</v>
          </cell>
        </row>
        <row r="211">
          <cell r="B211" t="str">
            <v>180122</v>
          </cell>
          <cell r="C211">
            <v>125</v>
          </cell>
          <cell r="D211">
            <v>51</v>
          </cell>
          <cell r="E211">
            <v>4</v>
          </cell>
          <cell r="G211">
            <v>8.5</v>
          </cell>
          <cell r="H211">
            <v>4.5</v>
          </cell>
          <cell r="I211">
            <v>1.125</v>
          </cell>
          <cell r="J211">
            <v>1.125</v>
          </cell>
          <cell r="K211">
            <v>10096</v>
          </cell>
          <cell r="L211" t="str">
            <v>980</v>
          </cell>
          <cell r="M211" t="str">
            <v>86</v>
          </cell>
          <cell r="N211" t="str">
            <v>463</v>
          </cell>
          <cell r="O211">
            <v>2.25</v>
          </cell>
          <cell r="P211">
            <v>16265</v>
          </cell>
          <cell r="Q211" t="str">
            <v>1832</v>
          </cell>
          <cell r="R211" t="str">
            <v>299</v>
          </cell>
          <cell r="S211" t="str">
            <v>856</v>
          </cell>
          <cell r="T211">
            <v>3.375</v>
          </cell>
          <cell r="U211">
            <v>19817</v>
          </cell>
          <cell r="V211" t="str">
            <v>2556</v>
          </cell>
          <cell r="W211" t="str">
            <v>640</v>
          </cell>
          <cell r="X211" t="str">
            <v>1178</v>
          </cell>
          <cell r="Y211">
            <v>4.5</v>
          </cell>
          <cell r="Z211">
            <v>22060</v>
          </cell>
          <cell r="AA211" t="str">
            <v>3153</v>
          </cell>
          <cell r="AB211" t="str">
            <v>1109</v>
          </cell>
          <cell r="AC211" t="str">
            <v>1431</v>
          </cell>
          <cell r="AD211">
            <v>321.18200000000002</v>
          </cell>
          <cell r="AO211" t="str">
            <v>180111</v>
          </cell>
          <cell r="AP211">
            <v>100</v>
          </cell>
          <cell r="AQ211">
            <v>51</v>
          </cell>
          <cell r="AR211">
            <v>4</v>
          </cell>
          <cell r="AT211">
            <v>7</v>
          </cell>
          <cell r="AU211">
            <v>3</v>
          </cell>
          <cell r="AV211">
            <v>0.75</v>
          </cell>
          <cell r="AW211">
            <v>0.75</v>
          </cell>
          <cell r="AX211">
            <v>8673</v>
          </cell>
          <cell r="AY211" t="str">
            <v>854</v>
          </cell>
          <cell r="AZ211" t="str">
            <v>225</v>
          </cell>
          <cell r="BA211" t="str">
            <v>476</v>
          </cell>
          <cell r="BB211">
            <v>1.5</v>
          </cell>
          <cell r="BC211">
            <v>15341</v>
          </cell>
          <cell r="BD211" t="str">
            <v>1618</v>
          </cell>
          <cell r="BE211" t="str">
            <v>540</v>
          </cell>
          <cell r="BF211" t="str">
            <v>894</v>
          </cell>
          <cell r="BG211">
            <v>2.25</v>
          </cell>
          <cell r="BH211">
            <v>20674</v>
          </cell>
          <cell r="BI211" t="str">
            <v>2292</v>
          </cell>
          <cell r="BJ211" t="str">
            <v>944</v>
          </cell>
          <cell r="BK211" t="str">
            <v>1255</v>
          </cell>
          <cell r="BL211">
            <v>3</v>
          </cell>
          <cell r="BM211">
            <v>25338</v>
          </cell>
          <cell r="BN211" t="str">
            <v>2877</v>
          </cell>
          <cell r="BO211" t="str">
            <v>1439</v>
          </cell>
          <cell r="BP211" t="str">
            <v>1559</v>
          </cell>
          <cell r="BQ211">
            <v>182.465</v>
          </cell>
        </row>
        <row r="212">
          <cell r="B212" t="str">
            <v>180123</v>
          </cell>
          <cell r="C212">
            <v>125</v>
          </cell>
          <cell r="D212">
            <v>51</v>
          </cell>
          <cell r="E212">
            <v>4</v>
          </cell>
          <cell r="F212">
            <v>3.8</v>
          </cell>
          <cell r="G212">
            <v>8.5</v>
          </cell>
          <cell r="H212">
            <v>4.5</v>
          </cell>
          <cell r="I212">
            <v>1.125</v>
          </cell>
          <cell r="J212">
            <v>1.125</v>
          </cell>
          <cell r="K212">
            <v>10705</v>
          </cell>
          <cell r="L212">
            <v>1031</v>
          </cell>
          <cell r="M212">
            <v>19</v>
          </cell>
          <cell r="N212">
            <v>492</v>
          </cell>
          <cell r="O212">
            <v>2.25</v>
          </cell>
          <cell r="P212">
            <v>16830</v>
          </cell>
          <cell r="Q212">
            <v>1924</v>
          </cell>
          <cell r="R212">
            <v>176</v>
          </cell>
          <cell r="S212">
            <v>908</v>
          </cell>
          <cell r="T212">
            <v>3.375</v>
          </cell>
          <cell r="U212">
            <v>19817</v>
          </cell>
          <cell r="V212">
            <v>2680</v>
          </cell>
          <cell r="W212">
            <v>471</v>
          </cell>
          <cell r="X212">
            <v>1249</v>
          </cell>
          <cell r="Y212">
            <v>4.7</v>
          </cell>
          <cell r="Z212">
            <v>21268</v>
          </cell>
          <cell r="AA212">
            <v>3394</v>
          </cell>
          <cell r="AB212">
            <v>994</v>
          </cell>
          <cell r="AC212">
            <v>1554</v>
          </cell>
          <cell r="AD212">
            <v>305.12299999999999</v>
          </cell>
          <cell r="AO212" t="str">
            <v>180112</v>
          </cell>
          <cell r="AP212">
            <v>100</v>
          </cell>
          <cell r="AQ212">
            <v>51</v>
          </cell>
          <cell r="AR212">
            <v>4</v>
          </cell>
          <cell r="AS212">
            <v>3.8</v>
          </cell>
          <cell r="AT212">
            <v>7</v>
          </cell>
          <cell r="AU212">
            <v>3</v>
          </cell>
          <cell r="AV212">
            <v>0.75</v>
          </cell>
          <cell r="AW212">
            <v>0.75</v>
          </cell>
          <cell r="AX212">
            <v>9156</v>
          </cell>
          <cell r="AY212">
            <v>912</v>
          </cell>
          <cell r="AZ212">
            <v>165</v>
          </cell>
          <cell r="BA212">
            <v>513</v>
          </cell>
          <cell r="BB212">
            <v>1.5</v>
          </cell>
          <cell r="BC212">
            <v>15789</v>
          </cell>
          <cell r="BD212">
            <v>1724</v>
          </cell>
          <cell r="BE212">
            <v>429</v>
          </cell>
          <cell r="BF212">
            <v>962</v>
          </cell>
          <cell r="BG212">
            <v>2.25</v>
          </cell>
          <cell r="BH212">
            <v>20674</v>
          </cell>
          <cell r="BI212">
            <v>2437</v>
          </cell>
          <cell r="BJ212">
            <v>792</v>
          </cell>
          <cell r="BK212">
            <v>1348</v>
          </cell>
          <cell r="BL212">
            <v>3.2</v>
          </cell>
          <cell r="BM212">
            <v>25555</v>
          </cell>
          <cell r="BN212">
            <v>3198</v>
          </cell>
          <cell r="BO212">
            <v>1394</v>
          </cell>
          <cell r="BP212">
            <v>1747</v>
          </cell>
          <cell r="BQ212">
            <v>173.34200000000001</v>
          </cell>
        </row>
        <row r="213">
          <cell r="B213" t="str">
            <v>180124</v>
          </cell>
          <cell r="C213">
            <v>125</v>
          </cell>
          <cell r="D213">
            <v>51</v>
          </cell>
          <cell r="E213">
            <v>5</v>
          </cell>
          <cell r="G213">
            <v>8.9</v>
          </cell>
          <cell r="H213">
            <v>3.9</v>
          </cell>
          <cell r="I213">
            <v>0.78</v>
          </cell>
          <cell r="J213">
            <v>0.97499999999999998</v>
          </cell>
          <cell r="K213">
            <v>13063</v>
          </cell>
          <cell r="L213" t="str">
            <v>913</v>
          </cell>
          <cell r="M213" t="str">
            <v>241</v>
          </cell>
          <cell r="N213" t="str">
            <v>420</v>
          </cell>
          <cell r="O213">
            <v>1.95</v>
          </cell>
          <cell r="P213">
            <v>22931</v>
          </cell>
          <cell r="Q213" t="str">
            <v>1730</v>
          </cell>
          <cell r="R213" t="str">
            <v>579</v>
          </cell>
          <cell r="S213" t="str">
            <v>787</v>
          </cell>
          <cell r="T213">
            <v>2.9249999999999998</v>
          </cell>
          <cell r="U213">
            <v>30669</v>
          </cell>
          <cell r="V213" t="str">
            <v>2451</v>
          </cell>
          <cell r="W213" t="str">
            <v>1012</v>
          </cell>
          <cell r="X213" t="str">
            <v>1102</v>
          </cell>
          <cell r="Y213">
            <v>3.9</v>
          </cell>
          <cell r="Z213">
            <v>37342</v>
          </cell>
          <cell r="AA213" t="str">
            <v>3076</v>
          </cell>
          <cell r="AB213" t="str">
            <v>1541</v>
          </cell>
          <cell r="AC213" t="str">
            <v>1363</v>
          </cell>
          <cell r="AD213">
            <v>401.47800000000001</v>
          </cell>
          <cell r="AO213" t="str">
            <v>180113</v>
          </cell>
          <cell r="AP213">
            <v>100</v>
          </cell>
          <cell r="AQ213">
            <v>51</v>
          </cell>
          <cell r="AR213">
            <v>5</v>
          </cell>
          <cell r="AT213">
            <v>7.8</v>
          </cell>
          <cell r="AU213">
            <v>2.8</v>
          </cell>
          <cell r="AV213">
            <v>0.56000000000000005</v>
          </cell>
          <cell r="AW213">
            <v>0.7</v>
          </cell>
          <cell r="AX213">
            <v>13924</v>
          </cell>
          <cell r="AY213" t="str">
            <v>903</v>
          </cell>
          <cell r="AZ213" t="str">
            <v>355</v>
          </cell>
          <cell r="BA213" t="str">
            <v>496</v>
          </cell>
          <cell r="BB213">
            <v>1.4</v>
          </cell>
          <cell r="BC213">
            <v>25810</v>
          </cell>
          <cell r="BD213" t="str">
            <v>1728</v>
          </cell>
          <cell r="BE213" t="str">
            <v>789</v>
          </cell>
          <cell r="BF213" t="str">
            <v>942</v>
          </cell>
          <cell r="BG213">
            <v>2.1</v>
          </cell>
          <cell r="BH213">
            <v>36339</v>
          </cell>
          <cell r="BI213" t="str">
            <v>2475</v>
          </cell>
          <cell r="BJ213" t="str">
            <v>1301</v>
          </cell>
          <cell r="BK213" t="str">
            <v>1337</v>
          </cell>
          <cell r="BL213">
            <v>2.8</v>
          </cell>
          <cell r="BM213">
            <v>46189</v>
          </cell>
          <cell r="BN213" t="str">
            <v>3144</v>
          </cell>
          <cell r="BO213" t="str">
            <v>1891</v>
          </cell>
          <cell r="BP213" t="str">
            <v>1683</v>
          </cell>
          <cell r="BQ213">
            <v>228.08099999999999</v>
          </cell>
        </row>
        <row r="214">
          <cell r="B214" t="str">
            <v>180125</v>
          </cell>
          <cell r="C214">
            <v>125</v>
          </cell>
          <cell r="D214">
            <v>51</v>
          </cell>
          <cell r="E214">
            <v>5</v>
          </cell>
          <cell r="F214">
            <v>4.75</v>
          </cell>
          <cell r="G214">
            <v>8.9</v>
          </cell>
          <cell r="H214">
            <v>3.9</v>
          </cell>
          <cell r="I214">
            <v>0.78</v>
          </cell>
          <cell r="J214">
            <v>0.97499999999999998</v>
          </cell>
          <cell r="K214">
            <v>13804</v>
          </cell>
          <cell r="L214">
            <v>972</v>
          </cell>
          <cell r="M214">
            <v>179</v>
          </cell>
          <cell r="N214">
            <v>452</v>
          </cell>
          <cell r="O214">
            <v>1.95</v>
          </cell>
          <cell r="P214">
            <v>23619</v>
          </cell>
          <cell r="Q214">
            <v>1838</v>
          </cell>
          <cell r="R214">
            <v>463</v>
          </cell>
          <cell r="S214">
            <v>847</v>
          </cell>
          <cell r="T214">
            <v>2.9249999999999998</v>
          </cell>
          <cell r="U214">
            <v>30669</v>
          </cell>
          <cell r="V214">
            <v>2599</v>
          </cell>
          <cell r="W214">
            <v>852</v>
          </cell>
          <cell r="X214">
            <v>1183</v>
          </cell>
          <cell r="Y214">
            <v>4.1500000000000004</v>
          </cell>
          <cell r="Z214">
            <v>37492</v>
          </cell>
          <cell r="AA214">
            <v>3405</v>
          </cell>
          <cell r="AB214">
            <v>1492</v>
          </cell>
          <cell r="AC214">
            <v>1524</v>
          </cell>
          <cell r="AD214">
            <v>381.404</v>
          </cell>
          <cell r="AO214" t="str">
            <v>180114</v>
          </cell>
          <cell r="AP214">
            <v>100</v>
          </cell>
          <cell r="AQ214">
            <v>51</v>
          </cell>
          <cell r="AR214">
            <v>5</v>
          </cell>
          <cell r="AS214">
            <v>4.7</v>
          </cell>
          <cell r="AT214">
            <v>7.8</v>
          </cell>
          <cell r="AU214">
            <v>2.8</v>
          </cell>
          <cell r="AV214">
            <v>0.56000000000000005</v>
          </cell>
          <cell r="AW214">
            <v>0.7</v>
          </cell>
          <cell r="AX214">
            <v>14689</v>
          </cell>
          <cell r="AY214">
            <v>983</v>
          </cell>
          <cell r="AZ214">
            <v>281</v>
          </cell>
          <cell r="BA214">
            <v>546</v>
          </cell>
          <cell r="BB214">
            <v>1.4</v>
          </cell>
          <cell r="BC214">
            <v>26525</v>
          </cell>
          <cell r="BD214">
            <v>1877</v>
          </cell>
          <cell r="BE214">
            <v>651</v>
          </cell>
          <cell r="BF214">
            <v>1036</v>
          </cell>
          <cell r="BG214">
            <v>2.1</v>
          </cell>
          <cell r="BH214">
            <v>36339</v>
          </cell>
          <cell r="BI214">
            <v>2682</v>
          </cell>
          <cell r="BJ214">
            <v>1111</v>
          </cell>
          <cell r="BK214">
            <v>1468</v>
          </cell>
          <cell r="BL214">
            <v>3.1</v>
          </cell>
          <cell r="BM214">
            <v>48503</v>
          </cell>
          <cell r="BN214">
            <v>3676</v>
          </cell>
          <cell r="BO214">
            <v>1923</v>
          </cell>
          <cell r="BP214">
            <v>1987</v>
          </cell>
          <cell r="BQ214">
            <v>214.39699999999999</v>
          </cell>
        </row>
        <row r="215">
          <cell r="B215" t="str">
            <v>180126</v>
          </cell>
          <cell r="C215">
            <v>125</v>
          </cell>
          <cell r="D215">
            <v>51</v>
          </cell>
          <cell r="E215">
            <v>6</v>
          </cell>
          <cell r="G215">
            <v>9.4</v>
          </cell>
          <cell r="H215">
            <v>3.4</v>
          </cell>
          <cell r="I215">
            <v>0.56599999999999995</v>
          </cell>
          <cell r="J215">
            <v>0.85</v>
          </cell>
          <cell r="K215">
            <v>17027</v>
          </cell>
          <cell r="L215" t="str">
            <v>859</v>
          </cell>
          <cell r="M215" t="str">
            <v>349</v>
          </cell>
          <cell r="N215" t="str">
            <v>386</v>
          </cell>
          <cell r="O215">
            <v>1.7</v>
          </cell>
          <cell r="P215">
            <v>31514</v>
          </cell>
          <cell r="Q215" t="str">
            <v>1645</v>
          </cell>
          <cell r="R215" t="str">
            <v>770</v>
          </cell>
          <cell r="S215" t="str">
            <v>733</v>
          </cell>
          <cell r="T215">
            <v>2.5499999999999998</v>
          </cell>
          <cell r="U215">
            <v>44307</v>
          </cell>
          <cell r="V215" t="str">
            <v>2358</v>
          </cell>
          <cell r="W215" t="str">
            <v>1264</v>
          </cell>
          <cell r="X215" t="str">
            <v>1039</v>
          </cell>
          <cell r="Y215">
            <v>3.4</v>
          </cell>
          <cell r="Z215">
            <v>56254</v>
          </cell>
          <cell r="AA215" t="str">
            <v>2999</v>
          </cell>
          <cell r="AB215" t="str">
            <v>1832</v>
          </cell>
          <cell r="AC215" t="str">
            <v>1306</v>
          </cell>
          <cell r="AD215">
            <v>481.77300000000002</v>
          </cell>
          <cell r="AO215" t="str">
            <v>180115</v>
          </cell>
          <cell r="AP215">
            <v>100</v>
          </cell>
          <cell r="AQ215">
            <v>51</v>
          </cell>
          <cell r="AR215">
            <v>6</v>
          </cell>
          <cell r="AT215">
            <v>8.1999999999999993</v>
          </cell>
          <cell r="AU215">
            <v>2.2000000000000002</v>
          </cell>
          <cell r="AV215">
            <v>0.36599999999999999</v>
          </cell>
          <cell r="AW215">
            <v>0.55000000000000004</v>
          </cell>
          <cell r="AX215">
            <v>17061</v>
          </cell>
          <cell r="AY215" t="str">
            <v>763</v>
          </cell>
          <cell r="AZ215" t="str">
            <v>424</v>
          </cell>
          <cell r="BA215" t="str">
            <v>411</v>
          </cell>
          <cell r="BB215">
            <v>1.1000000000000001</v>
          </cell>
          <cell r="BC215">
            <v>32937</v>
          </cell>
          <cell r="BD215" t="str">
            <v>1477</v>
          </cell>
          <cell r="BE215" t="str">
            <v>897</v>
          </cell>
          <cell r="BF215" t="str">
            <v>790</v>
          </cell>
          <cell r="BG215">
            <v>1.65</v>
          </cell>
          <cell r="BH215">
            <v>48022</v>
          </cell>
          <cell r="BI215" t="str">
            <v>2143</v>
          </cell>
          <cell r="BJ215" t="str">
            <v>1418</v>
          </cell>
          <cell r="BK215" t="str">
            <v>1139</v>
          </cell>
          <cell r="BL215">
            <v>2.2000000000000002</v>
          </cell>
          <cell r="BM215">
            <v>62711</v>
          </cell>
          <cell r="BN215" t="str">
            <v>2760</v>
          </cell>
          <cell r="BO215" t="str">
            <v>1987</v>
          </cell>
          <cell r="BP215" t="str">
            <v>1457</v>
          </cell>
          <cell r="BQ215">
            <v>273.69799999999998</v>
          </cell>
        </row>
        <row r="216">
          <cell r="B216" t="str">
            <v>180127</v>
          </cell>
          <cell r="C216">
            <v>125</v>
          </cell>
          <cell r="D216">
            <v>51</v>
          </cell>
          <cell r="E216">
            <v>6</v>
          </cell>
          <cell r="F216">
            <v>5.65</v>
          </cell>
          <cell r="G216">
            <v>9.4</v>
          </cell>
          <cell r="H216">
            <v>3.4</v>
          </cell>
          <cell r="I216">
            <v>0.56599999999999995</v>
          </cell>
          <cell r="J216">
            <v>0.85</v>
          </cell>
          <cell r="K216">
            <v>17944</v>
          </cell>
          <cell r="L216">
            <v>931</v>
          </cell>
          <cell r="M216">
            <v>282</v>
          </cell>
          <cell r="N216">
            <v>426</v>
          </cell>
          <cell r="O216">
            <v>1.7</v>
          </cell>
          <cell r="P216">
            <v>32369</v>
          </cell>
          <cell r="Q216">
            <v>1779</v>
          </cell>
          <cell r="R216">
            <v>647</v>
          </cell>
          <cell r="S216">
            <v>806</v>
          </cell>
          <cell r="T216">
            <v>2.5499999999999998</v>
          </cell>
          <cell r="U216">
            <v>44307</v>
          </cell>
          <cell r="V216">
            <v>2544</v>
          </cell>
          <cell r="W216">
            <v>1095</v>
          </cell>
          <cell r="X216">
            <v>1140</v>
          </cell>
          <cell r="Y216">
            <v>3.75</v>
          </cell>
          <cell r="Z216">
            <v>58923</v>
          </cell>
          <cell r="AA216">
            <v>3482</v>
          </cell>
          <cell r="AB216">
            <v>1868</v>
          </cell>
          <cell r="AC216">
            <v>1535</v>
          </cell>
          <cell r="AD216">
            <v>453.7</v>
          </cell>
          <cell r="AO216" t="str">
            <v>180116</v>
          </cell>
          <cell r="AP216">
            <v>100</v>
          </cell>
          <cell r="AQ216">
            <v>51</v>
          </cell>
          <cell r="AR216">
            <v>6</v>
          </cell>
          <cell r="AS216">
            <v>5.6</v>
          </cell>
          <cell r="AT216">
            <v>8.1999999999999993</v>
          </cell>
          <cell r="AU216">
            <v>2.2000000000000002</v>
          </cell>
          <cell r="AV216">
            <v>0.36599999999999999</v>
          </cell>
          <cell r="AW216">
            <v>0.55000000000000004</v>
          </cell>
          <cell r="AX216">
            <v>17753</v>
          </cell>
          <cell r="AY216">
            <v>843</v>
          </cell>
          <cell r="AZ216">
            <v>361</v>
          </cell>
          <cell r="BA216">
            <v>461</v>
          </cell>
          <cell r="BB216">
            <v>1.1000000000000001</v>
          </cell>
          <cell r="BC216">
            <v>33589</v>
          </cell>
          <cell r="BD216">
            <v>1629</v>
          </cell>
          <cell r="BE216">
            <v>778</v>
          </cell>
          <cell r="BF216">
            <v>885</v>
          </cell>
          <cell r="BG216">
            <v>1.65</v>
          </cell>
          <cell r="BH216">
            <v>48022</v>
          </cell>
          <cell r="BI216">
            <v>2358</v>
          </cell>
          <cell r="BJ216">
            <v>1253</v>
          </cell>
          <cell r="BK216">
            <v>1273</v>
          </cell>
          <cell r="BL216">
            <v>2.6</v>
          </cell>
          <cell r="BM216">
            <v>71153</v>
          </cell>
          <cell r="BN216">
            <v>3483</v>
          </cell>
          <cell r="BO216">
            <v>2207</v>
          </cell>
          <cell r="BP216">
            <v>1858</v>
          </cell>
          <cell r="BQ216">
            <v>255.45099999999999</v>
          </cell>
        </row>
        <row r="217">
          <cell r="B217" t="str">
            <v>180128</v>
          </cell>
          <cell r="C217">
            <v>125</v>
          </cell>
          <cell r="D217">
            <v>61</v>
          </cell>
          <cell r="E217">
            <v>5</v>
          </cell>
          <cell r="G217">
            <v>9</v>
          </cell>
          <cell r="H217">
            <v>4</v>
          </cell>
          <cell r="I217">
            <v>0.8</v>
          </cell>
          <cell r="J217">
            <v>1</v>
          </cell>
          <cell r="K217">
            <v>14615</v>
          </cell>
          <cell r="L217" t="str">
            <v>930</v>
          </cell>
          <cell r="M217" t="str">
            <v>220</v>
          </cell>
          <cell r="N217" t="str">
            <v>500</v>
          </cell>
          <cell r="O217">
            <v>2</v>
          </cell>
          <cell r="P217">
            <v>25526</v>
          </cell>
          <cell r="Q217" t="str">
            <v>1758</v>
          </cell>
          <cell r="R217" t="str">
            <v>542</v>
          </cell>
          <cell r="S217" t="str">
            <v>938</v>
          </cell>
          <cell r="T217">
            <v>3</v>
          </cell>
          <cell r="U217">
            <v>33965</v>
          </cell>
          <cell r="V217" t="str">
            <v>2485</v>
          </cell>
          <cell r="W217" t="str">
            <v>965</v>
          </cell>
          <cell r="X217" t="str">
            <v>1312</v>
          </cell>
          <cell r="Y217">
            <v>4</v>
          </cell>
          <cell r="Z217">
            <v>41170</v>
          </cell>
          <cell r="AA217" t="str">
            <v>3111</v>
          </cell>
          <cell r="AB217" t="str">
            <v>1489</v>
          </cell>
          <cell r="AC217" t="str">
            <v>1624</v>
          </cell>
          <cell r="AD217">
            <v>366.95299999999997</v>
          </cell>
          <cell r="AO217" t="str">
            <v>190001</v>
          </cell>
          <cell r="AP217">
            <v>100</v>
          </cell>
          <cell r="AQ217">
            <v>51</v>
          </cell>
          <cell r="AR217">
            <v>7</v>
          </cell>
          <cell r="AS217">
            <v>6.55</v>
          </cell>
          <cell r="AT217">
            <v>9.1999999999999993</v>
          </cell>
          <cell r="AU217">
            <v>2.2000000000000002</v>
          </cell>
          <cell r="AV217">
            <v>0.314</v>
          </cell>
          <cell r="AW217">
            <v>0.55000000000000004</v>
          </cell>
          <cell r="AX217">
            <v>27374</v>
          </cell>
          <cell r="AY217" t="str">
            <v>950</v>
          </cell>
          <cell r="AZ217" t="str">
            <v>457</v>
          </cell>
          <cell r="BA217" t="str">
            <v>516</v>
          </cell>
          <cell r="BB217">
            <v>1.1000000000000001</v>
          </cell>
          <cell r="BC217">
            <v>52454</v>
          </cell>
          <cell r="BD217" t="str">
            <v>1843</v>
          </cell>
          <cell r="BE217" t="str">
            <v>972</v>
          </cell>
          <cell r="BF217" t="str">
            <v>996</v>
          </cell>
          <cell r="BG217">
            <v>1.65</v>
          </cell>
          <cell r="BH217">
            <v>75840</v>
          </cell>
          <cell r="BI217" t="str">
            <v>2679</v>
          </cell>
          <cell r="BJ217" t="str">
            <v>1543</v>
          </cell>
          <cell r="BK217" t="str">
            <v>1439</v>
          </cell>
          <cell r="BL217">
            <v>2.65</v>
          </cell>
          <cell r="BM217">
            <v>115982</v>
          </cell>
          <cell r="BN217" t="str">
            <v>4053</v>
          </cell>
          <cell r="BO217" t="str">
            <v>2729</v>
          </cell>
          <cell r="BP217" t="str">
            <v>2152</v>
          </cell>
          <cell r="BQ217">
            <v>298.78699999999998</v>
          </cell>
        </row>
        <row r="218">
          <cell r="B218" t="str">
            <v>180129</v>
          </cell>
          <cell r="C218">
            <v>125</v>
          </cell>
          <cell r="D218">
            <v>61</v>
          </cell>
          <cell r="E218">
            <v>5</v>
          </cell>
          <cell r="F218">
            <v>4.75</v>
          </cell>
          <cell r="G218">
            <v>9</v>
          </cell>
          <cell r="H218">
            <v>4</v>
          </cell>
          <cell r="I218">
            <v>0.8</v>
          </cell>
          <cell r="J218">
            <v>1</v>
          </cell>
          <cell r="K218">
            <v>15455</v>
          </cell>
          <cell r="L218">
            <v>990</v>
          </cell>
          <cell r="M218">
            <v>155</v>
          </cell>
          <cell r="N218">
            <v>538</v>
          </cell>
          <cell r="O218">
            <v>2</v>
          </cell>
          <cell r="P218">
            <v>26305</v>
          </cell>
          <cell r="Q218">
            <v>1869</v>
          </cell>
          <cell r="R218">
            <v>421</v>
          </cell>
          <cell r="S218">
            <v>1007</v>
          </cell>
          <cell r="T218">
            <v>3</v>
          </cell>
          <cell r="U218">
            <v>33965</v>
          </cell>
          <cell r="V218">
            <v>2637</v>
          </cell>
          <cell r="W218">
            <v>799</v>
          </cell>
          <cell r="X218">
            <v>1407</v>
          </cell>
          <cell r="Y218">
            <v>4.25</v>
          </cell>
          <cell r="Z218">
            <v>41217</v>
          </cell>
          <cell r="AA218">
            <v>3439</v>
          </cell>
          <cell r="AB218">
            <v>1428</v>
          </cell>
          <cell r="AC218">
            <v>1811</v>
          </cell>
          <cell r="AD218">
            <v>348.60500000000002</v>
          </cell>
          <cell r="AO218" t="str">
            <v>180101</v>
          </cell>
          <cell r="AP218">
            <v>90</v>
          </cell>
          <cell r="AQ218">
            <v>46</v>
          </cell>
          <cell r="AR218">
            <v>2.5</v>
          </cell>
          <cell r="AT218">
            <v>5.7</v>
          </cell>
          <cell r="AU218">
            <v>3.2</v>
          </cell>
          <cell r="AV218">
            <v>1.28</v>
          </cell>
          <cell r="AW218">
            <v>0.8</v>
          </cell>
          <cell r="AX218">
            <v>4232</v>
          </cell>
          <cell r="AY218" t="str">
            <v>886</v>
          </cell>
          <cell r="AZ218" t="str">
            <v>2</v>
          </cell>
          <cell r="BA218" t="str">
            <v>509</v>
          </cell>
          <cell r="BB218">
            <v>1.6</v>
          </cell>
          <cell r="BC218">
            <v>6585</v>
          </cell>
          <cell r="BD218" t="str">
            <v>1646</v>
          </cell>
          <cell r="BE218" t="str">
            <v>130</v>
          </cell>
          <cell r="BF218" t="str">
            <v>938</v>
          </cell>
          <cell r="BG218">
            <v>2.4</v>
          </cell>
          <cell r="BH218">
            <v>7684</v>
          </cell>
          <cell r="BI218" t="str">
            <v>2280</v>
          </cell>
          <cell r="BJ218" t="str">
            <v>385</v>
          </cell>
          <cell r="BK218" t="str">
            <v>1286</v>
          </cell>
          <cell r="BL218">
            <v>3.2</v>
          </cell>
          <cell r="BM218">
            <v>8157</v>
          </cell>
          <cell r="BN218" t="str">
            <v>2787</v>
          </cell>
          <cell r="BO218" t="str">
            <v>766</v>
          </cell>
          <cell r="BP218" t="str">
            <v>1553</v>
          </cell>
          <cell r="BQ218">
            <v>92.230999999999995</v>
          </cell>
        </row>
        <row r="219">
          <cell r="B219" t="str">
            <v>180130</v>
          </cell>
          <cell r="C219">
            <v>125</v>
          </cell>
          <cell r="D219">
            <v>61</v>
          </cell>
          <cell r="E219">
            <v>6</v>
          </cell>
          <cell r="G219">
            <v>9.6</v>
          </cell>
          <cell r="H219">
            <v>3.6</v>
          </cell>
          <cell r="I219">
            <v>0.6</v>
          </cell>
          <cell r="J219">
            <v>0.9</v>
          </cell>
          <cell r="K219">
            <v>19789</v>
          </cell>
          <cell r="L219" t="str">
            <v>908</v>
          </cell>
          <cell r="M219" t="str">
            <v>334</v>
          </cell>
          <cell r="N219" t="str">
            <v>481</v>
          </cell>
          <cell r="O219">
            <v>1.8</v>
          </cell>
          <cell r="P219">
            <v>36336</v>
          </cell>
          <cell r="Q219" t="str">
            <v>1734</v>
          </cell>
          <cell r="R219" t="str">
            <v>749</v>
          </cell>
          <cell r="S219" t="str">
            <v>911</v>
          </cell>
          <cell r="T219">
            <v>2.7</v>
          </cell>
          <cell r="U219">
            <v>50722</v>
          </cell>
          <cell r="V219" t="str">
            <v>2479</v>
          </cell>
          <cell r="W219" t="str">
            <v>1247</v>
          </cell>
          <cell r="X219" t="str">
            <v>1290</v>
          </cell>
          <cell r="Y219">
            <v>3.6</v>
          </cell>
          <cell r="Z219">
            <v>64028</v>
          </cell>
          <cell r="AA219" t="str">
            <v>3141</v>
          </cell>
          <cell r="AB219" t="str">
            <v>1827</v>
          </cell>
          <cell r="AC219" t="str">
            <v>1619</v>
          </cell>
          <cell r="AD219">
            <v>440.34300000000002</v>
          </cell>
          <cell r="AO219" t="str">
            <v>180102</v>
          </cell>
          <cell r="AP219">
            <v>90</v>
          </cell>
          <cell r="AQ219">
            <v>46</v>
          </cell>
          <cell r="AR219">
            <v>3.5</v>
          </cell>
          <cell r="AT219">
            <v>6</v>
          </cell>
          <cell r="AU219">
            <v>2.5</v>
          </cell>
          <cell r="AV219">
            <v>0.71399999999999997</v>
          </cell>
          <cell r="AW219">
            <v>0.625</v>
          </cell>
          <cell r="AX219">
            <v>5836</v>
          </cell>
          <cell r="AY219" t="str">
            <v>756</v>
          </cell>
          <cell r="AZ219" t="str">
            <v>216</v>
          </cell>
          <cell r="BA219" t="str">
            <v>421</v>
          </cell>
          <cell r="BB219">
            <v>1.25</v>
          </cell>
          <cell r="BC219">
            <v>10416</v>
          </cell>
          <cell r="BD219" t="str">
            <v>1434</v>
          </cell>
          <cell r="BE219" t="str">
            <v>509</v>
          </cell>
          <cell r="BF219" t="str">
            <v>792</v>
          </cell>
          <cell r="BG219">
            <v>1.875</v>
          </cell>
          <cell r="BH219">
            <v>14161</v>
          </cell>
          <cell r="BI219" t="str">
            <v>2035</v>
          </cell>
          <cell r="BJ219" t="str">
            <v>879</v>
          </cell>
          <cell r="BK219" t="str">
            <v>1114</v>
          </cell>
          <cell r="BL219">
            <v>2.5</v>
          </cell>
          <cell r="BM219">
            <v>17487</v>
          </cell>
          <cell r="BN219" t="str">
            <v>2560</v>
          </cell>
          <cell r="BO219" t="str">
            <v>1326</v>
          </cell>
          <cell r="BP219" t="str">
            <v>1387</v>
          </cell>
          <cell r="BQ219">
            <v>129.124</v>
          </cell>
        </row>
        <row r="220">
          <cell r="B220" t="str">
            <v>180131</v>
          </cell>
          <cell r="C220">
            <v>125</v>
          </cell>
          <cell r="D220">
            <v>61</v>
          </cell>
          <cell r="E220">
            <v>6</v>
          </cell>
          <cell r="F220">
            <v>5.6</v>
          </cell>
          <cell r="G220">
            <v>9.6</v>
          </cell>
          <cell r="H220">
            <v>3.6</v>
          </cell>
          <cell r="I220">
            <v>0.6</v>
          </cell>
          <cell r="J220">
            <v>0.9</v>
          </cell>
          <cell r="K220">
            <v>21079</v>
          </cell>
          <cell r="L220">
            <v>996</v>
          </cell>
          <cell r="M220">
            <v>249</v>
          </cell>
          <cell r="N220">
            <v>535</v>
          </cell>
          <cell r="O220">
            <v>1.8</v>
          </cell>
          <cell r="P220">
            <v>37539</v>
          </cell>
          <cell r="Q220">
            <v>1897</v>
          </cell>
          <cell r="R220">
            <v>592</v>
          </cell>
          <cell r="S220">
            <v>1011</v>
          </cell>
          <cell r="T220">
            <v>2.7</v>
          </cell>
          <cell r="U220">
            <v>50722</v>
          </cell>
          <cell r="V220">
            <v>2703</v>
          </cell>
          <cell r="W220">
            <v>1031</v>
          </cell>
          <cell r="X220">
            <v>1429</v>
          </cell>
          <cell r="Y220">
            <v>4</v>
          </cell>
          <cell r="Z220">
            <v>66696</v>
          </cell>
          <cell r="AA220">
            <v>3701</v>
          </cell>
          <cell r="AB220">
            <v>1831</v>
          </cell>
          <cell r="AC220">
            <v>1929</v>
          </cell>
          <cell r="AD220">
            <v>410.98700000000002</v>
          </cell>
          <cell r="AO220" t="str">
            <v>180103</v>
          </cell>
          <cell r="AP220">
            <v>90</v>
          </cell>
          <cell r="AQ220">
            <v>46</v>
          </cell>
          <cell r="AR220">
            <v>5</v>
          </cell>
          <cell r="AT220">
            <v>7</v>
          </cell>
          <cell r="AU220">
            <v>2</v>
          </cell>
          <cell r="AV220">
            <v>0.4</v>
          </cell>
          <cell r="AW220">
            <v>0.5</v>
          </cell>
          <cell r="AX220">
            <v>11267</v>
          </cell>
          <cell r="AY220" t="str">
            <v>728</v>
          </cell>
          <cell r="AZ220" t="str">
            <v>382</v>
          </cell>
          <cell r="BA220" t="str">
            <v>394</v>
          </cell>
          <cell r="BB220">
            <v>1</v>
          </cell>
          <cell r="BC220">
            <v>21617</v>
          </cell>
          <cell r="BD220" t="str">
            <v>1406</v>
          </cell>
          <cell r="BE220" t="str">
            <v>814</v>
          </cell>
          <cell r="BF220" t="str">
            <v>757</v>
          </cell>
          <cell r="BG220">
            <v>1.5</v>
          </cell>
          <cell r="BH220">
            <v>31354</v>
          </cell>
          <cell r="BI220" t="str">
            <v>2035</v>
          </cell>
          <cell r="BJ220" t="str">
            <v>1295</v>
          </cell>
          <cell r="BK220" t="str">
            <v>1088</v>
          </cell>
          <cell r="BL220">
            <v>2</v>
          </cell>
          <cell r="BM220">
            <v>40786</v>
          </cell>
          <cell r="BN220" t="str">
            <v>2615</v>
          </cell>
          <cell r="BO220" t="str">
            <v>1826</v>
          </cell>
          <cell r="BP220" t="str">
            <v>1387</v>
          </cell>
          <cell r="BQ220">
            <v>184.46299999999999</v>
          </cell>
        </row>
        <row r="221">
          <cell r="B221" t="str">
            <v>190002</v>
          </cell>
          <cell r="C221">
            <v>125</v>
          </cell>
          <cell r="D221">
            <v>61</v>
          </cell>
          <cell r="E221">
            <v>8</v>
          </cell>
          <cell r="F221">
            <v>7.5</v>
          </cell>
          <cell r="G221">
            <v>10.9</v>
          </cell>
          <cell r="H221">
            <v>2.9</v>
          </cell>
          <cell r="I221">
            <v>0.36199999999999999</v>
          </cell>
          <cell r="J221">
            <v>0.72499999999999998</v>
          </cell>
          <cell r="K221">
            <v>34434</v>
          </cell>
          <cell r="L221" t="str">
            <v>937</v>
          </cell>
          <cell r="M221" t="str">
            <v>415</v>
          </cell>
          <cell r="N221" t="str">
            <v>492</v>
          </cell>
          <cell r="O221">
            <v>1.45</v>
          </cell>
          <cell r="P221">
            <v>65305</v>
          </cell>
          <cell r="Q221" t="str">
            <v>1812</v>
          </cell>
          <cell r="R221" t="str">
            <v>893</v>
          </cell>
          <cell r="S221" t="str">
            <v>945</v>
          </cell>
          <cell r="T221">
            <v>2.1749999999999998</v>
          </cell>
          <cell r="U221">
            <v>93577</v>
          </cell>
          <cell r="V221" t="str">
            <v>2625</v>
          </cell>
          <cell r="W221" t="str">
            <v>1432</v>
          </cell>
          <cell r="X221" t="str">
            <v>1359</v>
          </cell>
          <cell r="Y221">
            <v>3.4</v>
          </cell>
          <cell r="Z221">
            <v>138144</v>
          </cell>
          <cell r="AA221" t="str">
            <v>3856</v>
          </cell>
          <cell r="AB221" t="str">
            <v>2486</v>
          </cell>
          <cell r="AC221" t="str">
            <v>1972</v>
          </cell>
          <cell r="AD221">
            <v>550.42899999999997</v>
          </cell>
          <cell r="AO221" t="str">
            <v>180104</v>
          </cell>
          <cell r="AP221">
            <v>90</v>
          </cell>
          <cell r="AQ221">
            <v>46</v>
          </cell>
          <cell r="AR221">
            <v>5</v>
          </cell>
          <cell r="AS221">
            <v>4.7</v>
          </cell>
          <cell r="AT221">
            <v>7</v>
          </cell>
          <cell r="AU221">
            <v>2</v>
          </cell>
          <cell r="AV221">
            <v>0.4</v>
          </cell>
          <cell r="AW221">
            <v>0.5</v>
          </cell>
          <cell r="AX221">
            <v>11713</v>
          </cell>
          <cell r="AY221">
            <v>796</v>
          </cell>
          <cell r="AZ221">
            <v>327</v>
          </cell>
          <cell r="BA221">
            <v>437</v>
          </cell>
          <cell r="BB221">
            <v>1</v>
          </cell>
          <cell r="BC221">
            <v>22035</v>
          </cell>
          <cell r="BD221">
            <v>1535</v>
          </cell>
          <cell r="BE221">
            <v>712</v>
          </cell>
          <cell r="BF221">
            <v>837</v>
          </cell>
          <cell r="BG221">
            <v>1.5</v>
          </cell>
          <cell r="BH221">
            <v>31354</v>
          </cell>
          <cell r="BI221">
            <v>2217</v>
          </cell>
          <cell r="BJ221">
            <v>1153</v>
          </cell>
          <cell r="BK221">
            <v>1201</v>
          </cell>
          <cell r="BL221">
            <v>2.2999999999999998</v>
          </cell>
          <cell r="BM221">
            <v>45141</v>
          </cell>
          <cell r="BN221">
            <v>3188</v>
          </cell>
          <cell r="BO221">
            <v>1979</v>
          </cell>
          <cell r="BP221">
            <v>1707</v>
          </cell>
          <cell r="BQ221">
            <v>173.39500000000001</v>
          </cell>
        </row>
        <row r="222">
          <cell r="B222" t="str">
            <v>180132</v>
          </cell>
          <cell r="C222">
            <v>125</v>
          </cell>
          <cell r="D222">
            <v>64</v>
          </cell>
          <cell r="E222">
            <v>3.5</v>
          </cell>
          <cell r="G222">
            <v>8</v>
          </cell>
          <cell r="H222">
            <v>4.5</v>
          </cell>
          <cell r="I222">
            <v>1.2849999999999999</v>
          </cell>
          <cell r="J222">
            <v>1.125</v>
          </cell>
          <cell r="K222">
            <v>8514</v>
          </cell>
          <cell r="L222" t="str">
            <v>907</v>
          </cell>
          <cell r="M222" t="str">
            <v>0</v>
          </cell>
          <cell r="N222" t="str">
            <v>522</v>
          </cell>
          <cell r="O222">
            <v>2.25</v>
          </cell>
          <cell r="P222">
            <v>13231</v>
          </cell>
          <cell r="Q222" t="str">
            <v>1684</v>
          </cell>
          <cell r="R222" t="str">
            <v>129</v>
          </cell>
          <cell r="S222" t="str">
            <v>961</v>
          </cell>
          <cell r="T222">
            <v>3.375</v>
          </cell>
          <cell r="U222">
            <v>15416</v>
          </cell>
          <cell r="V222" t="str">
            <v>2331</v>
          </cell>
          <cell r="W222" t="str">
            <v>388</v>
          </cell>
          <cell r="X222" t="str">
            <v>1318</v>
          </cell>
          <cell r="Y222">
            <v>4.5</v>
          </cell>
          <cell r="Z222">
            <v>16335</v>
          </cell>
          <cell r="AA222" t="str">
            <v>2849</v>
          </cell>
          <cell r="AB222" t="str">
            <v>777</v>
          </cell>
          <cell r="AC222" t="str">
            <v>1591</v>
          </cell>
          <cell r="AD222">
            <v>248.77500000000001</v>
          </cell>
          <cell r="AO222" t="str">
            <v>180105</v>
          </cell>
          <cell r="AP222">
            <v>100</v>
          </cell>
          <cell r="AQ222">
            <v>41</v>
          </cell>
          <cell r="AR222">
            <v>4</v>
          </cell>
          <cell r="AT222">
            <v>7.2</v>
          </cell>
          <cell r="AU222">
            <v>3.2</v>
          </cell>
          <cell r="AV222">
            <v>0.8</v>
          </cell>
          <cell r="AW222">
            <v>0.8</v>
          </cell>
          <cell r="AX222">
            <v>8715</v>
          </cell>
          <cell r="AY222" t="str">
            <v>944</v>
          </cell>
          <cell r="AZ222" t="str">
            <v>238</v>
          </cell>
          <cell r="BA222" t="str">
            <v>437</v>
          </cell>
          <cell r="BB222">
            <v>1.6</v>
          </cell>
          <cell r="BC222">
            <v>15219</v>
          </cell>
          <cell r="BD222" t="str">
            <v>1788</v>
          </cell>
          <cell r="BE222" t="str">
            <v>577</v>
          </cell>
          <cell r="BF222" t="str">
            <v>818</v>
          </cell>
          <cell r="BG222">
            <v>2.4</v>
          </cell>
          <cell r="BH222">
            <v>20251</v>
          </cell>
          <cell r="BI222" t="str">
            <v>2530</v>
          </cell>
          <cell r="BJ222" t="str">
            <v>1017</v>
          </cell>
          <cell r="BK222" t="str">
            <v>1144</v>
          </cell>
          <cell r="BL222">
            <v>3.2</v>
          </cell>
          <cell r="BM222">
            <v>24547</v>
          </cell>
          <cell r="BN222" t="str">
            <v>3172</v>
          </cell>
          <cell r="BO222" t="str">
            <v>1557</v>
          </cell>
          <cell r="BP222" t="str">
            <v>1414</v>
          </cell>
          <cell r="BQ222">
            <v>205.15299999999999</v>
          </cell>
        </row>
        <row r="223">
          <cell r="B223" t="str">
            <v>180133</v>
          </cell>
          <cell r="C223">
            <v>125</v>
          </cell>
          <cell r="D223">
            <v>64</v>
          </cell>
          <cell r="E223">
            <v>5</v>
          </cell>
          <cell r="G223">
            <v>8.5</v>
          </cell>
          <cell r="H223">
            <v>3.5</v>
          </cell>
          <cell r="I223">
            <v>0.7</v>
          </cell>
          <cell r="J223">
            <v>0.875</v>
          </cell>
          <cell r="K223">
            <v>12238</v>
          </cell>
          <cell r="L223" t="str">
            <v>778</v>
          </cell>
          <cell r="M223" t="str">
            <v>229</v>
          </cell>
          <cell r="N223" t="str">
            <v>433</v>
          </cell>
          <cell r="O223">
            <v>1.75</v>
          </cell>
          <cell r="P223">
            <v>21924</v>
          </cell>
          <cell r="Q223" t="str">
            <v>1477</v>
          </cell>
          <cell r="R223" t="str">
            <v>537</v>
          </cell>
          <cell r="S223" t="str">
            <v>816</v>
          </cell>
          <cell r="T223">
            <v>2.625</v>
          </cell>
          <cell r="U223">
            <v>29908</v>
          </cell>
          <cell r="V223" t="str">
            <v>2099</v>
          </cell>
          <cell r="W223" t="str">
            <v>923</v>
          </cell>
          <cell r="X223" t="str">
            <v>1149</v>
          </cell>
          <cell r="Y223">
            <v>3.5</v>
          </cell>
          <cell r="Z223">
            <v>37041</v>
          </cell>
          <cell r="AA223" t="str">
            <v>2641</v>
          </cell>
          <cell r="AB223" t="str">
            <v>1387</v>
          </cell>
          <cell r="AC223" t="str">
            <v>1432</v>
          </cell>
          <cell r="AD223">
            <v>355.39299999999997</v>
          </cell>
          <cell r="AO223" t="str">
            <v>180106</v>
          </cell>
          <cell r="AP223">
            <v>100</v>
          </cell>
          <cell r="AQ223">
            <v>41</v>
          </cell>
          <cell r="AR223">
            <v>4</v>
          </cell>
          <cell r="AS223">
            <v>3.8</v>
          </cell>
          <cell r="AT223">
            <v>7.2</v>
          </cell>
          <cell r="AU223">
            <v>3.2</v>
          </cell>
          <cell r="AV223">
            <v>0.8</v>
          </cell>
          <cell r="AW223">
            <v>0.8</v>
          </cell>
          <cell r="AX223">
            <v>9215</v>
          </cell>
          <cell r="AY223">
            <v>1004</v>
          </cell>
          <cell r="AZ223">
            <v>173</v>
          </cell>
          <cell r="BA223">
            <v>470</v>
          </cell>
          <cell r="BB223">
            <v>1.6</v>
          </cell>
          <cell r="BC223">
            <v>15683</v>
          </cell>
          <cell r="BD223">
            <v>1898</v>
          </cell>
          <cell r="BE223">
            <v>457</v>
          </cell>
          <cell r="BF223">
            <v>880</v>
          </cell>
          <cell r="BG223">
            <v>2.4</v>
          </cell>
          <cell r="BH223">
            <v>20251</v>
          </cell>
          <cell r="BI223">
            <v>2681</v>
          </cell>
          <cell r="BJ223">
            <v>851</v>
          </cell>
          <cell r="BK223">
            <v>1228</v>
          </cell>
          <cell r="BL223">
            <v>3.4</v>
          </cell>
          <cell r="BM223">
            <v>24574</v>
          </cell>
          <cell r="BN223">
            <v>3503</v>
          </cell>
          <cell r="BO223">
            <v>1501</v>
          </cell>
          <cell r="BP223">
            <v>1577</v>
          </cell>
          <cell r="BQ223">
            <v>194.89599999999999</v>
          </cell>
        </row>
        <row r="224">
          <cell r="B224" t="str">
            <v>180134</v>
          </cell>
          <cell r="C224">
            <v>125</v>
          </cell>
          <cell r="D224">
            <v>64</v>
          </cell>
          <cell r="E224">
            <v>5</v>
          </cell>
          <cell r="F224">
            <v>4.7</v>
          </cell>
          <cell r="G224">
            <v>8.5</v>
          </cell>
          <cell r="H224">
            <v>3.5</v>
          </cell>
          <cell r="I224">
            <v>0.7</v>
          </cell>
          <cell r="J224">
            <v>0.875</v>
          </cell>
          <cell r="K224">
            <v>13031</v>
          </cell>
          <cell r="L224">
            <v>842</v>
          </cell>
          <cell r="M224">
            <v>163</v>
          </cell>
          <cell r="N224">
            <v>475</v>
          </cell>
          <cell r="O224">
            <v>1.75</v>
          </cell>
          <cell r="P224">
            <v>22661</v>
          </cell>
          <cell r="Q224">
            <v>1596</v>
          </cell>
          <cell r="R224">
            <v>415</v>
          </cell>
          <cell r="S224">
            <v>893</v>
          </cell>
          <cell r="T224">
            <v>2.625</v>
          </cell>
          <cell r="U224">
            <v>29908</v>
          </cell>
          <cell r="V224">
            <v>2262</v>
          </cell>
          <cell r="W224">
            <v>754</v>
          </cell>
          <cell r="X224">
            <v>1254</v>
          </cell>
          <cell r="Y224">
            <v>3.8</v>
          </cell>
          <cell r="Z224">
            <v>37673</v>
          </cell>
          <cell r="AA224">
            <v>3017</v>
          </cell>
          <cell r="AB224">
            <v>1350</v>
          </cell>
          <cell r="AC224">
            <v>1651</v>
          </cell>
          <cell r="AD224">
            <v>334.06900000000002</v>
          </cell>
          <cell r="AO224" t="str">
            <v>180107</v>
          </cell>
          <cell r="AP224">
            <v>100</v>
          </cell>
          <cell r="AQ224">
            <v>41</v>
          </cell>
          <cell r="AR224">
            <v>5</v>
          </cell>
          <cell r="AT224">
            <v>7.75</v>
          </cell>
          <cell r="AU224">
            <v>2.75</v>
          </cell>
          <cell r="AV224">
            <v>0.55000000000000004</v>
          </cell>
          <cell r="AW224">
            <v>0.68700000000000006</v>
          </cell>
          <cell r="AX224">
            <v>12345</v>
          </cell>
          <cell r="AY224" t="str">
            <v>896</v>
          </cell>
          <cell r="AZ224" t="str">
            <v>374</v>
          </cell>
          <cell r="BA224" t="str">
            <v>404</v>
          </cell>
          <cell r="BB224">
            <v>1.375</v>
          </cell>
          <cell r="BC224">
            <v>22937</v>
          </cell>
          <cell r="BD224" t="str">
            <v>1717</v>
          </cell>
          <cell r="BE224" t="str">
            <v>823</v>
          </cell>
          <cell r="BF224" t="str">
            <v>767</v>
          </cell>
          <cell r="BG224">
            <v>2.0619999999999998</v>
          </cell>
          <cell r="BH224">
            <v>32361</v>
          </cell>
          <cell r="BI224" t="str">
            <v>2464</v>
          </cell>
          <cell r="BJ224" t="str">
            <v>1346</v>
          </cell>
          <cell r="BK224" t="str">
            <v>1089</v>
          </cell>
          <cell r="BL224">
            <v>2.75</v>
          </cell>
          <cell r="BM224">
            <v>41201</v>
          </cell>
          <cell r="BN224" t="str">
            <v>3136</v>
          </cell>
          <cell r="BO224" t="str">
            <v>1944</v>
          </cell>
          <cell r="BP224" t="str">
            <v>1370</v>
          </cell>
          <cell r="BQ224">
            <v>256.44099999999997</v>
          </cell>
        </row>
        <row r="225">
          <cell r="B225" t="str">
            <v>180135</v>
          </cell>
          <cell r="C225">
            <v>125</v>
          </cell>
          <cell r="D225">
            <v>64</v>
          </cell>
          <cell r="E225">
            <v>6</v>
          </cell>
          <cell r="G225">
            <v>9.6</v>
          </cell>
          <cell r="H225">
            <v>3.6</v>
          </cell>
          <cell r="I225">
            <v>0.6</v>
          </cell>
          <cell r="J225">
            <v>0.9</v>
          </cell>
          <cell r="K225">
            <v>20348</v>
          </cell>
          <cell r="L225" t="str">
            <v>912</v>
          </cell>
          <cell r="M225" t="str">
            <v>331</v>
          </cell>
          <cell r="N225" t="str">
            <v>504</v>
          </cell>
          <cell r="O225">
            <v>1.8</v>
          </cell>
          <cell r="P225">
            <v>37362</v>
          </cell>
          <cell r="Q225" t="str">
            <v>1741</v>
          </cell>
          <cell r="R225" t="str">
            <v>746</v>
          </cell>
          <cell r="S225" t="str">
            <v>955</v>
          </cell>
          <cell r="T225">
            <v>2.7</v>
          </cell>
          <cell r="U225">
            <v>52155</v>
          </cell>
          <cell r="V225" t="str">
            <v>2487</v>
          </cell>
          <cell r="W225" t="str">
            <v>1243</v>
          </cell>
          <cell r="X225" t="str">
            <v>1352</v>
          </cell>
          <cell r="Y225">
            <v>3.6</v>
          </cell>
          <cell r="Z225">
            <v>65836</v>
          </cell>
          <cell r="AA225" t="str">
            <v>3150</v>
          </cell>
          <cell r="AB225" t="str">
            <v>1823</v>
          </cell>
          <cell r="AC225" t="str">
            <v>1697</v>
          </cell>
          <cell r="AD225">
            <v>426.471</v>
          </cell>
          <cell r="AO225" t="str">
            <v>180108</v>
          </cell>
          <cell r="AP225">
            <v>100</v>
          </cell>
          <cell r="AQ225">
            <v>41</v>
          </cell>
          <cell r="AR225">
            <v>5</v>
          </cell>
          <cell r="AS225">
            <v>4.7</v>
          </cell>
          <cell r="AT225">
            <v>7.75</v>
          </cell>
          <cell r="AU225">
            <v>2.75</v>
          </cell>
          <cell r="AV225">
            <v>0.55000000000000004</v>
          </cell>
          <cell r="AW225">
            <v>0.68700000000000006</v>
          </cell>
          <cell r="AX225">
            <v>13013</v>
          </cell>
          <cell r="AY225">
            <v>973</v>
          </cell>
          <cell r="AZ225">
            <v>303</v>
          </cell>
          <cell r="BA225">
            <v>446</v>
          </cell>
          <cell r="BB225">
            <v>1.375</v>
          </cell>
          <cell r="BC225">
            <v>23561</v>
          </cell>
          <cell r="BD225">
            <v>1862</v>
          </cell>
          <cell r="BE225">
            <v>691</v>
          </cell>
          <cell r="BF225">
            <v>846</v>
          </cell>
          <cell r="BG225">
            <v>2.0619999999999998</v>
          </cell>
          <cell r="BH225">
            <v>32361</v>
          </cell>
          <cell r="BI225">
            <v>2665</v>
          </cell>
          <cell r="BJ225">
            <v>1164</v>
          </cell>
          <cell r="BK225">
            <v>1198</v>
          </cell>
          <cell r="BL225">
            <v>3.05</v>
          </cell>
          <cell r="BM225">
            <v>43381</v>
          </cell>
          <cell r="BN225">
            <v>3669</v>
          </cell>
          <cell r="BO225">
            <v>1933</v>
          </cell>
          <cell r="BP225">
            <v>1622</v>
          </cell>
          <cell r="BQ225">
            <v>241.05500000000001</v>
          </cell>
        </row>
        <row r="226">
          <cell r="B226" t="str">
            <v>180136</v>
          </cell>
          <cell r="C226">
            <v>125</v>
          </cell>
          <cell r="D226">
            <v>64</v>
          </cell>
          <cell r="E226">
            <v>6</v>
          </cell>
          <cell r="F226">
            <v>5.6</v>
          </cell>
          <cell r="G226">
            <v>9.6</v>
          </cell>
          <cell r="H226">
            <v>3.6</v>
          </cell>
          <cell r="I226">
            <v>0.6</v>
          </cell>
          <cell r="J226">
            <v>0.9</v>
          </cell>
          <cell r="K226">
            <v>21674</v>
          </cell>
          <cell r="L226">
            <v>1000</v>
          </cell>
          <cell r="M226">
            <v>246</v>
          </cell>
          <cell r="N226">
            <v>560</v>
          </cell>
          <cell r="O226">
            <v>1.8</v>
          </cell>
          <cell r="P226">
            <v>38599</v>
          </cell>
          <cell r="Q226">
            <v>1905</v>
          </cell>
          <cell r="R226">
            <v>587</v>
          </cell>
          <cell r="S226">
            <v>1059</v>
          </cell>
          <cell r="T226">
            <v>2.7</v>
          </cell>
          <cell r="U226">
            <v>52155</v>
          </cell>
          <cell r="V226">
            <v>2714</v>
          </cell>
          <cell r="W226">
            <v>1024</v>
          </cell>
          <cell r="X226">
            <v>1497</v>
          </cell>
          <cell r="Y226">
            <v>4</v>
          </cell>
          <cell r="Z226">
            <v>68579</v>
          </cell>
          <cell r="AA226">
            <v>3713</v>
          </cell>
          <cell r="AB226">
            <v>1825</v>
          </cell>
          <cell r="AC226">
            <v>2022</v>
          </cell>
          <cell r="AD226">
            <v>398.04</v>
          </cell>
          <cell r="AO226" t="str">
            <v>180095</v>
          </cell>
          <cell r="AP226">
            <v>80</v>
          </cell>
          <cell r="AQ226">
            <v>41</v>
          </cell>
          <cell r="AR226">
            <v>2.25</v>
          </cell>
          <cell r="AT226">
            <v>5.2</v>
          </cell>
          <cell r="AU226">
            <v>2.95</v>
          </cell>
          <cell r="AV226">
            <v>1.3109999999999999</v>
          </cell>
          <cell r="AW226">
            <v>0.73699999999999999</v>
          </cell>
          <cell r="AX226">
            <v>3698</v>
          </cell>
          <cell r="AY226" t="str">
            <v>942</v>
          </cell>
          <cell r="AZ226" t="str">
            <v>-9</v>
          </cell>
          <cell r="BA226" t="str">
            <v>544</v>
          </cell>
          <cell r="BB226">
            <v>1.4750000000000001</v>
          </cell>
          <cell r="BC226">
            <v>5715</v>
          </cell>
          <cell r="BD226" t="str">
            <v>1749</v>
          </cell>
          <cell r="BE226" t="str">
            <v>117</v>
          </cell>
          <cell r="BF226" t="str">
            <v>1000</v>
          </cell>
          <cell r="BG226">
            <v>2.2120000000000002</v>
          </cell>
          <cell r="BH226">
            <v>6613</v>
          </cell>
          <cell r="BI226" t="str">
            <v>2419</v>
          </cell>
          <cell r="BJ226" t="str">
            <v>379</v>
          </cell>
          <cell r="BK226" t="str">
            <v>1370</v>
          </cell>
          <cell r="BL226">
            <v>2.95</v>
          </cell>
          <cell r="BM226">
            <v>6950</v>
          </cell>
          <cell r="BN226" t="str">
            <v>2953</v>
          </cell>
          <cell r="BO226" t="str">
            <v>778</v>
          </cell>
          <cell r="BP226" t="str">
            <v>1652</v>
          </cell>
          <cell r="BQ226">
            <v>65.459999999999994</v>
          </cell>
        </row>
        <row r="227">
          <cell r="B227" t="str">
            <v>190003</v>
          </cell>
          <cell r="C227">
            <v>125</v>
          </cell>
          <cell r="D227">
            <v>64</v>
          </cell>
          <cell r="E227">
            <v>7</v>
          </cell>
          <cell r="F227">
            <v>6.55</v>
          </cell>
          <cell r="G227">
            <v>10</v>
          </cell>
          <cell r="H227">
            <v>3</v>
          </cell>
          <cell r="I227">
            <v>0.42799999999999999</v>
          </cell>
          <cell r="J227">
            <v>0.75</v>
          </cell>
          <cell r="K227">
            <v>25528</v>
          </cell>
          <cell r="L227" t="str">
            <v>886</v>
          </cell>
          <cell r="M227" t="str">
            <v>335</v>
          </cell>
          <cell r="N227" t="str">
            <v>489</v>
          </cell>
          <cell r="O227">
            <v>1.5</v>
          </cell>
          <cell r="P227">
            <v>47615</v>
          </cell>
          <cell r="Q227" t="str">
            <v>1706</v>
          </cell>
          <cell r="R227" t="str">
            <v>738</v>
          </cell>
          <cell r="S227" t="str">
            <v>935</v>
          </cell>
          <cell r="T227">
            <v>2.25</v>
          </cell>
          <cell r="U227">
            <v>67216</v>
          </cell>
          <cell r="V227" t="str">
            <v>2458</v>
          </cell>
          <cell r="W227" t="str">
            <v>1208</v>
          </cell>
          <cell r="X227" t="str">
            <v>1338</v>
          </cell>
          <cell r="Y227">
            <v>3.45</v>
          </cell>
          <cell r="Z227">
            <v>95795</v>
          </cell>
          <cell r="AA227" t="str">
            <v>3521</v>
          </cell>
          <cell r="AB227" t="str">
            <v>2099</v>
          </cell>
          <cell r="AC227" t="str">
            <v>1893</v>
          </cell>
          <cell r="AD227">
            <v>465.56400000000002</v>
          </cell>
          <cell r="AO227" t="str">
            <v>180096</v>
          </cell>
          <cell r="AP227">
            <v>80</v>
          </cell>
          <cell r="AQ227">
            <v>41</v>
          </cell>
          <cell r="AR227">
            <v>3</v>
          </cell>
          <cell r="AT227">
            <v>5.3</v>
          </cell>
          <cell r="AU227">
            <v>2.2999999999999998</v>
          </cell>
          <cell r="AV227">
            <v>0.76600000000000001</v>
          </cell>
          <cell r="AW227">
            <v>0.57499999999999996</v>
          </cell>
          <cell r="AX227">
            <v>4450</v>
          </cell>
          <cell r="AY227" t="str">
            <v>774</v>
          </cell>
          <cell r="AZ227" t="str">
            <v>196</v>
          </cell>
          <cell r="BA227" t="str">
            <v>434</v>
          </cell>
          <cell r="BB227">
            <v>1.1499999999999999</v>
          </cell>
          <cell r="BC227">
            <v>7838</v>
          </cell>
          <cell r="BD227" t="str">
            <v>1466</v>
          </cell>
          <cell r="BE227" t="str">
            <v>474</v>
          </cell>
          <cell r="BF227" t="str">
            <v>814</v>
          </cell>
          <cell r="BG227">
            <v>1.7250000000000001</v>
          </cell>
          <cell r="BH227">
            <v>10518</v>
          </cell>
          <cell r="BI227" t="str">
            <v>2074</v>
          </cell>
          <cell r="BJ227" t="str">
            <v>835</v>
          </cell>
          <cell r="BK227" t="str">
            <v>1142</v>
          </cell>
          <cell r="BL227">
            <v>2.2999999999999998</v>
          </cell>
          <cell r="BM227">
            <v>12844</v>
          </cell>
          <cell r="BN227" t="str">
            <v>2600</v>
          </cell>
          <cell r="BO227" t="str">
            <v>1278</v>
          </cell>
          <cell r="BP227" t="str">
            <v>1417</v>
          </cell>
          <cell r="BQ227">
            <v>87.281000000000006</v>
          </cell>
        </row>
        <row r="228">
          <cell r="B228" t="str">
            <v>190004</v>
          </cell>
          <cell r="C228">
            <v>125</v>
          </cell>
          <cell r="D228">
            <v>64</v>
          </cell>
          <cell r="E228">
            <v>8</v>
          </cell>
          <cell r="F228">
            <v>7.5</v>
          </cell>
          <cell r="G228">
            <v>10.6</v>
          </cell>
          <cell r="H228">
            <v>2.6</v>
          </cell>
          <cell r="I228">
            <v>0.32500000000000001</v>
          </cell>
          <cell r="J228">
            <v>0.65</v>
          </cell>
          <cell r="K228">
            <v>31118</v>
          </cell>
          <cell r="L228" t="str">
            <v>825</v>
          </cell>
          <cell r="M228" t="str">
            <v>391</v>
          </cell>
          <cell r="N228" t="str">
            <v>450</v>
          </cell>
          <cell r="O228">
            <v>1.3</v>
          </cell>
          <cell r="P228">
            <v>59520</v>
          </cell>
          <cell r="Q228" t="str">
            <v>1599</v>
          </cell>
          <cell r="R228" t="str">
            <v>833</v>
          </cell>
          <cell r="S228" t="str">
            <v>867</v>
          </cell>
          <cell r="T228">
            <v>1.95</v>
          </cell>
          <cell r="U228">
            <v>85926</v>
          </cell>
          <cell r="V228" t="str">
            <v>2322</v>
          </cell>
          <cell r="W228" t="str">
            <v>1326</v>
          </cell>
          <cell r="X228" t="str">
            <v>1252</v>
          </cell>
          <cell r="Y228">
            <v>3.1</v>
          </cell>
          <cell r="Z228">
            <v>129972</v>
          </cell>
          <cell r="AA228" t="str">
            <v>3477</v>
          </cell>
          <cell r="AB228" t="str">
            <v>2322</v>
          </cell>
          <cell r="AC228" t="str">
            <v>1854</v>
          </cell>
          <cell r="AD228">
            <v>533.03899999999999</v>
          </cell>
          <cell r="AO228" t="str">
            <v>180097</v>
          </cell>
          <cell r="AP228">
            <v>80</v>
          </cell>
          <cell r="AQ228">
            <v>41</v>
          </cell>
          <cell r="AR228">
            <v>4</v>
          </cell>
          <cell r="AT228">
            <v>6.2</v>
          </cell>
          <cell r="AU228">
            <v>2.2000000000000002</v>
          </cell>
          <cell r="AV228">
            <v>0.55000000000000004</v>
          </cell>
          <cell r="AW228">
            <v>0.55000000000000004</v>
          </cell>
          <cell r="AX228">
            <v>8726</v>
          </cell>
          <cell r="AY228" t="str">
            <v>883</v>
          </cell>
          <cell r="AZ228" t="str">
            <v>354</v>
          </cell>
          <cell r="BA228" t="str">
            <v>486</v>
          </cell>
          <cell r="BB228">
            <v>1.1000000000000001</v>
          </cell>
          <cell r="BC228">
            <v>16213</v>
          </cell>
          <cell r="BD228" t="str">
            <v>1690</v>
          </cell>
          <cell r="BE228" t="str">
            <v>783</v>
          </cell>
          <cell r="BF228" t="str">
            <v>924</v>
          </cell>
          <cell r="BG228">
            <v>1.65</v>
          </cell>
          <cell r="BH228">
            <v>22874</v>
          </cell>
          <cell r="BI228" t="str">
            <v>2422</v>
          </cell>
          <cell r="BJ228" t="str">
            <v>1288</v>
          </cell>
          <cell r="BK228" t="str">
            <v>1314</v>
          </cell>
          <cell r="BL228">
            <v>2.2000000000000002</v>
          </cell>
          <cell r="BM228">
            <v>29122</v>
          </cell>
          <cell r="BN228" t="str">
            <v>3078</v>
          </cell>
          <cell r="BO228" t="str">
            <v>1868</v>
          </cell>
          <cell r="BP228" t="str">
            <v>1655</v>
          </cell>
          <cell r="BQ228">
            <v>116.374</v>
          </cell>
        </row>
        <row r="229">
          <cell r="B229" t="str">
            <v>180137</v>
          </cell>
          <cell r="C229">
            <v>125</v>
          </cell>
          <cell r="D229">
            <v>71</v>
          </cell>
          <cell r="E229">
            <v>6</v>
          </cell>
          <cell r="G229">
            <v>9.3000000000000007</v>
          </cell>
          <cell r="H229">
            <v>3.3</v>
          </cell>
          <cell r="I229">
            <v>0.55000000000000004</v>
          </cell>
          <cell r="J229">
            <v>0.82499999999999996</v>
          </cell>
          <cell r="K229">
            <v>19538</v>
          </cell>
          <cell r="L229" t="str">
            <v>835</v>
          </cell>
          <cell r="M229" t="str">
            <v>328</v>
          </cell>
          <cell r="N229" t="str">
            <v>504</v>
          </cell>
          <cell r="O229">
            <v>1.65</v>
          </cell>
          <cell r="P229">
            <v>36302</v>
          </cell>
          <cell r="Q229" t="str">
            <v>1598</v>
          </cell>
          <cell r="R229" t="str">
            <v>728</v>
          </cell>
          <cell r="S229" t="str">
            <v>959</v>
          </cell>
          <cell r="T229">
            <v>2.4750000000000001</v>
          </cell>
          <cell r="U229">
            <v>51217</v>
          </cell>
          <cell r="V229" t="str">
            <v>2288</v>
          </cell>
          <cell r="W229" t="str">
            <v>1201</v>
          </cell>
          <cell r="X229" t="str">
            <v>1363</v>
          </cell>
          <cell r="Y229">
            <v>3.3</v>
          </cell>
          <cell r="Z229">
            <v>65207</v>
          </cell>
          <cell r="AA229" t="str">
            <v>2905</v>
          </cell>
          <cell r="AB229" t="str">
            <v>1746</v>
          </cell>
          <cell r="AC229" t="str">
            <v>1718</v>
          </cell>
          <cell r="AD229">
            <v>391.51499999999999</v>
          </cell>
          <cell r="AO229" t="str">
            <v>180098</v>
          </cell>
          <cell r="AP229">
            <v>80</v>
          </cell>
          <cell r="AQ229">
            <v>41</v>
          </cell>
          <cell r="AR229">
            <v>4</v>
          </cell>
          <cell r="AS229">
            <v>3.75</v>
          </cell>
          <cell r="AT229">
            <v>6.2</v>
          </cell>
          <cell r="AU229">
            <v>2.2000000000000002</v>
          </cell>
          <cell r="AV229">
            <v>0.55000000000000004</v>
          </cell>
          <cell r="AW229">
            <v>0.55000000000000004</v>
          </cell>
          <cell r="AX229">
            <v>9220</v>
          </cell>
          <cell r="AY229">
            <v>965</v>
          </cell>
          <cell r="AZ229">
            <v>278</v>
          </cell>
          <cell r="BA229">
            <v>538</v>
          </cell>
          <cell r="BB229">
            <v>1.1000000000000001</v>
          </cell>
          <cell r="BC229">
            <v>16674</v>
          </cell>
          <cell r="BD229">
            <v>1843</v>
          </cell>
          <cell r="BE229">
            <v>642</v>
          </cell>
          <cell r="BF229">
            <v>1021</v>
          </cell>
          <cell r="BG229">
            <v>1.65</v>
          </cell>
          <cell r="BH229">
            <v>22874</v>
          </cell>
          <cell r="BI229">
            <v>2634</v>
          </cell>
          <cell r="BJ229">
            <v>1094</v>
          </cell>
          <cell r="BK229">
            <v>1448</v>
          </cell>
          <cell r="BL229">
            <v>2.4500000000000002</v>
          </cell>
          <cell r="BM229">
            <v>30703</v>
          </cell>
          <cell r="BN229">
            <v>3630</v>
          </cell>
          <cell r="BO229">
            <v>1906</v>
          </cell>
          <cell r="BP229">
            <v>1970</v>
          </cell>
          <cell r="BQ229">
            <v>109.1</v>
          </cell>
        </row>
        <row r="230">
          <cell r="B230" t="str">
            <v>180138</v>
          </cell>
          <cell r="C230">
            <v>125</v>
          </cell>
          <cell r="D230">
            <v>71</v>
          </cell>
          <cell r="E230">
            <v>6</v>
          </cell>
          <cell r="F230">
            <v>5.6</v>
          </cell>
          <cell r="G230">
            <v>9.3000000000000007</v>
          </cell>
          <cell r="H230">
            <v>3.3</v>
          </cell>
          <cell r="I230">
            <v>0.55000000000000004</v>
          </cell>
          <cell r="J230">
            <v>0.82499999999999996</v>
          </cell>
          <cell r="K230">
            <v>20725</v>
          </cell>
          <cell r="L230">
            <v>919</v>
          </cell>
          <cell r="M230">
            <v>250</v>
          </cell>
          <cell r="N230">
            <v>561</v>
          </cell>
          <cell r="O230">
            <v>1.65</v>
          </cell>
          <cell r="P230">
            <v>37411</v>
          </cell>
          <cell r="Q230">
            <v>1754</v>
          </cell>
          <cell r="R230">
            <v>583</v>
          </cell>
          <cell r="S230">
            <v>1065</v>
          </cell>
          <cell r="T230">
            <v>2.4750000000000001</v>
          </cell>
          <cell r="U230">
            <v>51217</v>
          </cell>
          <cell r="V230">
            <v>2504</v>
          </cell>
          <cell r="W230">
            <v>1001</v>
          </cell>
          <cell r="X230">
            <v>1511</v>
          </cell>
          <cell r="Y230">
            <v>3.7</v>
          </cell>
          <cell r="Z230">
            <v>68887</v>
          </cell>
          <cell r="AA230">
            <v>3464</v>
          </cell>
          <cell r="AB230">
            <v>1776</v>
          </cell>
          <cell r="AC230">
            <v>2067</v>
          </cell>
          <cell r="AD230">
            <v>365.41399999999999</v>
          </cell>
          <cell r="AO230" t="str">
            <v>180099</v>
          </cell>
          <cell r="AP230">
            <v>80</v>
          </cell>
          <cell r="AQ230">
            <v>41</v>
          </cell>
          <cell r="AR230">
            <v>5</v>
          </cell>
          <cell r="AT230">
            <v>6.7</v>
          </cell>
          <cell r="AU230">
            <v>1.7</v>
          </cell>
          <cell r="AV230">
            <v>0.34</v>
          </cell>
          <cell r="AW230">
            <v>0.42499999999999999</v>
          </cell>
          <cell r="AX230">
            <v>11821</v>
          </cell>
          <cell r="AY230" t="str">
            <v>755</v>
          </cell>
          <cell r="AZ230" t="str">
            <v>439</v>
          </cell>
          <cell r="BA230" t="str">
            <v>407</v>
          </cell>
          <cell r="BB230">
            <v>0.85</v>
          </cell>
          <cell r="BC230">
            <v>22928</v>
          </cell>
          <cell r="BD230" t="str">
            <v>1465</v>
          </cell>
          <cell r="BE230" t="str">
            <v>924</v>
          </cell>
          <cell r="BF230" t="str">
            <v>786</v>
          </cell>
          <cell r="BG230">
            <v>1.2749999999999999</v>
          </cell>
          <cell r="BH230">
            <v>33559</v>
          </cell>
          <cell r="BI230" t="str">
            <v>2130</v>
          </cell>
          <cell r="BJ230" t="str">
            <v>1453</v>
          </cell>
          <cell r="BK230" t="str">
            <v>1135</v>
          </cell>
          <cell r="BL230">
            <v>1.7</v>
          </cell>
          <cell r="BM230">
            <v>43952</v>
          </cell>
          <cell r="BN230" t="str">
            <v>2750</v>
          </cell>
          <cell r="BO230" t="str">
            <v>2028</v>
          </cell>
          <cell r="BP230" t="str">
            <v>1456</v>
          </cell>
          <cell r="BQ230">
            <v>145.46799999999999</v>
          </cell>
        </row>
        <row r="231">
          <cell r="B231" t="str">
            <v>190005</v>
          </cell>
          <cell r="C231">
            <v>125</v>
          </cell>
          <cell r="D231">
            <v>71</v>
          </cell>
          <cell r="E231">
            <v>8</v>
          </cell>
          <cell r="F231">
            <v>7.45</v>
          </cell>
          <cell r="G231">
            <v>10.9</v>
          </cell>
          <cell r="H231">
            <v>2.9</v>
          </cell>
          <cell r="I231">
            <v>0.36199999999999999</v>
          </cell>
          <cell r="J231">
            <v>0.72499999999999998</v>
          </cell>
          <cell r="K231">
            <v>38416</v>
          </cell>
          <cell r="L231" t="str">
            <v>974</v>
          </cell>
          <cell r="M231" t="str">
            <v>408</v>
          </cell>
          <cell r="N231" t="str">
            <v>587</v>
          </cell>
          <cell r="O231">
            <v>1.45</v>
          </cell>
          <cell r="P231">
            <v>72705</v>
          </cell>
          <cell r="Q231" t="str">
            <v>1882</v>
          </cell>
          <cell r="R231" t="str">
            <v>883</v>
          </cell>
          <cell r="S231" t="str">
            <v>1128</v>
          </cell>
          <cell r="T231">
            <v>2.1749999999999998</v>
          </cell>
          <cell r="U231">
            <v>103964</v>
          </cell>
          <cell r="V231" t="str">
            <v>2723</v>
          </cell>
          <cell r="W231" t="str">
            <v>1424</v>
          </cell>
          <cell r="X231" t="str">
            <v>1623</v>
          </cell>
          <cell r="Y231">
            <v>3.45</v>
          </cell>
          <cell r="Z231">
            <v>154927</v>
          </cell>
          <cell r="AA231" t="str">
            <v>4042</v>
          </cell>
          <cell r="AB231" t="str">
            <v>2537</v>
          </cell>
          <cell r="AC231" t="str">
            <v>2384</v>
          </cell>
          <cell r="AD231">
            <v>486.13099999999997</v>
          </cell>
          <cell r="AO231" t="str">
            <v>180100</v>
          </cell>
          <cell r="AP231">
            <v>80</v>
          </cell>
          <cell r="AQ231">
            <v>41</v>
          </cell>
          <cell r="AR231">
            <v>5</v>
          </cell>
          <cell r="AS231">
            <v>4.7</v>
          </cell>
          <cell r="AT231">
            <v>6.7</v>
          </cell>
          <cell r="AU231">
            <v>1.7</v>
          </cell>
          <cell r="AV231">
            <v>0.34</v>
          </cell>
          <cell r="AW231">
            <v>0.42499999999999999</v>
          </cell>
          <cell r="AX231">
            <v>12211</v>
          </cell>
          <cell r="AY231">
            <v>827</v>
          </cell>
          <cell r="AZ231">
            <v>385</v>
          </cell>
          <cell r="BA231">
            <v>452</v>
          </cell>
          <cell r="BB231">
            <v>0.85</v>
          </cell>
          <cell r="BC231">
            <v>23296</v>
          </cell>
          <cell r="BD231">
            <v>1602</v>
          </cell>
          <cell r="BE231">
            <v>822</v>
          </cell>
          <cell r="BF231">
            <v>871</v>
          </cell>
          <cell r="BG231">
            <v>1.2749999999999999</v>
          </cell>
          <cell r="BH231">
            <v>33559</v>
          </cell>
          <cell r="BI231">
            <v>2324</v>
          </cell>
          <cell r="BJ231">
            <v>1312</v>
          </cell>
          <cell r="BK231">
            <v>1255</v>
          </cell>
          <cell r="BL231">
            <v>2</v>
          </cell>
          <cell r="BM231">
            <v>50035</v>
          </cell>
          <cell r="BN231">
            <v>3434</v>
          </cell>
          <cell r="BO231">
            <v>2269</v>
          </cell>
          <cell r="BP231">
            <v>1834</v>
          </cell>
          <cell r="BQ231">
            <v>136.74</v>
          </cell>
        </row>
        <row r="232">
          <cell r="B232" t="str">
            <v>190006</v>
          </cell>
          <cell r="C232">
            <v>125</v>
          </cell>
          <cell r="D232">
            <v>71</v>
          </cell>
          <cell r="E232">
            <v>10</v>
          </cell>
          <cell r="F232">
            <v>9.3000000000000007</v>
          </cell>
          <cell r="G232">
            <v>11.8</v>
          </cell>
          <cell r="H232">
            <v>1.8</v>
          </cell>
          <cell r="I232">
            <v>0.18</v>
          </cell>
          <cell r="J232">
            <v>0.45</v>
          </cell>
          <cell r="K232">
            <v>42821</v>
          </cell>
          <cell r="L232" t="str">
            <v>674</v>
          </cell>
          <cell r="M232" t="str">
            <v>409</v>
          </cell>
          <cell r="N232" t="str">
            <v>398</v>
          </cell>
          <cell r="O232">
            <v>0.9</v>
          </cell>
          <cell r="P232">
            <v>84082</v>
          </cell>
          <cell r="Q232" t="str">
            <v>1322</v>
          </cell>
          <cell r="R232" t="str">
            <v>845</v>
          </cell>
          <cell r="S232" t="str">
            <v>779</v>
          </cell>
          <cell r="T232">
            <v>1.35</v>
          </cell>
          <cell r="U232">
            <v>124124</v>
          </cell>
          <cell r="V232" t="str">
            <v>1943</v>
          </cell>
          <cell r="W232" t="str">
            <v>1306</v>
          </cell>
          <cell r="X232" t="str">
            <v>1141</v>
          </cell>
          <cell r="Y232">
            <v>2.5</v>
          </cell>
          <cell r="Z232">
            <v>223282</v>
          </cell>
          <cell r="AA232" t="str">
            <v>3413</v>
          </cell>
          <cell r="AB232" t="str">
            <v>2605</v>
          </cell>
          <cell r="AC232" t="str">
            <v>1986</v>
          </cell>
          <cell r="AD232">
            <v>606.84799999999996</v>
          </cell>
          <cell r="AO232" t="str">
            <v>180080</v>
          </cell>
          <cell r="AP232">
            <v>70</v>
          </cell>
          <cell r="AQ232">
            <v>40.5</v>
          </cell>
          <cell r="AR232">
            <v>4</v>
          </cell>
          <cell r="AT232">
            <v>5.7</v>
          </cell>
          <cell r="AU232">
            <v>1.7</v>
          </cell>
          <cell r="AV232">
            <v>0.42499999999999999</v>
          </cell>
          <cell r="AW232">
            <v>0.42499999999999999</v>
          </cell>
          <cell r="AX232">
            <v>9025</v>
          </cell>
          <cell r="AY232" t="str">
            <v>858</v>
          </cell>
          <cell r="AZ232" t="str">
            <v>424</v>
          </cell>
          <cell r="BA232" t="str">
            <v>521</v>
          </cell>
          <cell r="BB232">
            <v>0.85</v>
          </cell>
          <cell r="BC232">
            <v>17230</v>
          </cell>
          <cell r="BD232" t="str">
            <v>1654</v>
          </cell>
          <cell r="BE232" t="str">
            <v>910</v>
          </cell>
          <cell r="BF232" t="str">
            <v>1000</v>
          </cell>
          <cell r="BG232">
            <v>1.2749999999999999</v>
          </cell>
          <cell r="BH232">
            <v>24889</v>
          </cell>
          <cell r="BI232" t="str">
            <v>2388</v>
          </cell>
          <cell r="BJ232" t="str">
            <v>1459</v>
          </cell>
          <cell r="BK232" t="str">
            <v>1435</v>
          </cell>
          <cell r="BL232">
            <v>1.7</v>
          </cell>
          <cell r="BM232">
            <v>32274</v>
          </cell>
          <cell r="BN232" t="str">
            <v>3059</v>
          </cell>
          <cell r="BO232" t="str">
            <v>2069</v>
          </cell>
          <cell r="BP232" t="str">
            <v>1827</v>
          </cell>
          <cell r="BQ232">
            <v>80.388000000000005</v>
          </cell>
        </row>
        <row r="233">
          <cell r="B233" t="str">
            <v>180139</v>
          </cell>
          <cell r="C233">
            <v>140</v>
          </cell>
          <cell r="D233">
            <v>72</v>
          </cell>
          <cell r="E233">
            <v>3.8</v>
          </cell>
          <cell r="G233">
            <v>8.6999999999999993</v>
          </cell>
          <cell r="H233">
            <v>4.9000000000000004</v>
          </cell>
          <cell r="I233">
            <v>1.2889999999999999</v>
          </cell>
          <cell r="J233">
            <v>1.2250000000000001</v>
          </cell>
          <cell r="K233">
            <v>9514</v>
          </cell>
          <cell r="L233" t="str">
            <v>856</v>
          </cell>
          <cell r="M233" t="str">
            <v>-2</v>
          </cell>
          <cell r="N233" t="str">
            <v>495</v>
          </cell>
          <cell r="O233">
            <v>2.4500000000000002</v>
          </cell>
          <cell r="P233">
            <v>14773</v>
          </cell>
          <cell r="Q233" t="str">
            <v>1590</v>
          </cell>
          <cell r="R233" t="str">
            <v>119</v>
          </cell>
          <cell r="S233" t="str">
            <v>911</v>
          </cell>
          <cell r="T233">
            <v>3.6749999999999998</v>
          </cell>
          <cell r="U233">
            <v>17195</v>
          </cell>
          <cell r="V233" t="str">
            <v>2201</v>
          </cell>
          <cell r="W233" t="str">
            <v>362</v>
          </cell>
          <cell r="X233" t="str">
            <v>1249</v>
          </cell>
          <cell r="Y233">
            <v>4.9000000000000004</v>
          </cell>
          <cell r="Z233">
            <v>18199</v>
          </cell>
          <cell r="AA233" t="str">
            <v>2690</v>
          </cell>
          <cell r="AB233" t="str">
            <v>728</v>
          </cell>
          <cell r="AC233" t="str">
            <v>1508</v>
          </cell>
          <cell r="AD233">
            <v>337.73399999999998</v>
          </cell>
          <cell r="AO233" t="str">
            <v>180081</v>
          </cell>
          <cell r="AP233">
            <v>70</v>
          </cell>
          <cell r="AQ233">
            <v>40.5</v>
          </cell>
          <cell r="AR233">
            <v>4</v>
          </cell>
          <cell r="AS233">
            <v>3.75</v>
          </cell>
          <cell r="AT233">
            <v>5.7</v>
          </cell>
          <cell r="AU233">
            <v>1.7</v>
          </cell>
          <cell r="AV233">
            <v>0.42499999999999999</v>
          </cell>
          <cell r="AW233">
            <v>0.42499999999999999</v>
          </cell>
          <cell r="AX233">
            <v>9423</v>
          </cell>
          <cell r="AY233">
            <v>942</v>
          </cell>
          <cell r="AZ233">
            <v>354</v>
          </cell>
          <cell r="BA233">
            <v>579</v>
          </cell>
          <cell r="BB233">
            <v>0.85</v>
          </cell>
          <cell r="BC233">
            <v>17604</v>
          </cell>
          <cell r="BD233">
            <v>1813</v>
          </cell>
          <cell r="BE233">
            <v>779</v>
          </cell>
          <cell r="BF233">
            <v>1108</v>
          </cell>
          <cell r="BG233">
            <v>1.2749999999999999</v>
          </cell>
          <cell r="BH233">
            <v>24889</v>
          </cell>
          <cell r="BI233">
            <v>2611</v>
          </cell>
          <cell r="BJ233">
            <v>1277</v>
          </cell>
          <cell r="BK233">
            <v>1588</v>
          </cell>
          <cell r="BL233">
            <v>1.95</v>
          </cell>
          <cell r="BM233">
            <v>35467</v>
          </cell>
          <cell r="BN233">
            <v>3731</v>
          </cell>
          <cell r="BO233">
            <v>2215</v>
          </cell>
          <cell r="BP233">
            <v>2246</v>
          </cell>
          <cell r="BQ233">
            <v>75.364000000000004</v>
          </cell>
        </row>
        <row r="234">
          <cell r="B234" t="str">
            <v>180140</v>
          </cell>
          <cell r="C234">
            <v>140</v>
          </cell>
          <cell r="D234">
            <v>72</v>
          </cell>
          <cell r="E234">
            <v>5</v>
          </cell>
          <cell r="G234">
            <v>9</v>
          </cell>
          <cell r="H234">
            <v>4</v>
          </cell>
          <cell r="I234">
            <v>0.8</v>
          </cell>
          <cell r="J234">
            <v>1</v>
          </cell>
          <cell r="K234">
            <v>12014</v>
          </cell>
          <cell r="L234" t="str">
            <v>745</v>
          </cell>
          <cell r="M234" t="str">
            <v>173</v>
          </cell>
          <cell r="N234" t="str">
            <v>419</v>
          </cell>
          <cell r="O234">
            <v>2</v>
          </cell>
          <cell r="P234">
            <v>20982</v>
          </cell>
          <cell r="Q234" t="str">
            <v>1408</v>
          </cell>
          <cell r="R234" t="str">
            <v>428</v>
          </cell>
          <cell r="S234" t="str">
            <v>787</v>
          </cell>
          <cell r="T234">
            <v>3</v>
          </cell>
          <cell r="U234">
            <v>27920</v>
          </cell>
          <cell r="V234" t="str">
            <v>1990</v>
          </cell>
          <cell r="W234" t="str">
            <v>764</v>
          </cell>
          <cell r="X234" t="str">
            <v>1101</v>
          </cell>
          <cell r="Y234">
            <v>4</v>
          </cell>
          <cell r="Z234">
            <v>33843</v>
          </cell>
          <cell r="AA234" t="str">
            <v>2490</v>
          </cell>
          <cell r="AB234" t="str">
            <v>1182</v>
          </cell>
          <cell r="AC234" t="str">
            <v>1363</v>
          </cell>
          <cell r="AD234">
            <v>444.38799999999998</v>
          </cell>
          <cell r="AO234" t="str">
            <v>180082</v>
          </cell>
          <cell r="AP234">
            <v>70</v>
          </cell>
          <cell r="AQ234">
            <v>40.5</v>
          </cell>
          <cell r="AR234">
            <v>5</v>
          </cell>
          <cell r="AT234">
            <v>6.4</v>
          </cell>
          <cell r="AU234">
            <v>1.4</v>
          </cell>
          <cell r="AV234">
            <v>0.28000000000000003</v>
          </cell>
          <cell r="AW234">
            <v>0.35</v>
          </cell>
          <cell r="AX234">
            <v>13646</v>
          </cell>
          <cell r="AY234" t="str">
            <v>807</v>
          </cell>
          <cell r="AZ234" t="str">
            <v>513</v>
          </cell>
          <cell r="BA234" t="str">
            <v>484</v>
          </cell>
          <cell r="BB234">
            <v>0.7</v>
          </cell>
          <cell r="BC234">
            <v>26719</v>
          </cell>
          <cell r="BD234" t="str">
            <v>1572</v>
          </cell>
          <cell r="BE234" t="str">
            <v>1068</v>
          </cell>
          <cell r="BF234" t="str">
            <v>938</v>
          </cell>
          <cell r="BG234">
            <v>1.05</v>
          </cell>
          <cell r="BH234">
            <v>39410</v>
          </cell>
          <cell r="BI234" t="str">
            <v>2295</v>
          </cell>
          <cell r="BJ234" t="str">
            <v>1665</v>
          </cell>
          <cell r="BK234" t="str">
            <v>1364</v>
          </cell>
          <cell r="BL234">
            <v>1.4</v>
          </cell>
          <cell r="BM234">
            <v>51911</v>
          </cell>
          <cell r="BN234" t="str">
            <v>2975</v>
          </cell>
          <cell r="BO234" t="str">
            <v>2303</v>
          </cell>
          <cell r="BP234" t="str">
            <v>1760</v>
          </cell>
          <cell r="BQ234">
            <v>100.485</v>
          </cell>
        </row>
        <row r="235">
          <cell r="B235" t="str">
            <v>180141</v>
          </cell>
          <cell r="C235">
            <v>140</v>
          </cell>
          <cell r="D235">
            <v>72</v>
          </cell>
          <cell r="E235">
            <v>5</v>
          </cell>
          <cell r="F235">
            <v>4.7</v>
          </cell>
          <cell r="G235">
            <v>9</v>
          </cell>
          <cell r="H235">
            <v>4</v>
          </cell>
          <cell r="I235">
            <v>0.8</v>
          </cell>
          <cell r="J235">
            <v>1</v>
          </cell>
          <cell r="K235">
            <v>12847</v>
          </cell>
          <cell r="L235">
            <v>803</v>
          </cell>
          <cell r="M235">
            <v>109</v>
          </cell>
          <cell r="N235">
            <v>457</v>
          </cell>
          <cell r="O235">
            <v>2</v>
          </cell>
          <cell r="P235">
            <v>21756</v>
          </cell>
          <cell r="Q235">
            <v>1516</v>
          </cell>
          <cell r="R235">
            <v>310</v>
          </cell>
          <cell r="S235">
            <v>856</v>
          </cell>
          <cell r="T235">
            <v>3</v>
          </cell>
          <cell r="U235">
            <v>27920</v>
          </cell>
          <cell r="V235">
            <v>2136</v>
          </cell>
          <cell r="W235">
            <v>601</v>
          </cell>
          <cell r="X235">
            <v>1196</v>
          </cell>
          <cell r="Y235">
            <v>4.3</v>
          </cell>
          <cell r="Z235">
            <v>33792</v>
          </cell>
          <cell r="AA235">
            <v>2807</v>
          </cell>
          <cell r="AB235">
            <v>1117</v>
          </cell>
          <cell r="AC235">
            <v>1551</v>
          </cell>
          <cell r="AD235">
            <v>417.72399999999999</v>
          </cell>
          <cell r="AO235" t="str">
            <v>180083</v>
          </cell>
          <cell r="AP235">
            <v>70</v>
          </cell>
          <cell r="AQ235">
            <v>40.5</v>
          </cell>
          <cell r="AR235">
            <v>5</v>
          </cell>
          <cell r="AS235">
            <v>4.7</v>
          </cell>
          <cell r="AT235">
            <v>6.4</v>
          </cell>
          <cell r="AU235">
            <v>1.4</v>
          </cell>
          <cell r="AV235">
            <v>0.28000000000000003</v>
          </cell>
          <cell r="AW235">
            <v>0.35</v>
          </cell>
          <cell r="AX235">
            <v>14004</v>
          </cell>
          <cell r="AY235">
            <v>886</v>
          </cell>
          <cell r="AZ235">
            <v>457</v>
          </cell>
          <cell r="BA235">
            <v>537</v>
          </cell>
          <cell r="BB235">
            <v>0.7</v>
          </cell>
          <cell r="BC235">
            <v>27059</v>
          </cell>
          <cell r="BD235">
            <v>1722</v>
          </cell>
          <cell r="BE235">
            <v>963</v>
          </cell>
          <cell r="BF235">
            <v>1040</v>
          </cell>
          <cell r="BG235">
            <v>1.05</v>
          </cell>
          <cell r="BH235">
            <v>39410</v>
          </cell>
          <cell r="BI235">
            <v>2509</v>
          </cell>
          <cell r="BJ235">
            <v>1518</v>
          </cell>
          <cell r="BK235">
            <v>1509</v>
          </cell>
          <cell r="BL235">
            <v>1.7</v>
          </cell>
          <cell r="BM235">
            <v>61324</v>
          </cell>
          <cell r="BN235">
            <v>3841</v>
          </cell>
          <cell r="BO235">
            <v>2680</v>
          </cell>
          <cell r="BP235">
            <v>2289</v>
          </cell>
          <cell r="BQ235">
            <v>94.456000000000003</v>
          </cell>
        </row>
        <row r="236">
          <cell r="B236" t="str">
            <v>190007</v>
          </cell>
          <cell r="C236">
            <v>140</v>
          </cell>
          <cell r="D236">
            <v>72</v>
          </cell>
          <cell r="E236">
            <v>8</v>
          </cell>
          <cell r="F236">
            <v>7.5</v>
          </cell>
          <cell r="G236">
            <v>11.2</v>
          </cell>
          <cell r="H236">
            <v>3.2</v>
          </cell>
          <cell r="I236">
            <v>0.4</v>
          </cell>
          <cell r="J236">
            <v>0.8</v>
          </cell>
          <cell r="K236">
            <v>31903</v>
          </cell>
          <cell r="L236" t="str">
            <v>846</v>
          </cell>
          <cell r="M236" t="str">
            <v>343</v>
          </cell>
          <cell r="N236" t="str">
            <v>467</v>
          </cell>
          <cell r="O236">
            <v>1.6</v>
          </cell>
          <cell r="P236">
            <v>59967</v>
          </cell>
          <cell r="Q236" t="str">
            <v>1631</v>
          </cell>
          <cell r="R236" t="str">
            <v>747</v>
          </cell>
          <cell r="S236" t="str">
            <v>895</v>
          </cell>
          <cell r="T236">
            <v>2.4</v>
          </cell>
          <cell r="U236">
            <v>85251</v>
          </cell>
          <cell r="V236" t="str">
            <v>2355</v>
          </cell>
          <cell r="W236" t="str">
            <v>1213</v>
          </cell>
          <cell r="X236" t="str">
            <v>1284</v>
          </cell>
          <cell r="Y236">
            <v>3.7</v>
          </cell>
          <cell r="Z236">
            <v>123137</v>
          </cell>
          <cell r="AA236" t="str">
            <v>3402</v>
          </cell>
          <cell r="AB236" t="str">
            <v>2098</v>
          </cell>
          <cell r="AC236" t="str">
            <v>1832</v>
          </cell>
          <cell r="AD236">
            <v>666.58100000000002</v>
          </cell>
          <cell r="AO236" t="str">
            <v>180094</v>
          </cell>
          <cell r="AP236">
            <v>80</v>
          </cell>
          <cell r="AQ236">
            <v>36</v>
          </cell>
          <cell r="AR236">
            <v>3</v>
          </cell>
          <cell r="AT236">
            <v>5.7</v>
          </cell>
          <cell r="AU236">
            <v>2.7</v>
          </cell>
          <cell r="AV236">
            <v>0.9</v>
          </cell>
          <cell r="AW236">
            <v>0.67500000000000004</v>
          </cell>
          <cell r="AX236">
            <v>5401</v>
          </cell>
          <cell r="AY236" t="str">
            <v>964</v>
          </cell>
          <cell r="AZ236" t="str">
            <v>181</v>
          </cell>
          <cell r="BA236" t="str">
            <v>487</v>
          </cell>
          <cell r="BB236">
            <v>1.35</v>
          </cell>
          <cell r="BC236">
            <v>9196</v>
          </cell>
          <cell r="BD236" t="str">
            <v>1817</v>
          </cell>
          <cell r="BE236" t="str">
            <v>474</v>
          </cell>
          <cell r="BF236" t="str">
            <v>909</v>
          </cell>
          <cell r="BG236">
            <v>2.0249999999999999</v>
          </cell>
          <cell r="BH236">
            <v>11919</v>
          </cell>
          <cell r="BI236" t="str">
            <v>2557</v>
          </cell>
          <cell r="BJ236" t="str">
            <v>879</v>
          </cell>
          <cell r="BK236" t="str">
            <v>1265</v>
          </cell>
          <cell r="BL236">
            <v>2.7</v>
          </cell>
          <cell r="BM236">
            <v>14106</v>
          </cell>
          <cell r="BN236" t="str">
            <v>3186</v>
          </cell>
          <cell r="BO236" t="str">
            <v>1396</v>
          </cell>
          <cell r="BP236" t="str">
            <v>1556</v>
          </cell>
          <cell r="BQ236">
            <v>94.400999999999996</v>
          </cell>
        </row>
        <row r="237">
          <cell r="B237" t="str">
            <v>180142</v>
          </cell>
          <cell r="C237">
            <v>150</v>
          </cell>
          <cell r="D237">
            <v>61</v>
          </cell>
          <cell r="E237">
            <v>5</v>
          </cell>
          <cell r="G237">
            <v>10.3</v>
          </cell>
          <cell r="H237">
            <v>5.3</v>
          </cell>
          <cell r="I237">
            <v>1.06</v>
          </cell>
          <cell r="J237">
            <v>1.325</v>
          </cell>
          <cell r="K237">
            <v>15292</v>
          </cell>
          <cell r="L237" t="str">
            <v>976</v>
          </cell>
          <cell r="M237" t="str">
            <v>114</v>
          </cell>
          <cell r="N237" t="str">
            <v>458</v>
          </cell>
          <cell r="O237">
            <v>2.65</v>
          </cell>
          <cell r="P237">
            <v>25021</v>
          </cell>
          <cell r="Q237" t="str">
            <v>1829</v>
          </cell>
          <cell r="R237" t="str">
            <v>352</v>
          </cell>
          <cell r="S237" t="str">
            <v>848</v>
          </cell>
          <cell r="T237">
            <v>3.9750000000000001</v>
          </cell>
          <cell r="U237">
            <v>31041</v>
          </cell>
          <cell r="V237" t="str">
            <v>2559</v>
          </cell>
          <cell r="W237" t="str">
            <v>712</v>
          </cell>
          <cell r="X237" t="str">
            <v>1171</v>
          </cell>
          <cell r="Y237">
            <v>5.3</v>
          </cell>
          <cell r="Z237">
            <v>35207</v>
          </cell>
          <cell r="AA237" t="str">
            <v>3165</v>
          </cell>
          <cell r="AB237" t="str">
            <v>1196</v>
          </cell>
          <cell r="AC237" t="str">
            <v>1426</v>
          </cell>
          <cell r="AD237">
            <v>578.88099999999997</v>
          </cell>
          <cell r="AO237" t="str">
            <v>180084</v>
          </cell>
          <cell r="AP237">
            <v>71</v>
          </cell>
          <cell r="AQ237">
            <v>36</v>
          </cell>
          <cell r="AR237">
            <v>2</v>
          </cell>
          <cell r="AT237">
            <v>4.5999999999999996</v>
          </cell>
          <cell r="AU237">
            <v>2.6</v>
          </cell>
          <cell r="AV237">
            <v>1.3</v>
          </cell>
          <cell r="AW237">
            <v>0.65</v>
          </cell>
          <cell r="AX237">
            <v>2861</v>
          </cell>
          <cell r="AY237" t="str">
            <v>932</v>
          </cell>
          <cell r="AZ237" t="str">
            <v>-5</v>
          </cell>
          <cell r="BA237" t="str">
            <v>532</v>
          </cell>
          <cell r="BB237">
            <v>1.3</v>
          </cell>
          <cell r="BC237">
            <v>4432</v>
          </cell>
          <cell r="BD237" t="str">
            <v>1730</v>
          </cell>
          <cell r="BE237" t="str">
            <v>125</v>
          </cell>
          <cell r="BF237" t="str">
            <v>980</v>
          </cell>
          <cell r="BG237">
            <v>1.95</v>
          </cell>
          <cell r="BH237">
            <v>5144</v>
          </cell>
          <cell r="BI237" t="str">
            <v>2394</v>
          </cell>
          <cell r="BJ237" t="str">
            <v>388</v>
          </cell>
          <cell r="BK237" t="str">
            <v>1342</v>
          </cell>
          <cell r="BL237">
            <v>2.6</v>
          </cell>
          <cell r="BM237">
            <v>5426</v>
          </cell>
          <cell r="BN237" t="str">
            <v>2924</v>
          </cell>
          <cell r="BO237" t="str">
            <v>784</v>
          </cell>
          <cell r="BP237" t="str">
            <v>1620</v>
          </cell>
          <cell r="BQ237">
            <v>46.177</v>
          </cell>
        </row>
        <row r="238">
          <cell r="B238" t="str">
            <v>180143</v>
          </cell>
          <cell r="C238">
            <v>150</v>
          </cell>
          <cell r="D238">
            <v>61</v>
          </cell>
          <cell r="E238">
            <v>5</v>
          </cell>
          <cell r="F238">
            <v>4.75</v>
          </cell>
          <cell r="G238">
            <v>10.3</v>
          </cell>
          <cell r="H238">
            <v>5.3</v>
          </cell>
          <cell r="I238">
            <v>1.06</v>
          </cell>
          <cell r="J238">
            <v>1.325</v>
          </cell>
          <cell r="K238">
            <v>16221</v>
          </cell>
          <cell r="L238">
            <v>1029</v>
          </cell>
          <cell r="M238">
            <v>48</v>
          </cell>
          <cell r="N238">
            <v>488</v>
          </cell>
          <cell r="O238">
            <v>2.65</v>
          </cell>
          <cell r="P238">
            <v>25883</v>
          </cell>
          <cell r="Q238">
            <v>1925</v>
          </cell>
          <cell r="R238">
            <v>228</v>
          </cell>
          <cell r="S238">
            <v>903</v>
          </cell>
          <cell r="T238">
            <v>3.9750000000000001</v>
          </cell>
          <cell r="U238">
            <v>31041</v>
          </cell>
          <cell r="V238">
            <v>2688</v>
          </cell>
          <cell r="W238">
            <v>542</v>
          </cell>
          <cell r="X238">
            <v>1245</v>
          </cell>
          <cell r="Y238">
            <v>5.55</v>
          </cell>
          <cell r="Z238">
            <v>34160</v>
          </cell>
          <cell r="AA238">
            <v>3422</v>
          </cell>
          <cell r="AB238">
            <v>1088</v>
          </cell>
          <cell r="AC238">
            <v>1557</v>
          </cell>
          <cell r="AD238">
            <v>549.93700000000001</v>
          </cell>
          <cell r="AO238" t="str">
            <v>180085</v>
          </cell>
          <cell r="AP238">
            <v>71</v>
          </cell>
          <cell r="AQ238">
            <v>36</v>
          </cell>
          <cell r="AR238">
            <v>2.5</v>
          </cell>
          <cell r="AT238">
            <v>4.5</v>
          </cell>
          <cell r="AU238">
            <v>2</v>
          </cell>
          <cell r="AV238">
            <v>0.8</v>
          </cell>
          <cell r="AW238">
            <v>0.5</v>
          </cell>
          <cell r="AX238">
            <v>2894</v>
          </cell>
          <cell r="AY238" t="str">
            <v>723</v>
          </cell>
          <cell r="AZ238" t="str">
            <v>169</v>
          </cell>
          <cell r="BA238" t="str">
            <v>402</v>
          </cell>
          <cell r="BB238">
            <v>1</v>
          </cell>
          <cell r="BC238">
            <v>5054</v>
          </cell>
          <cell r="BD238" t="str">
            <v>1366</v>
          </cell>
          <cell r="BE238" t="str">
            <v>417</v>
          </cell>
          <cell r="BF238" t="str">
            <v>754</v>
          </cell>
          <cell r="BG238">
            <v>1.5</v>
          </cell>
          <cell r="BH238">
            <v>6725</v>
          </cell>
          <cell r="BI238" t="str">
            <v>1931</v>
          </cell>
          <cell r="BJ238" t="str">
            <v>744</v>
          </cell>
          <cell r="BK238" t="str">
            <v>1055</v>
          </cell>
          <cell r="BL238">
            <v>2</v>
          </cell>
          <cell r="BM238">
            <v>8152</v>
          </cell>
          <cell r="BN238" t="str">
            <v>2416</v>
          </cell>
          <cell r="BO238" t="str">
            <v>1150</v>
          </cell>
          <cell r="BP238" t="str">
            <v>1306</v>
          </cell>
          <cell r="BQ238">
            <v>57.722000000000001</v>
          </cell>
        </row>
        <row r="239">
          <cell r="B239" t="str">
            <v>180144</v>
          </cell>
          <cell r="C239">
            <v>150</v>
          </cell>
          <cell r="D239">
            <v>61</v>
          </cell>
          <cell r="E239">
            <v>6</v>
          </cell>
          <cell r="G239">
            <v>10.8</v>
          </cell>
          <cell r="H239">
            <v>4.8</v>
          </cell>
          <cell r="I239">
            <v>0.8</v>
          </cell>
          <cell r="J239">
            <v>1.2</v>
          </cell>
          <cell r="K239">
            <v>19560</v>
          </cell>
          <cell r="L239" t="str">
            <v>946</v>
          </cell>
          <cell r="M239" t="str">
            <v>239</v>
          </cell>
          <cell r="N239" t="str">
            <v>435</v>
          </cell>
          <cell r="O239">
            <v>2.4</v>
          </cell>
          <cell r="P239">
            <v>34161</v>
          </cell>
          <cell r="Q239" t="str">
            <v>1791</v>
          </cell>
          <cell r="R239" t="str">
            <v>579</v>
          </cell>
          <cell r="S239" t="str">
            <v>814</v>
          </cell>
          <cell r="T239">
            <v>3.6</v>
          </cell>
          <cell r="U239">
            <v>45456</v>
          </cell>
          <cell r="V239" t="str">
            <v>2535</v>
          </cell>
          <cell r="W239" t="str">
            <v>1020</v>
          </cell>
          <cell r="X239" t="str">
            <v>1138</v>
          </cell>
          <cell r="Y239">
            <v>4.8</v>
          </cell>
          <cell r="Z239">
            <v>55098</v>
          </cell>
          <cell r="AA239" t="str">
            <v>3178</v>
          </cell>
          <cell r="AB239" t="str">
            <v>1562</v>
          </cell>
          <cell r="AC239" t="str">
            <v>1406</v>
          </cell>
          <cell r="AD239">
            <v>694.65800000000002</v>
          </cell>
          <cell r="AO239" t="str">
            <v>180086</v>
          </cell>
          <cell r="AP239">
            <v>71</v>
          </cell>
          <cell r="AQ239">
            <v>36</v>
          </cell>
          <cell r="AR239">
            <v>4</v>
          </cell>
          <cell r="AT239">
            <v>5.6</v>
          </cell>
          <cell r="AU239">
            <v>1.6</v>
          </cell>
          <cell r="AV239">
            <v>0.4</v>
          </cell>
          <cell r="AW239">
            <v>0.4</v>
          </cell>
          <cell r="AX239">
            <v>7379</v>
          </cell>
          <cell r="AY239" t="str">
            <v>748</v>
          </cell>
          <cell r="AZ239" t="str">
            <v>393</v>
          </cell>
          <cell r="BA239" t="str">
            <v>402</v>
          </cell>
          <cell r="BB239">
            <v>0.8</v>
          </cell>
          <cell r="BC239">
            <v>14157</v>
          </cell>
          <cell r="BD239" t="str">
            <v>1445</v>
          </cell>
          <cell r="BE239" t="str">
            <v>837</v>
          </cell>
          <cell r="BF239" t="str">
            <v>772</v>
          </cell>
          <cell r="BG239">
            <v>1.2</v>
          </cell>
          <cell r="BH239">
            <v>20535</v>
          </cell>
          <cell r="BI239" t="str">
            <v>2091</v>
          </cell>
          <cell r="BJ239" t="str">
            <v>1332</v>
          </cell>
          <cell r="BK239" t="str">
            <v>1109</v>
          </cell>
          <cell r="BL239">
            <v>1.6</v>
          </cell>
          <cell r="BM239">
            <v>26712</v>
          </cell>
          <cell r="BN239" t="str">
            <v>2687</v>
          </cell>
          <cell r="BO239" t="str">
            <v>1877</v>
          </cell>
          <cell r="BP239" t="str">
            <v>1415</v>
          </cell>
          <cell r="BQ239">
            <v>92.355000000000004</v>
          </cell>
        </row>
        <row r="240">
          <cell r="B240" t="str">
            <v>180145</v>
          </cell>
          <cell r="C240">
            <v>150</v>
          </cell>
          <cell r="D240">
            <v>61</v>
          </cell>
          <cell r="E240">
            <v>6</v>
          </cell>
          <cell r="F240">
            <v>5.7</v>
          </cell>
          <cell r="G240">
            <v>10.8</v>
          </cell>
          <cell r="H240">
            <v>4.8</v>
          </cell>
          <cell r="I240">
            <v>0.8</v>
          </cell>
          <cell r="J240">
            <v>1.2</v>
          </cell>
          <cell r="K240">
            <v>20684</v>
          </cell>
          <cell r="L240">
            <v>1006</v>
          </cell>
          <cell r="M240">
            <v>174</v>
          </cell>
          <cell r="N240">
            <v>463</v>
          </cell>
          <cell r="O240">
            <v>2.4</v>
          </cell>
          <cell r="P240">
            <v>35204</v>
          </cell>
          <cell r="Q240">
            <v>1901</v>
          </cell>
          <cell r="R240">
            <v>459</v>
          </cell>
          <cell r="S240">
            <v>875</v>
          </cell>
          <cell r="T240">
            <v>3.6</v>
          </cell>
          <cell r="U240">
            <v>45456</v>
          </cell>
          <cell r="V240">
            <v>2686</v>
          </cell>
          <cell r="W240">
            <v>855</v>
          </cell>
          <cell r="X240">
            <v>1221</v>
          </cell>
          <cell r="Y240">
            <v>5.0999999999999996</v>
          </cell>
          <cell r="Z240">
            <v>55161</v>
          </cell>
          <cell r="AA240">
            <v>3510</v>
          </cell>
          <cell r="AB240">
            <v>1506</v>
          </cell>
          <cell r="AC240">
            <v>1569</v>
          </cell>
          <cell r="AD240">
            <v>659.92499999999995</v>
          </cell>
          <cell r="AO240" t="str">
            <v>180087</v>
          </cell>
          <cell r="AP240">
            <v>71</v>
          </cell>
          <cell r="AQ240">
            <v>36</v>
          </cell>
          <cell r="AR240">
            <v>4</v>
          </cell>
          <cell r="AS240">
            <v>3.75</v>
          </cell>
          <cell r="AT240">
            <v>5.6</v>
          </cell>
          <cell r="AU240">
            <v>1.6</v>
          </cell>
          <cell r="AV240">
            <v>0.4</v>
          </cell>
          <cell r="AW240">
            <v>0.4</v>
          </cell>
          <cell r="AX240">
            <v>7685</v>
          </cell>
          <cell r="AY240">
            <v>821</v>
          </cell>
          <cell r="AZ240">
            <v>334</v>
          </cell>
          <cell r="BA240">
            <v>447</v>
          </cell>
          <cell r="BB240">
            <v>0.8</v>
          </cell>
          <cell r="BC240">
            <v>14445</v>
          </cell>
          <cell r="BD240">
            <v>1583</v>
          </cell>
          <cell r="BE240">
            <v>727</v>
          </cell>
          <cell r="BF240">
            <v>857</v>
          </cell>
          <cell r="BG240">
            <v>1.2</v>
          </cell>
          <cell r="BH240">
            <v>20535</v>
          </cell>
          <cell r="BI240">
            <v>2286</v>
          </cell>
          <cell r="BJ240">
            <v>1179</v>
          </cell>
          <cell r="BK240">
            <v>1230</v>
          </cell>
          <cell r="BL240">
            <v>1.85</v>
          </cell>
          <cell r="BM240">
            <v>29661</v>
          </cell>
          <cell r="BN240">
            <v>3302</v>
          </cell>
          <cell r="BO240">
            <v>2039</v>
          </cell>
          <cell r="BP240">
            <v>1755</v>
          </cell>
          <cell r="BQ240">
            <v>86.581999999999994</v>
          </cell>
        </row>
        <row r="241">
          <cell r="B241" t="str">
            <v>190008</v>
          </cell>
          <cell r="C241">
            <v>150</v>
          </cell>
          <cell r="D241">
            <v>61</v>
          </cell>
          <cell r="E241">
            <v>7</v>
          </cell>
          <cell r="F241">
            <v>6.55</v>
          </cell>
          <cell r="G241">
            <v>11.8</v>
          </cell>
          <cell r="H241">
            <v>4.8</v>
          </cell>
          <cell r="I241">
            <v>0.68500000000000005</v>
          </cell>
          <cell r="J241">
            <v>1.2</v>
          </cell>
          <cell r="K241">
            <v>30593</v>
          </cell>
          <cell r="L241" t="str">
            <v>1135</v>
          </cell>
          <cell r="M241" t="str">
            <v>245</v>
          </cell>
          <cell r="N241" t="str">
            <v>525</v>
          </cell>
          <cell r="O241">
            <v>2.4</v>
          </cell>
          <cell r="P241">
            <v>53294</v>
          </cell>
          <cell r="Q241" t="str">
            <v>2156</v>
          </cell>
          <cell r="R241" t="str">
            <v>604</v>
          </cell>
          <cell r="S241" t="str">
            <v>986</v>
          </cell>
          <cell r="T241">
            <v>3.6</v>
          </cell>
          <cell r="U241">
            <v>70442</v>
          </cell>
          <cell r="V241" t="str">
            <v>3062</v>
          </cell>
          <cell r="W241" t="str">
            <v>1079</v>
          </cell>
          <cell r="X241" t="str">
            <v>1385</v>
          </cell>
          <cell r="Y241">
            <v>5.25</v>
          </cell>
          <cell r="Z241">
            <v>89248</v>
          </cell>
          <cell r="AA241" t="str">
            <v>4119</v>
          </cell>
          <cell r="AB241" t="str">
            <v>1919</v>
          </cell>
          <cell r="AC241" t="str">
            <v>1830</v>
          </cell>
          <cell r="AD241">
            <v>758.33500000000004</v>
          </cell>
          <cell r="AO241" t="str">
            <v>180092</v>
          </cell>
          <cell r="AP241">
            <v>80</v>
          </cell>
          <cell r="AQ241">
            <v>35.5</v>
          </cell>
          <cell r="AR241">
            <v>4</v>
          </cell>
          <cell r="AT241">
            <v>6.2</v>
          </cell>
          <cell r="AU241">
            <v>2.2000000000000002</v>
          </cell>
          <cell r="AV241">
            <v>0.55000000000000004</v>
          </cell>
          <cell r="AW241">
            <v>0.55000000000000004</v>
          </cell>
          <cell r="AX241">
            <v>8118</v>
          </cell>
          <cell r="AY241" t="str">
            <v>884</v>
          </cell>
          <cell r="AZ241" t="str">
            <v>364</v>
          </cell>
          <cell r="BA241" t="str">
            <v>428</v>
          </cell>
          <cell r="BB241">
            <v>1.1000000000000001</v>
          </cell>
          <cell r="BC241">
            <v>15083</v>
          </cell>
          <cell r="BD241" t="str">
            <v>1693</v>
          </cell>
          <cell r="BE241" t="str">
            <v>802</v>
          </cell>
          <cell r="BF241" t="str">
            <v>812</v>
          </cell>
          <cell r="BG241">
            <v>1.65</v>
          </cell>
          <cell r="BH241">
            <v>21280</v>
          </cell>
          <cell r="BI241" t="str">
            <v>2428</v>
          </cell>
          <cell r="BJ241" t="str">
            <v>1314</v>
          </cell>
          <cell r="BK241" t="str">
            <v>1154</v>
          </cell>
          <cell r="BL241">
            <v>2.2000000000000002</v>
          </cell>
          <cell r="BM241">
            <v>27093</v>
          </cell>
          <cell r="BN241" t="str">
            <v>3089</v>
          </cell>
          <cell r="BO241" t="str">
            <v>1901</v>
          </cell>
          <cell r="BP241" t="str">
            <v>1452</v>
          </cell>
          <cell r="BQ241">
            <v>126.75</v>
          </cell>
        </row>
        <row r="242">
          <cell r="B242" t="str">
            <v>180146</v>
          </cell>
          <cell r="C242">
            <v>150</v>
          </cell>
          <cell r="D242">
            <v>71</v>
          </cell>
          <cell r="E242">
            <v>6</v>
          </cell>
          <cell r="G242">
            <v>10.85</v>
          </cell>
          <cell r="H242">
            <v>4.8499999999999996</v>
          </cell>
          <cell r="I242">
            <v>0.80800000000000005</v>
          </cell>
          <cell r="J242">
            <v>1.212</v>
          </cell>
          <cell r="K242">
            <v>21067</v>
          </cell>
          <cell r="L242" t="str">
            <v>943</v>
          </cell>
          <cell r="M242" t="str">
            <v>221</v>
          </cell>
          <cell r="N242" t="str">
            <v>494</v>
          </cell>
          <cell r="O242">
            <v>2.4249999999999998</v>
          </cell>
          <cell r="P242">
            <v>36714</v>
          </cell>
          <cell r="Q242" t="str">
            <v>1782</v>
          </cell>
          <cell r="R242" t="str">
            <v>545</v>
          </cell>
          <cell r="S242" t="str">
            <v>926</v>
          </cell>
          <cell r="T242">
            <v>3.637</v>
          </cell>
          <cell r="U242">
            <v>48749</v>
          </cell>
          <cell r="V242" t="str">
            <v>2518</v>
          </cell>
          <cell r="W242" t="str">
            <v>973</v>
          </cell>
          <cell r="X242" t="str">
            <v>1295</v>
          </cell>
          <cell r="Y242">
            <v>4.8499999999999996</v>
          </cell>
          <cell r="Z242">
            <v>58978</v>
          </cell>
          <cell r="AA242" t="str">
            <v>3152</v>
          </cell>
          <cell r="AB242" t="str">
            <v>1503</v>
          </cell>
          <cell r="AC242" t="str">
            <v>1602</v>
          </cell>
          <cell r="AD242">
            <v>645.82899999999995</v>
          </cell>
          <cell r="AO242" t="str">
            <v>180093</v>
          </cell>
          <cell r="AP242">
            <v>80</v>
          </cell>
          <cell r="AQ242">
            <v>35.5</v>
          </cell>
          <cell r="AR242">
            <v>4</v>
          </cell>
          <cell r="AS242">
            <v>3.75</v>
          </cell>
          <cell r="AT242">
            <v>6.2</v>
          </cell>
          <cell r="AU242">
            <v>2.2000000000000002</v>
          </cell>
          <cell r="AV242">
            <v>0.55000000000000004</v>
          </cell>
          <cell r="AW242">
            <v>0.55000000000000004</v>
          </cell>
          <cell r="AX242">
            <v>8577</v>
          </cell>
          <cell r="AY242">
            <v>964</v>
          </cell>
          <cell r="AZ242">
            <v>289</v>
          </cell>
          <cell r="BA242">
            <v>474</v>
          </cell>
          <cell r="BB242">
            <v>1.1000000000000001</v>
          </cell>
          <cell r="BC242">
            <v>15512</v>
          </cell>
          <cell r="BD242">
            <v>1843</v>
          </cell>
          <cell r="BE242">
            <v>664</v>
          </cell>
          <cell r="BF242">
            <v>899</v>
          </cell>
          <cell r="BG242">
            <v>1.65</v>
          </cell>
          <cell r="BH242">
            <v>21280</v>
          </cell>
          <cell r="BI242">
            <v>2637</v>
          </cell>
          <cell r="BJ242">
            <v>1124</v>
          </cell>
          <cell r="BK242">
            <v>1274</v>
          </cell>
          <cell r="BL242">
            <v>2.4500000000000002</v>
          </cell>
          <cell r="BM242">
            <v>28564</v>
          </cell>
          <cell r="BN242">
            <v>3638</v>
          </cell>
          <cell r="BO242">
            <v>1945</v>
          </cell>
          <cell r="BP242">
            <v>1731</v>
          </cell>
          <cell r="BQ242">
            <v>118.828</v>
          </cell>
        </row>
        <row r="243">
          <cell r="B243" t="str">
            <v>180147</v>
          </cell>
          <cell r="C243">
            <v>150</v>
          </cell>
          <cell r="D243">
            <v>71</v>
          </cell>
          <cell r="E243">
            <v>6</v>
          </cell>
          <cell r="F243">
            <v>5.6</v>
          </cell>
          <cell r="G243">
            <v>10.85</v>
          </cell>
          <cell r="H243">
            <v>4.8499999999999996</v>
          </cell>
          <cell r="I243">
            <v>0.80800000000000005</v>
          </cell>
          <cell r="J243">
            <v>1.212</v>
          </cell>
          <cell r="K243">
            <v>22703</v>
          </cell>
          <cell r="L243">
            <v>1023</v>
          </cell>
          <cell r="M243">
            <v>131</v>
          </cell>
          <cell r="N243">
            <v>544</v>
          </cell>
          <cell r="O243">
            <v>2.4249999999999998</v>
          </cell>
          <cell r="P243">
            <v>38235</v>
          </cell>
          <cell r="Q243">
            <v>1930</v>
          </cell>
          <cell r="R243">
            <v>379</v>
          </cell>
          <cell r="S243">
            <v>1017</v>
          </cell>
          <cell r="T243">
            <v>3.637</v>
          </cell>
          <cell r="U243">
            <v>48749</v>
          </cell>
          <cell r="V243">
            <v>2721</v>
          </cell>
          <cell r="W243">
            <v>743</v>
          </cell>
          <cell r="X243">
            <v>1420</v>
          </cell>
          <cell r="Y243">
            <v>5.25</v>
          </cell>
          <cell r="Z243">
            <v>58662</v>
          </cell>
          <cell r="AA243">
            <v>3591</v>
          </cell>
          <cell r="AB243">
            <v>1408</v>
          </cell>
          <cell r="AC243">
            <v>1846</v>
          </cell>
          <cell r="AD243">
            <v>602.774</v>
          </cell>
          <cell r="AO243" t="str">
            <v>180076</v>
          </cell>
          <cell r="AP243">
            <v>70</v>
          </cell>
          <cell r="AQ243">
            <v>35.5</v>
          </cell>
          <cell r="AR243">
            <v>3</v>
          </cell>
          <cell r="AT243">
            <v>5.0999999999999996</v>
          </cell>
          <cell r="AU243">
            <v>2.1</v>
          </cell>
          <cell r="AV243">
            <v>0.7</v>
          </cell>
          <cell r="AW243">
            <v>0.52500000000000002</v>
          </cell>
          <cell r="AX243">
            <v>5028</v>
          </cell>
          <cell r="AY243" t="str">
            <v>891</v>
          </cell>
          <cell r="AZ243" t="str">
            <v>264</v>
          </cell>
          <cell r="BA243" t="str">
            <v>493</v>
          </cell>
          <cell r="BB243">
            <v>1.05</v>
          </cell>
          <cell r="BC243">
            <v>9007</v>
          </cell>
          <cell r="BD243" t="str">
            <v>1694</v>
          </cell>
          <cell r="BE243" t="str">
            <v>617</v>
          </cell>
          <cell r="BF243" t="str">
            <v>928</v>
          </cell>
          <cell r="BG243">
            <v>1.575</v>
          </cell>
          <cell r="BH243">
            <v>12287</v>
          </cell>
          <cell r="BI243" t="str">
            <v>2407</v>
          </cell>
          <cell r="BJ243" t="str">
            <v>1060</v>
          </cell>
          <cell r="BK243" t="str">
            <v>1307</v>
          </cell>
          <cell r="BL243">
            <v>2.1</v>
          </cell>
          <cell r="BM243">
            <v>15218</v>
          </cell>
          <cell r="BN243" t="str">
            <v>3029</v>
          </cell>
          <cell r="BO243" t="str">
            <v>1593</v>
          </cell>
          <cell r="BP243" t="str">
            <v>1628</v>
          </cell>
          <cell r="BQ243">
            <v>67.319000000000003</v>
          </cell>
        </row>
        <row r="244">
          <cell r="B244" t="str">
            <v>190009</v>
          </cell>
          <cell r="C244">
            <v>150</v>
          </cell>
          <cell r="D244">
            <v>71</v>
          </cell>
          <cell r="E244">
            <v>8</v>
          </cell>
          <cell r="F244">
            <v>7.5</v>
          </cell>
          <cell r="G244">
            <v>12.05</v>
          </cell>
          <cell r="H244">
            <v>4.05</v>
          </cell>
          <cell r="I244">
            <v>0.50600000000000001</v>
          </cell>
          <cell r="J244">
            <v>1.012</v>
          </cell>
          <cell r="K244">
            <v>35885</v>
          </cell>
          <cell r="L244" t="str">
            <v>983</v>
          </cell>
          <cell r="M244" t="str">
            <v>321</v>
          </cell>
          <cell r="N244" t="str">
            <v>510</v>
          </cell>
          <cell r="O244">
            <v>2.0249999999999999</v>
          </cell>
          <cell r="P244">
            <v>65655</v>
          </cell>
          <cell r="Q244" t="str">
            <v>1884</v>
          </cell>
          <cell r="R244" t="str">
            <v>725</v>
          </cell>
          <cell r="S244" t="str">
            <v>969</v>
          </cell>
          <cell r="T244">
            <v>3.0369999999999999</v>
          </cell>
          <cell r="U244">
            <v>91060</v>
          </cell>
          <cell r="V244" t="str">
            <v>2702</v>
          </cell>
          <cell r="W244" t="str">
            <v>1212</v>
          </cell>
          <cell r="X244" t="str">
            <v>1378</v>
          </cell>
          <cell r="Y244">
            <v>4.55</v>
          </cell>
          <cell r="Z244">
            <v>124679</v>
          </cell>
          <cell r="AA244" t="str">
            <v>3769</v>
          </cell>
          <cell r="AB244" t="str">
            <v>2094</v>
          </cell>
          <cell r="AC244" t="str">
            <v>1895</v>
          </cell>
          <cell r="AD244">
            <v>807.23699999999997</v>
          </cell>
          <cell r="AO244" t="str">
            <v>180077</v>
          </cell>
          <cell r="AP244">
            <v>70</v>
          </cell>
          <cell r="AQ244">
            <v>35.5</v>
          </cell>
          <cell r="AR244">
            <v>3.5</v>
          </cell>
          <cell r="AT244">
            <v>5.3</v>
          </cell>
          <cell r="AU244">
            <v>1.8</v>
          </cell>
          <cell r="AV244">
            <v>0.51400000000000001</v>
          </cell>
          <cell r="AW244">
            <v>0.45</v>
          </cell>
          <cell r="AX244">
            <v>6077</v>
          </cell>
          <cell r="AY244" t="str">
            <v>809</v>
          </cell>
          <cell r="AZ244" t="str">
            <v>347</v>
          </cell>
          <cell r="BA244" t="str">
            <v>440</v>
          </cell>
          <cell r="BB244">
            <v>0.9</v>
          </cell>
          <cell r="BC244">
            <v>11384</v>
          </cell>
          <cell r="BD244" t="str">
            <v>1551</v>
          </cell>
          <cell r="BE244" t="str">
            <v>760</v>
          </cell>
          <cell r="BF244" t="str">
            <v>837</v>
          </cell>
          <cell r="BG244">
            <v>1.35</v>
          </cell>
          <cell r="BH244">
            <v>16177</v>
          </cell>
          <cell r="BI244" t="str">
            <v>2228</v>
          </cell>
          <cell r="BJ244" t="str">
            <v>1239</v>
          </cell>
          <cell r="BK244" t="str">
            <v>1193</v>
          </cell>
          <cell r="BL244">
            <v>1.8</v>
          </cell>
          <cell r="BM244">
            <v>20714</v>
          </cell>
          <cell r="BN244" t="str">
            <v>2839</v>
          </cell>
          <cell r="BO244" t="str">
            <v>1784</v>
          </cell>
          <cell r="BP244" t="str">
            <v>1507</v>
          </cell>
          <cell r="BQ244">
            <v>78.539000000000001</v>
          </cell>
        </row>
        <row r="245">
          <cell r="B245" t="str">
            <v>190010</v>
          </cell>
          <cell r="C245">
            <v>150</v>
          </cell>
          <cell r="D245">
            <v>81</v>
          </cell>
          <cell r="E245">
            <v>8</v>
          </cell>
          <cell r="F245">
            <v>7.5</v>
          </cell>
          <cell r="G245">
            <v>12</v>
          </cell>
          <cell r="H245">
            <v>4</v>
          </cell>
          <cell r="I245">
            <v>0.5</v>
          </cell>
          <cell r="J245">
            <v>1</v>
          </cell>
          <cell r="K245">
            <v>38230</v>
          </cell>
          <cell r="L245" t="str">
            <v>982</v>
          </cell>
          <cell r="M245" t="str">
            <v>315</v>
          </cell>
          <cell r="N245" t="str">
            <v>572</v>
          </cell>
          <cell r="O245">
            <v>2</v>
          </cell>
          <cell r="P245">
            <v>70060</v>
          </cell>
          <cell r="Q245" t="str">
            <v>1881</v>
          </cell>
          <cell r="R245" t="str">
            <v>713</v>
          </cell>
          <cell r="S245" t="str">
            <v>1088</v>
          </cell>
          <cell r="T245">
            <v>3</v>
          </cell>
          <cell r="U245">
            <v>97319</v>
          </cell>
          <cell r="V245" t="str">
            <v>2697</v>
          </cell>
          <cell r="W245" t="str">
            <v>1195</v>
          </cell>
          <cell r="X245" t="str">
            <v>1549</v>
          </cell>
          <cell r="Y245">
            <v>4.5</v>
          </cell>
          <cell r="Z245">
            <v>133637</v>
          </cell>
          <cell r="AA245" t="str">
            <v>3764</v>
          </cell>
          <cell r="AB245" t="str">
            <v>2074</v>
          </cell>
          <cell r="AC245" t="str">
            <v>2136</v>
          </cell>
          <cell r="AD245">
            <v>737</v>
          </cell>
          <cell r="AO245" t="str">
            <v>180078</v>
          </cell>
          <cell r="AP245">
            <v>70</v>
          </cell>
          <cell r="AQ245">
            <v>35.5</v>
          </cell>
          <cell r="AR245">
            <v>4</v>
          </cell>
          <cell r="AT245">
            <v>5.8</v>
          </cell>
          <cell r="AU245">
            <v>1.8</v>
          </cell>
          <cell r="AV245">
            <v>0.45</v>
          </cell>
          <cell r="AW245">
            <v>0.45</v>
          </cell>
          <cell r="AX245">
            <v>8757</v>
          </cell>
          <cell r="AY245" t="str">
            <v>891</v>
          </cell>
          <cell r="AZ245" t="str">
            <v>430</v>
          </cell>
          <cell r="BA245" t="str">
            <v>482</v>
          </cell>
          <cell r="BB245">
            <v>0.9</v>
          </cell>
          <cell r="BC245">
            <v>16634</v>
          </cell>
          <cell r="BD245" t="str">
            <v>1716</v>
          </cell>
          <cell r="BE245" t="str">
            <v>925</v>
          </cell>
          <cell r="BF245" t="str">
            <v>921</v>
          </cell>
          <cell r="BG245">
            <v>1.35</v>
          </cell>
          <cell r="BH245">
            <v>23923</v>
          </cell>
          <cell r="BI245" t="str">
            <v>2476</v>
          </cell>
          <cell r="BJ245" t="str">
            <v>1486</v>
          </cell>
          <cell r="BK245" t="str">
            <v>1319</v>
          </cell>
          <cell r="BL245">
            <v>1.8</v>
          </cell>
          <cell r="BM245">
            <v>30919</v>
          </cell>
          <cell r="BN245" t="str">
            <v>3169</v>
          </cell>
          <cell r="BO245" t="str">
            <v>2114</v>
          </cell>
          <cell r="BP245" t="str">
            <v>1675</v>
          </cell>
          <cell r="BQ245">
            <v>89.759</v>
          </cell>
        </row>
        <row r="246">
          <cell r="B246" t="str">
            <v>190011</v>
          </cell>
          <cell r="C246">
            <v>150</v>
          </cell>
          <cell r="D246">
            <v>81</v>
          </cell>
          <cell r="E246">
            <v>10</v>
          </cell>
          <cell r="F246">
            <v>9.4</v>
          </cell>
          <cell r="G246">
            <v>13.4</v>
          </cell>
          <cell r="H246">
            <v>3.4</v>
          </cell>
          <cell r="I246">
            <v>0.34</v>
          </cell>
          <cell r="J246">
            <v>0.85</v>
          </cell>
          <cell r="K246">
            <v>57601</v>
          </cell>
          <cell r="L246" t="str">
            <v>950</v>
          </cell>
          <cell r="M246" t="str">
            <v>438</v>
          </cell>
          <cell r="N246" t="str">
            <v>544</v>
          </cell>
          <cell r="O246">
            <v>1.7</v>
          </cell>
          <cell r="P246">
            <v>109889</v>
          </cell>
          <cell r="Q246" t="str">
            <v>1839</v>
          </cell>
          <cell r="R246" t="str">
            <v>938</v>
          </cell>
          <cell r="S246" t="str">
            <v>1049</v>
          </cell>
          <cell r="T246">
            <v>2.5499999999999998</v>
          </cell>
          <cell r="U246">
            <v>158300</v>
          </cell>
          <cell r="V246" t="str">
            <v>2668</v>
          </cell>
          <cell r="W246" t="str">
            <v>1498</v>
          </cell>
          <cell r="X246" t="str">
            <v>1512</v>
          </cell>
          <cell r="Y246">
            <v>4</v>
          </cell>
          <cell r="Z246">
            <v>236018</v>
          </cell>
          <cell r="AA246" t="str">
            <v>3941</v>
          </cell>
          <cell r="AB246" t="str">
            <v>2593</v>
          </cell>
          <cell r="AC246" t="str">
            <v>2211</v>
          </cell>
          <cell r="AD246">
            <v>923.71</v>
          </cell>
          <cell r="AO246" t="str">
            <v>180079</v>
          </cell>
          <cell r="AP246">
            <v>70</v>
          </cell>
          <cell r="AQ246">
            <v>35.5</v>
          </cell>
          <cell r="AR246">
            <v>4</v>
          </cell>
          <cell r="AS246">
            <v>3.75</v>
          </cell>
          <cell r="AT246">
            <v>5.8</v>
          </cell>
          <cell r="AU246">
            <v>1.8</v>
          </cell>
          <cell r="AV246">
            <v>0.45</v>
          </cell>
          <cell r="AW246">
            <v>0.45</v>
          </cell>
          <cell r="AX246">
            <v>9167</v>
          </cell>
          <cell r="AY246">
            <v>977</v>
          </cell>
          <cell r="AZ246">
            <v>357</v>
          </cell>
          <cell r="BA246">
            <v>535</v>
          </cell>
          <cell r="BB246">
            <v>0.9</v>
          </cell>
          <cell r="BC246">
            <v>17018</v>
          </cell>
          <cell r="BD246">
            <v>1877</v>
          </cell>
          <cell r="BE246">
            <v>790</v>
          </cell>
          <cell r="BF246">
            <v>1022</v>
          </cell>
          <cell r="BG246">
            <v>1.35</v>
          </cell>
          <cell r="BH246">
            <v>23923</v>
          </cell>
          <cell r="BI246">
            <v>2701</v>
          </cell>
          <cell r="BJ246">
            <v>1299</v>
          </cell>
          <cell r="BK246">
            <v>1460</v>
          </cell>
          <cell r="BL246">
            <v>2.0499999999999998</v>
          </cell>
          <cell r="BM246">
            <v>33656</v>
          </cell>
          <cell r="BN246">
            <v>3831</v>
          </cell>
          <cell r="BO246">
            <v>2244</v>
          </cell>
          <cell r="BP246">
            <v>2045</v>
          </cell>
          <cell r="BQ246">
            <v>84.149000000000001</v>
          </cell>
        </row>
        <row r="247">
          <cell r="B247" t="str">
            <v>180148</v>
          </cell>
          <cell r="C247">
            <v>160</v>
          </cell>
          <cell r="D247">
            <v>82</v>
          </cell>
          <cell r="E247">
            <v>4.3</v>
          </cell>
          <cell r="G247">
            <v>9.9</v>
          </cell>
          <cell r="H247">
            <v>5.6</v>
          </cell>
          <cell r="I247">
            <v>1.302</v>
          </cell>
          <cell r="J247">
            <v>1.4</v>
          </cell>
          <cell r="K247">
            <v>12162</v>
          </cell>
          <cell r="L247" t="str">
            <v>852</v>
          </cell>
          <cell r="M247" t="str">
            <v>-6</v>
          </cell>
          <cell r="N247" t="str">
            <v>491</v>
          </cell>
          <cell r="O247">
            <v>2.8</v>
          </cell>
          <cell r="P247">
            <v>18832</v>
          </cell>
          <cell r="Q247" t="str">
            <v>1581</v>
          </cell>
          <cell r="R247" t="str">
            <v>111</v>
          </cell>
          <cell r="S247" t="str">
            <v>904</v>
          </cell>
          <cell r="T247">
            <v>4.2</v>
          </cell>
          <cell r="U247">
            <v>21843</v>
          </cell>
          <cell r="V247" t="str">
            <v>2188</v>
          </cell>
          <cell r="W247" t="str">
            <v>350</v>
          </cell>
          <cell r="X247" t="str">
            <v>1238</v>
          </cell>
          <cell r="Y247">
            <v>5.6</v>
          </cell>
          <cell r="Z247">
            <v>23022</v>
          </cell>
          <cell r="AA247" t="str">
            <v>2672</v>
          </cell>
          <cell r="AB247" t="str">
            <v>712</v>
          </cell>
          <cell r="AC247" t="str">
            <v>1494</v>
          </cell>
          <cell r="AD247">
            <v>500.40899999999999</v>
          </cell>
          <cell r="AO247" t="str">
            <v>180089</v>
          </cell>
          <cell r="AP247">
            <v>80</v>
          </cell>
          <cell r="AQ247">
            <v>31</v>
          </cell>
          <cell r="AR247">
            <v>3</v>
          </cell>
          <cell r="AT247">
            <v>5.5</v>
          </cell>
          <cell r="AU247">
            <v>2.5</v>
          </cell>
          <cell r="AV247">
            <v>0.83299999999999996</v>
          </cell>
          <cell r="AW247">
            <v>0.625</v>
          </cell>
          <cell r="AX247">
            <v>4531</v>
          </cell>
          <cell r="AY247" t="str">
            <v>890</v>
          </cell>
          <cell r="AZ247" t="str">
            <v>212</v>
          </cell>
          <cell r="BA247" t="str">
            <v>393</v>
          </cell>
          <cell r="BB247">
            <v>1.25</v>
          </cell>
          <cell r="BC247">
            <v>7847</v>
          </cell>
          <cell r="BD247" t="str">
            <v>1682</v>
          </cell>
          <cell r="BE247" t="str">
            <v>520</v>
          </cell>
          <cell r="BF247" t="str">
            <v>735</v>
          </cell>
          <cell r="BG247">
            <v>1.875</v>
          </cell>
          <cell r="BH247">
            <v>10352</v>
          </cell>
          <cell r="BI247" t="str">
            <v>2378</v>
          </cell>
          <cell r="BJ247" t="str">
            <v>926</v>
          </cell>
          <cell r="BK247" t="str">
            <v>1025</v>
          </cell>
          <cell r="BL247">
            <v>2.5</v>
          </cell>
          <cell r="BM247">
            <v>12451</v>
          </cell>
          <cell r="BN247" t="str">
            <v>2978</v>
          </cell>
          <cell r="BO247" t="str">
            <v>1428</v>
          </cell>
          <cell r="BP247" t="str">
            <v>1265</v>
          </cell>
          <cell r="BQ247">
            <v>100.598</v>
          </cell>
        </row>
        <row r="248">
          <cell r="B248" t="str">
            <v>180149</v>
          </cell>
          <cell r="C248">
            <v>160</v>
          </cell>
          <cell r="D248">
            <v>82</v>
          </cell>
          <cell r="E248">
            <v>4.3</v>
          </cell>
          <cell r="F248">
            <v>4.1500000000000004</v>
          </cell>
          <cell r="G248">
            <v>9.9</v>
          </cell>
          <cell r="H248">
            <v>5.6</v>
          </cell>
          <cell r="I248">
            <v>1.302</v>
          </cell>
          <cell r="J248">
            <v>1.4</v>
          </cell>
          <cell r="K248">
            <v>12653</v>
          </cell>
          <cell r="L248">
            <v>880</v>
          </cell>
          <cell r="M248">
            <v>-45</v>
          </cell>
          <cell r="N248">
            <v>510</v>
          </cell>
          <cell r="O248">
            <v>2.8</v>
          </cell>
          <cell r="P248">
            <v>19288</v>
          </cell>
          <cell r="Q248">
            <v>1632</v>
          </cell>
          <cell r="R248">
            <v>38</v>
          </cell>
          <cell r="S248">
            <v>938</v>
          </cell>
          <cell r="T248">
            <v>4.2</v>
          </cell>
          <cell r="U248">
            <v>21843</v>
          </cell>
          <cell r="V248">
            <v>2256</v>
          </cell>
          <cell r="W248">
            <v>250</v>
          </cell>
          <cell r="X248">
            <v>1284</v>
          </cell>
          <cell r="Y248">
            <v>5.75</v>
          </cell>
          <cell r="Z248">
            <v>22250</v>
          </cell>
          <cell r="AA248">
            <v>2797</v>
          </cell>
          <cell r="AB248">
            <v>634</v>
          </cell>
          <cell r="AC248">
            <v>1572</v>
          </cell>
          <cell r="AD248">
            <v>482.95299999999997</v>
          </cell>
          <cell r="AO248" t="str">
            <v>180090</v>
          </cell>
          <cell r="AP248">
            <v>80</v>
          </cell>
          <cell r="AQ248">
            <v>31</v>
          </cell>
          <cell r="AR248">
            <v>4</v>
          </cell>
          <cell r="AT248">
            <v>6.1</v>
          </cell>
          <cell r="AU248">
            <v>2.1</v>
          </cell>
          <cell r="AV248">
            <v>0.52500000000000002</v>
          </cell>
          <cell r="AW248">
            <v>0.52500000000000002</v>
          </cell>
          <cell r="AX248">
            <v>7319</v>
          </cell>
          <cell r="AY248" t="str">
            <v>856</v>
          </cell>
          <cell r="AZ248" t="str">
            <v>378</v>
          </cell>
          <cell r="BA248" t="str">
            <v>366</v>
          </cell>
          <cell r="BB248">
            <v>1.05</v>
          </cell>
          <cell r="BC248">
            <v>13677</v>
          </cell>
          <cell r="BD248" t="str">
            <v>1644</v>
          </cell>
          <cell r="BE248" t="str">
            <v>823</v>
          </cell>
          <cell r="BF248" t="str">
            <v>695</v>
          </cell>
          <cell r="BG248">
            <v>1.575</v>
          </cell>
          <cell r="BH248">
            <v>19394</v>
          </cell>
          <cell r="BI248" t="str">
            <v>2363</v>
          </cell>
          <cell r="BJ248" t="str">
            <v>1338</v>
          </cell>
          <cell r="BK248" t="str">
            <v>989</v>
          </cell>
          <cell r="BL248">
            <v>2.1</v>
          </cell>
          <cell r="BM248">
            <v>24791</v>
          </cell>
          <cell r="BN248" t="str">
            <v>3014</v>
          </cell>
          <cell r="BO248" t="str">
            <v>1920</v>
          </cell>
          <cell r="BP248" t="str">
            <v>1246</v>
          </cell>
          <cell r="BQ248">
            <v>134.13</v>
          </cell>
        </row>
        <row r="249">
          <cell r="B249" t="str">
            <v>180150</v>
          </cell>
          <cell r="C249">
            <v>160</v>
          </cell>
          <cell r="D249">
            <v>82</v>
          </cell>
          <cell r="E249">
            <v>6</v>
          </cell>
          <cell r="G249">
            <v>10.5</v>
          </cell>
          <cell r="H249">
            <v>4.5</v>
          </cell>
          <cell r="I249">
            <v>0.75</v>
          </cell>
          <cell r="J249">
            <v>1.125</v>
          </cell>
          <cell r="K249">
            <v>17203</v>
          </cell>
          <cell r="L249" t="str">
            <v>751</v>
          </cell>
          <cell r="M249" t="str">
            <v>197</v>
          </cell>
          <cell r="N249" t="str">
            <v>420</v>
          </cell>
          <cell r="O249">
            <v>2.25</v>
          </cell>
          <cell r="P249">
            <v>30431</v>
          </cell>
          <cell r="Q249" t="str">
            <v>1423</v>
          </cell>
          <cell r="R249" t="str">
            <v>474</v>
          </cell>
          <cell r="S249" t="str">
            <v>790</v>
          </cell>
          <cell r="T249">
            <v>3.375</v>
          </cell>
          <cell r="U249">
            <v>41008</v>
          </cell>
          <cell r="V249" t="str">
            <v>2016</v>
          </cell>
          <cell r="W249" t="str">
            <v>830</v>
          </cell>
          <cell r="X249" t="str">
            <v>1109</v>
          </cell>
          <cell r="Y249">
            <v>4.5</v>
          </cell>
          <cell r="Z249">
            <v>50260</v>
          </cell>
          <cell r="AA249" t="str">
            <v>2530</v>
          </cell>
          <cell r="AB249" t="str">
            <v>1264</v>
          </cell>
          <cell r="AC249" t="str">
            <v>1377</v>
          </cell>
          <cell r="AD249">
            <v>698.24599999999998</v>
          </cell>
          <cell r="AO249" t="str">
            <v>180091</v>
          </cell>
          <cell r="AP249">
            <v>80</v>
          </cell>
          <cell r="AQ249">
            <v>31</v>
          </cell>
          <cell r="AR249">
            <v>4</v>
          </cell>
          <cell r="AS249">
            <v>3.75</v>
          </cell>
          <cell r="AT249">
            <v>6.1</v>
          </cell>
          <cell r="AU249">
            <v>2.1</v>
          </cell>
          <cell r="AV249">
            <v>0.52500000000000002</v>
          </cell>
          <cell r="AW249">
            <v>0.52500000000000002</v>
          </cell>
          <cell r="AX249">
            <v>7717</v>
          </cell>
          <cell r="AY249">
            <v>933</v>
          </cell>
          <cell r="AZ249">
            <v>308</v>
          </cell>
          <cell r="BA249">
            <v>406</v>
          </cell>
          <cell r="BB249">
            <v>1.05</v>
          </cell>
          <cell r="BC249">
            <v>14049</v>
          </cell>
          <cell r="BD249">
            <v>1788</v>
          </cell>
          <cell r="BE249">
            <v>694</v>
          </cell>
          <cell r="BF249">
            <v>771</v>
          </cell>
          <cell r="BG249">
            <v>1.575</v>
          </cell>
          <cell r="BH249">
            <v>19394</v>
          </cell>
          <cell r="BI249">
            <v>2564</v>
          </cell>
          <cell r="BJ249">
            <v>1159</v>
          </cell>
          <cell r="BK249">
            <v>1094</v>
          </cell>
          <cell r="BL249">
            <v>2.35</v>
          </cell>
          <cell r="BM249">
            <v>26327</v>
          </cell>
          <cell r="BN249">
            <v>3566</v>
          </cell>
          <cell r="BO249">
            <v>1989</v>
          </cell>
          <cell r="BP249">
            <v>1495</v>
          </cell>
          <cell r="BQ249">
            <v>125.747</v>
          </cell>
        </row>
        <row r="250">
          <cell r="B250" t="str">
            <v>180151</v>
          </cell>
          <cell r="C250">
            <v>160</v>
          </cell>
          <cell r="D250">
            <v>82</v>
          </cell>
          <cell r="E250">
            <v>6</v>
          </cell>
          <cell r="F250">
            <v>5.6</v>
          </cell>
          <cell r="G250">
            <v>10.5</v>
          </cell>
          <cell r="H250">
            <v>4.5</v>
          </cell>
          <cell r="I250">
            <v>0.75</v>
          </cell>
          <cell r="J250">
            <v>1.125</v>
          </cell>
          <cell r="K250">
            <v>18496</v>
          </cell>
          <cell r="L250">
            <v>818</v>
          </cell>
          <cell r="M250">
            <v>125</v>
          </cell>
          <cell r="N250">
            <v>464</v>
          </cell>
          <cell r="O250">
            <v>2.25</v>
          </cell>
          <cell r="P250">
            <v>31633</v>
          </cell>
          <cell r="Q250">
            <v>1547</v>
          </cell>
          <cell r="R250">
            <v>341</v>
          </cell>
          <cell r="S250">
            <v>870</v>
          </cell>
          <cell r="T250">
            <v>3.375</v>
          </cell>
          <cell r="U250">
            <v>41008</v>
          </cell>
          <cell r="V250">
            <v>2186</v>
          </cell>
          <cell r="W250">
            <v>646</v>
          </cell>
          <cell r="X250">
            <v>1218</v>
          </cell>
          <cell r="Y250">
            <v>4.9000000000000004</v>
          </cell>
          <cell r="Z250">
            <v>50562</v>
          </cell>
          <cell r="AA250">
            <v>2908</v>
          </cell>
          <cell r="AB250">
            <v>1203</v>
          </cell>
          <cell r="AC250">
            <v>1599</v>
          </cell>
          <cell r="AD250">
            <v>651.69600000000003</v>
          </cell>
          <cell r="AO250" t="str">
            <v>180067</v>
          </cell>
          <cell r="AP250">
            <v>63</v>
          </cell>
          <cell r="AQ250">
            <v>31</v>
          </cell>
          <cell r="AR250">
            <v>1.8</v>
          </cell>
          <cell r="AT250">
            <v>4.1500000000000004</v>
          </cell>
          <cell r="AU250">
            <v>2.35</v>
          </cell>
          <cell r="AV250">
            <v>1.3049999999999999</v>
          </cell>
          <cell r="AW250">
            <v>0.58699999999999997</v>
          </cell>
          <cell r="AX250">
            <v>2364</v>
          </cell>
          <cell r="AY250" t="str">
            <v>961</v>
          </cell>
          <cell r="AZ250" t="str">
            <v>-4</v>
          </cell>
          <cell r="BA250" t="str">
            <v>536</v>
          </cell>
          <cell r="BB250">
            <v>1.175</v>
          </cell>
          <cell r="BC250">
            <v>3658</v>
          </cell>
          <cell r="BD250" t="str">
            <v>1785</v>
          </cell>
          <cell r="BE250" t="str">
            <v>130</v>
          </cell>
          <cell r="BF250" t="str">
            <v>986</v>
          </cell>
          <cell r="BG250">
            <v>1.762</v>
          </cell>
          <cell r="BH250">
            <v>4238</v>
          </cell>
          <cell r="BI250" t="str">
            <v>2470</v>
          </cell>
          <cell r="BJ250" t="str">
            <v>402</v>
          </cell>
          <cell r="BK250" t="str">
            <v>1351</v>
          </cell>
          <cell r="BL250">
            <v>2.35</v>
          </cell>
          <cell r="BM250">
            <v>4463</v>
          </cell>
          <cell r="BN250" t="str">
            <v>3018</v>
          </cell>
          <cell r="BO250" t="str">
            <v>811</v>
          </cell>
          <cell r="BP250" t="str">
            <v>1629</v>
          </cell>
          <cell r="BQ250">
            <v>33.381</v>
          </cell>
        </row>
        <row r="251">
          <cell r="B251" t="str">
            <v>190012</v>
          </cell>
          <cell r="C251">
            <v>160</v>
          </cell>
          <cell r="D251">
            <v>82</v>
          </cell>
          <cell r="E251">
            <v>10</v>
          </cell>
          <cell r="F251">
            <v>9.4</v>
          </cell>
          <cell r="G251">
            <v>13.5</v>
          </cell>
          <cell r="H251">
            <v>3.5</v>
          </cell>
          <cell r="I251">
            <v>0.35</v>
          </cell>
          <cell r="J251">
            <v>0.875</v>
          </cell>
          <cell r="K251">
            <v>50547</v>
          </cell>
          <cell r="L251" t="str">
            <v>857</v>
          </cell>
          <cell r="M251" t="str">
            <v>390</v>
          </cell>
          <cell r="N251" t="str">
            <v>469</v>
          </cell>
          <cell r="O251">
            <v>1.75</v>
          </cell>
          <cell r="P251">
            <v>96216</v>
          </cell>
          <cell r="Q251" t="str">
            <v>1658</v>
          </cell>
          <cell r="R251" t="str">
            <v>836</v>
          </cell>
          <cell r="S251" t="str">
            <v>902</v>
          </cell>
          <cell r="T251">
            <v>2.625</v>
          </cell>
          <cell r="U251">
            <v>138331</v>
          </cell>
          <cell r="V251" t="str">
            <v>2403</v>
          </cell>
          <cell r="W251" t="str">
            <v>1338</v>
          </cell>
          <cell r="X251" t="str">
            <v>1299</v>
          </cell>
          <cell r="Y251">
            <v>4.0999999999999996</v>
          </cell>
          <cell r="Z251">
            <v>204958</v>
          </cell>
          <cell r="AA251" t="str">
            <v>3533</v>
          </cell>
          <cell r="AB251" t="str">
            <v>2310</v>
          </cell>
          <cell r="AC251" t="str">
            <v>1889</v>
          </cell>
          <cell r="AD251">
            <v>1094</v>
          </cell>
          <cell r="AO251" t="str">
            <v>180068</v>
          </cell>
          <cell r="AP251">
            <v>63</v>
          </cell>
          <cell r="AQ251">
            <v>31</v>
          </cell>
          <cell r="AR251">
            <v>2.5</v>
          </cell>
          <cell r="AT251">
            <v>4.25</v>
          </cell>
          <cell r="AU251">
            <v>1.75</v>
          </cell>
          <cell r="AV251">
            <v>0.7</v>
          </cell>
          <cell r="AW251">
            <v>0.437</v>
          </cell>
          <cell r="AX251">
            <v>2942</v>
          </cell>
          <cell r="AY251" t="str">
            <v>763</v>
          </cell>
          <cell r="AZ251" t="str">
            <v>227</v>
          </cell>
          <cell r="BA251" t="str">
            <v>410</v>
          </cell>
          <cell r="BB251">
            <v>0.875</v>
          </cell>
          <cell r="BC251">
            <v>5270</v>
          </cell>
          <cell r="BD251" t="str">
            <v>1449</v>
          </cell>
          <cell r="BE251" t="str">
            <v>531</v>
          </cell>
          <cell r="BF251" t="str">
            <v>773</v>
          </cell>
          <cell r="BG251">
            <v>1.3120000000000001</v>
          </cell>
          <cell r="BH251">
            <v>7189</v>
          </cell>
          <cell r="BI251" t="str">
            <v>2059</v>
          </cell>
          <cell r="BJ251" t="str">
            <v>912</v>
          </cell>
          <cell r="BK251" t="str">
            <v>1088</v>
          </cell>
          <cell r="BL251">
            <v>1.75</v>
          </cell>
          <cell r="BM251">
            <v>8904</v>
          </cell>
          <cell r="BN251" t="str">
            <v>2592</v>
          </cell>
          <cell r="BO251" t="str">
            <v>1368</v>
          </cell>
          <cell r="BP251" t="str">
            <v>1355</v>
          </cell>
          <cell r="BQ251">
            <v>46.362000000000002</v>
          </cell>
        </row>
        <row r="252">
          <cell r="B252" t="str">
            <v>190013</v>
          </cell>
          <cell r="C252">
            <v>160</v>
          </cell>
          <cell r="D252">
            <v>82</v>
          </cell>
          <cell r="E252">
            <v>11</v>
          </cell>
          <cell r="F252">
            <v>10.199999999999999</v>
          </cell>
          <cell r="G252">
            <v>14.5</v>
          </cell>
          <cell r="H252">
            <v>3.5</v>
          </cell>
          <cell r="I252">
            <v>0.318</v>
          </cell>
          <cell r="J252">
            <v>0.875</v>
          </cell>
          <cell r="K252">
            <v>66678</v>
          </cell>
          <cell r="L252" t="str">
            <v>943</v>
          </cell>
          <cell r="M252" t="str">
            <v>434</v>
          </cell>
          <cell r="N252" t="str">
            <v>515</v>
          </cell>
          <cell r="O252">
            <v>1.75</v>
          </cell>
          <cell r="P252">
            <v>127338</v>
          </cell>
          <cell r="Q252" t="str">
            <v>1827</v>
          </cell>
          <cell r="R252" t="str">
            <v>925</v>
          </cell>
          <cell r="S252" t="str">
            <v>994</v>
          </cell>
          <cell r="T252">
            <v>2.625</v>
          </cell>
          <cell r="U252">
            <v>183518</v>
          </cell>
          <cell r="V252" t="str">
            <v>2655</v>
          </cell>
          <cell r="W252" t="str">
            <v>1474</v>
          </cell>
          <cell r="X252" t="str">
            <v>1436</v>
          </cell>
          <cell r="Y252">
            <v>4.3</v>
          </cell>
          <cell r="Z252">
            <v>284160</v>
          </cell>
          <cell r="AA252" t="str">
            <v>4078</v>
          </cell>
          <cell r="AB252" t="str">
            <v>2686</v>
          </cell>
          <cell r="AC252" t="str">
            <v>2179</v>
          </cell>
          <cell r="AD252">
            <v>1187</v>
          </cell>
          <cell r="AO252" t="str">
            <v>180069</v>
          </cell>
          <cell r="AP252">
            <v>63</v>
          </cell>
          <cell r="AQ252">
            <v>31</v>
          </cell>
          <cell r="AR252">
            <v>3</v>
          </cell>
          <cell r="AT252">
            <v>4.7</v>
          </cell>
          <cell r="AU252">
            <v>1.7</v>
          </cell>
          <cell r="AV252">
            <v>0.56599999999999995</v>
          </cell>
          <cell r="AW252">
            <v>0.42499999999999999</v>
          </cell>
          <cell r="AX252">
            <v>4524</v>
          </cell>
          <cell r="AY252" t="str">
            <v>830</v>
          </cell>
          <cell r="AZ252" t="str">
            <v>324</v>
          </cell>
          <cell r="BA252" t="str">
            <v>441</v>
          </cell>
          <cell r="BB252">
            <v>0.85</v>
          </cell>
          <cell r="BC252">
            <v>8373</v>
          </cell>
          <cell r="BD252" t="str">
            <v>1587</v>
          </cell>
          <cell r="BE252" t="str">
            <v>721</v>
          </cell>
          <cell r="BF252" t="str">
            <v>838</v>
          </cell>
          <cell r="BG252">
            <v>1.2749999999999999</v>
          </cell>
          <cell r="BH252">
            <v>11772</v>
          </cell>
          <cell r="BI252" t="str">
            <v>2273</v>
          </cell>
          <cell r="BJ252" t="str">
            <v>1190</v>
          </cell>
          <cell r="BK252" t="str">
            <v>1189</v>
          </cell>
          <cell r="BL252">
            <v>1.7</v>
          </cell>
          <cell r="BM252">
            <v>14946</v>
          </cell>
          <cell r="BN252" t="str">
            <v>2886</v>
          </cell>
          <cell r="BO252" t="str">
            <v>1731</v>
          </cell>
          <cell r="BP252" t="str">
            <v>1495</v>
          </cell>
          <cell r="BQ252">
            <v>56.634999999999998</v>
          </cell>
        </row>
        <row r="253">
          <cell r="B253" t="str">
            <v>180152</v>
          </cell>
          <cell r="C253">
            <v>180</v>
          </cell>
          <cell r="D253">
            <v>92</v>
          </cell>
          <cell r="E253">
            <v>4.8</v>
          </cell>
          <cell r="G253">
            <v>11</v>
          </cell>
          <cell r="H253">
            <v>6.2</v>
          </cell>
          <cell r="I253">
            <v>1.2909999999999999</v>
          </cell>
          <cell r="J253">
            <v>1.55</v>
          </cell>
          <cell r="K253">
            <v>14646</v>
          </cell>
          <cell r="L253" t="str">
            <v>828</v>
          </cell>
          <cell r="M253" t="str">
            <v>-2</v>
          </cell>
          <cell r="N253" t="str">
            <v>476</v>
          </cell>
          <cell r="O253">
            <v>3.1</v>
          </cell>
          <cell r="P253">
            <v>22731</v>
          </cell>
          <cell r="Q253" t="str">
            <v>1537</v>
          </cell>
          <cell r="R253" t="str">
            <v>115</v>
          </cell>
          <cell r="S253" t="str">
            <v>877</v>
          </cell>
          <cell r="T253">
            <v>4.6500000000000004</v>
          </cell>
          <cell r="U253">
            <v>26442</v>
          </cell>
          <cell r="V253" t="str">
            <v>2128</v>
          </cell>
          <cell r="W253" t="str">
            <v>350</v>
          </cell>
          <cell r="X253" t="str">
            <v>1201</v>
          </cell>
          <cell r="Y253">
            <v>6.2</v>
          </cell>
          <cell r="Z253">
            <v>27966</v>
          </cell>
          <cell r="AA253" t="str">
            <v>2600</v>
          </cell>
          <cell r="AB253" t="str">
            <v>703</v>
          </cell>
          <cell r="AC253" t="str">
            <v>1450</v>
          </cell>
          <cell r="AD253">
            <v>708.33699999999999</v>
          </cell>
          <cell r="AO253" t="str">
            <v>180070</v>
          </cell>
          <cell r="AP253">
            <v>63</v>
          </cell>
          <cell r="AQ253">
            <v>31</v>
          </cell>
          <cell r="AR253">
            <v>3.5</v>
          </cell>
          <cell r="AT253">
            <v>4.9000000000000004</v>
          </cell>
          <cell r="AU253">
            <v>1.4</v>
          </cell>
          <cell r="AV253">
            <v>0.4</v>
          </cell>
          <cell r="AW253">
            <v>0.35</v>
          </cell>
          <cell r="AX253">
            <v>5399</v>
          </cell>
          <cell r="AY253" t="str">
            <v>726</v>
          </cell>
          <cell r="AZ253" t="str">
            <v>383</v>
          </cell>
          <cell r="BA253" t="str">
            <v>380</v>
          </cell>
          <cell r="BB253">
            <v>0.7</v>
          </cell>
          <cell r="BC253">
            <v>10359</v>
          </cell>
          <cell r="BD253" t="str">
            <v>1403</v>
          </cell>
          <cell r="BE253" t="str">
            <v>815</v>
          </cell>
          <cell r="BF253" t="str">
            <v>729</v>
          </cell>
          <cell r="BG253">
            <v>1.05</v>
          </cell>
          <cell r="BH253">
            <v>15025</v>
          </cell>
          <cell r="BI253" t="str">
            <v>2030</v>
          </cell>
          <cell r="BJ253" t="str">
            <v>1296</v>
          </cell>
          <cell r="BK253" t="str">
            <v>1047</v>
          </cell>
          <cell r="BL253">
            <v>1.4</v>
          </cell>
          <cell r="BM253">
            <v>19545</v>
          </cell>
          <cell r="BN253" t="str">
            <v>2609</v>
          </cell>
          <cell r="BO253" t="str">
            <v>1826</v>
          </cell>
          <cell r="BP253" t="str">
            <v>1335</v>
          </cell>
          <cell r="BQ253">
            <v>64.906999999999996</v>
          </cell>
        </row>
        <row r="254">
          <cell r="B254" t="str">
            <v>180153</v>
          </cell>
          <cell r="C254">
            <v>180</v>
          </cell>
          <cell r="D254">
            <v>92</v>
          </cell>
          <cell r="E254">
            <v>4.8</v>
          </cell>
          <cell r="F254">
            <v>4.5999999999999996</v>
          </cell>
          <cell r="G254">
            <v>11</v>
          </cell>
          <cell r="H254">
            <v>6.2</v>
          </cell>
          <cell r="I254">
            <v>1.2909999999999999</v>
          </cell>
          <cell r="J254">
            <v>1.55</v>
          </cell>
          <cell r="K254">
            <v>15352</v>
          </cell>
          <cell r="L254">
            <v>861</v>
          </cell>
          <cell r="M254">
            <v>-48</v>
          </cell>
          <cell r="N254">
            <v>498</v>
          </cell>
          <cell r="O254">
            <v>3.1</v>
          </cell>
          <cell r="P254">
            <v>23387</v>
          </cell>
          <cell r="Q254">
            <v>1597</v>
          </cell>
          <cell r="R254">
            <v>30</v>
          </cell>
          <cell r="S254">
            <v>916</v>
          </cell>
          <cell r="T254">
            <v>4.6500000000000004</v>
          </cell>
          <cell r="U254">
            <v>26442</v>
          </cell>
          <cell r="V254">
            <v>2208</v>
          </cell>
          <cell r="W254">
            <v>233</v>
          </cell>
          <cell r="X254">
            <v>1255</v>
          </cell>
          <cell r="Y254">
            <v>6.4</v>
          </cell>
          <cell r="Z254">
            <v>26839</v>
          </cell>
          <cell r="AA254">
            <v>2747</v>
          </cell>
          <cell r="AB254">
            <v>612</v>
          </cell>
          <cell r="AC254">
            <v>1540</v>
          </cell>
          <cell r="AD254">
            <v>678.822</v>
          </cell>
          <cell r="AO254" t="str">
            <v>180088</v>
          </cell>
          <cell r="AP254">
            <v>80</v>
          </cell>
          <cell r="AQ254">
            <v>30.5</v>
          </cell>
          <cell r="AR254">
            <v>2.5</v>
          </cell>
          <cell r="AT254">
            <v>5.3</v>
          </cell>
          <cell r="AU254">
            <v>2.8</v>
          </cell>
          <cell r="AV254">
            <v>1.1200000000000001</v>
          </cell>
          <cell r="AW254">
            <v>0.7</v>
          </cell>
          <cell r="AX254">
            <v>3664</v>
          </cell>
          <cell r="AY254" t="str">
            <v>943</v>
          </cell>
          <cell r="AZ254" t="str">
            <v>91</v>
          </cell>
          <cell r="BA254" t="str">
            <v>421</v>
          </cell>
          <cell r="BB254">
            <v>1.4</v>
          </cell>
          <cell r="BC254">
            <v>5911</v>
          </cell>
          <cell r="BD254" t="str">
            <v>1765</v>
          </cell>
          <cell r="BE254" t="str">
            <v>303</v>
          </cell>
          <cell r="BF254" t="str">
            <v>778</v>
          </cell>
          <cell r="BG254">
            <v>2.1</v>
          </cell>
          <cell r="BH254">
            <v>7211</v>
          </cell>
          <cell r="BI254" t="str">
            <v>2464</v>
          </cell>
          <cell r="BJ254" t="str">
            <v>637</v>
          </cell>
          <cell r="BK254" t="str">
            <v>1070</v>
          </cell>
          <cell r="BL254">
            <v>2.8</v>
          </cell>
          <cell r="BM254">
            <v>8039</v>
          </cell>
          <cell r="BN254" t="str">
            <v>3042</v>
          </cell>
          <cell r="BO254" t="str">
            <v>1093</v>
          </cell>
          <cell r="BP254" t="str">
            <v>1299</v>
          </cell>
          <cell r="BQ254">
            <v>84.305000000000007</v>
          </cell>
        </row>
        <row r="255">
          <cell r="B255" t="str">
            <v>180154</v>
          </cell>
          <cell r="C255">
            <v>180</v>
          </cell>
          <cell r="D255">
            <v>92</v>
          </cell>
          <cell r="E255">
            <v>6</v>
          </cell>
          <cell r="G255">
            <v>11.1</v>
          </cell>
          <cell r="H255">
            <v>5.0999999999999996</v>
          </cell>
          <cell r="I255">
            <v>0.85</v>
          </cell>
          <cell r="J255">
            <v>1.2749999999999999</v>
          </cell>
          <cell r="K255">
            <v>16558</v>
          </cell>
          <cell r="L255" t="str">
            <v>705</v>
          </cell>
          <cell r="M255" t="str">
            <v>144</v>
          </cell>
          <cell r="N255" t="str">
            <v>396</v>
          </cell>
          <cell r="O255">
            <v>2.5499999999999998</v>
          </cell>
          <cell r="P255">
            <v>28552</v>
          </cell>
          <cell r="Q255" t="str">
            <v>1331</v>
          </cell>
          <cell r="R255" t="str">
            <v>368</v>
          </cell>
          <cell r="S255" t="str">
            <v>742</v>
          </cell>
          <cell r="T255">
            <v>3.8250000000000002</v>
          </cell>
          <cell r="U255">
            <v>37502</v>
          </cell>
          <cell r="V255" t="str">
            <v>1875</v>
          </cell>
          <cell r="W255" t="str">
            <v>672</v>
          </cell>
          <cell r="X255" t="str">
            <v>1035</v>
          </cell>
          <cell r="Y255">
            <v>5.0999999999999996</v>
          </cell>
          <cell r="Z255">
            <v>44930</v>
          </cell>
          <cell r="AA255" t="str">
            <v>2340</v>
          </cell>
          <cell r="AB255" t="str">
            <v>1057</v>
          </cell>
          <cell r="AC255" t="str">
            <v>1278</v>
          </cell>
          <cell r="AD255">
            <v>885.42100000000005</v>
          </cell>
          <cell r="AO255" t="str">
            <v>180074</v>
          </cell>
          <cell r="AP255">
            <v>70</v>
          </cell>
          <cell r="AQ255">
            <v>30.5</v>
          </cell>
          <cell r="AR255">
            <v>2.5</v>
          </cell>
          <cell r="AT255">
            <v>4.9000000000000004</v>
          </cell>
          <cell r="AU255">
            <v>2.4</v>
          </cell>
          <cell r="AV255">
            <v>0.96</v>
          </cell>
          <cell r="AW255">
            <v>0.6</v>
          </cell>
          <cell r="AX255">
            <v>3755</v>
          </cell>
          <cell r="AY255" t="str">
            <v>961</v>
          </cell>
          <cell r="AZ255" t="str">
            <v>153</v>
          </cell>
          <cell r="BA255" t="str">
            <v>475</v>
          </cell>
          <cell r="BB255">
            <v>1.2</v>
          </cell>
          <cell r="BC255">
            <v>6297</v>
          </cell>
          <cell r="BD255" t="str">
            <v>1807</v>
          </cell>
          <cell r="BE255" t="str">
            <v>422</v>
          </cell>
          <cell r="BF255" t="str">
            <v>883</v>
          </cell>
          <cell r="BG255">
            <v>1.8</v>
          </cell>
          <cell r="BH255">
            <v>8031</v>
          </cell>
          <cell r="BI255" t="str">
            <v>2538</v>
          </cell>
          <cell r="BJ255" t="str">
            <v>806</v>
          </cell>
          <cell r="BK255" t="str">
            <v>1225</v>
          </cell>
          <cell r="BL255">
            <v>2.4</v>
          </cell>
          <cell r="BM255">
            <v>9360</v>
          </cell>
          <cell r="BN255" t="str">
            <v>3153</v>
          </cell>
          <cell r="BO255" t="str">
            <v>1306</v>
          </cell>
          <cell r="BP255" t="str">
            <v>1501</v>
          </cell>
          <cell r="BQ255">
            <v>61.186</v>
          </cell>
        </row>
        <row r="256">
          <cell r="B256" t="str">
            <v>180155</v>
          </cell>
          <cell r="C256">
            <v>180</v>
          </cell>
          <cell r="D256">
            <v>92</v>
          </cell>
          <cell r="E256">
            <v>6</v>
          </cell>
          <cell r="F256">
            <v>5.6</v>
          </cell>
          <cell r="G256">
            <v>11.1</v>
          </cell>
          <cell r="H256">
            <v>5.0999999999999996</v>
          </cell>
          <cell r="I256">
            <v>0.85</v>
          </cell>
          <cell r="J256">
            <v>1.2749999999999999</v>
          </cell>
          <cell r="K256">
            <v>17866</v>
          </cell>
          <cell r="L256">
            <v>765</v>
          </cell>
          <cell r="M256">
            <v>76</v>
          </cell>
          <cell r="N256">
            <v>435</v>
          </cell>
          <cell r="O256">
            <v>2.5499999999999998</v>
          </cell>
          <cell r="P256">
            <v>29767</v>
          </cell>
          <cell r="Q256">
            <v>1440</v>
          </cell>
          <cell r="R256">
            <v>243</v>
          </cell>
          <cell r="S256">
            <v>812</v>
          </cell>
          <cell r="T256">
            <v>3.8250000000000002</v>
          </cell>
          <cell r="U256">
            <v>37502</v>
          </cell>
          <cell r="V256">
            <v>2024</v>
          </cell>
          <cell r="W256">
            <v>499</v>
          </cell>
          <cell r="X256">
            <v>1132</v>
          </cell>
          <cell r="Y256">
            <v>5.5</v>
          </cell>
          <cell r="Z256">
            <v>44355</v>
          </cell>
          <cell r="AA256">
            <v>2654</v>
          </cell>
          <cell r="AB256">
            <v>974</v>
          </cell>
          <cell r="AC256">
            <v>1464</v>
          </cell>
          <cell r="AD256">
            <v>826.39300000000003</v>
          </cell>
          <cell r="AO256" t="str">
            <v>180075</v>
          </cell>
          <cell r="AP256">
            <v>70</v>
          </cell>
          <cell r="AQ256">
            <v>30.5</v>
          </cell>
          <cell r="AR256">
            <v>3</v>
          </cell>
          <cell r="AT256">
            <v>5.0999999999999996</v>
          </cell>
          <cell r="AU256">
            <v>2.1</v>
          </cell>
          <cell r="AV256">
            <v>0.7</v>
          </cell>
          <cell r="AW256">
            <v>0.52500000000000002</v>
          </cell>
          <cell r="AX256">
            <v>4676</v>
          </cell>
          <cell r="AY256" t="str">
            <v>895</v>
          </cell>
          <cell r="AZ256" t="str">
            <v>276</v>
          </cell>
          <cell r="BA256" t="str">
            <v>433</v>
          </cell>
          <cell r="BB256">
            <v>1.05</v>
          </cell>
          <cell r="BC256">
            <v>8376</v>
          </cell>
          <cell r="BD256" t="str">
            <v>1701</v>
          </cell>
          <cell r="BE256" t="str">
            <v>640</v>
          </cell>
          <cell r="BF256" t="str">
            <v>814</v>
          </cell>
          <cell r="BG256">
            <v>1.575</v>
          </cell>
          <cell r="BH256">
            <v>11426</v>
          </cell>
          <cell r="BI256" t="str">
            <v>2418</v>
          </cell>
          <cell r="BJ256" t="str">
            <v>1093</v>
          </cell>
          <cell r="BK256" t="str">
            <v>1145</v>
          </cell>
          <cell r="BL256">
            <v>2.1</v>
          </cell>
          <cell r="BM256">
            <v>14152</v>
          </cell>
          <cell r="BN256" t="str">
            <v>3048</v>
          </cell>
          <cell r="BO256" t="str">
            <v>1634</v>
          </cell>
          <cell r="BP256" t="str">
            <v>1426</v>
          </cell>
          <cell r="BQ256">
            <v>73.423000000000002</v>
          </cell>
        </row>
        <row r="257">
          <cell r="B257" t="str">
            <v>190014</v>
          </cell>
          <cell r="C257">
            <v>180</v>
          </cell>
          <cell r="D257">
            <v>92</v>
          </cell>
          <cell r="E257">
            <v>10</v>
          </cell>
          <cell r="F257">
            <v>9.4</v>
          </cell>
          <cell r="G257">
            <v>14</v>
          </cell>
          <cell r="H257">
            <v>4</v>
          </cell>
          <cell r="I257">
            <v>0.4</v>
          </cell>
          <cell r="J257">
            <v>1</v>
          </cell>
          <cell r="K257">
            <v>46850</v>
          </cell>
          <cell r="L257" t="str">
            <v>796</v>
          </cell>
          <cell r="M257" t="str">
            <v>327</v>
          </cell>
          <cell r="N257" t="str">
            <v>437</v>
          </cell>
          <cell r="O257">
            <v>2</v>
          </cell>
          <cell r="P257">
            <v>88141</v>
          </cell>
          <cell r="Q257" t="str">
            <v>1535</v>
          </cell>
          <cell r="R257" t="str">
            <v>712</v>
          </cell>
          <cell r="S257" t="str">
            <v>837</v>
          </cell>
          <cell r="T257">
            <v>3</v>
          </cell>
          <cell r="U257">
            <v>125417</v>
          </cell>
          <cell r="V257" t="str">
            <v>2217</v>
          </cell>
          <cell r="W257" t="str">
            <v>1153</v>
          </cell>
          <cell r="X257" t="str">
            <v>1201</v>
          </cell>
          <cell r="Y257">
            <v>4.5999999999999996</v>
          </cell>
          <cell r="Z257">
            <v>180562</v>
          </cell>
          <cell r="AA257" t="str">
            <v>3188</v>
          </cell>
          <cell r="AB257" t="str">
            <v>1979</v>
          </cell>
          <cell r="AC257" t="str">
            <v>1707</v>
          </cell>
          <cell r="AD257">
            <v>1387</v>
          </cell>
          <cell r="AO257" t="str">
            <v>180063</v>
          </cell>
          <cell r="AP257">
            <v>60</v>
          </cell>
          <cell r="AQ257">
            <v>30.5</v>
          </cell>
          <cell r="AR257">
            <v>2.5</v>
          </cell>
          <cell r="AT257">
            <v>4.5</v>
          </cell>
          <cell r="AU257">
            <v>2</v>
          </cell>
          <cell r="AV257">
            <v>0.8</v>
          </cell>
          <cell r="AW257">
            <v>0.5</v>
          </cell>
          <cell r="AX257">
            <v>4059</v>
          </cell>
          <cell r="AY257" t="str">
            <v>1012</v>
          </cell>
          <cell r="AZ257" t="str">
            <v>236</v>
          </cell>
          <cell r="BA257" t="str">
            <v>564</v>
          </cell>
          <cell r="BB257">
            <v>1</v>
          </cell>
          <cell r="BC257">
            <v>7088</v>
          </cell>
          <cell r="BD257" t="str">
            <v>1914</v>
          </cell>
          <cell r="BE257" t="str">
            <v>583</v>
          </cell>
          <cell r="BF257" t="str">
            <v>1058</v>
          </cell>
          <cell r="BG257">
            <v>1.5</v>
          </cell>
          <cell r="BH257">
            <v>9432</v>
          </cell>
          <cell r="BI257" t="str">
            <v>2704</v>
          </cell>
          <cell r="BJ257" t="str">
            <v>1041</v>
          </cell>
          <cell r="BK257" t="str">
            <v>1481</v>
          </cell>
          <cell r="BL257">
            <v>2</v>
          </cell>
          <cell r="BM257">
            <v>11433</v>
          </cell>
          <cell r="BN257" t="str">
            <v>3384</v>
          </cell>
          <cell r="BO257" t="str">
            <v>1610</v>
          </cell>
          <cell r="BP257" t="str">
            <v>1834</v>
          </cell>
          <cell r="BQ257">
            <v>41.149000000000001</v>
          </cell>
        </row>
        <row r="258">
          <cell r="B258" t="str">
            <v>190015</v>
          </cell>
          <cell r="C258">
            <v>180</v>
          </cell>
          <cell r="D258">
            <v>92</v>
          </cell>
          <cell r="E258">
            <v>13</v>
          </cell>
          <cell r="F258">
            <v>12.1</v>
          </cell>
          <cell r="G258">
            <v>16.5</v>
          </cell>
          <cell r="H258">
            <v>3.5</v>
          </cell>
          <cell r="I258">
            <v>0.26900000000000002</v>
          </cell>
          <cell r="J258">
            <v>0.875</v>
          </cell>
          <cell r="K258">
            <v>84574</v>
          </cell>
          <cell r="L258" t="str">
            <v>849</v>
          </cell>
          <cell r="M258" t="str">
            <v>438</v>
          </cell>
          <cell r="N258" t="str">
            <v>460</v>
          </cell>
          <cell r="O258">
            <v>1.75</v>
          </cell>
          <cell r="P258">
            <v>163392</v>
          </cell>
          <cell r="Q258" t="str">
            <v>1653</v>
          </cell>
          <cell r="R258" t="str">
            <v>922</v>
          </cell>
          <cell r="S258" t="str">
            <v>892</v>
          </cell>
          <cell r="T258">
            <v>2.625</v>
          </cell>
          <cell r="U258">
            <v>237883</v>
          </cell>
          <cell r="V258" t="str">
            <v>2412</v>
          </cell>
          <cell r="W258" t="str">
            <v>1452</v>
          </cell>
          <cell r="X258" t="str">
            <v>1294</v>
          </cell>
          <cell r="Y258">
            <v>4.4000000000000004</v>
          </cell>
          <cell r="Z258">
            <v>381593</v>
          </cell>
          <cell r="AA258" t="str">
            <v>3811</v>
          </cell>
          <cell r="AB258" t="str">
            <v>2664</v>
          </cell>
          <cell r="AC258" t="str">
            <v>2021</v>
          </cell>
          <cell r="AD258">
            <v>1786</v>
          </cell>
          <cell r="AO258" t="str">
            <v>180064</v>
          </cell>
          <cell r="AP258">
            <v>60</v>
          </cell>
          <cell r="AQ258">
            <v>30.5</v>
          </cell>
          <cell r="AR258">
            <v>2.75</v>
          </cell>
          <cell r="AT258">
            <v>4.75</v>
          </cell>
          <cell r="AU258">
            <v>2</v>
          </cell>
          <cell r="AV258">
            <v>0.72699999999999998</v>
          </cell>
          <cell r="AW258">
            <v>0.5</v>
          </cell>
          <cell r="AX258">
            <v>5125</v>
          </cell>
          <cell r="AY258" t="str">
            <v>1075</v>
          </cell>
          <cell r="AZ258" t="str">
            <v>299</v>
          </cell>
          <cell r="BA258" t="str">
            <v>596</v>
          </cell>
          <cell r="BB258">
            <v>1</v>
          </cell>
          <cell r="BC258">
            <v>9117</v>
          </cell>
          <cell r="BD258" t="str">
            <v>2039</v>
          </cell>
          <cell r="BE258" t="str">
            <v>708</v>
          </cell>
          <cell r="BF258" t="str">
            <v>1122</v>
          </cell>
          <cell r="BG258">
            <v>1.5</v>
          </cell>
          <cell r="BH258">
            <v>12356</v>
          </cell>
          <cell r="BI258" t="str">
            <v>2892</v>
          </cell>
          <cell r="BJ258" t="str">
            <v>1228</v>
          </cell>
          <cell r="BK258" t="str">
            <v>1576</v>
          </cell>
          <cell r="BL258">
            <v>2</v>
          </cell>
          <cell r="BM258">
            <v>15217</v>
          </cell>
          <cell r="BN258" t="str">
            <v>3634</v>
          </cell>
          <cell r="BO258" t="str">
            <v>1860</v>
          </cell>
          <cell r="BP258" t="str">
            <v>1961</v>
          </cell>
          <cell r="BQ258">
            <v>45.264000000000003</v>
          </cell>
        </row>
        <row r="259">
          <cell r="B259" t="str">
            <v>180173</v>
          </cell>
          <cell r="C259">
            <v>200</v>
          </cell>
          <cell r="D259">
            <v>82</v>
          </cell>
          <cell r="E259">
            <v>5</v>
          </cell>
          <cell r="F259">
            <v>4.8</v>
          </cell>
          <cell r="G259">
            <v>10.5</v>
          </cell>
          <cell r="H259">
            <v>5.5</v>
          </cell>
          <cell r="I259">
            <v>1.1000000000000001</v>
          </cell>
          <cell r="J259">
            <v>1.375</v>
          </cell>
          <cell r="K259">
            <v>9700</v>
          </cell>
          <cell r="L259">
            <v>600</v>
          </cell>
          <cell r="M259">
            <v>26</v>
          </cell>
          <cell r="N259">
            <v>290</v>
          </cell>
          <cell r="O259">
            <v>2.75</v>
          </cell>
          <cell r="P259">
            <v>15400</v>
          </cell>
          <cell r="Q259">
            <v>1130</v>
          </cell>
          <cell r="R259">
            <v>130</v>
          </cell>
          <cell r="S259">
            <v>530</v>
          </cell>
          <cell r="T259">
            <v>4.125</v>
          </cell>
          <cell r="U259">
            <v>18400</v>
          </cell>
          <cell r="V259">
            <v>1570</v>
          </cell>
          <cell r="W259">
            <v>310</v>
          </cell>
          <cell r="X259">
            <v>730</v>
          </cell>
          <cell r="Y259">
            <v>5.7</v>
          </cell>
          <cell r="Z259">
            <v>20100</v>
          </cell>
          <cell r="AA259">
            <v>1980</v>
          </cell>
          <cell r="AB259">
            <v>620</v>
          </cell>
          <cell r="AC259">
            <v>910</v>
          </cell>
          <cell r="AD259">
            <v>980</v>
          </cell>
          <cell r="AO259" t="str">
            <v>180065</v>
          </cell>
          <cell r="AP259">
            <v>60</v>
          </cell>
          <cell r="AQ259">
            <v>30.5</v>
          </cell>
          <cell r="AR259">
            <v>3</v>
          </cell>
          <cell r="AT259">
            <v>4.7</v>
          </cell>
          <cell r="AU259">
            <v>1.7</v>
          </cell>
          <cell r="AV259">
            <v>0.56599999999999995</v>
          </cell>
          <cell r="AW259">
            <v>0.42499999999999999</v>
          </cell>
          <cell r="AX259">
            <v>5083</v>
          </cell>
          <cell r="AY259" t="str">
            <v>917</v>
          </cell>
          <cell r="AZ259" t="str">
            <v>356</v>
          </cell>
          <cell r="BA259" t="str">
            <v>502</v>
          </cell>
          <cell r="BB259">
            <v>0.85</v>
          </cell>
          <cell r="BC259">
            <v>9407</v>
          </cell>
          <cell r="BD259" t="str">
            <v>1754</v>
          </cell>
          <cell r="BE259" t="str">
            <v>793</v>
          </cell>
          <cell r="BF259" t="str">
            <v>953</v>
          </cell>
          <cell r="BG259">
            <v>1.2749999999999999</v>
          </cell>
          <cell r="BH259">
            <v>13226</v>
          </cell>
          <cell r="BI259" t="str">
            <v>2511</v>
          </cell>
          <cell r="BJ259" t="str">
            <v>1309</v>
          </cell>
          <cell r="BK259" t="str">
            <v>1353</v>
          </cell>
          <cell r="BL259">
            <v>1.7</v>
          </cell>
          <cell r="BM259">
            <v>16792</v>
          </cell>
          <cell r="BN259" t="str">
            <v>3188</v>
          </cell>
          <cell r="BO259" t="str">
            <v>1906</v>
          </cell>
          <cell r="BP259" t="str">
            <v>1703</v>
          </cell>
          <cell r="BQ259">
            <v>57.607999999999997</v>
          </cell>
        </row>
        <row r="260">
          <cell r="B260" t="str">
            <v>180174</v>
          </cell>
          <cell r="C260">
            <v>200</v>
          </cell>
          <cell r="D260">
            <v>82</v>
          </cell>
          <cell r="E260">
            <v>6</v>
          </cell>
          <cell r="F260">
            <v>5.8</v>
          </cell>
          <cell r="G260">
            <v>13</v>
          </cell>
          <cell r="H260">
            <v>7</v>
          </cell>
          <cell r="I260">
            <v>1.167</v>
          </cell>
          <cell r="J260">
            <v>1.75</v>
          </cell>
          <cell r="K260">
            <v>22300</v>
          </cell>
          <cell r="L260">
            <v>940</v>
          </cell>
          <cell r="M260">
            <v>22</v>
          </cell>
          <cell r="N260">
            <v>450</v>
          </cell>
          <cell r="O260">
            <v>3.5</v>
          </cell>
          <cell r="P260">
            <v>35000</v>
          </cell>
          <cell r="Q260">
            <v>1750</v>
          </cell>
          <cell r="R260">
            <v>170</v>
          </cell>
          <cell r="S260">
            <v>830</v>
          </cell>
          <cell r="T260">
            <v>5.25</v>
          </cell>
          <cell r="U260">
            <v>41200</v>
          </cell>
          <cell r="V260">
            <v>2440</v>
          </cell>
          <cell r="W260">
            <v>450</v>
          </cell>
          <cell r="X260">
            <v>1140</v>
          </cell>
          <cell r="Y260">
            <v>7.2</v>
          </cell>
          <cell r="Z260">
            <v>44200</v>
          </cell>
          <cell r="AA260">
            <v>3050</v>
          </cell>
          <cell r="AB260">
            <v>900</v>
          </cell>
          <cell r="AC260">
            <v>1400</v>
          </cell>
          <cell r="AD260">
            <v>1190</v>
          </cell>
          <cell r="AO260" t="str">
            <v>180066</v>
          </cell>
          <cell r="AP260">
            <v>60</v>
          </cell>
          <cell r="AQ260">
            <v>30.5</v>
          </cell>
          <cell r="AR260">
            <v>3.5</v>
          </cell>
          <cell r="AT260">
            <v>5</v>
          </cell>
          <cell r="AU260">
            <v>1.5</v>
          </cell>
          <cell r="AV260">
            <v>0.42799999999999999</v>
          </cell>
          <cell r="AW260">
            <v>0.375</v>
          </cell>
          <cell r="AX260">
            <v>6591</v>
          </cell>
          <cell r="AY260" t="str">
            <v>874</v>
          </cell>
          <cell r="AZ260" t="str">
            <v>437</v>
          </cell>
          <cell r="BA260" t="str">
            <v>472</v>
          </cell>
          <cell r="BB260">
            <v>0.75</v>
          </cell>
          <cell r="BC260">
            <v>12574</v>
          </cell>
          <cell r="BD260" t="str">
            <v>1685</v>
          </cell>
          <cell r="BE260" t="str">
            <v>937</v>
          </cell>
          <cell r="BF260" t="str">
            <v>905</v>
          </cell>
          <cell r="BG260">
            <v>1.125</v>
          </cell>
          <cell r="BH260">
            <v>18153</v>
          </cell>
          <cell r="BI260" t="str">
            <v>2434</v>
          </cell>
          <cell r="BJ260" t="str">
            <v>1499</v>
          </cell>
          <cell r="BK260" t="str">
            <v>1297</v>
          </cell>
          <cell r="BL260">
            <v>1.5</v>
          </cell>
          <cell r="BM260">
            <v>23528</v>
          </cell>
          <cell r="BN260" t="str">
            <v>3121</v>
          </cell>
          <cell r="BO260" t="str">
            <v>2123</v>
          </cell>
          <cell r="BP260" t="str">
            <v>1650</v>
          </cell>
          <cell r="BQ260">
            <v>57.607999999999997</v>
          </cell>
        </row>
        <row r="261">
          <cell r="B261" t="str">
            <v>190016</v>
          </cell>
          <cell r="C261">
            <v>200</v>
          </cell>
          <cell r="D261">
            <v>82</v>
          </cell>
          <cell r="E261">
            <v>8</v>
          </cell>
          <cell r="F261">
            <v>7.5</v>
          </cell>
          <cell r="G261">
            <v>14.2</v>
          </cell>
          <cell r="H261">
            <v>6.2</v>
          </cell>
          <cell r="I261">
            <v>0.77500000000000002</v>
          </cell>
          <cell r="J261">
            <v>1.55</v>
          </cell>
          <cell r="K261">
            <v>35519</v>
          </cell>
          <cell r="L261" t="str">
            <v>977</v>
          </cell>
          <cell r="M261" t="str">
            <v>162</v>
          </cell>
          <cell r="N261" t="str">
            <v>458</v>
          </cell>
          <cell r="O261">
            <v>3.1</v>
          </cell>
          <cell r="P261">
            <v>60470</v>
          </cell>
          <cell r="Q261" t="str">
            <v>1847</v>
          </cell>
          <cell r="R261" t="str">
            <v>431</v>
          </cell>
          <cell r="S261" t="str">
            <v>857</v>
          </cell>
          <cell r="T261">
            <v>4.6500000000000004</v>
          </cell>
          <cell r="U261">
            <v>78034</v>
          </cell>
          <cell r="V261" t="str">
            <v>2611</v>
          </cell>
          <cell r="W261" t="str">
            <v>806</v>
          </cell>
          <cell r="X261" t="str">
            <v>1198</v>
          </cell>
          <cell r="Y261">
            <v>6.7</v>
          </cell>
          <cell r="Z261">
            <v>95329</v>
          </cell>
          <cell r="AA261" t="str">
            <v>3458</v>
          </cell>
          <cell r="AB261" t="str">
            <v>1466</v>
          </cell>
          <cell r="AC261" t="str">
            <v>1558</v>
          </cell>
          <cell r="AD261">
            <v>1539</v>
          </cell>
          <cell r="AO261" t="str">
            <v>180054</v>
          </cell>
          <cell r="AP261">
            <v>56</v>
          </cell>
          <cell r="AQ261">
            <v>28.5</v>
          </cell>
          <cell r="AR261">
            <v>1.5</v>
          </cell>
          <cell r="AT261">
            <v>3.45</v>
          </cell>
          <cell r="AU261">
            <v>1.95</v>
          </cell>
          <cell r="AV261">
            <v>1.3</v>
          </cell>
          <cell r="AW261">
            <v>0.48699999999999999</v>
          </cell>
          <cell r="AX261">
            <v>1458</v>
          </cell>
          <cell r="AY261" t="str">
            <v>843</v>
          </cell>
          <cell r="AZ261" t="str">
            <v>-4</v>
          </cell>
          <cell r="BA261" t="str">
            <v>483</v>
          </cell>
          <cell r="BB261">
            <v>0.97499999999999998</v>
          </cell>
          <cell r="BC261">
            <v>2259</v>
          </cell>
          <cell r="BD261" t="str">
            <v>1565</v>
          </cell>
          <cell r="BE261" t="str">
            <v>112</v>
          </cell>
          <cell r="BF261" t="str">
            <v>889</v>
          </cell>
          <cell r="BG261">
            <v>1.462</v>
          </cell>
          <cell r="BH261">
            <v>2622</v>
          </cell>
          <cell r="BI261" t="str">
            <v>2165</v>
          </cell>
          <cell r="BJ261" t="str">
            <v>350</v>
          </cell>
          <cell r="BK261" t="str">
            <v>1218</v>
          </cell>
          <cell r="BL261">
            <v>1.95</v>
          </cell>
          <cell r="BM261">
            <v>2766</v>
          </cell>
          <cell r="BN261" t="str">
            <v>2645</v>
          </cell>
          <cell r="BO261" t="str">
            <v>709</v>
          </cell>
          <cell r="BP261" t="str">
            <v>1470</v>
          </cell>
          <cell r="BQ261">
            <v>21.489000000000001</v>
          </cell>
        </row>
        <row r="262">
          <cell r="B262" t="str">
            <v>190041</v>
          </cell>
          <cell r="C262">
            <v>200</v>
          </cell>
          <cell r="D262">
            <v>82</v>
          </cell>
          <cell r="E262">
            <v>8.5</v>
          </cell>
          <cell r="F262">
            <v>8.1</v>
          </cell>
          <cell r="G262">
            <v>14.5</v>
          </cell>
          <cell r="H262">
            <v>6</v>
          </cell>
          <cell r="I262">
            <v>0.70599999999999996</v>
          </cell>
          <cell r="J262">
            <v>1.5</v>
          </cell>
          <cell r="K262">
            <v>38500</v>
          </cell>
          <cell r="L262">
            <v>960</v>
          </cell>
          <cell r="M262">
            <v>220</v>
          </cell>
          <cell r="N262">
            <v>440</v>
          </cell>
          <cell r="O262">
            <v>3</v>
          </cell>
          <cell r="P262">
            <v>67200</v>
          </cell>
          <cell r="Q262">
            <v>1810</v>
          </cell>
          <cell r="R262">
            <v>540</v>
          </cell>
          <cell r="S262">
            <v>830</v>
          </cell>
          <cell r="T262">
            <v>4.5</v>
          </cell>
          <cell r="U262">
            <v>89300</v>
          </cell>
          <cell r="V262">
            <v>2580</v>
          </cell>
          <cell r="W262">
            <v>960</v>
          </cell>
          <cell r="X262">
            <v>1170</v>
          </cell>
          <cell r="Y262">
            <v>6.4</v>
          </cell>
          <cell r="Z262">
            <v>112100</v>
          </cell>
          <cell r="AA262">
            <v>3400</v>
          </cell>
          <cell r="AB262">
            <v>1620</v>
          </cell>
          <cell r="AC262">
            <v>1520</v>
          </cell>
          <cell r="AD262">
            <v>1660</v>
          </cell>
          <cell r="AO262" t="str">
            <v>180055</v>
          </cell>
          <cell r="AP262">
            <v>56</v>
          </cell>
          <cell r="AQ262">
            <v>28.5</v>
          </cell>
          <cell r="AR262">
            <v>2</v>
          </cell>
          <cell r="AT262">
            <v>3.6</v>
          </cell>
          <cell r="AU262">
            <v>1.6</v>
          </cell>
          <cell r="AV262">
            <v>0.8</v>
          </cell>
          <cell r="AW262">
            <v>0.4</v>
          </cell>
          <cell r="AX262">
            <v>1910</v>
          </cell>
          <cell r="AY262" t="str">
            <v>744</v>
          </cell>
          <cell r="AZ262" t="str">
            <v>173</v>
          </cell>
          <cell r="BA262" t="str">
            <v>415</v>
          </cell>
          <cell r="BB262">
            <v>0.8</v>
          </cell>
          <cell r="BC262">
            <v>3335</v>
          </cell>
          <cell r="BD262" t="str">
            <v>1406</v>
          </cell>
          <cell r="BE262" t="str">
            <v>428</v>
          </cell>
          <cell r="BF262" t="str">
            <v>778</v>
          </cell>
          <cell r="BG262">
            <v>1.2</v>
          </cell>
          <cell r="BH262">
            <v>4438</v>
          </cell>
          <cell r="BI262" t="str">
            <v>1987</v>
          </cell>
          <cell r="BJ262" t="str">
            <v>765</v>
          </cell>
          <cell r="BK262" t="str">
            <v>1090</v>
          </cell>
          <cell r="BL262">
            <v>1.6</v>
          </cell>
          <cell r="BM262">
            <v>5379</v>
          </cell>
          <cell r="BN262" t="str">
            <v>2486</v>
          </cell>
          <cell r="BO262" t="str">
            <v>1183</v>
          </cell>
          <cell r="BP262" t="str">
            <v>1349</v>
          </cell>
          <cell r="BQ262">
            <v>28.652999999999999</v>
          </cell>
        </row>
        <row r="263">
          <cell r="B263" t="str">
            <v>190017</v>
          </cell>
          <cell r="C263">
            <v>200</v>
          </cell>
          <cell r="D263">
            <v>82</v>
          </cell>
          <cell r="E263">
            <v>10</v>
          </cell>
          <cell r="F263">
            <v>9.4</v>
          </cell>
          <cell r="G263">
            <v>15.5</v>
          </cell>
          <cell r="H263">
            <v>5.5</v>
          </cell>
          <cell r="I263">
            <v>0.55000000000000004</v>
          </cell>
          <cell r="J263">
            <v>1.375</v>
          </cell>
          <cell r="K263">
            <v>52053</v>
          </cell>
          <cell r="L263" t="str">
            <v>973</v>
          </cell>
          <cell r="M263" t="str">
            <v>303</v>
          </cell>
          <cell r="N263" t="str">
            <v>446</v>
          </cell>
          <cell r="O263">
            <v>2.75</v>
          </cell>
          <cell r="P263">
            <v>94245</v>
          </cell>
          <cell r="Q263" t="str">
            <v>1862</v>
          </cell>
          <cell r="R263" t="str">
            <v>691</v>
          </cell>
          <cell r="S263" t="str">
            <v>846</v>
          </cell>
          <cell r="T263">
            <v>4.125</v>
          </cell>
          <cell r="U263">
            <v>129445</v>
          </cell>
          <cell r="V263" t="str">
            <v>2665</v>
          </cell>
          <cell r="W263" t="str">
            <v>1164</v>
          </cell>
          <cell r="X263" t="str">
            <v>1198</v>
          </cell>
          <cell r="Y263">
            <v>6.1</v>
          </cell>
          <cell r="Z263">
            <v>173523</v>
          </cell>
          <cell r="AA263" t="str">
            <v>3669</v>
          </cell>
          <cell r="AB263" t="str">
            <v>1993</v>
          </cell>
          <cell r="AC263" t="str">
            <v>1622</v>
          </cell>
          <cell r="AD263">
            <v>1928</v>
          </cell>
          <cell r="AO263" t="str">
            <v>180056</v>
          </cell>
          <cell r="AP263">
            <v>56</v>
          </cell>
          <cell r="AQ263">
            <v>28.5</v>
          </cell>
          <cell r="AR263">
            <v>2.5</v>
          </cell>
          <cell r="AT263">
            <v>4.2</v>
          </cell>
          <cell r="AU263">
            <v>1.7</v>
          </cell>
          <cell r="AV263">
            <v>0.68</v>
          </cell>
          <cell r="AW263">
            <v>0.42499999999999999</v>
          </cell>
          <cell r="AX263">
            <v>3638</v>
          </cell>
          <cell r="AY263" t="str">
            <v>931</v>
          </cell>
          <cell r="AZ263" t="str">
            <v>287</v>
          </cell>
          <cell r="BA263" t="str">
            <v>515</v>
          </cell>
          <cell r="BB263">
            <v>0.85</v>
          </cell>
          <cell r="BC263">
            <v>6550</v>
          </cell>
          <cell r="BD263" t="str">
            <v>1770</v>
          </cell>
          <cell r="BE263" t="str">
            <v>666</v>
          </cell>
          <cell r="BF263" t="str">
            <v>972</v>
          </cell>
          <cell r="BG263">
            <v>1.2749999999999999</v>
          </cell>
          <cell r="BH263">
            <v>8978</v>
          </cell>
          <cell r="BI263" t="str">
            <v>2517</v>
          </cell>
          <cell r="BJ263" t="str">
            <v>1138</v>
          </cell>
          <cell r="BK263" t="str">
            <v>1369</v>
          </cell>
          <cell r="BL263">
            <v>1.7</v>
          </cell>
          <cell r="BM263">
            <v>11164</v>
          </cell>
          <cell r="BN263" t="str">
            <v>3173</v>
          </cell>
          <cell r="BO263" t="str">
            <v>1701</v>
          </cell>
          <cell r="BP263" t="str">
            <v>1709</v>
          </cell>
          <cell r="BQ263">
            <v>35.816000000000003</v>
          </cell>
        </row>
        <row r="264">
          <cell r="B264" t="str">
            <v>190018</v>
          </cell>
          <cell r="C264">
            <v>200</v>
          </cell>
          <cell r="D264">
            <v>82</v>
          </cell>
          <cell r="E264">
            <v>12</v>
          </cell>
          <cell r="F264">
            <v>11.25</v>
          </cell>
          <cell r="G264">
            <v>16.600000000000001</v>
          </cell>
          <cell r="H264">
            <v>4.5999999999999996</v>
          </cell>
          <cell r="I264">
            <v>0.38300000000000001</v>
          </cell>
          <cell r="J264">
            <v>1.1499999999999999</v>
          </cell>
          <cell r="K264">
            <v>67868</v>
          </cell>
          <cell r="L264" t="str">
            <v>898</v>
          </cell>
          <cell r="M264" t="str">
            <v>393</v>
          </cell>
          <cell r="N264" t="str">
            <v>404</v>
          </cell>
          <cell r="O264">
            <v>2.2999999999999998</v>
          </cell>
          <cell r="P264">
            <v>128082</v>
          </cell>
          <cell r="Q264" t="str">
            <v>1735</v>
          </cell>
          <cell r="R264" t="str">
            <v>847</v>
          </cell>
          <cell r="S264" t="str">
            <v>774</v>
          </cell>
          <cell r="T264">
            <v>3.45</v>
          </cell>
          <cell r="U264">
            <v>182737</v>
          </cell>
          <cell r="V264" t="str">
            <v>2512</v>
          </cell>
          <cell r="W264" t="str">
            <v>1361</v>
          </cell>
          <cell r="X264" t="str">
            <v>1111</v>
          </cell>
          <cell r="Y264">
            <v>5.35</v>
          </cell>
          <cell r="Z264">
            <v>266449</v>
          </cell>
          <cell r="AA264" t="str">
            <v>3662</v>
          </cell>
          <cell r="AB264" t="str">
            <v>2345</v>
          </cell>
          <cell r="AC264" t="str">
            <v>1594</v>
          </cell>
          <cell r="AD264">
            <v>2308</v>
          </cell>
          <cell r="AO264" t="str">
            <v>180057</v>
          </cell>
          <cell r="AP264">
            <v>56</v>
          </cell>
          <cell r="AQ264">
            <v>28.5</v>
          </cell>
          <cell r="AR264">
            <v>3</v>
          </cell>
          <cell r="AT264">
            <v>4.3</v>
          </cell>
          <cell r="AU264">
            <v>1.3</v>
          </cell>
          <cell r="AV264">
            <v>0.433</v>
          </cell>
          <cell r="AW264">
            <v>0.32500000000000001</v>
          </cell>
          <cell r="AX264">
            <v>4142</v>
          </cell>
          <cell r="AY264" t="str">
            <v>747</v>
          </cell>
          <cell r="AZ264" t="str">
            <v>371</v>
          </cell>
          <cell r="BA264" t="str">
            <v>404</v>
          </cell>
          <cell r="BB264">
            <v>0.65</v>
          </cell>
          <cell r="BC264">
            <v>7895</v>
          </cell>
          <cell r="BD264" t="str">
            <v>1441</v>
          </cell>
          <cell r="BE264" t="str">
            <v>795</v>
          </cell>
          <cell r="BF264" t="str">
            <v>775</v>
          </cell>
          <cell r="BG264">
            <v>0.97499999999999998</v>
          </cell>
          <cell r="BH264">
            <v>11388</v>
          </cell>
          <cell r="BI264" t="str">
            <v>2080</v>
          </cell>
          <cell r="BJ264" t="str">
            <v>1274</v>
          </cell>
          <cell r="BK264" t="str">
            <v>1110</v>
          </cell>
          <cell r="BL264">
            <v>1.3</v>
          </cell>
          <cell r="BM264">
            <v>14752</v>
          </cell>
          <cell r="BN264" t="str">
            <v>2666</v>
          </cell>
          <cell r="BO264" t="str">
            <v>1806</v>
          </cell>
          <cell r="BP264" t="str">
            <v>1412</v>
          </cell>
          <cell r="BQ264">
            <v>42.978999999999999</v>
          </cell>
        </row>
        <row r="265">
          <cell r="B265" t="str">
            <v>190042</v>
          </cell>
          <cell r="C265">
            <v>200</v>
          </cell>
          <cell r="D265">
            <v>82</v>
          </cell>
          <cell r="E265">
            <v>13</v>
          </cell>
          <cell r="F265">
            <v>12.1</v>
          </cell>
          <cell r="G265">
            <v>16.5</v>
          </cell>
          <cell r="H265">
            <v>3.5</v>
          </cell>
          <cell r="I265">
            <v>0.26900000000000002</v>
          </cell>
          <cell r="J265">
            <v>0.875</v>
          </cell>
          <cell r="K265">
            <v>62100</v>
          </cell>
          <cell r="L265">
            <v>700</v>
          </cell>
          <cell r="M265">
            <v>370</v>
          </cell>
          <cell r="N265">
            <v>310</v>
          </cell>
          <cell r="O265">
            <v>1.75</v>
          </cell>
          <cell r="P265">
            <v>120000</v>
          </cell>
          <cell r="Q265">
            <v>1360</v>
          </cell>
          <cell r="R265">
            <v>780</v>
          </cell>
          <cell r="S265">
            <v>600</v>
          </cell>
          <cell r="T265">
            <v>2.625</v>
          </cell>
          <cell r="U265">
            <v>174800</v>
          </cell>
          <cell r="V265">
            <v>1990</v>
          </cell>
          <cell r="W265">
            <v>1220</v>
          </cell>
          <cell r="X265">
            <v>870</v>
          </cell>
          <cell r="Y265">
            <v>4.4000000000000004</v>
          </cell>
          <cell r="Z265">
            <v>280300</v>
          </cell>
          <cell r="AA265">
            <v>3150</v>
          </cell>
          <cell r="AB265">
            <v>2240</v>
          </cell>
          <cell r="AC265">
            <v>1360</v>
          </cell>
          <cell r="AD265">
            <v>2480</v>
          </cell>
          <cell r="AO265" t="str">
            <v>180073</v>
          </cell>
          <cell r="AP265">
            <v>70</v>
          </cell>
          <cell r="AQ265">
            <v>25.5</v>
          </cell>
          <cell r="AR265">
            <v>2</v>
          </cell>
          <cell r="AT265">
            <v>4.5</v>
          </cell>
          <cell r="AU265">
            <v>2.5</v>
          </cell>
          <cell r="AV265">
            <v>1.25</v>
          </cell>
          <cell r="AW265">
            <v>0.625</v>
          </cell>
          <cell r="AX265">
            <v>2408</v>
          </cell>
          <cell r="AY265" t="str">
            <v>938</v>
          </cell>
          <cell r="AZ265" t="str">
            <v>43</v>
          </cell>
          <cell r="BA265" t="str">
            <v>406</v>
          </cell>
          <cell r="BB265">
            <v>1.25</v>
          </cell>
          <cell r="BC265">
            <v>3771</v>
          </cell>
          <cell r="BD265" t="str">
            <v>1748</v>
          </cell>
          <cell r="BE265" t="str">
            <v>214</v>
          </cell>
          <cell r="BF265" t="str">
            <v>748</v>
          </cell>
          <cell r="BG265">
            <v>1.875</v>
          </cell>
          <cell r="BH265">
            <v>4437</v>
          </cell>
          <cell r="BI265" t="str">
            <v>2431</v>
          </cell>
          <cell r="BJ265" t="str">
            <v>512</v>
          </cell>
          <cell r="BK265" t="str">
            <v>1024</v>
          </cell>
          <cell r="BL265">
            <v>2.5</v>
          </cell>
          <cell r="BM265">
            <v>4755</v>
          </cell>
          <cell r="BN265" t="str">
            <v>2985</v>
          </cell>
          <cell r="BO265" t="str">
            <v>939</v>
          </cell>
          <cell r="BP265" t="str">
            <v>1235</v>
          </cell>
          <cell r="BQ265">
            <v>52.401000000000003</v>
          </cell>
        </row>
        <row r="266">
          <cell r="B266" t="str">
            <v>190019</v>
          </cell>
          <cell r="C266">
            <v>200</v>
          </cell>
          <cell r="D266">
            <v>92</v>
          </cell>
          <cell r="E266">
            <v>10</v>
          </cell>
          <cell r="F266">
            <v>9.4</v>
          </cell>
          <cell r="G266">
            <v>15.6</v>
          </cell>
          <cell r="H266">
            <v>5.6</v>
          </cell>
          <cell r="I266">
            <v>0.56000000000000005</v>
          </cell>
          <cell r="J266">
            <v>1.4</v>
          </cell>
          <cell r="K266">
            <v>55657</v>
          </cell>
          <cell r="L266" t="str">
            <v>980</v>
          </cell>
          <cell r="M266" t="str">
            <v>289</v>
          </cell>
          <cell r="N266" t="str">
            <v>498</v>
          </cell>
          <cell r="O266">
            <v>2.8</v>
          </cell>
          <cell r="P266">
            <v>100501</v>
          </cell>
          <cell r="Q266" t="str">
            <v>1873</v>
          </cell>
          <cell r="R266" t="str">
            <v>665</v>
          </cell>
          <cell r="S266" t="str">
            <v>943</v>
          </cell>
          <cell r="T266">
            <v>4.2</v>
          </cell>
          <cell r="U266">
            <v>137688</v>
          </cell>
          <cell r="V266" t="str">
            <v>2677</v>
          </cell>
          <cell r="W266" t="str">
            <v>1130</v>
          </cell>
          <cell r="X266" t="str">
            <v>1336</v>
          </cell>
          <cell r="Y266">
            <v>6.2</v>
          </cell>
          <cell r="Z266">
            <v>183777</v>
          </cell>
          <cell r="AA266" t="str">
            <v>3673</v>
          </cell>
          <cell r="AB266" t="str">
            <v>1946</v>
          </cell>
          <cell r="AC266" t="str">
            <v>1806</v>
          </cell>
          <cell r="AD266">
            <v>1828</v>
          </cell>
          <cell r="AO266" t="str">
            <v>180061</v>
          </cell>
          <cell r="AP266">
            <v>60</v>
          </cell>
          <cell r="AQ266">
            <v>25.5</v>
          </cell>
          <cell r="AR266">
            <v>2.5</v>
          </cell>
          <cell r="AT266">
            <v>4.4000000000000004</v>
          </cell>
          <cell r="AU266">
            <v>1.9</v>
          </cell>
          <cell r="AV266">
            <v>0.76</v>
          </cell>
          <cell r="AW266">
            <v>0.47499999999999998</v>
          </cell>
          <cell r="AX266">
            <v>3447</v>
          </cell>
          <cell r="AY266" t="str">
            <v>949</v>
          </cell>
          <cell r="AZ266" t="str">
            <v>259</v>
          </cell>
          <cell r="BA266" t="str">
            <v>451</v>
          </cell>
          <cell r="BB266">
            <v>0.95</v>
          </cell>
          <cell r="BC266">
            <v>6081</v>
          </cell>
          <cell r="BD266" t="str">
            <v>1799</v>
          </cell>
          <cell r="BE266" t="str">
            <v>616</v>
          </cell>
          <cell r="BF266" t="str">
            <v>847</v>
          </cell>
          <cell r="BG266">
            <v>1.425</v>
          </cell>
          <cell r="BH266">
            <v>8175</v>
          </cell>
          <cell r="BI266" t="str">
            <v>2551</v>
          </cell>
          <cell r="BJ266" t="str">
            <v>1072</v>
          </cell>
          <cell r="BK266" t="str">
            <v>1187</v>
          </cell>
          <cell r="BL266">
            <v>1.9</v>
          </cell>
          <cell r="BM266">
            <v>9997</v>
          </cell>
          <cell r="BN266" t="str">
            <v>3204</v>
          </cell>
          <cell r="BO266" t="str">
            <v>1627</v>
          </cell>
          <cell r="BP266" t="str">
            <v>1471</v>
          </cell>
          <cell r="BQ266">
            <v>45.465000000000003</v>
          </cell>
        </row>
        <row r="267">
          <cell r="B267" t="str">
            <v>190020</v>
          </cell>
          <cell r="C267">
            <v>200</v>
          </cell>
          <cell r="D267">
            <v>92</v>
          </cell>
          <cell r="E267">
            <v>12</v>
          </cell>
          <cell r="F267">
            <v>11.25</v>
          </cell>
          <cell r="G267">
            <v>16.8</v>
          </cell>
          <cell r="H267">
            <v>4.8</v>
          </cell>
          <cell r="I267">
            <v>0.4</v>
          </cell>
          <cell r="J267">
            <v>1.2</v>
          </cell>
          <cell r="K267">
            <v>74572</v>
          </cell>
          <cell r="L267" t="str">
            <v>930</v>
          </cell>
          <cell r="M267" t="str">
            <v>385</v>
          </cell>
          <cell r="N267" t="str">
            <v>465</v>
          </cell>
          <cell r="O267">
            <v>2.4</v>
          </cell>
          <cell r="P267">
            <v>140170</v>
          </cell>
          <cell r="Q267" t="str">
            <v>1794</v>
          </cell>
          <cell r="R267" t="str">
            <v>836</v>
          </cell>
          <cell r="S267" t="str">
            <v>890</v>
          </cell>
          <cell r="T267">
            <v>3.6</v>
          </cell>
          <cell r="U267">
            <v>199269</v>
          </cell>
          <cell r="V267" t="str">
            <v>2591</v>
          </cell>
          <cell r="W267" t="str">
            <v>1354</v>
          </cell>
          <cell r="X267" t="str">
            <v>1276</v>
          </cell>
          <cell r="Y267">
            <v>5.55</v>
          </cell>
          <cell r="Z267">
            <v>287825</v>
          </cell>
          <cell r="AA267" t="str">
            <v>3747</v>
          </cell>
          <cell r="AB267" t="str">
            <v>2335</v>
          </cell>
          <cell r="AC267" t="str">
            <v>1819</v>
          </cell>
          <cell r="AD267">
            <v>2187</v>
          </cell>
          <cell r="AO267" t="str">
            <v>180062</v>
          </cell>
          <cell r="AP267">
            <v>60</v>
          </cell>
          <cell r="AQ267">
            <v>25.5</v>
          </cell>
          <cell r="AR267">
            <v>3</v>
          </cell>
          <cell r="AT267">
            <v>4.6500000000000004</v>
          </cell>
          <cell r="AU267">
            <v>1.65</v>
          </cell>
          <cell r="AV267">
            <v>0.55000000000000004</v>
          </cell>
          <cell r="AW267">
            <v>0.41199999999999998</v>
          </cell>
          <cell r="AX267">
            <v>4495</v>
          </cell>
          <cell r="AY267" t="str">
            <v>889</v>
          </cell>
          <cell r="AZ267" t="str">
            <v>369</v>
          </cell>
          <cell r="BA267" t="str">
            <v>414</v>
          </cell>
          <cell r="BB267">
            <v>0.82499999999999996</v>
          </cell>
          <cell r="BC267">
            <v>8352</v>
          </cell>
          <cell r="BD267" t="str">
            <v>1704</v>
          </cell>
          <cell r="BE267" t="str">
            <v>812</v>
          </cell>
          <cell r="BF267" t="str">
            <v>787</v>
          </cell>
          <cell r="BG267">
            <v>1.2370000000000001</v>
          </cell>
          <cell r="BH267">
            <v>11784</v>
          </cell>
          <cell r="BI267" t="str">
            <v>2445</v>
          </cell>
          <cell r="BJ267" t="str">
            <v>1330</v>
          </cell>
          <cell r="BK267" t="str">
            <v>1117</v>
          </cell>
          <cell r="BL267">
            <v>1.65</v>
          </cell>
          <cell r="BM267">
            <v>15002</v>
          </cell>
          <cell r="BN267" t="str">
            <v>3111</v>
          </cell>
          <cell r="BO267" t="str">
            <v>1922</v>
          </cell>
          <cell r="BP267" t="str">
            <v>1405</v>
          </cell>
          <cell r="BQ267">
            <v>54.557000000000002</v>
          </cell>
        </row>
        <row r="268">
          <cell r="B268" t="str">
            <v>190021</v>
          </cell>
          <cell r="C268">
            <v>200</v>
          </cell>
          <cell r="D268">
            <v>92</v>
          </cell>
          <cell r="E268">
            <v>14</v>
          </cell>
          <cell r="F268">
            <v>13.05</v>
          </cell>
          <cell r="G268">
            <v>18.100000000000001</v>
          </cell>
          <cell r="H268">
            <v>4.0999999999999996</v>
          </cell>
          <cell r="I268">
            <v>0.29199999999999998</v>
          </cell>
          <cell r="J268">
            <v>1.0249999999999999</v>
          </cell>
          <cell r="K268">
            <v>95817</v>
          </cell>
          <cell r="L268" t="str">
            <v>877</v>
          </cell>
          <cell r="M268" t="str">
            <v>441</v>
          </cell>
          <cell r="N268" t="str">
            <v>433</v>
          </cell>
          <cell r="O268">
            <v>2.0499999999999998</v>
          </cell>
          <cell r="P268">
            <v>184267</v>
          </cell>
          <cell r="Q268" t="str">
            <v>1706</v>
          </cell>
          <cell r="R268" t="str">
            <v>931</v>
          </cell>
          <cell r="S268" t="str">
            <v>837</v>
          </cell>
          <cell r="T268">
            <v>3.0750000000000002</v>
          </cell>
          <cell r="U268">
            <v>267227</v>
          </cell>
          <cell r="V268" t="str">
            <v>2485</v>
          </cell>
          <cell r="W268" t="str">
            <v>1471</v>
          </cell>
          <cell r="X268" t="str">
            <v>1211</v>
          </cell>
          <cell r="Y268">
            <v>5.05</v>
          </cell>
          <cell r="Z268">
            <v>418519</v>
          </cell>
          <cell r="AA268" t="str">
            <v>3846</v>
          </cell>
          <cell r="AB268" t="str">
            <v>2649</v>
          </cell>
          <cell r="AC268" t="str">
            <v>1850</v>
          </cell>
          <cell r="AD268">
            <v>2537</v>
          </cell>
          <cell r="AO268" t="str">
            <v>180048</v>
          </cell>
          <cell r="AP268">
            <v>50</v>
          </cell>
          <cell r="AQ268">
            <v>25.4</v>
          </cell>
          <cell r="AR268">
            <v>1.25</v>
          </cell>
          <cell r="AT268">
            <v>2.85</v>
          </cell>
          <cell r="AU268">
            <v>1.6</v>
          </cell>
          <cell r="AV268">
            <v>1.28</v>
          </cell>
          <cell r="AW268">
            <v>0.4</v>
          </cell>
          <cell r="AX268">
            <v>853.7</v>
          </cell>
          <cell r="AY268" t="str">
            <v>717</v>
          </cell>
          <cell r="AZ268" t="str">
            <v>2</v>
          </cell>
          <cell r="BA268" t="str">
            <v>410</v>
          </cell>
          <cell r="BB268">
            <v>0.8</v>
          </cell>
          <cell r="BC268">
            <v>1328</v>
          </cell>
          <cell r="BD268" t="str">
            <v>1332</v>
          </cell>
          <cell r="BE268" t="str">
            <v>106</v>
          </cell>
          <cell r="BF268" t="str">
            <v>755</v>
          </cell>
          <cell r="BG268">
            <v>1.2</v>
          </cell>
          <cell r="BH268">
            <v>1550</v>
          </cell>
          <cell r="BI268" t="str">
            <v>1845</v>
          </cell>
          <cell r="BJ268" t="str">
            <v>312</v>
          </cell>
          <cell r="BK268" t="str">
            <v>1035</v>
          </cell>
          <cell r="BL268">
            <v>1.6</v>
          </cell>
          <cell r="BM268">
            <v>1646</v>
          </cell>
          <cell r="BN268" t="str">
            <v>2256</v>
          </cell>
          <cell r="BO268" t="str">
            <v>621</v>
          </cell>
          <cell r="BP268" t="str">
            <v>1251</v>
          </cell>
          <cell r="BQ268">
            <v>14.294</v>
          </cell>
        </row>
        <row r="269">
          <cell r="B269" t="str">
            <v>180156</v>
          </cell>
          <cell r="C269">
            <v>200</v>
          </cell>
          <cell r="D269">
            <v>102</v>
          </cell>
          <cell r="E269">
            <v>5.5</v>
          </cell>
          <cell r="G269">
            <v>12.5</v>
          </cell>
          <cell r="H269">
            <v>7</v>
          </cell>
          <cell r="I269">
            <v>1.272</v>
          </cell>
          <cell r="J269">
            <v>1.75</v>
          </cell>
          <cell r="K269">
            <v>19817</v>
          </cell>
          <cell r="L269" t="str">
            <v>861</v>
          </cell>
          <cell r="M269" t="str">
            <v>5</v>
          </cell>
          <cell r="N269" t="str">
            <v>494</v>
          </cell>
          <cell r="O269">
            <v>3.5</v>
          </cell>
          <cell r="P269">
            <v>30882</v>
          </cell>
          <cell r="Q269" t="str">
            <v>1599</v>
          </cell>
          <cell r="R269" t="str">
            <v>131</v>
          </cell>
          <cell r="S269" t="str">
            <v>910</v>
          </cell>
          <cell r="T269">
            <v>5.25</v>
          </cell>
          <cell r="U269">
            <v>36111</v>
          </cell>
          <cell r="V269" t="str">
            <v>2216</v>
          </cell>
          <cell r="W269" t="str">
            <v>381</v>
          </cell>
          <cell r="X269" t="str">
            <v>1247</v>
          </cell>
          <cell r="Y269">
            <v>7</v>
          </cell>
          <cell r="Z269">
            <v>38423</v>
          </cell>
          <cell r="AA269" t="str">
            <v>2709</v>
          </cell>
          <cell r="AB269" t="str">
            <v>752</v>
          </cell>
          <cell r="AC269" t="str">
            <v>1507</v>
          </cell>
          <cell r="AD269">
            <v>1004</v>
          </cell>
          <cell r="AO269" t="str">
            <v>180049</v>
          </cell>
          <cell r="AP269">
            <v>50</v>
          </cell>
          <cell r="AQ269">
            <v>25.4</v>
          </cell>
          <cell r="AR269">
            <v>1.5</v>
          </cell>
          <cell r="AT269">
            <v>3.1</v>
          </cell>
          <cell r="AU269">
            <v>1.6</v>
          </cell>
          <cell r="AV269">
            <v>1.0660000000000001</v>
          </cell>
          <cell r="AW269">
            <v>0.4</v>
          </cell>
          <cell r="AX269">
            <v>1242</v>
          </cell>
          <cell r="AY269" t="str">
            <v>789</v>
          </cell>
          <cell r="AZ269" t="str">
            <v>74</v>
          </cell>
          <cell r="BA269" t="str">
            <v>447</v>
          </cell>
          <cell r="BB269">
            <v>0.8</v>
          </cell>
          <cell r="BC269">
            <v>2028</v>
          </cell>
          <cell r="BD269" t="str">
            <v>1476</v>
          </cell>
          <cell r="BE269" t="str">
            <v>250</v>
          </cell>
          <cell r="BF269" t="str">
            <v>828</v>
          </cell>
          <cell r="BG269">
            <v>1.2</v>
          </cell>
          <cell r="BH269">
            <v>2512</v>
          </cell>
          <cell r="BI269" t="str">
            <v>2061</v>
          </cell>
          <cell r="BJ269" t="str">
            <v>528</v>
          </cell>
          <cell r="BK269" t="str">
            <v>1145</v>
          </cell>
          <cell r="BL269">
            <v>1.6</v>
          </cell>
          <cell r="BM269">
            <v>2844</v>
          </cell>
          <cell r="BN269" t="str">
            <v>2543</v>
          </cell>
          <cell r="BO269" t="str">
            <v>909</v>
          </cell>
          <cell r="BP269" t="str">
            <v>1397</v>
          </cell>
          <cell r="BQ269">
            <v>17.152999999999999</v>
          </cell>
        </row>
        <row r="270">
          <cell r="B270" t="str">
            <v>180157</v>
          </cell>
          <cell r="C270">
            <v>200</v>
          </cell>
          <cell r="D270">
            <v>102</v>
          </cell>
          <cell r="E270">
            <v>5.5</v>
          </cell>
          <cell r="F270">
            <v>5.3</v>
          </cell>
          <cell r="G270">
            <v>12.5</v>
          </cell>
          <cell r="H270">
            <v>7</v>
          </cell>
          <cell r="I270">
            <v>1.272</v>
          </cell>
          <cell r="J270">
            <v>1.75</v>
          </cell>
          <cell r="K270">
            <v>20659</v>
          </cell>
          <cell r="L270">
            <v>892</v>
          </cell>
          <cell r="M270">
            <v>-37</v>
          </cell>
          <cell r="N270">
            <v>514</v>
          </cell>
          <cell r="O270">
            <v>3.5</v>
          </cell>
          <cell r="P270">
            <v>31663</v>
          </cell>
          <cell r="Q270">
            <v>1655</v>
          </cell>
          <cell r="R270">
            <v>54</v>
          </cell>
          <cell r="S270">
            <v>946</v>
          </cell>
          <cell r="T270">
            <v>5.25</v>
          </cell>
          <cell r="U270">
            <v>36111</v>
          </cell>
          <cell r="V270">
            <v>2289</v>
          </cell>
          <cell r="W270">
            <v>274</v>
          </cell>
          <cell r="X270">
            <v>1296</v>
          </cell>
          <cell r="Y270">
            <v>7.2</v>
          </cell>
          <cell r="Z270">
            <v>37138</v>
          </cell>
          <cell r="AA270">
            <v>2845</v>
          </cell>
          <cell r="AB270">
            <v>671</v>
          </cell>
          <cell r="AC270">
            <v>1590</v>
          </cell>
          <cell r="AD270">
            <v>967.06600000000003</v>
          </cell>
          <cell r="AO270" t="str">
            <v>180050</v>
          </cell>
          <cell r="AP270">
            <v>50</v>
          </cell>
          <cell r="AQ270">
            <v>25.4</v>
          </cell>
          <cell r="AR270">
            <v>2</v>
          </cell>
          <cell r="AT270">
            <v>3.4</v>
          </cell>
          <cell r="AU270">
            <v>1.4</v>
          </cell>
          <cell r="AV270">
            <v>0.7</v>
          </cell>
          <cell r="AW270">
            <v>0.35</v>
          </cell>
          <cell r="AX270">
            <v>1949</v>
          </cell>
          <cell r="AY270" t="str">
            <v>777</v>
          </cell>
          <cell r="AZ270" t="str">
            <v>230</v>
          </cell>
          <cell r="BA270" t="str">
            <v>430</v>
          </cell>
          <cell r="BB270">
            <v>0.7</v>
          </cell>
          <cell r="BC270">
            <v>3491</v>
          </cell>
          <cell r="BD270" t="str">
            <v>1476</v>
          </cell>
          <cell r="BE270" t="str">
            <v>537</v>
          </cell>
          <cell r="BF270" t="str">
            <v>810</v>
          </cell>
          <cell r="BG270">
            <v>1.05</v>
          </cell>
          <cell r="BH270">
            <v>4762</v>
          </cell>
          <cell r="BI270" t="str">
            <v>2097</v>
          </cell>
          <cell r="BJ270" t="str">
            <v>923</v>
          </cell>
          <cell r="BK270" t="str">
            <v>1140</v>
          </cell>
          <cell r="BL270">
            <v>1.4</v>
          </cell>
          <cell r="BM270">
            <v>5898</v>
          </cell>
          <cell r="BN270" t="str">
            <v>2639</v>
          </cell>
          <cell r="BO270" t="str">
            <v>1388</v>
          </cell>
          <cell r="BP270" t="str">
            <v>1421</v>
          </cell>
          <cell r="BQ270">
            <v>22.870999999999999</v>
          </cell>
        </row>
        <row r="271">
          <cell r="B271" t="str">
            <v>190022</v>
          </cell>
          <cell r="C271">
            <v>200</v>
          </cell>
          <cell r="D271">
            <v>102</v>
          </cell>
          <cell r="E271">
            <v>8</v>
          </cell>
          <cell r="F271">
            <v>7.5</v>
          </cell>
          <cell r="G271">
            <v>13.6</v>
          </cell>
          <cell r="H271">
            <v>5.6</v>
          </cell>
          <cell r="I271">
            <v>0.7</v>
          </cell>
          <cell r="J271">
            <v>1.4</v>
          </cell>
          <cell r="K271">
            <v>33367</v>
          </cell>
          <cell r="L271" t="str">
            <v>845</v>
          </cell>
          <cell r="M271" t="str">
            <v>160</v>
          </cell>
          <cell r="N271" t="str">
            <v>475</v>
          </cell>
          <cell r="O271">
            <v>2.8</v>
          </cell>
          <cell r="P271">
            <v>57955</v>
          </cell>
          <cell r="Q271" t="str">
            <v>1601</v>
          </cell>
          <cell r="R271" t="str">
            <v>409</v>
          </cell>
          <cell r="S271" t="str">
            <v>892</v>
          </cell>
          <cell r="T271">
            <v>4.2</v>
          </cell>
          <cell r="U271">
            <v>76378</v>
          </cell>
          <cell r="V271" t="str">
            <v>2268</v>
          </cell>
          <cell r="W271" t="str">
            <v>747</v>
          </cell>
          <cell r="X271" t="str">
            <v>1254</v>
          </cell>
          <cell r="Y271">
            <v>6.1</v>
          </cell>
          <cell r="Z271">
            <v>96202</v>
          </cell>
          <cell r="AA271" t="str">
            <v>3031</v>
          </cell>
          <cell r="AB271" t="str">
            <v>1347</v>
          </cell>
          <cell r="AC271" t="str">
            <v>1654</v>
          </cell>
          <cell r="AD271">
            <v>1368</v>
          </cell>
          <cell r="AO271" t="str">
            <v>180051</v>
          </cell>
          <cell r="AP271">
            <v>50</v>
          </cell>
          <cell r="AQ271">
            <v>25.4</v>
          </cell>
          <cell r="AR271">
            <v>2.25</v>
          </cell>
          <cell r="AT271">
            <v>3.75</v>
          </cell>
          <cell r="AU271">
            <v>1.5</v>
          </cell>
          <cell r="AV271">
            <v>0.66600000000000004</v>
          </cell>
          <cell r="AW271">
            <v>0.375</v>
          </cell>
          <cell r="AX271">
            <v>2905</v>
          </cell>
          <cell r="AY271" t="str">
            <v>921</v>
          </cell>
          <cell r="AZ271" t="str">
            <v>292</v>
          </cell>
          <cell r="BA271" t="str">
            <v>508</v>
          </cell>
          <cell r="BB271">
            <v>0.75</v>
          </cell>
          <cell r="BC271">
            <v>5249</v>
          </cell>
          <cell r="BD271" t="str">
            <v>1752</v>
          </cell>
          <cell r="BE271" t="str">
            <v>675</v>
          </cell>
          <cell r="BF271" t="str">
            <v>959</v>
          </cell>
          <cell r="BG271">
            <v>1.125</v>
          </cell>
          <cell r="BH271">
            <v>7217</v>
          </cell>
          <cell r="BI271" t="str">
            <v>2494</v>
          </cell>
          <cell r="BJ271" t="str">
            <v>1147</v>
          </cell>
          <cell r="BK271" t="str">
            <v>1353</v>
          </cell>
          <cell r="BL271">
            <v>1.5</v>
          </cell>
          <cell r="BM271">
            <v>8997</v>
          </cell>
          <cell r="BN271" t="str">
            <v>3145</v>
          </cell>
          <cell r="BO271" t="str">
            <v>1709</v>
          </cell>
          <cell r="BP271" t="str">
            <v>1690</v>
          </cell>
          <cell r="BQ271">
            <v>25.73</v>
          </cell>
        </row>
        <row r="272">
          <cell r="B272" t="str">
            <v>190043</v>
          </cell>
          <cell r="C272">
            <v>200</v>
          </cell>
          <cell r="D272">
            <v>102</v>
          </cell>
          <cell r="E272">
            <v>8.3000000000000007</v>
          </cell>
          <cell r="F272">
            <v>7.8</v>
          </cell>
          <cell r="G272">
            <v>14.3</v>
          </cell>
          <cell r="H272">
            <v>6</v>
          </cell>
          <cell r="I272">
            <v>0.72299999999999998</v>
          </cell>
          <cell r="J272">
            <v>1.5</v>
          </cell>
          <cell r="K272">
            <v>40500</v>
          </cell>
          <cell r="L272">
            <v>950</v>
          </cell>
          <cell r="M272">
            <v>170</v>
          </cell>
          <cell r="N272">
            <v>530</v>
          </cell>
          <cell r="O272">
            <v>3</v>
          </cell>
          <cell r="P272">
            <v>70000</v>
          </cell>
          <cell r="Q272">
            <v>1790</v>
          </cell>
          <cell r="R272">
            <v>440</v>
          </cell>
          <cell r="S272">
            <v>1000</v>
          </cell>
          <cell r="T272">
            <v>4.5</v>
          </cell>
          <cell r="U272">
            <v>91800</v>
          </cell>
          <cell r="V272">
            <v>2530</v>
          </cell>
          <cell r="W272">
            <v>810</v>
          </cell>
          <cell r="X272">
            <v>1400</v>
          </cell>
          <cell r="Y272">
            <v>6.5</v>
          </cell>
          <cell r="Z272">
            <v>114600</v>
          </cell>
          <cell r="AA272">
            <v>3370</v>
          </cell>
          <cell r="AB272">
            <v>1470</v>
          </cell>
          <cell r="AC272">
            <v>1840</v>
          </cell>
          <cell r="AD272">
            <v>1420</v>
          </cell>
          <cell r="AO272" t="str">
            <v>180052</v>
          </cell>
          <cell r="AP272">
            <v>50</v>
          </cell>
          <cell r="AQ272">
            <v>25.4</v>
          </cell>
          <cell r="AR272">
            <v>2.5</v>
          </cell>
          <cell r="AT272">
            <v>3.9</v>
          </cell>
          <cell r="AU272">
            <v>1.4</v>
          </cell>
          <cell r="AV272">
            <v>0.56000000000000005</v>
          </cell>
          <cell r="AW272">
            <v>0.35</v>
          </cell>
          <cell r="AX272">
            <v>3473</v>
          </cell>
          <cell r="AY272" t="str">
            <v>903</v>
          </cell>
          <cell r="AZ272" t="str">
            <v>355</v>
          </cell>
          <cell r="BA272" t="str">
            <v>494</v>
          </cell>
          <cell r="BB272">
            <v>0.7</v>
          </cell>
          <cell r="BC272">
            <v>6437</v>
          </cell>
          <cell r="BD272" t="str">
            <v>1728</v>
          </cell>
          <cell r="BE272" t="str">
            <v>789</v>
          </cell>
          <cell r="BF272" t="str">
            <v>938</v>
          </cell>
          <cell r="BG272">
            <v>1.05</v>
          </cell>
          <cell r="BH272">
            <v>9063</v>
          </cell>
          <cell r="BI272" t="str">
            <v>2474</v>
          </cell>
          <cell r="BJ272" t="str">
            <v>1301</v>
          </cell>
          <cell r="BK272" t="str">
            <v>1332</v>
          </cell>
          <cell r="BL272">
            <v>1.4</v>
          </cell>
          <cell r="BM272">
            <v>11519</v>
          </cell>
          <cell r="BN272" t="str">
            <v>3143</v>
          </cell>
          <cell r="BO272" t="str">
            <v>1891</v>
          </cell>
          <cell r="BP272" t="str">
            <v>1677</v>
          </cell>
          <cell r="BQ272">
            <v>28.588999999999999</v>
          </cell>
        </row>
        <row r="273">
          <cell r="B273" t="str">
            <v>190044</v>
          </cell>
          <cell r="C273">
            <v>200</v>
          </cell>
          <cell r="D273">
            <v>102</v>
          </cell>
          <cell r="E273">
            <v>9</v>
          </cell>
          <cell r="F273">
            <v>8.6</v>
          </cell>
          <cell r="G273">
            <v>14.6</v>
          </cell>
          <cell r="H273">
            <v>5.6</v>
          </cell>
          <cell r="I273">
            <v>0.622</v>
          </cell>
          <cell r="J273">
            <v>1.4</v>
          </cell>
          <cell r="K273">
            <v>44100</v>
          </cell>
          <cell r="L273">
            <v>890</v>
          </cell>
          <cell r="M273">
            <v>240</v>
          </cell>
          <cell r="N273">
            <v>500</v>
          </cell>
          <cell r="O273">
            <v>2.8</v>
          </cell>
          <cell r="P273">
            <v>78800</v>
          </cell>
          <cell r="Q273">
            <v>1700</v>
          </cell>
          <cell r="R273">
            <v>570</v>
          </cell>
          <cell r="S273">
            <v>940</v>
          </cell>
          <cell r="T273">
            <v>4.2</v>
          </cell>
          <cell r="U273">
            <v>107100</v>
          </cell>
          <cell r="V273">
            <v>2420</v>
          </cell>
          <cell r="W273">
            <v>980</v>
          </cell>
          <cell r="X273">
            <v>1330</v>
          </cell>
          <cell r="Y273">
            <v>6</v>
          </cell>
          <cell r="Z273">
            <v>138600</v>
          </cell>
          <cell r="AA273">
            <v>3220</v>
          </cell>
          <cell r="AB273">
            <v>1640</v>
          </cell>
          <cell r="AC273">
            <v>1750</v>
          </cell>
          <cell r="AD273">
            <v>1570</v>
          </cell>
          <cell r="AO273" t="str">
            <v>180053</v>
          </cell>
          <cell r="AP273">
            <v>50</v>
          </cell>
          <cell r="AQ273">
            <v>25.4</v>
          </cell>
          <cell r="AR273">
            <v>3</v>
          </cell>
          <cell r="AT273">
            <v>4.0999999999999996</v>
          </cell>
          <cell r="AU273">
            <v>1.1000000000000001</v>
          </cell>
          <cell r="AV273">
            <v>0.36599999999999999</v>
          </cell>
          <cell r="AW273">
            <v>0.27500000000000002</v>
          </cell>
          <cell r="AX273">
            <v>4255</v>
          </cell>
          <cell r="AY273" t="str">
            <v>762</v>
          </cell>
          <cell r="AZ273" t="str">
            <v>424</v>
          </cell>
          <cell r="BA273" t="str">
            <v>409</v>
          </cell>
          <cell r="BB273">
            <v>0.55000000000000004</v>
          </cell>
          <cell r="BC273">
            <v>8214</v>
          </cell>
          <cell r="BD273" t="str">
            <v>1476</v>
          </cell>
          <cell r="BE273" t="str">
            <v>897</v>
          </cell>
          <cell r="BF273" t="str">
            <v>787</v>
          </cell>
          <cell r="BG273">
            <v>0.82499999999999996</v>
          </cell>
          <cell r="BH273">
            <v>11976</v>
          </cell>
          <cell r="BI273" t="str">
            <v>2142</v>
          </cell>
          <cell r="BJ273" t="str">
            <v>1418</v>
          </cell>
          <cell r="BK273" t="str">
            <v>1135</v>
          </cell>
          <cell r="BL273">
            <v>1.1000000000000001</v>
          </cell>
          <cell r="BM273">
            <v>15640</v>
          </cell>
          <cell r="BN273" t="str">
            <v>2759</v>
          </cell>
          <cell r="BO273" t="str">
            <v>1987</v>
          </cell>
          <cell r="BP273" t="str">
            <v>1451</v>
          </cell>
          <cell r="BQ273">
            <v>34.305999999999997</v>
          </cell>
        </row>
        <row r="274">
          <cell r="B274" t="str">
            <v>190023</v>
          </cell>
          <cell r="C274">
            <v>200</v>
          </cell>
          <cell r="D274">
            <v>102</v>
          </cell>
          <cell r="E274">
            <v>10</v>
          </cell>
          <cell r="F274">
            <v>9.4</v>
          </cell>
          <cell r="G274">
            <v>15.6</v>
          </cell>
          <cell r="H274">
            <v>5.6</v>
          </cell>
          <cell r="I274">
            <v>0.56000000000000005</v>
          </cell>
          <cell r="J274">
            <v>1.4</v>
          </cell>
          <cell r="K274">
            <v>58756</v>
          </cell>
          <cell r="L274" t="str">
            <v>983</v>
          </cell>
          <cell r="M274" t="str">
            <v>281</v>
          </cell>
          <cell r="N274" t="str">
            <v>546</v>
          </cell>
          <cell r="O274">
            <v>2.8</v>
          </cell>
          <cell r="P274">
            <v>106099</v>
          </cell>
          <cell r="Q274" t="str">
            <v>1877</v>
          </cell>
          <cell r="R274" t="str">
            <v>651</v>
          </cell>
          <cell r="S274" t="str">
            <v>1036</v>
          </cell>
          <cell r="T274">
            <v>4.2</v>
          </cell>
          <cell r="U274">
            <v>145357</v>
          </cell>
          <cell r="V274" t="str">
            <v>2682</v>
          </cell>
          <cell r="W274" t="str">
            <v>1111</v>
          </cell>
          <cell r="X274" t="str">
            <v>1468</v>
          </cell>
          <cell r="Y274">
            <v>6.2</v>
          </cell>
          <cell r="Z274">
            <v>194014</v>
          </cell>
          <cell r="AA274" t="str">
            <v>3676</v>
          </cell>
          <cell r="AB274" t="str">
            <v>1923</v>
          </cell>
          <cell r="AC274" t="str">
            <v>1987</v>
          </cell>
          <cell r="AD274">
            <v>1716</v>
          </cell>
          <cell r="AO274" t="str">
            <v>180071</v>
          </cell>
          <cell r="AP274">
            <v>70</v>
          </cell>
          <cell r="AQ274">
            <v>24.5</v>
          </cell>
          <cell r="AR274">
            <v>3</v>
          </cell>
          <cell r="AT274">
            <v>5.3</v>
          </cell>
          <cell r="AU274">
            <v>2.2999999999999998</v>
          </cell>
          <cell r="AV274">
            <v>0.76600000000000001</v>
          </cell>
          <cell r="AW274">
            <v>0.57499999999999996</v>
          </cell>
          <cell r="AX274">
            <v>5080</v>
          </cell>
          <cell r="AY274" t="str">
            <v>1070</v>
          </cell>
          <cell r="AZ274" t="str">
            <v>306</v>
          </cell>
          <cell r="BA274" t="str">
            <v>430</v>
          </cell>
          <cell r="BB274">
            <v>1.1499999999999999</v>
          </cell>
          <cell r="BC274">
            <v>8948</v>
          </cell>
          <cell r="BD274" t="str">
            <v>2031</v>
          </cell>
          <cell r="BE274" t="str">
            <v>721</v>
          </cell>
          <cell r="BF274" t="str">
            <v>806</v>
          </cell>
          <cell r="BG274">
            <v>1.7250000000000001</v>
          </cell>
          <cell r="BH274">
            <v>12007</v>
          </cell>
          <cell r="BI274" t="str">
            <v>2883</v>
          </cell>
          <cell r="BJ274" t="str">
            <v>1245</v>
          </cell>
          <cell r="BK274" t="str">
            <v>1128</v>
          </cell>
          <cell r="BL274">
            <v>2.2999999999999998</v>
          </cell>
          <cell r="BM274">
            <v>14663</v>
          </cell>
          <cell r="BN274" t="str">
            <v>3626</v>
          </cell>
          <cell r="BO274" t="str">
            <v>1878</v>
          </cell>
          <cell r="BP274" t="str">
            <v>1396</v>
          </cell>
          <cell r="BQ274">
            <v>79.525999999999996</v>
          </cell>
        </row>
        <row r="275">
          <cell r="B275" t="str">
            <v>190045</v>
          </cell>
          <cell r="C275">
            <v>200</v>
          </cell>
          <cell r="D275">
            <v>102</v>
          </cell>
          <cell r="E275">
            <v>11</v>
          </cell>
          <cell r="F275">
            <v>10.3</v>
          </cell>
          <cell r="G275">
            <v>15</v>
          </cell>
          <cell r="H275">
            <v>4</v>
          </cell>
          <cell r="I275">
            <v>0.36399999999999999</v>
          </cell>
          <cell r="J275">
            <v>1</v>
          </cell>
          <cell r="K275">
            <v>49500</v>
          </cell>
          <cell r="L275">
            <v>700</v>
          </cell>
          <cell r="M275">
            <v>300</v>
          </cell>
          <cell r="N275">
            <v>380</v>
          </cell>
          <cell r="O275">
            <v>2</v>
          </cell>
          <cell r="P275">
            <v>93900</v>
          </cell>
          <cell r="Q275">
            <v>1350</v>
          </cell>
          <cell r="R275">
            <v>660</v>
          </cell>
          <cell r="S275">
            <v>730</v>
          </cell>
          <cell r="T275">
            <v>3</v>
          </cell>
          <cell r="U275">
            <v>134500</v>
          </cell>
          <cell r="V275">
            <v>1950</v>
          </cell>
          <cell r="W275">
            <v>1050</v>
          </cell>
          <cell r="X275">
            <v>1050</v>
          </cell>
          <cell r="Y275">
            <v>4.7</v>
          </cell>
          <cell r="Z275">
            <v>198700</v>
          </cell>
          <cell r="AA275">
            <v>2870</v>
          </cell>
          <cell r="AB275">
            <v>1840</v>
          </cell>
          <cell r="AC275">
            <v>1530</v>
          </cell>
          <cell r="AD275">
            <v>1880</v>
          </cell>
          <cell r="AO275" t="str">
            <v>180072</v>
          </cell>
          <cell r="AP275">
            <v>70</v>
          </cell>
          <cell r="AQ275">
            <v>24.5</v>
          </cell>
          <cell r="AR275">
            <v>3.5</v>
          </cell>
          <cell r="AT275">
            <v>6</v>
          </cell>
          <cell r="AU275">
            <v>2.5</v>
          </cell>
          <cell r="AV275">
            <v>0.71399999999999997</v>
          </cell>
          <cell r="AW275">
            <v>0.625</v>
          </cell>
          <cell r="AX275">
            <v>8446</v>
          </cell>
          <cell r="AY275" t="str">
            <v>1324</v>
          </cell>
          <cell r="AZ275" t="str">
            <v>421</v>
          </cell>
          <cell r="BA275" t="str">
            <v>529</v>
          </cell>
          <cell r="BB275">
            <v>1.25</v>
          </cell>
          <cell r="BC275">
            <v>15076</v>
          </cell>
          <cell r="BD275" t="str">
            <v>2519</v>
          </cell>
          <cell r="BE275" t="str">
            <v>971</v>
          </cell>
          <cell r="BF275" t="str">
            <v>994</v>
          </cell>
          <cell r="BG275">
            <v>1.875</v>
          </cell>
          <cell r="BH275">
            <v>20495</v>
          </cell>
          <cell r="BI275" t="str">
            <v>3585</v>
          </cell>
          <cell r="BJ275" t="str">
            <v>1650</v>
          </cell>
          <cell r="BK275" t="str">
            <v>1395</v>
          </cell>
          <cell r="BL275">
            <v>2.5</v>
          </cell>
          <cell r="BM275">
            <v>25309</v>
          </cell>
          <cell r="BN275" t="str">
            <v>4522</v>
          </cell>
          <cell r="BO275" t="str">
            <v>2458</v>
          </cell>
          <cell r="BP275" t="str">
            <v>1733</v>
          </cell>
          <cell r="BQ275">
            <v>92.781000000000006</v>
          </cell>
        </row>
        <row r="276">
          <cell r="B276" t="str">
            <v>190024</v>
          </cell>
          <cell r="C276">
            <v>200</v>
          </cell>
          <cell r="D276">
            <v>102</v>
          </cell>
          <cell r="E276">
            <v>12</v>
          </cell>
          <cell r="F276">
            <v>11.25</v>
          </cell>
          <cell r="G276">
            <v>16.2</v>
          </cell>
          <cell r="H276">
            <v>4.2</v>
          </cell>
          <cell r="I276">
            <v>0.35</v>
          </cell>
          <cell r="J276">
            <v>1.05</v>
          </cell>
          <cell r="K276">
            <v>66983</v>
          </cell>
          <cell r="L276" t="str">
            <v>792</v>
          </cell>
          <cell r="M276" t="str">
            <v>357</v>
          </cell>
          <cell r="N276" t="str">
            <v>432</v>
          </cell>
          <cell r="O276">
            <v>2.1</v>
          </cell>
          <cell r="P276">
            <v>127401</v>
          </cell>
          <cell r="Q276" t="str">
            <v>1532</v>
          </cell>
          <cell r="R276" t="str">
            <v>766</v>
          </cell>
          <cell r="S276" t="str">
            <v>831</v>
          </cell>
          <cell r="T276">
            <v>3.15</v>
          </cell>
          <cell r="U276">
            <v>183020</v>
          </cell>
          <cell r="V276" t="str">
            <v>2221</v>
          </cell>
          <cell r="W276" t="str">
            <v>1227</v>
          </cell>
          <cell r="X276" t="str">
            <v>1196</v>
          </cell>
          <cell r="Y276">
            <v>4.95</v>
          </cell>
          <cell r="Z276">
            <v>272297</v>
          </cell>
          <cell r="AA276" t="str">
            <v>3282</v>
          </cell>
          <cell r="AB276" t="str">
            <v>2136</v>
          </cell>
          <cell r="AC276" t="str">
            <v>1747</v>
          </cell>
          <cell r="AD276">
            <v>2053</v>
          </cell>
          <cell r="AO276" t="str">
            <v>180046</v>
          </cell>
          <cell r="AP276">
            <v>50</v>
          </cell>
          <cell r="AQ276">
            <v>22.4</v>
          </cell>
          <cell r="AR276">
            <v>2</v>
          </cell>
          <cell r="AT276">
            <v>3.6</v>
          </cell>
          <cell r="AU276">
            <v>1.6</v>
          </cell>
          <cell r="AV276">
            <v>0.8</v>
          </cell>
          <cell r="AW276">
            <v>0.4</v>
          </cell>
          <cell r="AX276">
            <v>2247</v>
          </cell>
          <cell r="AY276" t="str">
            <v>932</v>
          </cell>
          <cell r="AZ276" t="str">
            <v>228</v>
          </cell>
          <cell r="BA276" t="str">
            <v>466</v>
          </cell>
          <cell r="BB276">
            <v>0.8</v>
          </cell>
          <cell r="BC276">
            <v>3924</v>
          </cell>
          <cell r="BD276" t="str">
            <v>1763</v>
          </cell>
          <cell r="BE276" t="str">
            <v>556</v>
          </cell>
          <cell r="BF276" t="str">
            <v>872</v>
          </cell>
          <cell r="BG276">
            <v>1.2</v>
          </cell>
          <cell r="BH276">
            <v>5222</v>
          </cell>
          <cell r="BI276" t="str">
            <v>2493</v>
          </cell>
          <cell r="BJ276" t="str">
            <v>985</v>
          </cell>
          <cell r="BK276" t="str">
            <v>1220</v>
          </cell>
          <cell r="BL276">
            <v>1.6</v>
          </cell>
          <cell r="BM276">
            <v>6329</v>
          </cell>
          <cell r="BN276" t="str">
            <v>3123</v>
          </cell>
          <cell r="BO276" t="str">
            <v>1514</v>
          </cell>
          <cell r="BP276" t="str">
            <v>1509</v>
          </cell>
          <cell r="BQ276">
            <v>24.638999999999999</v>
          </cell>
        </row>
        <row r="277">
          <cell r="B277" t="str">
            <v>190025</v>
          </cell>
          <cell r="C277">
            <v>200</v>
          </cell>
          <cell r="D277">
            <v>102</v>
          </cell>
          <cell r="E277">
            <v>14</v>
          </cell>
          <cell r="F277">
            <v>13.05</v>
          </cell>
          <cell r="G277">
            <v>18.2</v>
          </cell>
          <cell r="H277">
            <v>4.2</v>
          </cell>
          <cell r="I277">
            <v>0.3</v>
          </cell>
          <cell r="J277">
            <v>1.05</v>
          </cell>
          <cell r="K277">
            <v>103986</v>
          </cell>
          <cell r="L277" t="str">
            <v>904</v>
          </cell>
          <cell r="M277" t="str">
            <v>441</v>
          </cell>
          <cell r="N277" t="str">
            <v>491</v>
          </cell>
          <cell r="O277">
            <v>2.1</v>
          </cell>
          <cell r="P277">
            <v>199671</v>
          </cell>
          <cell r="Q277" t="str">
            <v>1755</v>
          </cell>
          <cell r="R277" t="str">
            <v>935</v>
          </cell>
          <cell r="S277" t="str">
            <v>948</v>
          </cell>
          <cell r="T277">
            <v>3.15</v>
          </cell>
          <cell r="U277">
            <v>289181</v>
          </cell>
          <cell r="V277" t="str">
            <v>2554</v>
          </cell>
          <cell r="W277" t="str">
            <v>1481</v>
          </cell>
          <cell r="X277" t="str">
            <v>1371</v>
          </cell>
          <cell r="Y277">
            <v>5.15</v>
          </cell>
          <cell r="Z277">
            <v>450249</v>
          </cell>
          <cell r="AA277" t="str">
            <v>3931</v>
          </cell>
          <cell r="AB277" t="str">
            <v>2667</v>
          </cell>
          <cell r="AC277" t="str">
            <v>2085</v>
          </cell>
          <cell r="AD277">
            <v>2381</v>
          </cell>
          <cell r="AO277" t="str">
            <v>180047</v>
          </cell>
          <cell r="AP277">
            <v>50</v>
          </cell>
          <cell r="AQ277">
            <v>22.4</v>
          </cell>
          <cell r="AR277">
            <v>2.5</v>
          </cell>
          <cell r="AT277">
            <v>3.9</v>
          </cell>
          <cell r="AU277">
            <v>1.4</v>
          </cell>
          <cell r="AV277">
            <v>0.56000000000000005</v>
          </cell>
          <cell r="AW277">
            <v>0.35</v>
          </cell>
          <cell r="AX277">
            <v>3261</v>
          </cell>
          <cell r="AY277" t="str">
            <v>904</v>
          </cell>
          <cell r="AZ277" t="str">
            <v>364</v>
          </cell>
          <cell r="BA277" t="str">
            <v>442</v>
          </cell>
          <cell r="BB277">
            <v>0.7</v>
          </cell>
          <cell r="BC277">
            <v>6044</v>
          </cell>
          <cell r="BD277" t="str">
            <v>1730</v>
          </cell>
          <cell r="BE277" t="str">
            <v>806</v>
          </cell>
          <cell r="BF277" t="str">
            <v>838</v>
          </cell>
          <cell r="BG277">
            <v>1.05</v>
          </cell>
          <cell r="BH277">
            <v>8510</v>
          </cell>
          <cell r="BI277" t="str">
            <v>2480</v>
          </cell>
          <cell r="BJ277" t="str">
            <v>1324</v>
          </cell>
          <cell r="BK277" t="str">
            <v>1190</v>
          </cell>
          <cell r="BL277">
            <v>1.4</v>
          </cell>
          <cell r="BM277">
            <v>10817</v>
          </cell>
          <cell r="BN277" t="str">
            <v>3152</v>
          </cell>
          <cell r="BO277" t="str">
            <v>1920</v>
          </cell>
          <cell r="BP277" t="str">
            <v>1496</v>
          </cell>
          <cell r="BQ277">
            <v>30.798999999999999</v>
          </cell>
        </row>
        <row r="278">
          <cell r="B278" t="str">
            <v>180175</v>
          </cell>
          <cell r="C278">
            <v>200</v>
          </cell>
          <cell r="D278">
            <v>112</v>
          </cell>
          <cell r="E278">
            <v>6</v>
          </cell>
          <cell r="F278">
            <v>5.8</v>
          </cell>
          <cell r="G278">
            <v>12</v>
          </cell>
          <cell r="H278">
            <v>6</v>
          </cell>
          <cell r="I278">
            <v>1</v>
          </cell>
          <cell r="J278">
            <v>1.5</v>
          </cell>
          <cell r="K278">
            <v>19700</v>
          </cell>
          <cell r="L278">
            <v>770</v>
          </cell>
          <cell r="M278">
            <v>50</v>
          </cell>
          <cell r="N278">
            <v>470</v>
          </cell>
          <cell r="O278">
            <v>3</v>
          </cell>
          <cell r="P278">
            <v>32200</v>
          </cell>
          <cell r="Q278">
            <v>1430</v>
          </cell>
          <cell r="R278">
            <v>200</v>
          </cell>
          <cell r="S278">
            <v>880</v>
          </cell>
          <cell r="T278">
            <v>4.5</v>
          </cell>
          <cell r="U278">
            <v>39700</v>
          </cell>
          <cell r="V278">
            <v>2000</v>
          </cell>
          <cell r="W278">
            <v>450</v>
          </cell>
          <cell r="X278">
            <v>1210</v>
          </cell>
          <cell r="Y278">
            <v>6.2</v>
          </cell>
          <cell r="Z278">
            <v>45100</v>
          </cell>
          <cell r="AA278">
            <v>2530</v>
          </cell>
          <cell r="AB278">
            <v>850</v>
          </cell>
          <cell r="AC278">
            <v>1520</v>
          </cell>
          <cell r="AD278">
            <v>980</v>
          </cell>
          <cell r="AO278" t="str">
            <v>180035</v>
          </cell>
          <cell r="AP278">
            <v>45</v>
          </cell>
          <cell r="AQ278">
            <v>22.4</v>
          </cell>
          <cell r="AR278">
            <v>1.25</v>
          </cell>
          <cell r="AT278">
            <v>2.85</v>
          </cell>
          <cell r="AU278">
            <v>1.6</v>
          </cell>
          <cell r="AV278">
            <v>1.28</v>
          </cell>
          <cell r="AW278">
            <v>0.4</v>
          </cell>
          <cell r="AX278">
            <v>1041</v>
          </cell>
          <cell r="AY278" t="str">
            <v>883</v>
          </cell>
          <cell r="AZ278" t="str">
            <v>4</v>
          </cell>
          <cell r="BA278" t="str">
            <v>497</v>
          </cell>
          <cell r="BB278">
            <v>0.8</v>
          </cell>
          <cell r="BC278">
            <v>1620</v>
          </cell>
          <cell r="BD278" t="str">
            <v>1641</v>
          </cell>
          <cell r="BE278" t="str">
            <v>134</v>
          </cell>
          <cell r="BF278" t="str">
            <v>914</v>
          </cell>
          <cell r="BG278">
            <v>1.2</v>
          </cell>
          <cell r="BH278">
            <v>1891</v>
          </cell>
          <cell r="BI278" t="str">
            <v>2273</v>
          </cell>
          <cell r="BJ278" t="str">
            <v>389</v>
          </cell>
          <cell r="BK278" t="str">
            <v>1253</v>
          </cell>
          <cell r="BL278">
            <v>1.6</v>
          </cell>
          <cell r="BM278">
            <v>2007</v>
          </cell>
          <cell r="BN278" t="str">
            <v>2779</v>
          </cell>
          <cell r="BO278" t="str">
            <v>770</v>
          </cell>
          <cell r="BP278" t="str">
            <v>1514</v>
          </cell>
          <cell r="BQ278">
            <v>11.739000000000001</v>
          </cell>
        </row>
        <row r="279">
          <cell r="B279" t="str">
            <v>190026</v>
          </cell>
          <cell r="C279">
            <v>200</v>
          </cell>
          <cell r="D279">
            <v>112</v>
          </cell>
          <cell r="E279">
            <v>12</v>
          </cell>
          <cell r="F279">
            <v>11.25</v>
          </cell>
          <cell r="G279">
            <v>16.2</v>
          </cell>
          <cell r="H279">
            <v>4.2</v>
          </cell>
          <cell r="I279">
            <v>0.35</v>
          </cell>
          <cell r="J279">
            <v>1.05</v>
          </cell>
          <cell r="K279">
            <v>71671</v>
          </cell>
          <cell r="L279" t="str">
            <v>809</v>
          </cell>
          <cell r="M279" t="str">
            <v>359</v>
          </cell>
          <cell r="N279" t="str">
            <v>480</v>
          </cell>
          <cell r="O279">
            <v>2.1</v>
          </cell>
          <cell r="P279">
            <v>136317</v>
          </cell>
          <cell r="Q279" t="str">
            <v>1564</v>
          </cell>
          <cell r="R279" t="str">
            <v>772</v>
          </cell>
          <cell r="S279" t="str">
            <v>923</v>
          </cell>
          <cell r="T279">
            <v>3.15</v>
          </cell>
          <cell r="U279">
            <v>195830</v>
          </cell>
          <cell r="V279" t="str">
            <v>2266</v>
          </cell>
          <cell r="W279" t="str">
            <v>1238</v>
          </cell>
          <cell r="X279" t="str">
            <v>1330</v>
          </cell>
          <cell r="Y279">
            <v>4.95</v>
          </cell>
          <cell r="Z279">
            <v>291355</v>
          </cell>
          <cell r="AA279" t="str">
            <v>3345</v>
          </cell>
          <cell r="AB279" t="str">
            <v>2160</v>
          </cell>
          <cell r="AC279" t="str">
            <v>1944</v>
          </cell>
          <cell r="AD279">
            <v>1904</v>
          </cell>
          <cell r="AO279" t="str">
            <v>180036</v>
          </cell>
          <cell r="AP279">
            <v>45</v>
          </cell>
          <cell r="AQ279">
            <v>22.4</v>
          </cell>
          <cell r="AR279">
            <v>1.75</v>
          </cell>
          <cell r="AT279">
            <v>3.05</v>
          </cell>
          <cell r="AU279">
            <v>1.3</v>
          </cell>
          <cell r="AV279">
            <v>0.74199999999999999</v>
          </cell>
          <cell r="AW279">
            <v>0.32500000000000001</v>
          </cell>
          <cell r="AX279">
            <v>1524</v>
          </cell>
          <cell r="AY279" t="str">
            <v>795</v>
          </cell>
          <cell r="AZ279" t="str">
            <v>214</v>
          </cell>
          <cell r="BA279" t="str">
            <v>433</v>
          </cell>
          <cell r="BB279">
            <v>0.65</v>
          </cell>
          <cell r="BC279">
            <v>2701</v>
          </cell>
          <cell r="BD279" t="str">
            <v>1507</v>
          </cell>
          <cell r="BE279" t="str">
            <v>512</v>
          </cell>
          <cell r="BF279" t="str">
            <v>814</v>
          </cell>
          <cell r="BG279">
            <v>0.97499999999999998</v>
          </cell>
          <cell r="BH279">
            <v>3646</v>
          </cell>
          <cell r="BI279" t="str">
            <v>2135</v>
          </cell>
          <cell r="BJ279" t="str">
            <v>892</v>
          </cell>
          <cell r="BK279" t="str">
            <v>1144</v>
          </cell>
          <cell r="BL279">
            <v>1.3</v>
          </cell>
          <cell r="BM279">
            <v>4475</v>
          </cell>
          <cell r="BN279" t="str">
            <v>2681</v>
          </cell>
          <cell r="BO279" t="str">
            <v>1355</v>
          </cell>
          <cell r="BP279" t="str">
            <v>1421</v>
          </cell>
          <cell r="BQ279">
            <v>16.434000000000001</v>
          </cell>
        </row>
        <row r="280">
          <cell r="B280" t="str">
            <v>190027</v>
          </cell>
          <cell r="C280">
            <v>200</v>
          </cell>
          <cell r="D280">
            <v>112</v>
          </cell>
          <cell r="E280">
            <v>14</v>
          </cell>
          <cell r="F280">
            <v>13.05</v>
          </cell>
          <cell r="G280">
            <v>17.5</v>
          </cell>
          <cell r="H280">
            <v>3.5</v>
          </cell>
          <cell r="I280">
            <v>0.25</v>
          </cell>
          <cell r="J280">
            <v>0.875</v>
          </cell>
          <cell r="K280">
            <v>90576</v>
          </cell>
          <cell r="L280" t="str">
            <v>745</v>
          </cell>
          <cell r="M280" t="str">
            <v>397</v>
          </cell>
          <cell r="N280" t="str">
            <v>438</v>
          </cell>
          <cell r="O280">
            <v>1.75</v>
          </cell>
          <cell r="P280">
            <v>175719</v>
          </cell>
          <cell r="Q280" t="str">
            <v>1452</v>
          </cell>
          <cell r="R280" t="str">
            <v>832</v>
          </cell>
          <cell r="S280" t="str">
            <v>850</v>
          </cell>
          <cell r="T280">
            <v>2.625</v>
          </cell>
          <cell r="U280">
            <v>256758</v>
          </cell>
          <cell r="V280" t="str">
            <v>2121</v>
          </cell>
          <cell r="W280" t="str">
            <v>1306</v>
          </cell>
          <cell r="X280" t="str">
            <v>1236</v>
          </cell>
          <cell r="Y280">
            <v>4.45</v>
          </cell>
          <cell r="Z280">
            <v>418407</v>
          </cell>
          <cell r="AA280" t="str">
            <v>3394</v>
          </cell>
          <cell r="AB280" t="str">
            <v>2414</v>
          </cell>
          <cell r="AC280" t="str">
            <v>1959</v>
          </cell>
          <cell r="AD280">
            <v>2209</v>
          </cell>
          <cell r="AO280" t="str">
            <v>180037</v>
          </cell>
          <cell r="AP280">
            <v>45</v>
          </cell>
          <cell r="AQ280">
            <v>22.4</v>
          </cell>
          <cell r="AR280">
            <v>2.5</v>
          </cell>
          <cell r="AT280">
            <v>3.5</v>
          </cell>
          <cell r="AU280">
            <v>1</v>
          </cell>
          <cell r="AV280">
            <v>0.4</v>
          </cell>
          <cell r="AW280">
            <v>0.25</v>
          </cell>
          <cell r="AX280">
            <v>2773</v>
          </cell>
          <cell r="AY280" t="str">
            <v>726</v>
          </cell>
          <cell r="AZ280" t="str">
            <v>383</v>
          </cell>
          <cell r="BA280" t="str">
            <v>384</v>
          </cell>
          <cell r="BB280">
            <v>0.5</v>
          </cell>
          <cell r="BC280">
            <v>5320</v>
          </cell>
          <cell r="BD280" t="str">
            <v>1403</v>
          </cell>
          <cell r="BE280" t="str">
            <v>815</v>
          </cell>
          <cell r="BF280" t="str">
            <v>737</v>
          </cell>
          <cell r="BG280">
            <v>0.75</v>
          </cell>
          <cell r="BH280">
            <v>7716</v>
          </cell>
          <cell r="BI280" t="str">
            <v>2031</v>
          </cell>
          <cell r="BJ280" t="str">
            <v>1296</v>
          </cell>
          <cell r="BK280" t="str">
            <v>1059</v>
          </cell>
          <cell r="BL280">
            <v>1</v>
          </cell>
          <cell r="BM280">
            <v>10037</v>
          </cell>
          <cell r="BN280" t="str">
            <v>2610</v>
          </cell>
          <cell r="BO280" t="str">
            <v>1825</v>
          </cell>
          <cell r="BP280" t="str">
            <v>1350</v>
          </cell>
          <cell r="BQ280">
            <v>23.478000000000002</v>
          </cell>
        </row>
        <row r="281">
          <cell r="B281" t="str">
            <v>190046</v>
          </cell>
          <cell r="C281">
            <v>200</v>
          </cell>
          <cell r="D281">
            <v>112</v>
          </cell>
          <cell r="E281">
            <v>15</v>
          </cell>
          <cell r="F281">
            <v>14</v>
          </cell>
          <cell r="G281">
            <v>18</v>
          </cell>
          <cell r="H281">
            <v>3</v>
          </cell>
          <cell r="I281">
            <v>0.2</v>
          </cell>
          <cell r="J281">
            <v>0.75</v>
          </cell>
          <cell r="K281">
            <v>93500</v>
          </cell>
          <cell r="L281">
            <v>660</v>
          </cell>
          <cell r="M281">
            <v>390</v>
          </cell>
          <cell r="N281">
            <v>390</v>
          </cell>
          <cell r="O281">
            <v>1.5</v>
          </cell>
          <cell r="P281">
            <v>183100</v>
          </cell>
          <cell r="Q281">
            <v>1290</v>
          </cell>
          <cell r="R281">
            <v>810</v>
          </cell>
          <cell r="S281">
            <v>750</v>
          </cell>
          <cell r="T281">
            <v>2.25</v>
          </cell>
          <cell r="U281">
            <v>269700</v>
          </cell>
          <cell r="V281">
            <v>1900</v>
          </cell>
          <cell r="W281">
            <v>1260</v>
          </cell>
          <cell r="X281">
            <v>1100</v>
          </cell>
          <cell r="Y281">
            <v>4</v>
          </cell>
          <cell r="Z281">
            <v>465200</v>
          </cell>
          <cell r="AA281">
            <v>3200</v>
          </cell>
          <cell r="AB281">
            <v>2400</v>
          </cell>
          <cell r="AC281">
            <v>1840</v>
          </cell>
          <cell r="AD281">
            <v>2370</v>
          </cell>
          <cell r="AO281" t="str">
            <v>180058</v>
          </cell>
          <cell r="AP281">
            <v>60</v>
          </cell>
          <cell r="AQ281">
            <v>20.5</v>
          </cell>
          <cell r="AR281">
            <v>2</v>
          </cell>
          <cell r="AT281">
            <v>4.2</v>
          </cell>
          <cell r="AU281">
            <v>2.2000000000000002</v>
          </cell>
          <cell r="AV281">
            <v>1.1000000000000001</v>
          </cell>
          <cell r="AW281">
            <v>0.55000000000000004</v>
          </cell>
          <cell r="AX281">
            <v>2528</v>
          </cell>
          <cell r="AY281" t="str">
            <v>1082</v>
          </cell>
          <cell r="AZ281" t="str">
            <v>125</v>
          </cell>
          <cell r="BA281" t="str">
            <v>440</v>
          </cell>
          <cell r="BB281">
            <v>1.1000000000000001</v>
          </cell>
          <cell r="BC281">
            <v>4097</v>
          </cell>
          <cell r="BD281" t="str">
            <v>2028</v>
          </cell>
          <cell r="BE281" t="str">
            <v>386</v>
          </cell>
          <cell r="BF281" t="str">
            <v>812</v>
          </cell>
          <cell r="BG281">
            <v>1.65</v>
          </cell>
          <cell r="BH281">
            <v>5026</v>
          </cell>
          <cell r="BI281" t="str">
            <v>2837</v>
          </cell>
          <cell r="BJ281" t="str">
            <v>784</v>
          </cell>
          <cell r="BK281" t="str">
            <v>1119</v>
          </cell>
          <cell r="BL281">
            <v>2.2000000000000002</v>
          </cell>
          <cell r="BM281">
            <v>5636</v>
          </cell>
          <cell r="BN281" t="str">
            <v>3509</v>
          </cell>
          <cell r="BO281" t="str">
            <v>1320</v>
          </cell>
          <cell r="BP281" t="str">
            <v>1358</v>
          </cell>
          <cell r="BQ281">
            <v>39.207999999999998</v>
          </cell>
        </row>
        <row r="282">
          <cell r="B282" t="str">
            <v>190028</v>
          </cell>
          <cell r="C282">
            <v>200</v>
          </cell>
          <cell r="D282">
            <v>112</v>
          </cell>
          <cell r="E282">
            <v>16</v>
          </cell>
          <cell r="F282">
            <v>14.8</v>
          </cell>
          <cell r="G282">
            <v>19.8</v>
          </cell>
          <cell r="H282">
            <v>3.8</v>
          </cell>
          <cell r="I282">
            <v>0.23699999999999999</v>
          </cell>
          <cell r="J282">
            <v>0.95</v>
          </cell>
          <cell r="K282">
            <v>146464</v>
          </cell>
          <cell r="L282" t="str">
            <v>927</v>
          </cell>
          <cell r="M282" t="str">
            <v>493</v>
          </cell>
          <cell r="N282" t="str">
            <v>545</v>
          </cell>
          <cell r="O282">
            <v>1.9</v>
          </cell>
          <cell r="P282">
            <v>284370</v>
          </cell>
          <cell r="Q282" t="str">
            <v>1808</v>
          </cell>
          <cell r="R282" t="str">
            <v>1032</v>
          </cell>
          <cell r="S282" t="str">
            <v>1059</v>
          </cell>
          <cell r="T282">
            <v>2.85</v>
          </cell>
          <cell r="U282">
            <v>415725</v>
          </cell>
          <cell r="V282" t="str">
            <v>2644</v>
          </cell>
          <cell r="W282" t="str">
            <v>1616</v>
          </cell>
          <cell r="X282" t="str">
            <v>1542</v>
          </cell>
          <cell r="Y282">
            <v>5</v>
          </cell>
          <cell r="Z282">
            <v>699348</v>
          </cell>
          <cell r="AA282" t="str">
            <v>4368</v>
          </cell>
          <cell r="AB282" t="str">
            <v>3106</v>
          </cell>
          <cell r="AC282" t="str">
            <v>2521</v>
          </cell>
          <cell r="AD282">
            <v>2505</v>
          </cell>
          <cell r="AO282" t="str">
            <v>180059</v>
          </cell>
          <cell r="AP282">
            <v>60</v>
          </cell>
          <cell r="AQ282">
            <v>20.5</v>
          </cell>
          <cell r="AR282">
            <v>2.5</v>
          </cell>
          <cell r="AT282">
            <v>4.7</v>
          </cell>
          <cell r="AU282">
            <v>2.2000000000000002</v>
          </cell>
          <cell r="AV282">
            <v>0.88</v>
          </cell>
          <cell r="AW282">
            <v>0.55000000000000004</v>
          </cell>
          <cell r="AX282">
            <v>4151</v>
          </cell>
          <cell r="AY282" t="str">
            <v>1233</v>
          </cell>
          <cell r="AZ282" t="str">
            <v>276</v>
          </cell>
          <cell r="BA282" t="str">
            <v>491</v>
          </cell>
          <cell r="BB282">
            <v>1.1000000000000001</v>
          </cell>
          <cell r="BC282">
            <v>7102</v>
          </cell>
          <cell r="BD282" t="str">
            <v>2330</v>
          </cell>
          <cell r="BE282" t="str">
            <v>688</v>
          </cell>
          <cell r="BF282" t="str">
            <v>916</v>
          </cell>
          <cell r="BG282">
            <v>1.65</v>
          </cell>
          <cell r="BH282">
            <v>9255</v>
          </cell>
          <cell r="BI282" t="str">
            <v>3289</v>
          </cell>
          <cell r="BJ282" t="str">
            <v>1237</v>
          </cell>
          <cell r="BK282" t="str">
            <v>1273</v>
          </cell>
          <cell r="BL282">
            <v>2.2000000000000002</v>
          </cell>
          <cell r="BM282">
            <v>11008</v>
          </cell>
          <cell r="BN282" t="str">
            <v>4112</v>
          </cell>
          <cell r="BO282" t="str">
            <v>1923</v>
          </cell>
          <cell r="BP282" t="str">
            <v>1564</v>
          </cell>
          <cell r="BQ282">
            <v>49.009</v>
          </cell>
        </row>
        <row r="283">
          <cell r="B283" t="str">
            <v>190029</v>
          </cell>
          <cell r="C283">
            <v>225</v>
          </cell>
          <cell r="D283">
            <v>112</v>
          </cell>
          <cell r="E283">
            <v>6.5</v>
          </cell>
          <cell r="F283">
            <v>6.2</v>
          </cell>
          <cell r="G283">
            <v>13.6</v>
          </cell>
          <cell r="H283">
            <v>7.1</v>
          </cell>
          <cell r="I283">
            <v>1.0920000000000001</v>
          </cell>
          <cell r="J283">
            <v>1.7749999999999999</v>
          </cell>
          <cell r="K283">
            <v>23582</v>
          </cell>
          <cell r="L283" t="str">
            <v>794</v>
          </cell>
          <cell r="M283" t="str">
            <v>15</v>
          </cell>
          <cell r="N283" t="str">
            <v>446</v>
          </cell>
          <cell r="O283">
            <v>3.55</v>
          </cell>
          <cell r="P283">
            <v>37417</v>
          </cell>
          <cell r="Q283" t="str">
            <v>1482</v>
          </cell>
          <cell r="R283" t="str">
            <v>136</v>
          </cell>
          <cell r="S283" t="str">
            <v>825</v>
          </cell>
          <cell r="T283">
            <v>5.3250000000000002</v>
          </cell>
          <cell r="U283">
            <v>44580</v>
          </cell>
          <cell r="V283" t="str">
            <v>2063</v>
          </cell>
          <cell r="W283" t="str">
            <v>364</v>
          </cell>
          <cell r="X283" t="str">
            <v>1137</v>
          </cell>
          <cell r="Y283">
            <v>7.4</v>
          </cell>
          <cell r="Z283">
            <v>48614</v>
          </cell>
          <cell r="AA283" t="str">
            <v>2608</v>
          </cell>
          <cell r="AB283" t="str">
            <v>764</v>
          </cell>
          <cell r="AC283" t="str">
            <v>1418</v>
          </cell>
          <cell r="AD283">
            <v>1455</v>
          </cell>
          <cell r="AO283" t="str">
            <v>180060</v>
          </cell>
          <cell r="AP283">
            <v>60</v>
          </cell>
          <cell r="AQ283">
            <v>20.5</v>
          </cell>
          <cell r="AR283">
            <v>3</v>
          </cell>
          <cell r="AT283">
            <v>5.2</v>
          </cell>
          <cell r="AU283">
            <v>2.2000000000000002</v>
          </cell>
          <cell r="AV283">
            <v>0.73299999999999998</v>
          </cell>
          <cell r="AW283">
            <v>0.55000000000000004</v>
          </cell>
          <cell r="AX283">
            <v>6434</v>
          </cell>
          <cell r="AY283" t="str">
            <v>1384</v>
          </cell>
          <cell r="AZ283" t="str">
            <v>426</v>
          </cell>
          <cell r="BA283" t="str">
            <v>543</v>
          </cell>
          <cell r="BB283">
            <v>1.1000000000000001</v>
          </cell>
          <cell r="BC283">
            <v>11429</v>
          </cell>
          <cell r="BD283" t="str">
            <v>2631</v>
          </cell>
          <cell r="BE283" t="str">
            <v>990</v>
          </cell>
          <cell r="BF283" t="str">
            <v>1019</v>
          </cell>
          <cell r="BG283">
            <v>1.65</v>
          </cell>
          <cell r="BH283">
            <v>15465</v>
          </cell>
          <cell r="BI283" t="str">
            <v>3742</v>
          </cell>
          <cell r="BJ283" t="str">
            <v>1690</v>
          </cell>
          <cell r="BK283" t="str">
            <v>1428</v>
          </cell>
          <cell r="BL283">
            <v>2.2000000000000002</v>
          </cell>
          <cell r="BM283">
            <v>19022</v>
          </cell>
          <cell r="BN283" t="str">
            <v>4716</v>
          </cell>
          <cell r="BO283" t="str">
            <v>2527</v>
          </cell>
          <cell r="BP283" t="str">
            <v>1771</v>
          </cell>
          <cell r="BQ283">
            <v>58.811</v>
          </cell>
        </row>
        <row r="284">
          <cell r="B284" t="str">
            <v>190030</v>
          </cell>
          <cell r="C284">
            <v>225</v>
          </cell>
          <cell r="D284">
            <v>112</v>
          </cell>
          <cell r="E284">
            <v>8</v>
          </cell>
          <cell r="F284">
            <v>7.5</v>
          </cell>
          <cell r="G284">
            <v>14.5</v>
          </cell>
          <cell r="H284">
            <v>6.5</v>
          </cell>
          <cell r="I284">
            <v>0.81200000000000006</v>
          </cell>
          <cell r="J284">
            <v>1.625</v>
          </cell>
          <cell r="K284">
            <v>32870</v>
          </cell>
          <cell r="L284" t="str">
            <v>812</v>
          </cell>
          <cell r="M284" t="str">
            <v>104</v>
          </cell>
          <cell r="N284" t="str">
            <v>450</v>
          </cell>
          <cell r="O284">
            <v>3.25</v>
          </cell>
          <cell r="P284">
            <v>55412</v>
          </cell>
          <cell r="Q284" t="str">
            <v>1531</v>
          </cell>
          <cell r="R284" t="str">
            <v>301</v>
          </cell>
          <cell r="S284" t="str">
            <v>842</v>
          </cell>
          <cell r="T284">
            <v>4.875</v>
          </cell>
          <cell r="U284">
            <v>70749</v>
          </cell>
          <cell r="V284" t="str">
            <v>2158</v>
          </cell>
          <cell r="W284" t="str">
            <v>591</v>
          </cell>
          <cell r="X284" t="str">
            <v>1176</v>
          </cell>
          <cell r="Y284">
            <v>7</v>
          </cell>
          <cell r="Z284">
            <v>85127</v>
          </cell>
          <cell r="AA284" t="str">
            <v>2836</v>
          </cell>
          <cell r="AB284" t="str">
            <v>1110</v>
          </cell>
          <cell r="AC284" t="str">
            <v>1524</v>
          </cell>
          <cell r="AD284">
            <v>1761</v>
          </cell>
          <cell r="AO284" t="str">
            <v>180044</v>
          </cell>
          <cell r="AP284">
            <v>50</v>
          </cell>
          <cell r="AQ284">
            <v>20.399999999999999</v>
          </cell>
          <cell r="AR284">
            <v>2</v>
          </cell>
          <cell r="AT284">
            <v>3.5</v>
          </cell>
          <cell r="AU284">
            <v>1.5</v>
          </cell>
          <cell r="AV284">
            <v>0.75</v>
          </cell>
          <cell r="AW284">
            <v>0.375</v>
          </cell>
          <cell r="AX284">
            <v>1966</v>
          </cell>
          <cell r="AY284" t="str">
            <v>865</v>
          </cell>
          <cell r="AZ284" t="str">
            <v>244</v>
          </cell>
          <cell r="BA284" t="str">
            <v>397</v>
          </cell>
          <cell r="BB284">
            <v>0.75</v>
          </cell>
          <cell r="BC284">
            <v>3478</v>
          </cell>
          <cell r="BD284" t="str">
            <v>1642</v>
          </cell>
          <cell r="BE284" t="str">
            <v>578</v>
          </cell>
          <cell r="BF284" t="str">
            <v>745</v>
          </cell>
          <cell r="BG284">
            <v>1.125</v>
          </cell>
          <cell r="BH284">
            <v>4687</v>
          </cell>
          <cell r="BI284" t="str">
            <v>2330</v>
          </cell>
          <cell r="BJ284" t="str">
            <v>1000</v>
          </cell>
          <cell r="BK284" t="str">
            <v>1045</v>
          </cell>
          <cell r="BL284">
            <v>1.5</v>
          </cell>
          <cell r="BM284">
            <v>5745</v>
          </cell>
          <cell r="BN284" t="str">
            <v>2929</v>
          </cell>
          <cell r="BO284" t="str">
            <v>1510</v>
          </cell>
          <cell r="BP284" t="str">
            <v>1295</v>
          </cell>
          <cell r="BQ284">
            <v>25.695</v>
          </cell>
        </row>
        <row r="285">
          <cell r="B285" t="str">
            <v>190047</v>
          </cell>
          <cell r="C285">
            <v>225</v>
          </cell>
          <cell r="D285">
            <v>112</v>
          </cell>
          <cell r="E285">
            <v>9</v>
          </cell>
          <cell r="F285">
            <v>8.4499999999999993</v>
          </cell>
          <cell r="G285">
            <v>15.5</v>
          </cell>
          <cell r="H285">
            <v>6.5</v>
          </cell>
          <cell r="I285">
            <v>0.72199999999999998</v>
          </cell>
          <cell r="J285">
            <v>1.625</v>
          </cell>
          <cell r="K285">
            <v>43600</v>
          </cell>
          <cell r="L285">
            <v>880</v>
          </cell>
          <cell r="M285">
            <v>160</v>
          </cell>
          <cell r="N285">
            <v>480</v>
          </cell>
          <cell r="O285">
            <v>3.25</v>
          </cell>
          <cell r="P285">
            <v>75300</v>
          </cell>
          <cell r="Q285">
            <v>1660</v>
          </cell>
          <cell r="R285">
            <v>410</v>
          </cell>
          <cell r="S285">
            <v>910</v>
          </cell>
          <cell r="T285">
            <v>4.875</v>
          </cell>
          <cell r="U285">
            <v>98800</v>
          </cell>
          <cell r="V285">
            <v>2350</v>
          </cell>
          <cell r="W285">
            <v>760</v>
          </cell>
          <cell r="X285">
            <v>1270</v>
          </cell>
          <cell r="Y285">
            <v>7.05</v>
          </cell>
          <cell r="Z285">
            <v>123300</v>
          </cell>
          <cell r="AA285">
            <v>3130</v>
          </cell>
          <cell r="AB285">
            <v>1370</v>
          </cell>
          <cell r="AC285">
            <v>1670</v>
          </cell>
          <cell r="AD285">
            <v>1980</v>
          </cell>
          <cell r="AO285" t="str">
            <v>180045</v>
          </cell>
          <cell r="AP285">
            <v>50</v>
          </cell>
          <cell r="AQ285">
            <v>20.399999999999999</v>
          </cell>
          <cell r="AR285">
            <v>2.5</v>
          </cell>
          <cell r="AT285">
            <v>3.85</v>
          </cell>
          <cell r="AU285">
            <v>1.35</v>
          </cell>
          <cell r="AV285">
            <v>0.54</v>
          </cell>
          <cell r="AW285">
            <v>0.33700000000000002</v>
          </cell>
          <cell r="AX285">
            <v>3008</v>
          </cell>
          <cell r="AY285" t="str">
            <v>876</v>
          </cell>
          <cell r="AZ285" t="str">
            <v>373</v>
          </cell>
          <cell r="BA285" t="str">
            <v>393</v>
          </cell>
          <cell r="BB285">
            <v>0.67500000000000004</v>
          </cell>
          <cell r="BC285">
            <v>5601</v>
          </cell>
          <cell r="BD285" t="str">
            <v>1680</v>
          </cell>
          <cell r="BE285" t="str">
            <v>817</v>
          </cell>
          <cell r="BF285" t="str">
            <v>746</v>
          </cell>
          <cell r="BG285">
            <v>1.012</v>
          </cell>
          <cell r="BH285">
            <v>7919</v>
          </cell>
          <cell r="BI285" t="str">
            <v>2412</v>
          </cell>
          <cell r="BJ285" t="str">
            <v>1334</v>
          </cell>
          <cell r="BK285" t="str">
            <v>1060</v>
          </cell>
          <cell r="BL285">
            <v>1.35</v>
          </cell>
          <cell r="BM285">
            <v>10098</v>
          </cell>
          <cell r="BN285" t="str">
            <v>3072</v>
          </cell>
          <cell r="BO285" t="str">
            <v>1922</v>
          </cell>
          <cell r="BP285" t="str">
            <v>1335</v>
          </cell>
          <cell r="BQ285">
            <v>32.118000000000002</v>
          </cell>
        </row>
        <row r="286">
          <cell r="B286" t="str">
            <v>190048</v>
          </cell>
          <cell r="C286">
            <v>225</v>
          </cell>
          <cell r="D286">
            <v>112</v>
          </cell>
          <cell r="E286">
            <v>10</v>
          </cell>
          <cell r="F286">
            <v>9.4</v>
          </cell>
          <cell r="G286">
            <v>16.2</v>
          </cell>
          <cell r="H286">
            <v>6.2</v>
          </cell>
          <cell r="I286">
            <v>0.62</v>
          </cell>
          <cell r="J286">
            <v>1.55</v>
          </cell>
          <cell r="K286">
            <v>52800</v>
          </cell>
          <cell r="L286">
            <v>880</v>
          </cell>
          <cell r="M286">
            <v>220</v>
          </cell>
          <cell r="N286">
            <v>480</v>
          </cell>
          <cell r="O286">
            <v>3.1</v>
          </cell>
          <cell r="P286">
            <v>93900</v>
          </cell>
          <cell r="Q286">
            <v>1680</v>
          </cell>
          <cell r="R286">
            <v>520</v>
          </cell>
          <cell r="S286">
            <v>910</v>
          </cell>
          <cell r="T286">
            <v>4.6500000000000004</v>
          </cell>
          <cell r="U286">
            <v>126700</v>
          </cell>
          <cell r="V286">
            <v>2400</v>
          </cell>
          <cell r="W286">
            <v>910</v>
          </cell>
          <cell r="X286">
            <v>1290</v>
          </cell>
          <cell r="Y286">
            <v>6.8</v>
          </cell>
          <cell r="Z286">
            <v>164800</v>
          </cell>
          <cell r="AA286">
            <v>3240</v>
          </cell>
          <cell r="AB286">
            <v>1590</v>
          </cell>
          <cell r="AC286">
            <v>1720</v>
          </cell>
          <cell r="AD286">
            <v>2200</v>
          </cell>
          <cell r="AO286" t="str">
            <v>170082</v>
          </cell>
          <cell r="AP286">
            <v>40</v>
          </cell>
          <cell r="AQ286">
            <v>20.399999999999999</v>
          </cell>
          <cell r="AR286">
            <v>1</v>
          </cell>
          <cell r="AT286">
            <v>2.2999999999999998</v>
          </cell>
          <cell r="AU286">
            <v>1.3</v>
          </cell>
          <cell r="AV286">
            <v>1.3</v>
          </cell>
          <cell r="AW286">
            <v>0.32500000000000001</v>
          </cell>
          <cell r="AX286">
            <v>565.29999999999995</v>
          </cell>
          <cell r="AY286" t="str">
            <v>734</v>
          </cell>
          <cell r="AZ286" t="str">
            <v>-4</v>
          </cell>
          <cell r="BA286" t="str">
            <v>422</v>
          </cell>
          <cell r="BB286">
            <v>0.65</v>
          </cell>
          <cell r="BC286">
            <v>875.8</v>
          </cell>
          <cell r="BD286" t="str">
            <v>1363</v>
          </cell>
          <cell r="BE286" t="str">
            <v>98</v>
          </cell>
          <cell r="BF286" t="str">
            <v>776</v>
          </cell>
          <cell r="BG286">
            <v>0.97499999999999998</v>
          </cell>
          <cell r="BH286">
            <v>1017</v>
          </cell>
          <cell r="BI286" t="str">
            <v>1887</v>
          </cell>
          <cell r="BJ286" t="str">
            <v>305</v>
          </cell>
          <cell r="BK286" t="str">
            <v>1063</v>
          </cell>
          <cell r="BL286">
            <v>1.3</v>
          </cell>
          <cell r="BM286">
            <v>1072</v>
          </cell>
          <cell r="BN286" t="str">
            <v>2305</v>
          </cell>
          <cell r="BO286" t="str">
            <v>617</v>
          </cell>
          <cell r="BP286" t="str">
            <v>1283</v>
          </cell>
          <cell r="BQ286">
            <v>7.2990000000000004</v>
          </cell>
        </row>
        <row r="287">
          <cell r="B287" t="str">
            <v>190049</v>
          </cell>
          <cell r="C287">
            <v>225</v>
          </cell>
          <cell r="D287">
            <v>112</v>
          </cell>
          <cell r="E287">
            <v>10.8</v>
          </cell>
          <cell r="F287">
            <v>10</v>
          </cell>
          <cell r="G287">
            <v>16.5</v>
          </cell>
          <cell r="H287">
            <v>5.7</v>
          </cell>
          <cell r="I287">
            <v>0.52800000000000002</v>
          </cell>
          <cell r="J287">
            <v>1.425</v>
          </cell>
          <cell r="K287">
            <v>58100</v>
          </cell>
          <cell r="L287">
            <v>850</v>
          </cell>
          <cell r="M287">
            <v>240</v>
          </cell>
          <cell r="N287">
            <v>470</v>
          </cell>
          <cell r="O287">
            <v>2.85</v>
          </cell>
          <cell r="P287">
            <v>105200</v>
          </cell>
          <cell r="Q287">
            <v>1630</v>
          </cell>
          <cell r="R287">
            <v>560</v>
          </cell>
          <cell r="S287">
            <v>880</v>
          </cell>
          <cell r="T287">
            <v>4.2750000000000004</v>
          </cell>
          <cell r="U287">
            <v>144400</v>
          </cell>
          <cell r="V287">
            <v>2340</v>
          </cell>
          <cell r="W287">
            <v>960</v>
          </cell>
          <cell r="X287">
            <v>1250</v>
          </cell>
          <cell r="Y287">
            <v>6.5</v>
          </cell>
          <cell r="Z287">
            <v>197000</v>
          </cell>
          <cell r="AA287">
            <v>3290</v>
          </cell>
          <cell r="AB287">
            <v>1720</v>
          </cell>
          <cell r="AC287">
            <v>1740</v>
          </cell>
          <cell r="AD287">
            <v>2350</v>
          </cell>
          <cell r="AO287" t="str">
            <v>180031</v>
          </cell>
          <cell r="AP287">
            <v>40</v>
          </cell>
          <cell r="AQ287">
            <v>20.399999999999999</v>
          </cell>
          <cell r="AR287">
            <v>1.5</v>
          </cell>
          <cell r="AT287">
            <v>2.65</v>
          </cell>
          <cell r="AU287">
            <v>1.1499999999999999</v>
          </cell>
          <cell r="AV287">
            <v>0.76600000000000001</v>
          </cell>
          <cell r="AW287">
            <v>0.28699999999999998</v>
          </cell>
          <cell r="AX287">
            <v>1109</v>
          </cell>
          <cell r="AY287" t="str">
            <v>774</v>
          </cell>
          <cell r="AZ287" t="str">
            <v>196</v>
          </cell>
          <cell r="BA287" t="str">
            <v>431</v>
          </cell>
          <cell r="BB287">
            <v>0.57499999999999996</v>
          </cell>
          <cell r="BC287">
            <v>1953</v>
          </cell>
          <cell r="BD287" t="str">
            <v>1465</v>
          </cell>
          <cell r="BE287" t="str">
            <v>474</v>
          </cell>
          <cell r="BF287" t="str">
            <v>810</v>
          </cell>
          <cell r="BG287">
            <v>0.86199999999999999</v>
          </cell>
          <cell r="BH287">
            <v>2621</v>
          </cell>
          <cell r="BI287" t="str">
            <v>2073</v>
          </cell>
          <cell r="BJ287" t="str">
            <v>835</v>
          </cell>
          <cell r="BK287" t="str">
            <v>1136</v>
          </cell>
          <cell r="BL287">
            <v>1.1499999999999999</v>
          </cell>
          <cell r="BM287">
            <v>3201</v>
          </cell>
          <cell r="BN287" t="str">
            <v>2599</v>
          </cell>
          <cell r="BO287" t="str">
            <v>1278</v>
          </cell>
          <cell r="BP287" t="str">
            <v>1410</v>
          </cell>
          <cell r="BQ287">
            <v>10.948</v>
          </cell>
        </row>
        <row r="288">
          <cell r="B288" t="str">
            <v>190031</v>
          </cell>
          <cell r="C288">
            <v>225</v>
          </cell>
          <cell r="D288">
            <v>112</v>
          </cell>
          <cell r="E288">
            <v>12</v>
          </cell>
          <cell r="F288">
            <v>11.25</v>
          </cell>
          <cell r="G288">
            <v>17</v>
          </cell>
          <cell r="H288">
            <v>5</v>
          </cell>
          <cell r="I288">
            <v>0.41599999999999998</v>
          </cell>
          <cell r="J288">
            <v>1.25</v>
          </cell>
          <cell r="K288">
            <v>64497</v>
          </cell>
          <cell r="L288" t="str">
            <v>772</v>
          </cell>
          <cell r="M288" t="str">
            <v>304</v>
          </cell>
          <cell r="N288" t="str">
            <v>415</v>
          </cell>
          <cell r="O288">
            <v>2.5</v>
          </cell>
          <cell r="P288">
            <v>120738</v>
          </cell>
          <cell r="Q288" t="str">
            <v>1488</v>
          </cell>
          <cell r="R288" t="str">
            <v>666</v>
          </cell>
          <cell r="S288" t="str">
            <v>794</v>
          </cell>
          <cell r="T288">
            <v>3.75</v>
          </cell>
          <cell r="U288">
            <v>171016</v>
          </cell>
          <cell r="V288" t="str">
            <v>2146</v>
          </cell>
          <cell r="W288" t="str">
            <v>1084</v>
          </cell>
          <cell r="X288" t="str">
            <v>1137</v>
          </cell>
          <cell r="Y288">
            <v>5.75</v>
          </cell>
          <cell r="Z288">
            <v>244783</v>
          </cell>
          <cell r="AA288" t="str">
            <v>3080</v>
          </cell>
          <cell r="AB288" t="str">
            <v>1872</v>
          </cell>
          <cell r="AC288" t="str">
            <v>1612</v>
          </cell>
          <cell r="AD288">
            <v>2641</v>
          </cell>
          <cell r="AO288" t="str">
            <v>180032</v>
          </cell>
          <cell r="AP288">
            <v>40</v>
          </cell>
          <cell r="AQ288">
            <v>20.399999999999999</v>
          </cell>
          <cell r="AR288">
            <v>2</v>
          </cell>
          <cell r="AT288">
            <v>3.1</v>
          </cell>
          <cell r="AU288">
            <v>1.1000000000000001</v>
          </cell>
          <cell r="AV288">
            <v>0.55000000000000004</v>
          </cell>
          <cell r="AW288">
            <v>0.27500000000000002</v>
          </cell>
          <cell r="AX288">
            <v>2175</v>
          </cell>
          <cell r="AY288" t="str">
            <v>882</v>
          </cell>
          <cell r="AZ288" t="str">
            <v>354</v>
          </cell>
          <cell r="BA288" t="str">
            <v>484</v>
          </cell>
          <cell r="BB288">
            <v>0.55000000000000004</v>
          </cell>
          <cell r="BC288">
            <v>4041</v>
          </cell>
          <cell r="BD288" t="str">
            <v>1689</v>
          </cell>
          <cell r="BE288" t="str">
            <v>783</v>
          </cell>
          <cell r="BF288" t="str">
            <v>920</v>
          </cell>
          <cell r="BG288">
            <v>0.82499999999999996</v>
          </cell>
          <cell r="BH288">
            <v>5701</v>
          </cell>
          <cell r="BI288" t="str">
            <v>2421</v>
          </cell>
          <cell r="BJ288" t="str">
            <v>1288</v>
          </cell>
          <cell r="BK288" t="str">
            <v>1307</v>
          </cell>
          <cell r="BL288">
            <v>1.1000000000000001</v>
          </cell>
          <cell r="BM288">
            <v>7258</v>
          </cell>
          <cell r="BN288" t="str">
            <v>3077</v>
          </cell>
          <cell r="BO288" t="str">
            <v>1868</v>
          </cell>
          <cell r="BP288" t="str">
            <v>1646</v>
          </cell>
          <cell r="BQ288">
            <v>14.59</v>
          </cell>
        </row>
        <row r="289">
          <cell r="B289" t="str">
            <v>190032</v>
          </cell>
          <cell r="C289">
            <v>225</v>
          </cell>
          <cell r="D289">
            <v>112</v>
          </cell>
          <cell r="E289">
            <v>16</v>
          </cell>
          <cell r="F289">
            <v>14.9</v>
          </cell>
          <cell r="G289">
            <v>20.5</v>
          </cell>
          <cell r="H289">
            <v>4.5</v>
          </cell>
          <cell r="I289">
            <v>0.28100000000000003</v>
          </cell>
          <cell r="J289">
            <v>1.125</v>
          </cell>
          <cell r="K289">
            <v>128407</v>
          </cell>
          <cell r="L289" t="str">
            <v>864</v>
          </cell>
          <cell r="M289" t="str">
            <v>438</v>
          </cell>
          <cell r="N289" t="str">
            <v>458</v>
          </cell>
          <cell r="O289">
            <v>2.25</v>
          </cell>
          <cell r="P289">
            <v>247489</v>
          </cell>
          <cell r="Q289" t="str">
            <v>1680</v>
          </cell>
          <cell r="R289" t="str">
            <v>923</v>
          </cell>
          <cell r="S289" t="str">
            <v>886</v>
          </cell>
          <cell r="T289">
            <v>3.375</v>
          </cell>
          <cell r="U289">
            <v>359590</v>
          </cell>
          <cell r="V289" t="str">
            <v>2449</v>
          </cell>
          <cell r="W289" t="str">
            <v>1456</v>
          </cell>
          <cell r="X289" t="str">
            <v>1283</v>
          </cell>
          <cell r="Y289">
            <v>5.6</v>
          </cell>
          <cell r="Z289">
            <v>569897</v>
          </cell>
          <cell r="AA289" t="str">
            <v>3829</v>
          </cell>
          <cell r="AB289" t="str">
            <v>2651</v>
          </cell>
          <cell r="AC289" t="str">
            <v>1983</v>
          </cell>
          <cell r="AD289">
            <v>3498</v>
          </cell>
          <cell r="AO289" t="str">
            <v>180033</v>
          </cell>
          <cell r="AP289">
            <v>40</v>
          </cell>
          <cell r="AQ289">
            <v>20.399999999999999</v>
          </cell>
          <cell r="AR289">
            <v>2.25</v>
          </cell>
          <cell r="AT289">
            <v>3.15</v>
          </cell>
          <cell r="AU289">
            <v>0.9</v>
          </cell>
          <cell r="AV289">
            <v>0.4</v>
          </cell>
          <cell r="AW289">
            <v>0.22500000000000001</v>
          </cell>
          <cell r="AX289">
            <v>2336</v>
          </cell>
          <cell r="AY289" t="str">
            <v>746</v>
          </cell>
          <cell r="AZ289" t="str">
            <v>392</v>
          </cell>
          <cell r="BA289" t="str">
            <v>403</v>
          </cell>
          <cell r="BB289">
            <v>0.45</v>
          </cell>
          <cell r="BC289">
            <v>4481</v>
          </cell>
          <cell r="BD289" t="str">
            <v>1441</v>
          </cell>
          <cell r="BE289" t="str">
            <v>835</v>
          </cell>
          <cell r="BF289" t="str">
            <v>774</v>
          </cell>
          <cell r="BG289">
            <v>0.67500000000000004</v>
          </cell>
          <cell r="BH289">
            <v>6500</v>
          </cell>
          <cell r="BI289" t="str">
            <v>2086</v>
          </cell>
          <cell r="BJ289" t="str">
            <v>1328</v>
          </cell>
          <cell r="BK289" t="str">
            <v>1112</v>
          </cell>
          <cell r="BL289">
            <v>0.9</v>
          </cell>
          <cell r="BM289">
            <v>8456</v>
          </cell>
          <cell r="BN289" t="str">
            <v>2680</v>
          </cell>
          <cell r="BO289" t="str">
            <v>1871</v>
          </cell>
          <cell r="BP289" t="str">
            <v>1419</v>
          </cell>
          <cell r="BQ289">
            <v>16.422000000000001</v>
          </cell>
        </row>
        <row r="290">
          <cell r="B290" t="str">
            <v>190033</v>
          </cell>
          <cell r="C290">
            <v>250</v>
          </cell>
          <cell r="D290">
            <v>102</v>
          </cell>
          <cell r="E290">
            <v>10</v>
          </cell>
          <cell r="F290">
            <v>9.4</v>
          </cell>
          <cell r="G290">
            <v>18</v>
          </cell>
          <cell r="H290">
            <v>8</v>
          </cell>
          <cell r="I290">
            <v>0.8</v>
          </cell>
          <cell r="J290">
            <v>2</v>
          </cell>
          <cell r="K290">
            <v>58157</v>
          </cell>
          <cell r="L290" t="str">
            <v>1017</v>
          </cell>
          <cell r="M290" t="str">
            <v>160</v>
          </cell>
          <cell r="N290" t="str">
            <v>476</v>
          </cell>
          <cell r="O290">
            <v>4</v>
          </cell>
          <cell r="P290">
            <v>98485</v>
          </cell>
          <cell r="Q290" t="str">
            <v>1922</v>
          </cell>
          <cell r="R290" t="str">
            <v>432</v>
          </cell>
          <cell r="S290" t="str">
            <v>889</v>
          </cell>
          <cell r="T290">
            <v>6</v>
          </cell>
          <cell r="U290">
            <v>126387</v>
          </cell>
          <cell r="V290" t="str">
            <v>2713</v>
          </cell>
          <cell r="W290" t="str">
            <v>817</v>
          </cell>
          <cell r="X290" t="str">
            <v>1241</v>
          </cell>
          <cell r="Y290">
            <v>8.6</v>
          </cell>
          <cell r="Z290">
            <v>152967</v>
          </cell>
          <cell r="AA290" t="str">
            <v>3574</v>
          </cell>
          <cell r="AB290" t="str">
            <v>1487</v>
          </cell>
          <cell r="AC290" t="str">
            <v>1605</v>
          </cell>
          <cell r="AD290">
            <v>3019</v>
          </cell>
          <cell r="AO290" t="str">
            <v>180034</v>
          </cell>
          <cell r="AP290">
            <v>40</v>
          </cell>
          <cell r="AQ290">
            <v>20.399999999999999</v>
          </cell>
          <cell r="AR290">
            <v>2.5</v>
          </cell>
          <cell r="AT290">
            <v>3.45</v>
          </cell>
          <cell r="AU290">
            <v>0.95</v>
          </cell>
          <cell r="AV290">
            <v>0.38</v>
          </cell>
          <cell r="AW290">
            <v>0.23699999999999999</v>
          </cell>
          <cell r="AX290">
            <v>3351</v>
          </cell>
          <cell r="AY290" t="str">
            <v>864</v>
          </cell>
          <cell r="AZ290" t="str">
            <v>470</v>
          </cell>
          <cell r="BA290" t="str">
            <v>466</v>
          </cell>
          <cell r="BB290">
            <v>0.47499999999999998</v>
          </cell>
          <cell r="BC290">
            <v>6453</v>
          </cell>
          <cell r="BD290" t="str">
            <v>1673</v>
          </cell>
          <cell r="BE290" t="str">
            <v>997</v>
          </cell>
          <cell r="BF290" t="str">
            <v>896</v>
          </cell>
          <cell r="BG290">
            <v>0.71199999999999997</v>
          </cell>
          <cell r="BH290">
            <v>9390</v>
          </cell>
          <cell r="BI290" t="str">
            <v>2424</v>
          </cell>
          <cell r="BJ290" t="str">
            <v>1579</v>
          </cell>
          <cell r="BK290" t="str">
            <v>1290</v>
          </cell>
          <cell r="BL290">
            <v>0.95</v>
          </cell>
          <cell r="BM290">
            <v>12243</v>
          </cell>
          <cell r="BN290" t="str">
            <v>3120</v>
          </cell>
          <cell r="BO290" t="str">
            <v>2219</v>
          </cell>
          <cell r="BP290" t="str">
            <v>1649</v>
          </cell>
          <cell r="BQ290">
            <v>18.245999999999999</v>
          </cell>
        </row>
        <row r="291">
          <cell r="B291" t="str">
            <v>190034</v>
          </cell>
          <cell r="C291">
            <v>250</v>
          </cell>
          <cell r="D291">
            <v>102</v>
          </cell>
          <cell r="E291">
            <v>12</v>
          </cell>
          <cell r="F291">
            <v>11.25</v>
          </cell>
          <cell r="G291">
            <v>19</v>
          </cell>
          <cell r="H291">
            <v>7</v>
          </cell>
          <cell r="I291">
            <v>0.58299999999999996</v>
          </cell>
          <cell r="J291">
            <v>1.75</v>
          </cell>
          <cell r="K291">
            <v>75052</v>
          </cell>
          <cell r="L291" t="str">
            <v>971</v>
          </cell>
          <cell r="M291" t="str">
            <v>276</v>
          </cell>
          <cell r="N291" t="str">
            <v>445</v>
          </cell>
          <cell r="O291">
            <v>3.5</v>
          </cell>
          <cell r="P291">
            <v>134524</v>
          </cell>
          <cell r="Q291" t="str">
            <v>1854</v>
          </cell>
          <cell r="R291" t="str">
            <v>640</v>
          </cell>
          <cell r="S291" t="str">
            <v>842</v>
          </cell>
          <cell r="T291">
            <v>5.25</v>
          </cell>
          <cell r="U291">
            <v>182962</v>
          </cell>
          <cell r="V291" t="str">
            <v>2648</v>
          </cell>
          <cell r="W291" t="str">
            <v>1093</v>
          </cell>
          <cell r="X291" t="str">
            <v>1190</v>
          </cell>
          <cell r="Y291">
            <v>7.75</v>
          </cell>
          <cell r="Z291">
            <v>242024</v>
          </cell>
          <cell r="AA291" t="str">
            <v>3630</v>
          </cell>
          <cell r="AB291" t="str">
            <v>1894</v>
          </cell>
          <cell r="AC291" t="str">
            <v>1603</v>
          </cell>
          <cell r="AD291">
            <v>3613</v>
          </cell>
          <cell r="AO291" t="str">
            <v>180039</v>
          </cell>
          <cell r="AP291">
            <v>50</v>
          </cell>
          <cell r="AQ291">
            <v>18.399999999999999</v>
          </cell>
          <cell r="AR291">
            <v>1.25</v>
          </cell>
          <cell r="AT291">
            <v>2.85</v>
          </cell>
          <cell r="AU291">
            <v>1.6</v>
          </cell>
          <cell r="AV291">
            <v>1.28</v>
          </cell>
          <cell r="AW291">
            <v>0.4</v>
          </cell>
          <cell r="AX291">
            <v>756.9</v>
          </cell>
          <cell r="AY291" t="str">
            <v>742</v>
          </cell>
          <cell r="AZ291" t="str">
            <v>24</v>
          </cell>
          <cell r="BA291" t="str">
            <v>325</v>
          </cell>
          <cell r="BB291">
            <v>0.8</v>
          </cell>
          <cell r="BC291">
            <v>1178</v>
          </cell>
          <cell r="BD291" t="str">
            <v>1381</v>
          </cell>
          <cell r="BE291" t="str">
            <v>151</v>
          </cell>
          <cell r="BF291" t="str">
            <v>597</v>
          </cell>
          <cell r="BG291">
            <v>1.2</v>
          </cell>
          <cell r="BH291">
            <v>1375</v>
          </cell>
          <cell r="BI291" t="str">
            <v>1918</v>
          </cell>
          <cell r="BJ291" t="str">
            <v>380</v>
          </cell>
          <cell r="BK291" t="str">
            <v>817</v>
          </cell>
          <cell r="BL291">
            <v>1.6</v>
          </cell>
          <cell r="BM291">
            <v>1459</v>
          </cell>
          <cell r="BN291" t="str">
            <v>2352</v>
          </cell>
          <cell r="BO291" t="str">
            <v>712</v>
          </cell>
          <cell r="BP291" t="str">
            <v>984</v>
          </cell>
          <cell r="BQ291">
            <v>16.657</v>
          </cell>
        </row>
        <row r="292">
          <cell r="B292" t="str">
            <v>190035</v>
          </cell>
          <cell r="C292">
            <v>250</v>
          </cell>
          <cell r="D292">
            <v>127</v>
          </cell>
          <cell r="E292">
            <v>7</v>
          </cell>
          <cell r="F292">
            <v>6.7</v>
          </cell>
          <cell r="G292">
            <v>14.8</v>
          </cell>
          <cell r="H292">
            <v>7.8</v>
          </cell>
          <cell r="I292">
            <v>1.1140000000000001</v>
          </cell>
          <cell r="J292">
            <v>1.95</v>
          </cell>
          <cell r="K292">
            <v>26895</v>
          </cell>
          <cell r="L292" t="str">
            <v>767</v>
          </cell>
          <cell r="M292" t="str">
            <v>10</v>
          </cell>
          <cell r="N292" t="str">
            <v>438</v>
          </cell>
          <cell r="O292">
            <v>3.9</v>
          </cell>
          <cell r="P292">
            <v>42527</v>
          </cell>
          <cell r="Q292" t="str">
            <v>1430</v>
          </cell>
          <cell r="R292" t="str">
            <v>123</v>
          </cell>
          <cell r="S292" t="str">
            <v>810</v>
          </cell>
          <cell r="T292">
            <v>5.85</v>
          </cell>
          <cell r="U292">
            <v>50466</v>
          </cell>
          <cell r="V292" t="str">
            <v>1989</v>
          </cell>
          <cell r="W292" t="str">
            <v>340</v>
          </cell>
          <cell r="X292" t="str">
            <v>1116</v>
          </cell>
          <cell r="Y292">
            <v>8.1</v>
          </cell>
          <cell r="Z292">
            <v>54733</v>
          </cell>
          <cell r="AA292" t="str">
            <v>2506</v>
          </cell>
          <cell r="AB292" t="str">
            <v>718</v>
          </cell>
          <cell r="AC292" t="str">
            <v>1388</v>
          </cell>
          <cell r="AD292">
            <v>1915</v>
          </cell>
          <cell r="AO292" t="str">
            <v>180040</v>
          </cell>
          <cell r="AP292">
            <v>50</v>
          </cell>
          <cell r="AQ292">
            <v>18.399999999999999</v>
          </cell>
          <cell r="AR292">
            <v>1.5</v>
          </cell>
          <cell r="AT292">
            <v>3.15</v>
          </cell>
          <cell r="AU292">
            <v>1.65</v>
          </cell>
          <cell r="AV292">
            <v>1.1000000000000001</v>
          </cell>
          <cell r="AW292">
            <v>0.41199999999999998</v>
          </cell>
          <cell r="AX292">
            <v>1166</v>
          </cell>
          <cell r="AY292" t="str">
            <v>855</v>
          </cell>
          <cell r="AZ292" t="str">
            <v>93</v>
          </cell>
          <cell r="BA292" t="str">
            <v>370</v>
          </cell>
          <cell r="BB292">
            <v>0.82499999999999996</v>
          </cell>
          <cell r="BC292">
            <v>1890</v>
          </cell>
          <cell r="BD292" t="str">
            <v>1602</v>
          </cell>
          <cell r="BE292" t="str">
            <v>294</v>
          </cell>
          <cell r="BF292" t="str">
            <v>684</v>
          </cell>
          <cell r="BG292">
            <v>1.2370000000000001</v>
          </cell>
          <cell r="BH292">
            <v>2319</v>
          </cell>
          <cell r="BI292" t="str">
            <v>2239</v>
          </cell>
          <cell r="BJ292" t="str">
            <v>605</v>
          </cell>
          <cell r="BK292" t="str">
            <v>942</v>
          </cell>
          <cell r="BL292">
            <v>1.65</v>
          </cell>
          <cell r="BM292">
            <v>2600</v>
          </cell>
          <cell r="BN292" t="str">
            <v>2768</v>
          </cell>
          <cell r="BO292" t="str">
            <v>1024</v>
          </cell>
          <cell r="BP292" t="str">
            <v>1144</v>
          </cell>
          <cell r="BQ292">
            <v>19.988</v>
          </cell>
        </row>
        <row r="293">
          <cell r="B293" t="str">
            <v>190050</v>
          </cell>
          <cell r="C293">
            <v>250</v>
          </cell>
          <cell r="D293">
            <v>127</v>
          </cell>
          <cell r="E293">
            <v>7.5</v>
          </cell>
          <cell r="F293">
            <v>7</v>
          </cell>
          <cell r="G293">
            <v>16.5</v>
          </cell>
          <cell r="H293">
            <v>9</v>
          </cell>
          <cell r="I293">
            <v>1.2</v>
          </cell>
          <cell r="J293">
            <v>2.25</v>
          </cell>
          <cell r="K293">
            <v>41900</v>
          </cell>
          <cell r="L293">
            <v>1000</v>
          </cell>
          <cell r="M293">
            <v>53</v>
          </cell>
          <cell r="N293">
            <v>580</v>
          </cell>
          <cell r="O293">
            <v>4.5</v>
          </cell>
          <cell r="P293">
            <v>64400</v>
          </cell>
          <cell r="Q293">
            <v>1860</v>
          </cell>
          <cell r="R293">
            <v>40</v>
          </cell>
          <cell r="S293">
            <v>1060</v>
          </cell>
          <cell r="T293">
            <v>6.75</v>
          </cell>
          <cell r="U293">
            <v>73500</v>
          </cell>
          <cell r="V293">
            <v>2580</v>
          </cell>
          <cell r="W293">
            <v>270</v>
          </cell>
          <cell r="X293">
            <v>1460</v>
          </cell>
          <cell r="Y293">
            <v>9.5</v>
          </cell>
          <cell r="Z293">
            <v>75100</v>
          </cell>
          <cell r="AA293">
            <v>3260</v>
          </cell>
          <cell r="AB293">
            <v>740</v>
          </cell>
          <cell r="AC293">
            <v>1820</v>
          </cell>
          <cell r="AD293">
            <v>2000</v>
          </cell>
          <cell r="AO293" t="str">
            <v>180041</v>
          </cell>
          <cell r="AP293">
            <v>50</v>
          </cell>
          <cell r="AQ293">
            <v>18.399999999999999</v>
          </cell>
          <cell r="AR293">
            <v>2</v>
          </cell>
          <cell r="AT293">
            <v>3.65</v>
          </cell>
          <cell r="AU293">
            <v>1.65</v>
          </cell>
          <cell r="AV293">
            <v>0.82499999999999996</v>
          </cell>
          <cell r="AW293">
            <v>0.41199999999999998</v>
          </cell>
          <cell r="AX293">
            <v>2229</v>
          </cell>
          <cell r="AY293" t="str">
            <v>1013</v>
          </cell>
          <cell r="AZ293" t="str">
            <v>251</v>
          </cell>
          <cell r="BA293" t="str">
            <v>428</v>
          </cell>
          <cell r="BB293">
            <v>0.82499999999999996</v>
          </cell>
          <cell r="BC293">
            <v>3868</v>
          </cell>
          <cell r="BD293" t="str">
            <v>1918</v>
          </cell>
          <cell r="BE293" t="str">
            <v>610</v>
          </cell>
          <cell r="BF293" t="str">
            <v>800</v>
          </cell>
          <cell r="BG293">
            <v>1.2370000000000001</v>
          </cell>
          <cell r="BH293">
            <v>5114</v>
          </cell>
          <cell r="BI293" t="str">
            <v>2713</v>
          </cell>
          <cell r="BJ293" t="str">
            <v>1079</v>
          </cell>
          <cell r="BK293" t="str">
            <v>1116</v>
          </cell>
          <cell r="BL293">
            <v>1.65</v>
          </cell>
          <cell r="BM293">
            <v>6163</v>
          </cell>
          <cell r="BN293" t="str">
            <v>3400</v>
          </cell>
          <cell r="BO293" t="str">
            <v>1656</v>
          </cell>
          <cell r="BP293" t="str">
            <v>1377</v>
          </cell>
          <cell r="BQ293">
            <v>26.651</v>
          </cell>
        </row>
        <row r="294">
          <cell r="B294" t="str">
            <v>190036</v>
          </cell>
          <cell r="C294">
            <v>250</v>
          </cell>
          <cell r="D294">
            <v>127</v>
          </cell>
          <cell r="E294">
            <v>8</v>
          </cell>
          <cell r="F294">
            <v>7.5</v>
          </cell>
          <cell r="G294">
            <v>16</v>
          </cell>
          <cell r="H294">
            <v>8</v>
          </cell>
          <cell r="I294">
            <v>1</v>
          </cell>
          <cell r="J294">
            <v>2</v>
          </cell>
          <cell r="K294">
            <v>38439</v>
          </cell>
          <cell r="L294" t="str">
            <v>877</v>
          </cell>
          <cell r="M294" t="str">
            <v>30</v>
          </cell>
          <cell r="N294" t="str">
            <v>500</v>
          </cell>
          <cell r="O294">
            <v>4</v>
          </cell>
          <cell r="P294">
            <v>61836</v>
          </cell>
          <cell r="Q294" t="str">
            <v>1641</v>
          </cell>
          <cell r="R294" t="str">
            <v>173</v>
          </cell>
          <cell r="S294" t="str">
            <v>928</v>
          </cell>
          <cell r="T294">
            <v>6</v>
          </cell>
          <cell r="U294">
            <v>74819</v>
          </cell>
          <cell r="V294" t="str">
            <v>2292</v>
          </cell>
          <cell r="W294" t="str">
            <v>429</v>
          </cell>
          <cell r="X294" t="str">
            <v>1284</v>
          </cell>
          <cell r="Y294">
            <v>8.5</v>
          </cell>
          <cell r="Z294">
            <v>83455</v>
          </cell>
          <cell r="AA294" t="str">
            <v>2947</v>
          </cell>
          <cell r="AB294" t="str">
            <v>908</v>
          </cell>
          <cell r="AC294" t="str">
            <v>1628</v>
          </cell>
          <cell r="AD294">
            <v>2144</v>
          </cell>
          <cell r="AO294" t="str">
            <v>180042</v>
          </cell>
          <cell r="AP294">
            <v>50</v>
          </cell>
          <cell r="AQ294">
            <v>18.399999999999999</v>
          </cell>
          <cell r="AR294">
            <v>2.5</v>
          </cell>
          <cell r="AT294">
            <v>4.1500000000000004</v>
          </cell>
          <cell r="AU294">
            <v>1.65</v>
          </cell>
          <cell r="AV294">
            <v>0.66</v>
          </cell>
          <cell r="AW294">
            <v>0.41199999999999998</v>
          </cell>
          <cell r="AX294">
            <v>3870</v>
          </cell>
          <cell r="AY294" t="str">
            <v>1171</v>
          </cell>
          <cell r="AZ294" t="str">
            <v>409</v>
          </cell>
          <cell r="BA294" t="str">
            <v>486</v>
          </cell>
          <cell r="BB294">
            <v>0.82499999999999996</v>
          </cell>
          <cell r="BC294">
            <v>7002</v>
          </cell>
          <cell r="BD294" t="str">
            <v>2234</v>
          </cell>
          <cell r="BE294" t="str">
            <v>926</v>
          </cell>
          <cell r="BF294" t="str">
            <v>916</v>
          </cell>
          <cell r="BG294">
            <v>1.2370000000000001</v>
          </cell>
          <cell r="BH294">
            <v>9643</v>
          </cell>
          <cell r="BI294" t="str">
            <v>3187</v>
          </cell>
          <cell r="BJ294" t="str">
            <v>1552</v>
          </cell>
          <cell r="BK294" t="str">
            <v>1291</v>
          </cell>
          <cell r="BL294">
            <v>1.65</v>
          </cell>
          <cell r="BM294">
            <v>12038</v>
          </cell>
          <cell r="BN294" t="str">
            <v>4032</v>
          </cell>
          <cell r="BO294" t="str">
            <v>2288</v>
          </cell>
          <cell r="BP294" t="str">
            <v>1609</v>
          </cell>
          <cell r="BQ294">
            <v>33.314</v>
          </cell>
        </row>
        <row r="295">
          <cell r="B295" t="str">
            <v>190051</v>
          </cell>
          <cell r="C295">
            <v>250</v>
          </cell>
          <cell r="D295">
            <v>127</v>
          </cell>
          <cell r="E295">
            <v>9</v>
          </cell>
          <cell r="F295">
            <v>8.4499999999999993</v>
          </cell>
          <cell r="G295">
            <v>16.600000000000001</v>
          </cell>
          <cell r="H295">
            <v>7.6</v>
          </cell>
          <cell r="I295">
            <v>0.84399999999999997</v>
          </cell>
          <cell r="J295">
            <v>1.9</v>
          </cell>
          <cell r="K295">
            <v>45900</v>
          </cell>
          <cell r="L295">
            <v>880</v>
          </cell>
          <cell r="M295">
            <v>98</v>
          </cell>
          <cell r="N295">
            <v>500</v>
          </cell>
          <cell r="O295">
            <v>3.8</v>
          </cell>
          <cell r="P295">
            <v>76800</v>
          </cell>
          <cell r="Q295">
            <v>1650</v>
          </cell>
          <cell r="R295">
            <v>300</v>
          </cell>
          <cell r="S295">
            <v>930</v>
          </cell>
          <cell r="T295">
            <v>5.7</v>
          </cell>
          <cell r="U295">
            <v>97300</v>
          </cell>
          <cell r="V295">
            <v>2330</v>
          </cell>
          <cell r="W295">
            <v>600</v>
          </cell>
          <cell r="X295">
            <v>1290</v>
          </cell>
          <cell r="Y295">
            <v>8.15</v>
          </cell>
          <cell r="Z295">
            <v>115600</v>
          </cell>
          <cell r="AA295">
            <v>3040</v>
          </cell>
          <cell r="AB295">
            <v>1150</v>
          </cell>
          <cell r="AC295">
            <v>1670</v>
          </cell>
          <cell r="AD295">
            <v>2420</v>
          </cell>
          <cell r="AO295" t="str">
            <v>180043</v>
          </cell>
          <cell r="AP295">
            <v>50</v>
          </cell>
          <cell r="AQ295">
            <v>18.399999999999999</v>
          </cell>
          <cell r="AR295">
            <v>3</v>
          </cell>
          <cell r="AT295">
            <v>4.2</v>
          </cell>
          <cell r="AU295">
            <v>1.2</v>
          </cell>
          <cell r="AV295">
            <v>0.4</v>
          </cell>
          <cell r="AW295">
            <v>0.3</v>
          </cell>
          <cell r="AX295">
            <v>4179</v>
          </cell>
          <cell r="AY295" t="str">
            <v>891</v>
          </cell>
          <cell r="AZ295" t="str">
            <v>488</v>
          </cell>
          <cell r="BA295" t="str">
            <v>357</v>
          </cell>
          <cell r="BB295">
            <v>0.6</v>
          </cell>
          <cell r="BC295">
            <v>8018</v>
          </cell>
          <cell r="BD295" t="str">
            <v>1725</v>
          </cell>
          <cell r="BE295" t="str">
            <v>1033</v>
          </cell>
          <cell r="BF295" t="str">
            <v>685</v>
          </cell>
          <cell r="BG295">
            <v>0.9</v>
          </cell>
          <cell r="BH295">
            <v>11630</v>
          </cell>
          <cell r="BI295" t="str">
            <v>2500</v>
          </cell>
          <cell r="BJ295" t="str">
            <v>1636</v>
          </cell>
          <cell r="BK295" t="str">
            <v>983</v>
          </cell>
          <cell r="BL295">
            <v>1.2</v>
          </cell>
          <cell r="BM295">
            <v>15128</v>
          </cell>
          <cell r="BN295" t="str">
            <v>3219</v>
          </cell>
          <cell r="BO295" t="str">
            <v>2296</v>
          </cell>
          <cell r="BP295" t="str">
            <v>1251</v>
          </cell>
          <cell r="BQ295">
            <v>39.976999999999997</v>
          </cell>
        </row>
        <row r="296">
          <cell r="B296" t="str">
            <v>190052</v>
          </cell>
          <cell r="C296">
            <v>250</v>
          </cell>
          <cell r="D296">
            <v>127</v>
          </cell>
          <cell r="E296">
            <v>9.1999999999999993</v>
          </cell>
          <cell r="F296">
            <v>8.6</v>
          </cell>
          <cell r="G296">
            <v>17.399999999999999</v>
          </cell>
          <cell r="H296">
            <v>8.1999999999999993</v>
          </cell>
          <cell r="I296">
            <v>0.89100000000000001</v>
          </cell>
          <cell r="J296">
            <v>2.0499999999999998</v>
          </cell>
          <cell r="K296">
            <v>55200</v>
          </cell>
          <cell r="L296">
            <v>990</v>
          </cell>
          <cell r="M296">
            <v>80</v>
          </cell>
          <cell r="N296">
            <v>560</v>
          </cell>
          <cell r="O296">
            <v>4.0999999999999996</v>
          </cell>
          <cell r="P296">
            <v>91000</v>
          </cell>
          <cell r="Q296">
            <v>1860</v>
          </cell>
          <cell r="R296">
            <v>280</v>
          </cell>
          <cell r="S296">
            <v>1050</v>
          </cell>
          <cell r="T296">
            <v>6.15</v>
          </cell>
          <cell r="U296">
            <v>113400</v>
          </cell>
          <cell r="V296">
            <v>2620</v>
          </cell>
          <cell r="W296">
            <v>600</v>
          </cell>
          <cell r="X296">
            <v>1460</v>
          </cell>
          <cell r="Y296">
            <v>8.8000000000000007</v>
          </cell>
          <cell r="Z296">
            <v>132000</v>
          </cell>
          <cell r="AA296">
            <v>3410</v>
          </cell>
          <cell r="AB296">
            <v>1200</v>
          </cell>
          <cell r="AC296">
            <v>1870</v>
          </cell>
          <cell r="AD296">
            <v>2460</v>
          </cell>
          <cell r="AO296" t="str">
            <v>180030</v>
          </cell>
          <cell r="AP296">
            <v>40</v>
          </cell>
          <cell r="AQ296">
            <v>18.3</v>
          </cell>
          <cell r="AR296">
            <v>2</v>
          </cell>
          <cell r="AT296">
            <v>3.15</v>
          </cell>
          <cell r="AU296">
            <v>1.1499999999999999</v>
          </cell>
          <cell r="AV296">
            <v>0.57499999999999996</v>
          </cell>
          <cell r="AW296">
            <v>0.28699999999999998</v>
          </cell>
          <cell r="AX296">
            <v>2182</v>
          </cell>
          <cell r="AY296" t="str">
            <v>933</v>
          </cell>
          <cell r="AZ296" t="str">
            <v>365</v>
          </cell>
          <cell r="BA296" t="str">
            <v>466</v>
          </cell>
          <cell r="BB296">
            <v>0.57499999999999996</v>
          </cell>
          <cell r="BC296">
            <v>4030</v>
          </cell>
          <cell r="BD296" t="str">
            <v>1785</v>
          </cell>
          <cell r="BE296" t="str">
            <v>810</v>
          </cell>
          <cell r="BF296" t="str">
            <v>883</v>
          </cell>
          <cell r="BG296">
            <v>0.86199999999999999</v>
          </cell>
          <cell r="BH296">
            <v>5656</v>
          </cell>
          <cell r="BI296" t="str">
            <v>2556</v>
          </cell>
          <cell r="BJ296" t="str">
            <v>1338</v>
          </cell>
          <cell r="BK296" t="str">
            <v>1252</v>
          </cell>
          <cell r="BL296">
            <v>1.1499999999999999</v>
          </cell>
          <cell r="BM296">
            <v>7171</v>
          </cell>
          <cell r="BN296" t="str">
            <v>3246</v>
          </cell>
          <cell r="BO296" t="str">
            <v>1946</v>
          </cell>
          <cell r="BP296" t="str">
            <v>1573</v>
          </cell>
          <cell r="BQ296">
            <v>15.599</v>
          </cell>
        </row>
        <row r="297">
          <cell r="B297" t="str">
            <v>190037</v>
          </cell>
          <cell r="C297">
            <v>250</v>
          </cell>
          <cell r="D297">
            <v>127</v>
          </cell>
          <cell r="E297">
            <v>10</v>
          </cell>
          <cell r="F297">
            <v>9.4</v>
          </cell>
          <cell r="G297">
            <v>17</v>
          </cell>
          <cell r="H297">
            <v>7</v>
          </cell>
          <cell r="I297">
            <v>0.7</v>
          </cell>
          <cell r="J297">
            <v>1.75</v>
          </cell>
          <cell r="K297">
            <v>51871</v>
          </cell>
          <cell r="L297" t="str">
            <v>842</v>
          </cell>
          <cell r="M297" t="str">
            <v>163</v>
          </cell>
          <cell r="N297" t="str">
            <v>471</v>
          </cell>
          <cell r="O297">
            <v>3.5</v>
          </cell>
          <cell r="P297">
            <v>90206</v>
          </cell>
          <cell r="Q297" t="str">
            <v>1595</v>
          </cell>
          <cell r="R297" t="str">
            <v>415</v>
          </cell>
          <cell r="S297" t="str">
            <v>886</v>
          </cell>
          <cell r="T297">
            <v>5.25</v>
          </cell>
          <cell r="U297">
            <v>119053</v>
          </cell>
          <cell r="V297" t="str">
            <v>2260</v>
          </cell>
          <cell r="W297" t="str">
            <v>755</v>
          </cell>
          <cell r="X297" t="str">
            <v>1244</v>
          </cell>
          <cell r="Y297">
            <v>7.6</v>
          </cell>
          <cell r="Z297">
            <v>149964</v>
          </cell>
          <cell r="AA297" t="str">
            <v>3014</v>
          </cell>
          <cell r="AB297" t="str">
            <v>1350</v>
          </cell>
          <cell r="AC297" t="str">
            <v>1638</v>
          </cell>
          <cell r="AD297">
            <v>2687</v>
          </cell>
          <cell r="AO297" t="str">
            <v>170081</v>
          </cell>
          <cell r="AP297">
            <v>35.5</v>
          </cell>
          <cell r="AQ297">
            <v>18.3</v>
          </cell>
          <cell r="AR297">
            <v>0.9</v>
          </cell>
          <cell r="AT297">
            <v>2.0499999999999998</v>
          </cell>
          <cell r="AU297">
            <v>1.1499999999999999</v>
          </cell>
          <cell r="AV297">
            <v>1.2769999999999999</v>
          </cell>
          <cell r="AW297">
            <v>0.28699999999999998</v>
          </cell>
          <cell r="AX297">
            <v>457.7</v>
          </cell>
          <cell r="AY297" t="str">
            <v>737</v>
          </cell>
          <cell r="AZ297" t="str">
            <v>2</v>
          </cell>
          <cell r="BA297" t="str">
            <v>427</v>
          </cell>
          <cell r="BB297">
            <v>0.57499999999999996</v>
          </cell>
          <cell r="BC297">
            <v>712.4</v>
          </cell>
          <cell r="BD297" t="str">
            <v>1370</v>
          </cell>
          <cell r="BE297" t="str">
            <v>108</v>
          </cell>
          <cell r="BF297" t="str">
            <v>786</v>
          </cell>
          <cell r="BG297">
            <v>0.86199999999999999</v>
          </cell>
          <cell r="BH297">
            <v>831.9</v>
          </cell>
          <cell r="BI297" t="str">
            <v>1897</v>
          </cell>
          <cell r="BJ297" t="str">
            <v>320</v>
          </cell>
          <cell r="BK297" t="str">
            <v>1078</v>
          </cell>
          <cell r="BL297">
            <v>1.1499999999999999</v>
          </cell>
          <cell r="BM297">
            <v>883.8</v>
          </cell>
          <cell r="BN297" t="str">
            <v>2319</v>
          </cell>
          <cell r="BO297" t="str">
            <v>637</v>
          </cell>
          <cell r="BP297" t="str">
            <v>1302</v>
          </cell>
          <cell r="BQ297">
            <v>5.1340000000000003</v>
          </cell>
        </row>
        <row r="298">
          <cell r="B298" t="str">
            <v>190053</v>
          </cell>
          <cell r="C298">
            <v>250</v>
          </cell>
          <cell r="D298">
            <v>127</v>
          </cell>
          <cell r="E298">
            <v>10.5</v>
          </cell>
          <cell r="F298">
            <v>9.9</v>
          </cell>
          <cell r="G298">
            <v>18</v>
          </cell>
          <cell r="H298">
            <v>7.5</v>
          </cell>
          <cell r="I298">
            <v>0.71399999999999997</v>
          </cell>
          <cell r="J298">
            <v>1.875</v>
          </cell>
          <cell r="K298">
            <v>64800</v>
          </cell>
          <cell r="L298">
            <v>950</v>
          </cell>
          <cell r="M298">
            <v>180</v>
          </cell>
          <cell r="N298">
            <v>530</v>
          </cell>
          <cell r="O298">
            <v>3.75</v>
          </cell>
          <cell r="P298">
            <v>112500</v>
          </cell>
          <cell r="Q298">
            <v>1800</v>
          </cell>
          <cell r="R298">
            <v>460</v>
          </cell>
          <cell r="S298">
            <v>1000</v>
          </cell>
          <cell r="T298">
            <v>5.625</v>
          </cell>
          <cell r="U298">
            <v>148100</v>
          </cell>
          <cell r="V298">
            <v>2550</v>
          </cell>
          <cell r="W298">
            <v>840</v>
          </cell>
          <cell r="X298">
            <v>1400</v>
          </cell>
          <cell r="Y298">
            <v>8.1</v>
          </cell>
          <cell r="Z298">
            <v>185500</v>
          </cell>
          <cell r="AA298">
            <v>3380</v>
          </cell>
          <cell r="AB298">
            <v>1500</v>
          </cell>
          <cell r="AC298">
            <v>1840</v>
          </cell>
          <cell r="AD298">
            <v>2830</v>
          </cell>
          <cell r="AO298" t="str">
            <v>180021</v>
          </cell>
          <cell r="AP298">
            <v>35.5</v>
          </cell>
          <cell r="AQ298">
            <v>18.3</v>
          </cell>
          <cell r="AR298">
            <v>1.25</v>
          </cell>
          <cell r="AT298">
            <v>2.25</v>
          </cell>
          <cell r="AU298">
            <v>1</v>
          </cell>
          <cell r="AV298">
            <v>0.8</v>
          </cell>
          <cell r="AW298">
            <v>0.25</v>
          </cell>
          <cell r="AX298">
            <v>730.9</v>
          </cell>
          <cell r="AY298" t="str">
            <v>724</v>
          </cell>
          <cell r="AZ298" t="str">
            <v>168</v>
          </cell>
          <cell r="BA298" t="str">
            <v>409</v>
          </cell>
          <cell r="BB298">
            <v>0.5</v>
          </cell>
          <cell r="BC298">
            <v>1277</v>
          </cell>
          <cell r="BD298" t="str">
            <v>1369</v>
          </cell>
          <cell r="BE298" t="str">
            <v>416</v>
          </cell>
          <cell r="BF298" t="str">
            <v>766</v>
          </cell>
          <cell r="BG298">
            <v>0.75</v>
          </cell>
          <cell r="BH298">
            <v>1699</v>
          </cell>
          <cell r="BI298" t="str">
            <v>1935</v>
          </cell>
          <cell r="BJ298" t="str">
            <v>743</v>
          </cell>
          <cell r="BK298" t="str">
            <v>1073</v>
          </cell>
          <cell r="BL298">
            <v>1</v>
          </cell>
          <cell r="BM298">
            <v>2059</v>
          </cell>
          <cell r="BN298" t="str">
            <v>2421</v>
          </cell>
          <cell r="BO298" t="str">
            <v>1149</v>
          </cell>
          <cell r="BP298" t="str">
            <v>1329</v>
          </cell>
          <cell r="BQ298">
            <v>7.1310000000000002</v>
          </cell>
        </row>
        <row r="299">
          <cell r="B299" t="str">
            <v>190054</v>
          </cell>
          <cell r="C299">
            <v>250</v>
          </cell>
          <cell r="D299">
            <v>127</v>
          </cell>
          <cell r="E299">
            <v>11</v>
          </cell>
          <cell r="F299">
            <v>10.4</v>
          </cell>
          <cell r="G299">
            <v>18.8</v>
          </cell>
          <cell r="H299">
            <v>7.8</v>
          </cell>
          <cell r="I299">
            <v>0.70899999999999996</v>
          </cell>
          <cell r="J299">
            <v>1.95</v>
          </cell>
          <cell r="K299">
            <v>77000</v>
          </cell>
          <cell r="L299">
            <v>1030</v>
          </cell>
          <cell r="M299">
            <v>200</v>
          </cell>
          <cell r="N299">
            <v>580</v>
          </cell>
          <cell r="O299">
            <v>3.9</v>
          </cell>
          <cell r="P299">
            <v>133900</v>
          </cell>
          <cell r="Q299">
            <v>1950</v>
          </cell>
          <cell r="R299">
            <v>520</v>
          </cell>
          <cell r="S299">
            <v>1080</v>
          </cell>
          <cell r="T299">
            <v>5.85</v>
          </cell>
          <cell r="U299">
            <v>176900</v>
          </cell>
          <cell r="V299">
            <v>2760</v>
          </cell>
          <cell r="W299">
            <v>940</v>
          </cell>
          <cell r="X299">
            <v>1520</v>
          </cell>
          <cell r="Y299">
            <v>8.4</v>
          </cell>
          <cell r="Z299">
            <v>222000</v>
          </cell>
          <cell r="AA299">
            <v>3660</v>
          </cell>
          <cell r="AB299">
            <v>1650</v>
          </cell>
          <cell r="AC299">
            <v>1990</v>
          </cell>
          <cell r="AD299">
            <v>2970</v>
          </cell>
          <cell r="AO299" t="str">
            <v>180022</v>
          </cell>
          <cell r="AP299">
            <v>35.5</v>
          </cell>
          <cell r="AQ299">
            <v>18.3</v>
          </cell>
          <cell r="AR299">
            <v>2</v>
          </cell>
          <cell r="AT299">
            <v>2.8</v>
          </cell>
          <cell r="AU299">
            <v>0.8</v>
          </cell>
          <cell r="AV299">
            <v>0.4</v>
          </cell>
          <cell r="AW299">
            <v>0.2</v>
          </cell>
          <cell r="AX299">
            <v>1864</v>
          </cell>
          <cell r="AY299" t="str">
            <v>749</v>
          </cell>
          <cell r="AZ299" t="str">
            <v>393</v>
          </cell>
          <cell r="BA299" t="str">
            <v>409</v>
          </cell>
          <cell r="BB299">
            <v>0.4</v>
          </cell>
          <cell r="BC299">
            <v>3576</v>
          </cell>
          <cell r="BD299" t="str">
            <v>1448</v>
          </cell>
          <cell r="BE299" t="str">
            <v>837</v>
          </cell>
          <cell r="BF299" t="str">
            <v>785</v>
          </cell>
          <cell r="BG299">
            <v>0.6</v>
          </cell>
          <cell r="BH299">
            <v>5187</v>
          </cell>
          <cell r="BI299" t="str">
            <v>2095</v>
          </cell>
          <cell r="BJ299" t="str">
            <v>1332</v>
          </cell>
          <cell r="BK299" t="str">
            <v>1128</v>
          </cell>
          <cell r="BL299">
            <v>0.8</v>
          </cell>
          <cell r="BM299">
            <v>6747</v>
          </cell>
          <cell r="BN299" t="str">
            <v>2692</v>
          </cell>
          <cell r="BO299" t="str">
            <v>1878</v>
          </cell>
          <cell r="BP299" t="str">
            <v>1439</v>
          </cell>
          <cell r="BQ299">
            <v>11.41</v>
          </cell>
        </row>
        <row r="300">
          <cell r="B300" t="str">
            <v>190038</v>
          </cell>
          <cell r="C300">
            <v>250</v>
          </cell>
          <cell r="D300">
            <v>127</v>
          </cell>
          <cell r="E300">
            <v>12</v>
          </cell>
          <cell r="F300">
            <v>11.25</v>
          </cell>
          <cell r="G300">
            <v>19.3</v>
          </cell>
          <cell r="H300">
            <v>7.3</v>
          </cell>
          <cell r="I300">
            <v>0.60799999999999998</v>
          </cell>
          <cell r="J300">
            <v>1.825</v>
          </cell>
          <cell r="K300">
            <v>87633</v>
          </cell>
          <cell r="L300" t="str">
            <v>1011</v>
          </cell>
          <cell r="M300" t="str">
            <v>251</v>
          </cell>
          <cell r="N300" t="str">
            <v>563</v>
          </cell>
          <cell r="O300">
            <v>3.65</v>
          </cell>
          <cell r="P300">
            <v>156021</v>
          </cell>
          <cell r="Q300" t="str">
            <v>1926</v>
          </cell>
          <cell r="R300" t="str">
            <v>599</v>
          </cell>
          <cell r="S300" t="str">
            <v>1063</v>
          </cell>
          <cell r="T300">
            <v>5.4749999999999996</v>
          </cell>
          <cell r="U300">
            <v>210806</v>
          </cell>
          <cell r="V300" t="str">
            <v>2743</v>
          </cell>
          <cell r="W300" t="str">
            <v>1045</v>
          </cell>
          <cell r="X300" t="str">
            <v>1502</v>
          </cell>
          <cell r="Y300">
            <v>8.0500000000000007</v>
          </cell>
          <cell r="Z300">
            <v>275879</v>
          </cell>
          <cell r="AA300" t="str">
            <v>3730</v>
          </cell>
          <cell r="AB300" t="str">
            <v>1839</v>
          </cell>
          <cell r="AC300" t="str">
            <v>2016</v>
          </cell>
          <cell r="AD300">
            <v>3216</v>
          </cell>
          <cell r="AO300" t="str">
            <v>180038</v>
          </cell>
          <cell r="AP300">
            <v>48</v>
          </cell>
          <cell r="AQ300">
            <v>16.3</v>
          </cell>
          <cell r="AR300">
            <v>1.5</v>
          </cell>
          <cell r="AT300">
            <v>3</v>
          </cell>
          <cell r="AU300">
            <v>1.5</v>
          </cell>
          <cell r="AV300">
            <v>1</v>
          </cell>
          <cell r="AW300">
            <v>0.375</v>
          </cell>
          <cell r="AX300">
            <v>1048</v>
          </cell>
          <cell r="AY300" t="str">
            <v>832</v>
          </cell>
          <cell r="AZ300" t="str">
            <v>135</v>
          </cell>
          <cell r="BA300" t="str">
            <v>333</v>
          </cell>
          <cell r="BB300">
            <v>0.75</v>
          </cell>
          <cell r="BC300">
            <v>1740</v>
          </cell>
          <cell r="BD300" t="str">
            <v>1564</v>
          </cell>
          <cell r="BE300" t="str">
            <v>370</v>
          </cell>
          <cell r="BF300" t="str">
            <v>618</v>
          </cell>
          <cell r="BG300">
            <v>1.125</v>
          </cell>
          <cell r="BH300">
            <v>2195</v>
          </cell>
          <cell r="BI300" t="str">
            <v>2197</v>
          </cell>
          <cell r="BJ300" t="str">
            <v>704</v>
          </cell>
          <cell r="BK300" t="str">
            <v>855</v>
          </cell>
          <cell r="BL300">
            <v>1.5</v>
          </cell>
          <cell r="BM300">
            <v>2531</v>
          </cell>
          <cell r="BN300" t="str">
            <v>2730</v>
          </cell>
          <cell r="BO300" t="str">
            <v>1138</v>
          </cell>
          <cell r="BP300" t="str">
            <v>1043</v>
          </cell>
          <cell r="BQ300">
            <v>18.850000000000001</v>
          </cell>
        </row>
        <row r="301">
          <cell r="B301" t="str">
            <v>190055</v>
          </cell>
          <cell r="C301">
            <v>250</v>
          </cell>
          <cell r="D301">
            <v>127</v>
          </cell>
          <cell r="E301">
            <v>13</v>
          </cell>
          <cell r="F301">
            <v>12.2</v>
          </cell>
          <cell r="G301">
            <v>19.600000000000001</v>
          </cell>
          <cell r="H301">
            <v>6.6</v>
          </cell>
          <cell r="I301">
            <v>0.50800000000000001</v>
          </cell>
          <cell r="J301">
            <v>1.65</v>
          </cell>
          <cell r="K301">
            <v>93900</v>
          </cell>
          <cell r="L301">
            <v>940</v>
          </cell>
          <cell r="M301">
            <v>300</v>
          </cell>
          <cell r="N301">
            <v>520</v>
          </cell>
          <cell r="O301">
            <v>3.3</v>
          </cell>
          <cell r="P301">
            <v>171800</v>
          </cell>
          <cell r="Q301">
            <v>1800</v>
          </cell>
          <cell r="R301">
            <v>680</v>
          </cell>
          <cell r="S301">
            <v>990</v>
          </cell>
          <cell r="T301">
            <v>4.95</v>
          </cell>
          <cell r="U301">
            <v>238300</v>
          </cell>
          <cell r="V301">
            <v>2580</v>
          </cell>
          <cell r="W301">
            <v>1150</v>
          </cell>
          <cell r="X301">
            <v>1400</v>
          </cell>
          <cell r="Y301">
            <v>7.4</v>
          </cell>
          <cell r="Z301">
            <v>325800</v>
          </cell>
          <cell r="AA301">
            <v>3590</v>
          </cell>
          <cell r="AB301">
            <v>1980</v>
          </cell>
          <cell r="AC301">
            <v>1930</v>
          </cell>
          <cell r="AD301">
            <v>3490</v>
          </cell>
          <cell r="AO301" t="str">
            <v>180027</v>
          </cell>
          <cell r="AP301">
            <v>40</v>
          </cell>
          <cell r="AQ301">
            <v>16.3</v>
          </cell>
          <cell r="AR301">
            <v>1.5</v>
          </cell>
          <cell r="AT301">
            <v>2.8</v>
          </cell>
          <cell r="AU301">
            <v>1.3</v>
          </cell>
          <cell r="AV301">
            <v>0.86599999999999999</v>
          </cell>
          <cell r="AW301">
            <v>0.32500000000000001</v>
          </cell>
          <cell r="AX301">
            <v>1224</v>
          </cell>
          <cell r="AY301" t="str">
            <v>928</v>
          </cell>
          <cell r="AZ301" t="str">
            <v>199</v>
          </cell>
          <cell r="BA301" t="str">
            <v>430</v>
          </cell>
          <cell r="BB301">
            <v>0.65</v>
          </cell>
          <cell r="BC301">
            <v>2102</v>
          </cell>
          <cell r="BD301" t="str">
            <v>1752</v>
          </cell>
          <cell r="BE301" t="str">
            <v>503</v>
          </cell>
          <cell r="BF301" t="str">
            <v>802</v>
          </cell>
          <cell r="BG301">
            <v>0.97499999999999998</v>
          </cell>
          <cell r="BH301">
            <v>2749</v>
          </cell>
          <cell r="BI301" t="str">
            <v>2472</v>
          </cell>
          <cell r="BJ301" t="str">
            <v>911</v>
          </cell>
          <cell r="BK301" t="str">
            <v>1118</v>
          </cell>
          <cell r="BL301">
            <v>1.3</v>
          </cell>
          <cell r="BM301">
            <v>3281</v>
          </cell>
          <cell r="BN301" t="str">
            <v>3088</v>
          </cell>
          <cell r="BO301" t="str">
            <v>1422</v>
          </cell>
          <cell r="BP301" t="str">
            <v>1376</v>
          </cell>
          <cell r="BQ301">
            <v>12.339</v>
          </cell>
        </row>
        <row r="302">
          <cell r="B302" t="str">
            <v>190056</v>
          </cell>
          <cell r="C302">
            <v>250</v>
          </cell>
          <cell r="D302">
            <v>127</v>
          </cell>
          <cell r="E302">
            <v>13.5</v>
          </cell>
          <cell r="F302">
            <v>12.6</v>
          </cell>
          <cell r="G302">
            <v>19.600000000000001</v>
          </cell>
          <cell r="H302">
            <v>6.1</v>
          </cell>
          <cell r="I302">
            <v>0.45200000000000001</v>
          </cell>
          <cell r="J302">
            <v>1.5249999999999999</v>
          </cell>
          <cell r="K302">
            <v>94200</v>
          </cell>
          <cell r="L302">
            <v>880</v>
          </cell>
          <cell r="M302">
            <v>310</v>
          </cell>
          <cell r="N302">
            <v>480</v>
          </cell>
          <cell r="O302">
            <v>3.05</v>
          </cell>
          <cell r="P302">
            <v>174400</v>
          </cell>
          <cell r="Q302">
            <v>1700</v>
          </cell>
          <cell r="R302">
            <v>700</v>
          </cell>
          <cell r="S302">
            <v>930</v>
          </cell>
          <cell r="T302">
            <v>4.5750000000000002</v>
          </cell>
          <cell r="U302">
            <v>244700</v>
          </cell>
          <cell r="V302">
            <v>2440</v>
          </cell>
          <cell r="W302">
            <v>1150</v>
          </cell>
          <cell r="X302">
            <v>1320</v>
          </cell>
          <cell r="Y302">
            <v>7</v>
          </cell>
          <cell r="Z302">
            <v>345300</v>
          </cell>
          <cell r="AA302">
            <v>3480</v>
          </cell>
          <cell r="AB302">
            <v>2010</v>
          </cell>
          <cell r="AC302">
            <v>1860</v>
          </cell>
          <cell r="AD302">
            <v>3600</v>
          </cell>
          <cell r="AO302" t="str">
            <v>180028</v>
          </cell>
          <cell r="AP302">
            <v>40</v>
          </cell>
          <cell r="AQ302">
            <v>16.3</v>
          </cell>
          <cell r="AR302">
            <v>1.75</v>
          </cell>
          <cell r="AT302">
            <v>3.1</v>
          </cell>
          <cell r="AU302">
            <v>1.35</v>
          </cell>
          <cell r="AV302">
            <v>0.77100000000000002</v>
          </cell>
          <cell r="AW302">
            <v>0.33700000000000002</v>
          </cell>
          <cell r="AX302">
            <v>1881</v>
          </cell>
          <cell r="AY302" t="str">
            <v>1076</v>
          </cell>
          <cell r="AZ302" t="str">
            <v>290</v>
          </cell>
          <cell r="BA302" t="str">
            <v>494</v>
          </cell>
          <cell r="BB302">
            <v>0.67500000000000004</v>
          </cell>
          <cell r="BC302">
            <v>3309</v>
          </cell>
          <cell r="BD302" t="str">
            <v>2040</v>
          </cell>
          <cell r="BE302" t="str">
            <v>692</v>
          </cell>
          <cell r="BF302" t="str">
            <v>926</v>
          </cell>
          <cell r="BG302">
            <v>1.012</v>
          </cell>
          <cell r="BH302">
            <v>4435</v>
          </cell>
          <cell r="BI302" t="str">
            <v>2891</v>
          </cell>
          <cell r="BJ302" t="str">
            <v>1207</v>
          </cell>
          <cell r="BK302" t="str">
            <v>1297</v>
          </cell>
          <cell r="BL302">
            <v>1.35</v>
          </cell>
          <cell r="BM302">
            <v>5410</v>
          </cell>
          <cell r="BN302" t="str">
            <v>3631</v>
          </cell>
          <cell r="BO302" t="str">
            <v>1834</v>
          </cell>
          <cell r="BP302" t="str">
            <v>1606</v>
          </cell>
          <cell r="BQ302">
            <v>14.396000000000001</v>
          </cell>
        </row>
        <row r="303">
          <cell r="B303" t="str">
            <v>190039</v>
          </cell>
          <cell r="C303">
            <v>250</v>
          </cell>
          <cell r="D303">
            <v>127</v>
          </cell>
          <cell r="E303">
            <v>14</v>
          </cell>
          <cell r="F303">
            <v>13.1</v>
          </cell>
          <cell r="G303">
            <v>19.600000000000001</v>
          </cell>
          <cell r="H303">
            <v>5.6</v>
          </cell>
          <cell r="I303">
            <v>0.4</v>
          </cell>
          <cell r="J303">
            <v>1.4</v>
          </cell>
          <cell r="K303">
            <v>93239</v>
          </cell>
          <cell r="L303" t="str">
            <v>813</v>
          </cell>
          <cell r="M303" t="str">
            <v>328</v>
          </cell>
          <cell r="N303" t="str">
            <v>444</v>
          </cell>
          <cell r="O303">
            <v>2.8</v>
          </cell>
          <cell r="P303">
            <v>175145</v>
          </cell>
          <cell r="Q303" t="str">
            <v>1568</v>
          </cell>
          <cell r="R303" t="str">
            <v>715</v>
          </cell>
          <cell r="S303" t="str">
            <v>851</v>
          </cell>
          <cell r="T303">
            <v>4.2</v>
          </cell>
          <cell r="U303">
            <v>248828</v>
          </cell>
          <cell r="V303" t="str">
            <v>2264</v>
          </cell>
          <cell r="W303" t="str">
            <v>1160</v>
          </cell>
          <cell r="X303" t="str">
            <v>1221</v>
          </cell>
          <cell r="Y303">
            <v>6.5</v>
          </cell>
          <cell r="Z303">
            <v>360229</v>
          </cell>
          <cell r="AA303" t="str">
            <v>3281</v>
          </cell>
          <cell r="AB303" t="str">
            <v>2018</v>
          </cell>
          <cell r="AC303" t="str">
            <v>1748</v>
          </cell>
          <cell r="AD303">
            <v>3745</v>
          </cell>
          <cell r="AO303" t="str">
            <v>180029</v>
          </cell>
          <cell r="AP303">
            <v>40</v>
          </cell>
          <cell r="AQ303">
            <v>16.3</v>
          </cell>
          <cell r="AR303">
            <v>2</v>
          </cell>
          <cell r="AT303">
            <v>3.1</v>
          </cell>
          <cell r="AU303">
            <v>1.1000000000000001</v>
          </cell>
          <cell r="AV303">
            <v>0.55000000000000004</v>
          </cell>
          <cell r="AW303">
            <v>0.27500000000000002</v>
          </cell>
          <cell r="AX303">
            <v>1972</v>
          </cell>
          <cell r="AY303" t="str">
            <v>897</v>
          </cell>
          <cell r="AZ303" t="str">
            <v>375</v>
          </cell>
          <cell r="BA303" t="str">
            <v>402</v>
          </cell>
          <cell r="BB303">
            <v>0.55000000000000004</v>
          </cell>
          <cell r="BC303">
            <v>3663</v>
          </cell>
          <cell r="BD303" t="str">
            <v>1719</v>
          </cell>
          <cell r="BE303" t="str">
            <v>825</v>
          </cell>
          <cell r="BF303" t="str">
            <v>764</v>
          </cell>
          <cell r="BG303">
            <v>0.82499999999999996</v>
          </cell>
          <cell r="BH303">
            <v>5169</v>
          </cell>
          <cell r="BI303" t="str">
            <v>2467</v>
          </cell>
          <cell r="BJ303" t="str">
            <v>1349</v>
          </cell>
          <cell r="BK303" t="str">
            <v>1084</v>
          </cell>
          <cell r="BL303">
            <v>1.1000000000000001</v>
          </cell>
          <cell r="BM303">
            <v>6580</v>
          </cell>
          <cell r="BN303" t="str">
            <v>3141</v>
          </cell>
          <cell r="BO303" t="str">
            <v>1948</v>
          </cell>
          <cell r="BP303" t="str">
            <v>1364</v>
          </cell>
          <cell r="BQ303">
            <v>16.498999999999999</v>
          </cell>
        </row>
        <row r="304">
          <cell r="B304" t="str">
            <v>190057</v>
          </cell>
          <cell r="C304">
            <v>250</v>
          </cell>
          <cell r="D304">
            <v>127</v>
          </cell>
          <cell r="E304">
            <v>14.5</v>
          </cell>
          <cell r="F304">
            <v>13.6</v>
          </cell>
          <cell r="G304">
            <v>20</v>
          </cell>
          <cell r="H304">
            <v>5.5</v>
          </cell>
          <cell r="I304">
            <v>0.379</v>
          </cell>
          <cell r="J304">
            <v>1.375</v>
          </cell>
          <cell r="K304">
            <v>100400</v>
          </cell>
          <cell r="L304">
            <v>820</v>
          </cell>
          <cell r="M304">
            <v>350</v>
          </cell>
          <cell r="N304">
            <v>440</v>
          </cell>
          <cell r="O304">
            <v>2.75</v>
          </cell>
          <cell r="P304">
            <v>189700</v>
          </cell>
          <cell r="Q304">
            <v>1570</v>
          </cell>
          <cell r="R304">
            <v>750</v>
          </cell>
          <cell r="S304">
            <v>850</v>
          </cell>
          <cell r="T304">
            <v>4.125</v>
          </cell>
          <cell r="U304">
            <v>270800</v>
          </cell>
          <cell r="V304">
            <v>2280</v>
          </cell>
          <cell r="W304">
            <v>1210</v>
          </cell>
          <cell r="X304">
            <v>1220</v>
          </cell>
          <cell r="Y304">
            <v>6.4</v>
          </cell>
          <cell r="Z304">
            <v>395600</v>
          </cell>
          <cell r="AA304">
            <v>3310</v>
          </cell>
          <cell r="AB304">
            <v>2090</v>
          </cell>
          <cell r="AC304">
            <v>1760</v>
          </cell>
          <cell r="AD304">
            <v>3890</v>
          </cell>
          <cell r="AO304" t="str">
            <v>180019</v>
          </cell>
          <cell r="AP304">
            <v>34</v>
          </cell>
          <cell r="AQ304">
            <v>16.3</v>
          </cell>
          <cell r="AR304">
            <v>1.5</v>
          </cell>
          <cell r="AT304">
            <v>2.5499999999999998</v>
          </cell>
          <cell r="AU304">
            <v>1.05</v>
          </cell>
          <cell r="AV304">
            <v>0.7</v>
          </cell>
          <cell r="AW304">
            <v>0.26200000000000001</v>
          </cell>
          <cell r="AX304">
            <v>1291</v>
          </cell>
          <cell r="AY304" t="str">
            <v>942</v>
          </cell>
          <cell r="AZ304" t="str">
            <v>283</v>
          </cell>
          <cell r="BA304" t="str">
            <v>495</v>
          </cell>
          <cell r="BB304">
            <v>0.52500000000000002</v>
          </cell>
          <cell r="BC304">
            <v>2313</v>
          </cell>
          <cell r="BD304" t="str">
            <v>1790</v>
          </cell>
          <cell r="BE304" t="str">
            <v>660</v>
          </cell>
          <cell r="BF304" t="str">
            <v>933</v>
          </cell>
          <cell r="BG304">
            <v>0.78700000000000003</v>
          </cell>
          <cell r="BH304">
            <v>3155</v>
          </cell>
          <cell r="BI304" t="str">
            <v>2543</v>
          </cell>
          <cell r="BJ304" t="str">
            <v>1131</v>
          </cell>
          <cell r="BK304" t="str">
            <v>1313</v>
          </cell>
          <cell r="BL304">
            <v>1.05</v>
          </cell>
          <cell r="BM304">
            <v>3908</v>
          </cell>
          <cell r="BN304" t="str">
            <v>3203</v>
          </cell>
          <cell r="BO304" t="str">
            <v>1696</v>
          </cell>
          <cell r="BP304" t="str">
            <v>1635</v>
          </cell>
          <cell r="BQ304">
            <v>8.2330000000000005</v>
          </cell>
        </row>
        <row r="305">
          <cell r="B305" t="str">
            <v>190058</v>
          </cell>
          <cell r="C305">
            <v>250</v>
          </cell>
          <cell r="D305">
            <v>127</v>
          </cell>
          <cell r="E305">
            <v>15</v>
          </cell>
          <cell r="F305">
            <v>14.1</v>
          </cell>
          <cell r="G305">
            <v>21</v>
          </cell>
          <cell r="H305">
            <v>6</v>
          </cell>
          <cell r="I305">
            <v>0.4</v>
          </cell>
          <cell r="J305">
            <v>1.5</v>
          </cell>
          <cell r="K305">
            <v>122500</v>
          </cell>
          <cell r="L305">
            <v>930</v>
          </cell>
          <cell r="M305">
            <v>380</v>
          </cell>
          <cell r="N305">
            <v>510</v>
          </cell>
          <cell r="O305">
            <v>3</v>
          </cell>
          <cell r="P305">
            <v>230500</v>
          </cell>
          <cell r="Q305">
            <v>1790</v>
          </cell>
          <cell r="R305">
            <v>830</v>
          </cell>
          <cell r="S305">
            <v>970</v>
          </cell>
          <cell r="T305">
            <v>4.5</v>
          </cell>
          <cell r="U305">
            <v>327900</v>
          </cell>
          <cell r="V305">
            <v>2580</v>
          </cell>
          <cell r="W305">
            <v>1350</v>
          </cell>
          <cell r="X305">
            <v>1390</v>
          </cell>
          <cell r="Y305">
            <v>6.9</v>
          </cell>
          <cell r="Z305">
            <v>472100</v>
          </cell>
          <cell r="AA305">
            <v>3720</v>
          </cell>
          <cell r="AB305">
            <v>2310</v>
          </cell>
          <cell r="AC305">
            <v>1980</v>
          </cell>
          <cell r="AD305">
            <v>4030</v>
          </cell>
          <cell r="AO305" t="str">
            <v>180020</v>
          </cell>
          <cell r="AP305">
            <v>34</v>
          </cell>
          <cell r="AQ305">
            <v>16.3</v>
          </cell>
          <cell r="AR305">
            <v>2</v>
          </cell>
          <cell r="AT305">
            <v>2.85</v>
          </cell>
          <cell r="AU305">
            <v>0.85</v>
          </cell>
          <cell r="AV305">
            <v>0.42499999999999999</v>
          </cell>
          <cell r="AW305">
            <v>0.21199999999999999</v>
          </cell>
          <cell r="AX305">
            <v>2097</v>
          </cell>
          <cell r="AY305" t="str">
            <v>877</v>
          </cell>
          <cell r="AZ305" t="str">
            <v>445</v>
          </cell>
          <cell r="BA305" t="str">
            <v>449</v>
          </cell>
          <cell r="BB305">
            <v>0.42499999999999999</v>
          </cell>
          <cell r="BC305">
            <v>4003</v>
          </cell>
          <cell r="BD305" t="str">
            <v>1692</v>
          </cell>
          <cell r="BE305" t="str">
            <v>952</v>
          </cell>
          <cell r="BF305" t="str">
            <v>860</v>
          </cell>
          <cell r="BG305">
            <v>0.63700000000000001</v>
          </cell>
          <cell r="BH305">
            <v>5783</v>
          </cell>
          <cell r="BI305" t="str">
            <v>2446</v>
          </cell>
          <cell r="BJ305" t="str">
            <v>1520</v>
          </cell>
          <cell r="BK305" t="str">
            <v>1234</v>
          </cell>
          <cell r="BL305">
            <v>0.85</v>
          </cell>
          <cell r="BM305">
            <v>7498</v>
          </cell>
          <cell r="BN305" t="str">
            <v>3138</v>
          </cell>
          <cell r="BO305" t="str">
            <v>2150</v>
          </cell>
          <cell r="BP305" t="str">
            <v>1570</v>
          </cell>
          <cell r="BQ305">
            <v>10.978</v>
          </cell>
        </row>
        <row r="306">
          <cell r="B306" t="str">
            <v>190040</v>
          </cell>
          <cell r="C306">
            <v>250</v>
          </cell>
          <cell r="D306">
            <v>127</v>
          </cell>
          <cell r="E306">
            <v>16</v>
          </cell>
          <cell r="F306">
            <v>14.9</v>
          </cell>
          <cell r="G306">
            <v>21.8</v>
          </cell>
          <cell r="H306">
            <v>5.8</v>
          </cell>
          <cell r="I306">
            <v>0.36199999999999999</v>
          </cell>
          <cell r="J306">
            <v>1.45</v>
          </cell>
          <cell r="K306">
            <v>141529</v>
          </cell>
          <cell r="L306" t="str">
            <v>949</v>
          </cell>
          <cell r="M306" t="str">
            <v>406</v>
          </cell>
          <cell r="N306" t="str">
            <v>517</v>
          </cell>
          <cell r="O306">
            <v>2.9</v>
          </cell>
          <cell r="P306">
            <v>267853</v>
          </cell>
          <cell r="Q306" t="str">
            <v>1833</v>
          </cell>
          <cell r="R306" t="str">
            <v>875</v>
          </cell>
          <cell r="S306" t="str">
            <v>993</v>
          </cell>
          <cell r="T306">
            <v>4.3499999999999996</v>
          </cell>
          <cell r="U306">
            <v>383017</v>
          </cell>
          <cell r="V306" t="str">
            <v>2655</v>
          </cell>
          <cell r="W306" t="str">
            <v>1408</v>
          </cell>
          <cell r="X306" t="str">
            <v>1428</v>
          </cell>
          <cell r="Y306">
            <v>6.9</v>
          </cell>
          <cell r="Z306">
            <v>570770</v>
          </cell>
          <cell r="AA306" t="str">
            <v>3944</v>
          </cell>
          <cell r="AB306" t="str">
            <v>2500</v>
          </cell>
          <cell r="AC306" t="str">
            <v>2096</v>
          </cell>
          <cell r="AD306">
            <v>4260</v>
          </cell>
          <cell r="AO306" t="str">
            <v>170079</v>
          </cell>
          <cell r="AP306">
            <v>31.5</v>
          </cell>
          <cell r="AQ306">
            <v>16.3</v>
          </cell>
          <cell r="AR306">
            <v>0.8</v>
          </cell>
          <cell r="AT306">
            <v>1.85</v>
          </cell>
          <cell r="AU306">
            <v>1.05</v>
          </cell>
          <cell r="AV306">
            <v>1.3120000000000001</v>
          </cell>
          <cell r="AW306">
            <v>0.26200000000000001</v>
          </cell>
          <cell r="AX306">
            <v>384.3</v>
          </cell>
          <cell r="AY306" t="str">
            <v>771</v>
          </cell>
          <cell r="AZ306" t="str">
            <v>-9</v>
          </cell>
          <cell r="BA306" t="str">
            <v>448</v>
          </cell>
          <cell r="BB306">
            <v>0.52500000000000002</v>
          </cell>
          <cell r="BC306">
            <v>593.79999999999995</v>
          </cell>
          <cell r="BD306" t="str">
            <v>1430</v>
          </cell>
          <cell r="BE306" t="str">
            <v>94</v>
          </cell>
          <cell r="BF306" t="str">
            <v>825</v>
          </cell>
          <cell r="BG306">
            <v>0.78700000000000003</v>
          </cell>
          <cell r="BH306">
            <v>686.8</v>
          </cell>
          <cell r="BI306" t="str">
            <v>1978</v>
          </cell>
          <cell r="BJ306" t="str">
            <v>308</v>
          </cell>
          <cell r="BK306" t="str">
            <v>1130</v>
          </cell>
          <cell r="BL306">
            <v>1.05</v>
          </cell>
          <cell r="BM306">
            <v>721.6</v>
          </cell>
          <cell r="BN306" t="str">
            <v>2415</v>
          </cell>
          <cell r="BO306" t="str">
            <v>633</v>
          </cell>
          <cell r="BP306" t="str">
            <v>1363</v>
          </cell>
          <cell r="BQ306">
            <v>3.5830000000000002</v>
          </cell>
        </row>
        <row r="307">
          <cell r="B307" t="str">
            <v>190059</v>
          </cell>
          <cell r="C307">
            <v>250</v>
          </cell>
          <cell r="D307">
            <v>127</v>
          </cell>
          <cell r="E307">
            <v>16.8</v>
          </cell>
          <cell r="F307">
            <v>15.65</v>
          </cell>
          <cell r="G307">
            <v>22</v>
          </cell>
          <cell r="H307">
            <v>5.2</v>
          </cell>
          <cell r="I307">
            <v>0.31</v>
          </cell>
          <cell r="J307">
            <v>1.3</v>
          </cell>
          <cell r="K307">
            <v>142800</v>
          </cell>
          <cell r="L307">
            <v>870</v>
          </cell>
          <cell r="M307">
            <v>410</v>
          </cell>
          <cell r="N307">
            <v>470</v>
          </cell>
          <cell r="O307">
            <v>2.6</v>
          </cell>
          <cell r="P307">
            <v>273500</v>
          </cell>
          <cell r="Q307">
            <v>1680</v>
          </cell>
          <cell r="R307">
            <v>880</v>
          </cell>
          <cell r="S307">
            <v>900</v>
          </cell>
          <cell r="T307">
            <v>3.9</v>
          </cell>
          <cell r="U307">
            <v>395400</v>
          </cell>
          <cell r="V307">
            <v>2440</v>
          </cell>
          <cell r="W307">
            <v>1390</v>
          </cell>
          <cell r="X307">
            <v>1310</v>
          </cell>
          <cell r="Y307">
            <v>6.35</v>
          </cell>
          <cell r="Z307">
            <v>611600</v>
          </cell>
          <cell r="AA307">
            <v>3740</v>
          </cell>
          <cell r="AB307">
            <v>2510</v>
          </cell>
          <cell r="AC307">
            <v>1980</v>
          </cell>
          <cell r="AD307">
            <v>4470</v>
          </cell>
          <cell r="AO307" t="str">
            <v>180011</v>
          </cell>
          <cell r="AP307">
            <v>31.5</v>
          </cell>
          <cell r="AQ307">
            <v>16.3</v>
          </cell>
          <cell r="AR307">
            <v>1.25</v>
          </cell>
          <cell r="AT307">
            <v>2.15</v>
          </cell>
          <cell r="AU307">
            <v>0.9</v>
          </cell>
          <cell r="AV307">
            <v>0.72</v>
          </cell>
          <cell r="AW307">
            <v>0.22500000000000001</v>
          </cell>
          <cell r="AX307">
            <v>790.5</v>
          </cell>
          <cell r="AY307" t="str">
            <v>797</v>
          </cell>
          <cell r="AZ307" t="str">
            <v>224</v>
          </cell>
          <cell r="BA307" t="str">
            <v>449</v>
          </cell>
          <cell r="BB307">
            <v>0.45</v>
          </cell>
          <cell r="BC307">
            <v>1409</v>
          </cell>
          <cell r="BD307" t="str">
            <v>1512</v>
          </cell>
          <cell r="BE307" t="str">
            <v>530</v>
          </cell>
          <cell r="BF307" t="str">
            <v>844</v>
          </cell>
          <cell r="BG307">
            <v>0.67500000000000004</v>
          </cell>
          <cell r="BH307">
            <v>1913</v>
          </cell>
          <cell r="BI307" t="str">
            <v>2145</v>
          </cell>
          <cell r="BJ307" t="str">
            <v>917</v>
          </cell>
          <cell r="BK307" t="str">
            <v>1187</v>
          </cell>
          <cell r="BL307">
            <v>0.9</v>
          </cell>
          <cell r="BM307">
            <v>2359</v>
          </cell>
          <cell r="BN307" t="str">
            <v>2696</v>
          </cell>
          <cell r="BO307" t="str">
            <v>1386</v>
          </cell>
          <cell r="BP307" t="str">
            <v>1478</v>
          </cell>
          <cell r="BQ307">
            <v>5.5990000000000002</v>
          </cell>
        </row>
        <row r="308">
          <cell r="B308" t="str">
            <v>190060</v>
          </cell>
          <cell r="C308">
            <v>250</v>
          </cell>
          <cell r="D308">
            <v>127</v>
          </cell>
          <cell r="E308">
            <v>17.5</v>
          </cell>
          <cell r="F308">
            <v>16.350000000000001</v>
          </cell>
          <cell r="G308">
            <v>22</v>
          </cell>
          <cell r="H308">
            <v>4.5</v>
          </cell>
          <cell r="I308">
            <v>0.25700000000000001</v>
          </cell>
          <cell r="J308">
            <v>1.125</v>
          </cell>
          <cell r="K308">
            <v>136000</v>
          </cell>
          <cell r="L308">
            <v>750</v>
          </cell>
          <cell r="M308">
            <v>400</v>
          </cell>
          <cell r="N308">
            <v>400</v>
          </cell>
          <cell r="O308">
            <v>2.25</v>
          </cell>
          <cell r="P308">
            <v>263600</v>
          </cell>
          <cell r="Q308">
            <v>1460</v>
          </cell>
          <cell r="R308">
            <v>850</v>
          </cell>
          <cell r="S308">
            <v>780</v>
          </cell>
          <cell r="T308">
            <v>3.375</v>
          </cell>
          <cell r="U308">
            <v>384900</v>
          </cell>
          <cell r="V308">
            <v>2140</v>
          </cell>
          <cell r="W308">
            <v>1330</v>
          </cell>
          <cell r="X308">
            <v>1140</v>
          </cell>
          <cell r="Y308">
            <v>5.65</v>
          </cell>
          <cell r="Z308">
            <v>619500</v>
          </cell>
          <cell r="AA308">
            <v>3390</v>
          </cell>
          <cell r="AB308">
            <v>2410</v>
          </cell>
          <cell r="AC308">
            <v>1780</v>
          </cell>
          <cell r="AD308">
            <v>4670</v>
          </cell>
          <cell r="AO308" t="str">
            <v>180012</v>
          </cell>
          <cell r="AP308">
            <v>31.5</v>
          </cell>
          <cell r="AQ308">
            <v>16.3</v>
          </cell>
          <cell r="AR308">
            <v>1.5</v>
          </cell>
          <cell r="AT308">
            <v>2.4</v>
          </cell>
          <cell r="AU308">
            <v>0.9</v>
          </cell>
          <cell r="AV308">
            <v>0.6</v>
          </cell>
          <cell r="AW308">
            <v>0.22500000000000001</v>
          </cell>
          <cell r="AX308">
            <v>1260</v>
          </cell>
          <cell r="AY308" t="str">
            <v>899</v>
          </cell>
          <cell r="AZ308" t="str">
            <v>326</v>
          </cell>
          <cell r="BA308" t="str">
            <v>501</v>
          </cell>
          <cell r="BB308">
            <v>0.45</v>
          </cell>
          <cell r="BC308">
            <v>2314</v>
          </cell>
          <cell r="BD308" t="str">
            <v>1716</v>
          </cell>
          <cell r="BE308" t="str">
            <v>734</v>
          </cell>
          <cell r="BF308" t="str">
            <v>950</v>
          </cell>
          <cell r="BG308">
            <v>0.67500000000000004</v>
          </cell>
          <cell r="BH308">
            <v>3230</v>
          </cell>
          <cell r="BI308" t="str">
            <v>2451</v>
          </cell>
          <cell r="BJ308" t="str">
            <v>1223</v>
          </cell>
          <cell r="BK308" t="str">
            <v>1346</v>
          </cell>
          <cell r="BL308">
            <v>0.9</v>
          </cell>
          <cell r="BM308">
            <v>4077</v>
          </cell>
          <cell r="BN308" t="str">
            <v>3104</v>
          </cell>
          <cell r="BO308" t="str">
            <v>1795</v>
          </cell>
          <cell r="BP308" t="str">
            <v>1689</v>
          </cell>
          <cell r="BQ308">
            <v>6.7169999999999996</v>
          </cell>
        </row>
        <row r="309">
          <cell r="B309" t="str">
            <v>190061</v>
          </cell>
          <cell r="C309">
            <v>250</v>
          </cell>
          <cell r="D309">
            <v>127</v>
          </cell>
          <cell r="E309">
            <v>18.5</v>
          </cell>
          <cell r="F309">
            <v>17.3</v>
          </cell>
          <cell r="G309">
            <v>23</v>
          </cell>
          <cell r="H309">
            <v>4.5</v>
          </cell>
          <cell r="I309">
            <v>0.24299999999999999</v>
          </cell>
          <cell r="J309">
            <v>1.125</v>
          </cell>
          <cell r="K309">
            <v>159700</v>
          </cell>
          <cell r="L309">
            <v>790</v>
          </cell>
          <cell r="M309">
            <v>440</v>
          </cell>
          <cell r="N309">
            <v>420</v>
          </cell>
          <cell r="O309">
            <v>2.25</v>
          </cell>
          <cell r="P309">
            <v>310400</v>
          </cell>
          <cell r="Q309">
            <v>1530</v>
          </cell>
          <cell r="R309">
            <v>910</v>
          </cell>
          <cell r="S309">
            <v>820</v>
          </cell>
          <cell r="T309">
            <v>3.375</v>
          </cell>
          <cell r="U309">
            <v>454300</v>
          </cell>
          <cell r="V309">
            <v>2240</v>
          </cell>
          <cell r="W309">
            <v>1420</v>
          </cell>
          <cell r="X309">
            <v>1190</v>
          </cell>
          <cell r="Y309">
            <v>5.7</v>
          </cell>
          <cell r="Z309">
            <v>739800</v>
          </cell>
          <cell r="AA309">
            <v>3590</v>
          </cell>
          <cell r="AB309">
            <v>2600</v>
          </cell>
          <cell r="AC309">
            <v>1890</v>
          </cell>
          <cell r="AD309">
            <v>4950</v>
          </cell>
          <cell r="AO309" t="str">
            <v>180013</v>
          </cell>
          <cell r="AP309">
            <v>31.5</v>
          </cell>
          <cell r="AQ309">
            <v>16.3</v>
          </cell>
          <cell r="AR309">
            <v>1.75</v>
          </cell>
          <cell r="AT309">
            <v>2.4500000000000002</v>
          </cell>
          <cell r="AU309">
            <v>0.7</v>
          </cell>
          <cell r="AV309">
            <v>0.4</v>
          </cell>
          <cell r="AW309">
            <v>0.17499999999999999</v>
          </cell>
          <cell r="AX309">
            <v>1391</v>
          </cell>
          <cell r="AY309" t="str">
            <v>729</v>
          </cell>
          <cell r="AZ309" t="str">
            <v>382</v>
          </cell>
          <cell r="BA309" t="str">
            <v>399</v>
          </cell>
          <cell r="BB309">
            <v>0.35</v>
          </cell>
          <cell r="BC309">
            <v>2669</v>
          </cell>
          <cell r="BD309" t="str">
            <v>1408</v>
          </cell>
          <cell r="BE309" t="str">
            <v>814</v>
          </cell>
          <cell r="BF309" t="str">
            <v>766</v>
          </cell>
          <cell r="BG309">
            <v>0.52500000000000002</v>
          </cell>
          <cell r="BH309">
            <v>3871</v>
          </cell>
          <cell r="BI309" t="str">
            <v>2038</v>
          </cell>
          <cell r="BJ309" t="str">
            <v>1296</v>
          </cell>
          <cell r="BK309" t="str">
            <v>1102</v>
          </cell>
          <cell r="BL309">
            <v>0.7</v>
          </cell>
          <cell r="BM309">
            <v>5036</v>
          </cell>
          <cell r="BN309" t="str">
            <v>2619</v>
          </cell>
          <cell r="BO309" t="str">
            <v>1826</v>
          </cell>
          <cell r="BP309" t="str">
            <v>1405</v>
          </cell>
          <cell r="BQ309">
            <v>7.8390000000000004</v>
          </cell>
        </row>
        <row r="310">
          <cell r="B310" t="str">
            <v>190062</v>
          </cell>
          <cell r="C310">
            <v>270</v>
          </cell>
          <cell r="D310">
            <v>127</v>
          </cell>
          <cell r="E310">
            <v>10.65</v>
          </cell>
          <cell r="F310">
            <v>10</v>
          </cell>
          <cell r="G310">
            <v>18</v>
          </cell>
          <cell r="H310">
            <v>7.35</v>
          </cell>
          <cell r="I310">
            <v>0.69</v>
          </cell>
          <cell r="J310">
            <v>1.8380000000000001</v>
          </cell>
          <cell r="K310">
            <v>53800</v>
          </cell>
          <cell r="L310">
            <v>800</v>
          </cell>
          <cell r="M310">
            <v>160</v>
          </cell>
          <cell r="N310">
            <v>420</v>
          </cell>
          <cell r="O310">
            <v>3.6749999999999998</v>
          </cell>
          <cell r="P310">
            <v>93700</v>
          </cell>
          <cell r="Q310">
            <v>1520</v>
          </cell>
          <cell r="R310">
            <v>410</v>
          </cell>
          <cell r="S310">
            <v>790</v>
          </cell>
          <cell r="T310">
            <v>5.5129999999999999</v>
          </cell>
          <cell r="U310">
            <v>123900</v>
          </cell>
          <cell r="V310">
            <v>2150</v>
          </cell>
          <cell r="W310">
            <v>740</v>
          </cell>
          <cell r="X310">
            <v>1110</v>
          </cell>
          <cell r="Y310">
            <v>8</v>
          </cell>
          <cell r="Z310">
            <v>156700</v>
          </cell>
          <cell r="AA310">
            <v>2880</v>
          </cell>
          <cell r="AB310">
            <v>1320</v>
          </cell>
          <cell r="AC310">
            <v>1460</v>
          </cell>
          <cell r="AD310">
            <v>3500</v>
          </cell>
          <cell r="AO310" t="str">
            <v>180014</v>
          </cell>
          <cell r="AP310">
            <v>31.5</v>
          </cell>
          <cell r="AQ310">
            <v>16.3</v>
          </cell>
          <cell r="AR310">
            <v>2</v>
          </cell>
          <cell r="AT310">
            <v>2.75</v>
          </cell>
          <cell r="AU310">
            <v>0.75</v>
          </cell>
          <cell r="AV310">
            <v>0.375</v>
          </cell>
          <cell r="AW310">
            <v>0.187</v>
          </cell>
          <cell r="AX310">
            <v>2199</v>
          </cell>
          <cell r="AY310" t="str">
            <v>879</v>
          </cell>
          <cell r="AZ310" t="str">
            <v>481</v>
          </cell>
          <cell r="BA310" t="str">
            <v>480</v>
          </cell>
          <cell r="BB310">
            <v>0.375</v>
          </cell>
          <cell r="BC310">
            <v>4239</v>
          </cell>
          <cell r="BD310" t="str">
            <v>1702</v>
          </cell>
          <cell r="BE310" t="str">
            <v>1020</v>
          </cell>
          <cell r="BF310" t="str">
            <v>924</v>
          </cell>
          <cell r="BG310">
            <v>0.56200000000000006</v>
          </cell>
          <cell r="BH310">
            <v>6173</v>
          </cell>
          <cell r="BI310" t="str">
            <v>2467</v>
          </cell>
          <cell r="BJ310" t="str">
            <v>1615</v>
          </cell>
          <cell r="BK310" t="str">
            <v>1331</v>
          </cell>
          <cell r="BL310">
            <v>0.75</v>
          </cell>
          <cell r="BM310">
            <v>8054</v>
          </cell>
          <cell r="BN310" t="str">
            <v>3176</v>
          </cell>
          <cell r="BO310" t="str">
            <v>2267</v>
          </cell>
          <cell r="BP310" t="str">
            <v>1701</v>
          </cell>
          <cell r="BQ310">
            <v>8.9559999999999995</v>
          </cell>
        </row>
        <row r="311">
          <cell r="B311" t="str">
            <v>190063</v>
          </cell>
          <cell r="C311">
            <v>270</v>
          </cell>
          <cell r="D311">
            <v>142</v>
          </cell>
          <cell r="E311">
            <v>22</v>
          </cell>
          <cell r="G311">
            <v>26.9</v>
          </cell>
          <cell r="H311">
            <v>4.9000000000000004</v>
          </cell>
          <cell r="I311">
            <v>0.223</v>
          </cell>
          <cell r="J311">
            <v>1.2250000000000001</v>
          </cell>
          <cell r="K311">
            <v>248700</v>
          </cell>
          <cell r="L311">
            <v>780</v>
          </cell>
          <cell r="M311">
            <v>550</v>
          </cell>
          <cell r="N311">
            <v>430</v>
          </cell>
          <cell r="O311">
            <v>2.4500000000000002</v>
          </cell>
          <cell r="P311">
            <v>490700</v>
          </cell>
          <cell r="Q311">
            <v>1530</v>
          </cell>
          <cell r="R311">
            <v>1130</v>
          </cell>
          <cell r="S311">
            <v>830</v>
          </cell>
          <cell r="T311">
            <v>3.6749999999999998</v>
          </cell>
          <cell r="U311">
            <v>728300</v>
          </cell>
          <cell r="V311">
            <v>2250</v>
          </cell>
          <cell r="W311">
            <v>1750</v>
          </cell>
          <cell r="X311">
            <v>1210</v>
          </cell>
          <cell r="Y311">
            <v>4.9000000000000004</v>
          </cell>
          <cell r="Z311">
            <v>963500</v>
          </cell>
          <cell r="AA311">
            <v>2930</v>
          </cell>
          <cell r="AB311">
            <v>2400</v>
          </cell>
          <cell r="AC311">
            <v>1580</v>
          </cell>
          <cell r="AD311">
            <v>7150</v>
          </cell>
          <cell r="AO311" t="str">
            <v>180023</v>
          </cell>
          <cell r="AP311">
            <v>40</v>
          </cell>
          <cell r="AQ311">
            <v>14.3</v>
          </cell>
          <cell r="AR311">
            <v>1.25</v>
          </cell>
          <cell r="AT311">
            <v>2.65</v>
          </cell>
          <cell r="AU311">
            <v>1.4</v>
          </cell>
          <cell r="AV311">
            <v>1.1200000000000001</v>
          </cell>
          <cell r="AW311">
            <v>0.35</v>
          </cell>
          <cell r="AX311">
            <v>904.4</v>
          </cell>
          <cell r="AY311" t="str">
            <v>961</v>
          </cell>
          <cell r="AZ311" t="str">
            <v>98</v>
          </cell>
          <cell r="BA311" t="str">
            <v>406</v>
          </cell>
          <cell r="BB311">
            <v>0.7</v>
          </cell>
          <cell r="BC311">
            <v>1459</v>
          </cell>
          <cell r="BD311" t="str">
            <v>1799</v>
          </cell>
          <cell r="BE311" t="str">
            <v>319</v>
          </cell>
          <cell r="BF311" t="str">
            <v>750</v>
          </cell>
          <cell r="BG311">
            <v>1.05</v>
          </cell>
          <cell r="BH311">
            <v>1780</v>
          </cell>
          <cell r="BI311" t="str">
            <v>2514</v>
          </cell>
          <cell r="BJ311" t="str">
            <v>664</v>
          </cell>
          <cell r="BK311" t="str">
            <v>1033</v>
          </cell>
          <cell r="BL311">
            <v>1.4</v>
          </cell>
          <cell r="BM311">
            <v>1984</v>
          </cell>
          <cell r="BN311" t="str">
            <v>3105</v>
          </cell>
          <cell r="BO311" t="str">
            <v>1132</v>
          </cell>
          <cell r="BP311" t="str">
            <v>1253</v>
          </cell>
          <cell r="BQ311">
            <v>10.755000000000001</v>
          </cell>
        </row>
        <row r="312">
          <cell r="B312" t="str">
            <v>190064</v>
          </cell>
          <cell r="C312">
            <v>280</v>
          </cell>
          <cell r="D312">
            <v>127</v>
          </cell>
          <cell r="E312">
            <v>12</v>
          </cell>
          <cell r="F312">
            <v>11.4</v>
          </cell>
          <cell r="G312">
            <v>21.4</v>
          </cell>
          <cell r="H312">
            <v>9.4</v>
          </cell>
          <cell r="I312">
            <v>0.78300000000000003</v>
          </cell>
          <cell r="J312">
            <v>2.35</v>
          </cell>
          <cell r="K312">
            <v>95400</v>
          </cell>
          <cell r="L312">
            <v>1110</v>
          </cell>
          <cell r="M312">
            <v>190</v>
          </cell>
          <cell r="N312">
            <v>560</v>
          </cell>
          <cell r="O312">
            <v>4.7</v>
          </cell>
          <cell r="P312">
            <v>163100</v>
          </cell>
          <cell r="Q312">
            <v>2090</v>
          </cell>
          <cell r="R312">
            <v>500</v>
          </cell>
          <cell r="S312">
            <v>1060</v>
          </cell>
          <cell r="T312">
            <v>7.05</v>
          </cell>
          <cell r="U312">
            <v>211600</v>
          </cell>
          <cell r="V312">
            <v>2950</v>
          </cell>
          <cell r="W312">
            <v>940</v>
          </cell>
          <cell r="X312">
            <v>1480</v>
          </cell>
          <cell r="Y312">
            <v>10</v>
          </cell>
          <cell r="Z312">
            <v>258300</v>
          </cell>
          <cell r="AA312">
            <v>3860</v>
          </cell>
          <cell r="AB312">
            <v>1650</v>
          </cell>
          <cell r="AC312">
            <v>1900</v>
          </cell>
          <cell r="AD312">
            <v>4380</v>
          </cell>
          <cell r="AO312" t="str">
            <v>180024</v>
          </cell>
          <cell r="AP312">
            <v>40</v>
          </cell>
          <cell r="AQ312">
            <v>14.3</v>
          </cell>
          <cell r="AR312">
            <v>1.5</v>
          </cell>
          <cell r="AT312">
            <v>2.8</v>
          </cell>
          <cell r="AU312">
            <v>1.3</v>
          </cell>
          <cell r="AV312">
            <v>0.86599999999999999</v>
          </cell>
          <cell r="AW312">
            <v>0.32500000000000001</v>
          </cell>
          <cell r="AX312">
            <v>1188</v>
          </cell>
          <cell r="AY312" t="str">
            <v>962</v>
          </cell>
          <cell r="AZ312" t="str">
            <v>218</v>
          </cell>
          <cell r="BA312" t="str">
            <v>398</v>
          </cell>
          <cell r="BB312">
            <v>0.65</v>
          </cell>
          <cell r="BC312">
            <v>2040</v>
          </cell>
          <cell r="BD312" t="str">
            <v>1818</v>
          </cell>
          <cell r="BE312" t="str">
            <v>542</v>
          </cell>
          <cell r="BF312" t="str">
            <v>743</v>
          </cell>
          <cell r="BG312">
            <v>0.97499999999999998</v>
          </cell>
          <cell r="BH312">
            <v>2668</v>
          </cell>
          <cell r="BI312" t="str">
            <v>2568</v>
          </cell>
          <cell r="BJ312" t="str">
            <v>973</v>
          </cell>
          <cell r="BK312" t="str">
            <v>1034</v>
          </cell>
          <cell r="BL312">
            <v>1.3</v>
          </cell>
          <cell r="BM312">
            <v>3184</v>
          </cell>
          <cell r="BN312" t="str">
            <v>3212</v>
          </cell>
          <cell r="BO312" t="str">
            <v>1510</v>
          </cell>
          <cell r="BP312" t="str">
            <v>1271</v>
          </cell>
          <cell r="BQ312">
            <v>12.904999999999999</v>
          </cell>
        </row>
        <row r="313">
          <cell r="B313" t="str">
            <v>190065</v>
          </cell>
          <cell r="C313">
            <v>280</v>
          </cell>
          <cell r="D313">
            <v>127</v>
          </cell>
          <cell r="E313">
            <v>19</v>
          </cell>
          <cell r="F313">
            <v>18</v>
          </cell>
          <cell r="G313">
            <v>25</v>
          </cell>
          <cell r="H313">
            <v>6</v>
          </cell>
          <cell r="I313">
            <v>0.316</v>
          </cell>
          <cell r="J313">
            <v>1.5</v>
          </cell>
          <cell r="K313">
            <v>178200</v>
          </cell>
          <cell r="L313">
            <v>880</v>
          </cell>
          <cell r="M313">
            <v>450</v>
          </cell>
          <cell r="N313">
            <v>430</v>
          </cell>
          <cell r="O313">
            <v>3</v>
          </cell>
          <cell r="P313">
            <v>342600</v>
          </cell>
          <cell r="Q313">
            <v>1710</v>
          </cell>
          <cell r="R313">
            <v>950</v>
          </cell>
          <cell r="S313">
            <v>830</v>
          </cell>
          <cell r="T313">
            <v>4.5</v>
          </cell>
          <cell r="U313">
            <v>496800</v>
          </cell>
          <cell r="V313">
            <v>2490</v>
          </cell>
          <cell r="W313">
            <v>1510</v>
          </cell>
          <cell r="X313">
            <v>1200</v>
          </cell>
          <cell r="Y313">
            <v>7</v>
          </cell>
          <cell r="Z313">
            <v>741600</v>
          </cell>
          <cell r="AA313">
            <v>3670</v>
          </cell>
          <cell r="AB313">
            <v>2550</v>
          </cell>
          <cell r="AC313">
            <v>1740</v>
          </cell>
          <cell r="AD313">
            <v>6910</v>
          </cell>
          <cell r="AO313" t="str">
            <v>180025</v>
          </cell>
          <cell r="AP313">
            <v>40</v>
          </cell>
          <cell r="AQ313">
            <v>14.3</v>
          </cell>
          <cell r="AR313">
            <v>1.75</v>
          </cell>
          <cell r="AT313">
            <v>3.05</v>
          </cell>
          <cell r="AU313">
            <v>1.3</v>
          </cell>
          <cell r="AV313">
            <v>0.74199999999999999</v>
          </cell>
          <cell r="AW313">
            <v>0.32500000000000001</v>
          </cell>
          <cell r="AX313">
            <v>1722</v>
          </cell>
          <cell r="AY313" t="str">
            <v>1061</v>
          </cell>
          <cell r="AZ313" t="str">
            <v>316</v>
          </cell>
          <cell r="BA313" t="str">
            <v>433</v>
          </cell>
          <cell r="BB313">
            <v>0.65</v>
          </cell>
          <cell r="BC313">
            <v>3051</v>
          </cell>
          <cell r="BD313" t="str">
            <v>2015</v>
          </cell>
          <cell r="BE313" t="str">
            <v>739</v>
          </cell>
          <cell r="BF313" t="str">
            <v>813</v>
          </cell>
          <cell r="BG313">
            <v>0.97499999999999998</v>
          </cell>
          <cell r="BH313">
            <v>4119</v>
          </cell>
          <cell r="BI313" t="str">
            <v>2863</v>
          </cell>
          <cell r="BJ313" t="str">
            <v>1268</v>
          </cell>
          <cell r="BK313" t="str">
            <v>1139</v>
          </cell>
          <cell r="BL313">
            <v>1.3</v>
          </cell>
          <cell r="BM313">
            <v>5056</v>
          </cell>
          <cell r="BN313" t="str">
            <v>3605</v>
          </cell>
          <cell r="BO313" t="str">
            <v>1904</v>
          </cell>
          <cell r="BP313" t="str">
            <v>1412</v>
          </cell>
          <cell r="BQ313">
            <v>15.055999999999999</v>
          </cell>
        </row>
        <row r="314">
          <cell r="B314" t="str">
            <v>190066</v>
          </cell>
          <cell r="C314">
            <v>280</v>
          </cell>
          <cell r="D314">
            <v>142</v>
          </cell>
          <cell r="E314">
            <v>12</v>
          </cell>
          <cell r="F314">
            <v>11.3</v>
          </cell>
          <cell r="G314">
            <v>21</v>
          </cell>
          <cell r="H314">
            <v>9</v>
          </cell>
          <cell r="I314">
            <v>0.75</v>
          </cell>
          <cell r="J314">
            <v>2.25</v>
          </cell>
          <cell r="K314">
            <v>95100</v>
          </cell>
          <cell r="L314">
            <v>1060</v>
          </cell>
          <cell r="M314">
            <v>180</v>
          </cell>
          <cell r="N314">
            <v>590</v>
          </cell>
          <cell r="O314">
            <v>4.5</v>
          </cell>
          <cell r="P314">
            <v>163400</v>
          </cell>
          <cell r="Q314">
            <v>2000</v>
          </cell>
          <cell r="R314">
            <v>470</v>
          </cell>
          <cell r="S314">
            <v>1110</v>
          </cell>
          <cell r="T314">
            <v>6.75</v>
          </cell>
          <cell r="U314">
            <v>212900</v>
          </cell>
          <cell r="V314">
            <v>2820</v>
          </cell>
          <cell r="W314">
            <v>880</v>
          </cell>
          <cell r="X314">
            <v>1560</v>
          </cell>
          <cell r="Y314">
            <v>9.6999999999999993</v>
          </cell>
          <cell r="Z314">
            <v>262900</v>
          </cell>
          <cell r="AA314">
            <v>3730</v>
          </cell>
          <cell r="AB314">
            <v>1590</v>
          </cell>
          <cell r="AC314">
            <v>2030</v>
          </cell>
          <cell r="AD314">
            <v>4060</v>
          </cell>
          <cell r="AO314" t="str">
            <v>180026</v>
          </cell>
          <cell r="AP314">
            <v>40</v>
          </cell>
          <cell r="AQ314">
            <v>14.3</v>
          </cell>
          <cell r="AR314">
            <v>2</v>
          </cell>
          <cell r="AT314">
            <v>3.05</v>
          </cell>
          <cell r="AU314">
            <v>1.05</v>
          </cell>
          <cell r="AV314">
            <v>0.52500000000000002</v>
          </cell>
          <cell r="AW314">
            <v>0.26200000000000001</v>
          </cell>
          <cell r="AX314">
            <v>1800</v>
          </cell>
          <cell r="AY314" t="str">
            <v>878</v>
          </cell>
          <cell r="AZ314" t="str">
            <v>393</v>
          </cell>
          <cell r="BA314" t="str">
            <v>349</v>
          </cell>
          <cell r="BB314">
            <v>0.52500000000000002</v>
          </cell>
          <cell r="BC314">
            <v>3363</v>
          </cell>
          <cell r="BD314" t="str">
            <v>1688</v>
          </cell>
          <cell r="BE314" t="str">
            <v>855</v>
          </cell>
          <cell r="BF314" t="str">
            <v>664</v>
          </cell>
          <cell r="BG314">
            <v>0.78700000000000003</v>
          </cell>
          <cell r="BH314">
            <v>4769</v>
          </cell>
          <cell r="BI314" t="str">
            <v>2427</v>
          </cell>
          <cell r="BJ314" t="str">
            <v>1387</v>
          </cell>
          <cell r="BK314" t="str">
            <v>943</v>
          </cell>
          <cell r="BL314">
            <v>1.05</v>
          </cell>
          <cell r="BM314">
            <v>6096</v>
          </cell>
          <cell r="BN314" t="str">
            <v>3098</v>
          </cell>
          <cell r="BO314" t="str">
            <v>1988</v>
          </cell>
          <cell r="BP314" t="str">
            <v>1188</v>
          </cell>
          <cell r="BQ314">
            <v>17.207000000000001</v>
          </cell>
        </row>
        <row r="315">
          <cell r="B315" t="str">
            <v>190067</v>
          </cell>
          <cell r="C315">
            <v>280</v>
          </cell>
          <cell r="D315">
            <v>142</v>
          </cell>
          <cell r="E315">
            <v>15</v>
          </cell>
          <cell r="F315">
            <v>14.1</v>
          </cell>
          <cell r="G315">
            <v>21.4</v>
          </cell>
          <cell r="H315">
            <v>6.4</v>
          </cell>
          <cell r="I315">
            <v>0.42699999999999999</v>
          </cell>
          <cell r="J315">
            <v>1.6</v>
          </cell>
          <cell r="K315">
            <v>105700</v>
          </cell>
          <cell r="L315">
            <v>800</v>
          </cell>
          <cell r="M315">
            <v>310</v>
          </cell>
          <cell r="N315">
            <v>440</v>
          </cell>
          <cell r="O315">
            <v>3.2</v>
          </cell>
          <cell r="P315">
            <v>197600</v>
          </cell>
          <cell r="Q315">
            <v>1540</v>
          </cell>
          <cell r="R315">
            <v>680</v>
          </cell>
          <cell r="S315">
            <v>840</v>
          </cell>
          <cell r="T315">
            <v>4.8</v>
          </cell>
          <cell r="U315">
            <v>279500</v>
          </cell>
          <cell r="V315">
            <v>2220</v>
          </cell>
          <cell r="W315">
            <v>1120</v>
          </cell>
          <cell r="X315">
            <v>1200</v>
          </cell>
          <cell r="Y315">
            <v>7.3</v>
          </cell>
          <cell r="Z315">
            <v>396800</v>
          </cell>
          <cell r="AA315">
            <v>3160</v>
          </cell>
          <cell r="AB315">
            <v>1910</v>
          </cell>
          <cell r="AC315">
            <v>1690</v>
          </cell>
          <cell r="AD315">
            <v>5060</v>
          </cell>
          <cell r="AO315" t="str">
            <v>180017</v>
          </cell>
          <cell r="AP315">
            <v>34</v>
          </cell>
          <cell r="AQ315">
            <v>14.3</v>
          </cell>
          <cell r="AR315">
            <v>1.25</v>
          </cell>
          <cell r="AT315">
            <v>2.4</v>
          </cell>
          <cell r="AU315">
            <v>1.1499999999999999</v>
          </cell>
          <cell r="AV315">
            <v>0.92</v>
          </cell>
          <cell r="AW315">
            <v>0.28699999999999998</v>
          </cell>
          <cell r="AX315">
            <v>912.8</v>
          </cell>
          <cell r="AY315" t="str">
            <v>964</v>
          </cell>
          <cell r="AZ315" t="str">
            <v>177</v>
          </cell>
          <cell r="BA315" t="str">
            <v>461</v>
          </cell>
          <cell r="BB315">
            <v>0.57499999999999996</v>
          </cell>
          <cell r="BC315">
            <v>1546</v>
          </cell>
          <cell r="BD315" t="str">
            <v>1816</v>
          </cell>
          <cell r="BE315" t="str">
            <v>466</v>
          </cell>
          <cell r="BF315" t="str">
            <v>858</v>
          </cell>
          <cell r="BG315">
            <v>0.86199999999999999</v>
          </cell>
          <cell r="BH315">
            <v>1993</v>
          </cell>
          <cell r="BI315" t="str">
            <v>2555</v>
          </cell>
          <cell r="BJ315" t="str">
            <v>868</v>
          </cell>
          <cell r="BK315" t="str">
            <v>1193</v>
          </cell>
          <cell r="BL315">
            <v>1.1499999999999999</v>
          </cell>
          <cell r="BM315">
            <v>2347</v>
          </cell>
          <cell r="BN315" t="str">
            <v>3182</v>
          </cell>
          <cell r="BO315" t="str">
            <v>1382</v>
          </cell>
          <cell r="BP315" t="str">
            <v>1464</v>
          </cell>
          <cell r="BQ315">
            <v>7.33</v>
          </cell>
        </row>
        <row r="316">
          <cell r="B316" t="str">
            <v>190068</v>
          </cell>
          <cell r="C316">
            <v>280</v>
          </cell>
          <cell r="D316">
            <v>142</v>
          </cell>
          <cell r="E316">
            <v>16.600000000000001</v>
          </cell>
          <cell r="F316">
            <v>15.6</v>
          </cell>
          <cell r="G316">
            <v>23.25</v>
          </cell>
          <cell r="H316">
            <v>6.65</v>
          </cell>
          <cell r="I316">
            <v>0.40100000000000002</v>
          </cell>
          <cell r="J316">
            <v>1.663</v>
          </cell>
          <cell r="K316">
            <v>146600</v>
          </cell>
          <cell r="L316">
            <v>910</v>
          </cell>
          <cell r="M316">
            <v>370</v>
          </cell>
          <cell r="N316">
            <v>490</v>
          </cell>
          <cell r="O316">
            <v>3.3250000000000002</v>
          </cell>
          <cell r="P316">
            <v>275800</v>
          </cell>
          <cell r="Q316">
            <v>1750</v>
          </cell>
          <cell r="R316">
            <v>810</v>
          </cell>
          <cell r="S316">
            <v>950</v>
          </cell>
          <cell r="T316">
            <v>4.9880000000000004</v>
          </cell>
          <cell r="U316">
            <v>392300</v>
          </cell>
          <cell r="V316">
            <v>2530</v>
          </cell>
          <cell r="W316">
            <v>1310</v>
          </cell>
          <cell r="X316">
            <v>1360</v>
          </cell>
          <cell r="Y316">
            <v>7.65</v>
          </cell>
          <cell r="Z316">
            <v>564800</v>
          </cell>
          <cell r="AA316">
            <v>3640</v>
          </cell>
          <cell r="AB316">
            <v>2260</v>
          </cell>
          <cell r="AC316">
            <v>1930</v>
          </cell>
          <cell r="AD316">
            <v>5600</v>
          </cell>
          <cell r="AO316" t="str">
            <v>180018</v>
          </cell>
          <cell r="AP316">
            <v>34</v>
          </cell>
          <cell r="AQ316">
            <v>14.3</v>
          </cell>
          <cell r="AR316">
            <v>1.5</v>
          </cell>
          <cell r="AT316">
            <v>2.5499999999999998</v>
          </cell>
          <cell r="AU316">
            <v>1.05</v>
          </cell>
          <cell r="AV316">
            <v>0.7</v>
          </cell>
          <cell r="AW316">
            <v>0.26200000000000001</v>
          </cell>
          <cell r="AX316">
            <v>1224</v>
          </cell>
          <cell r="AY316" t="str">
            <v>953</v>
          </cell>
          <cell r="AZ316" t="str">
            <v>297</v>
          </cell>
          <cell r="BA316" t="str">
            <v>447</v>
          </cell>
          <cell r="BB316">
            <v>0.52500000000000002</v>
          </cell>
          <cell r="BC316">
            <v>2192</v>
          </cell>
          <cell r="BD316" t="str">
            <v>1813</v>
          </cell>
          <cell r="BE316" t="str">
            <v>687</v>
          </cell>
          <cell r="BF316" t="str">
            <v>841</v>
          </cell>
          <cell r="BG316">
            <v>0.78700000000000003</v>
          </cell>
          <cell r="BH316">
            <v>2990</v>
          </cell>
          <cell r="BI316" t="str">
            <v>2579</v>
          </cell>
          <cell r="BJ316" t="str">
            <v>1172</v>
          </cell>
          <cell r="BK316" t="str">
            <v>1183</v>
          </cell>
          <cell r="BL316">
            <v>1.05</v>
          </cell>
          <cell r="BM316">
            <v>3704</v>
          </cell>
          <cell r="BN316" t="str">
            <v>3250</v>
          </cell>
          <cell r="BO316" t="str">
            <v>1750</v>
          </cell>
          <cell r="BP316" t="str">
            <v>1472</v>
          </cell>
          <cell r="BQ316">
            <v>8.7989999999999995</v>
          </cell>
        </row>
        <row r="317">
          <cell r="B317" t="str">
            <v>190069</v>
          </cell>
          <cell r="C317">
            <v>280</v>
          </cell>
          <cell r="D317">
            <v>142</v>
          </cell>
          <cell r="E317">
            <v>17.45</v>
          </cell>
          <cell r="F317">
            <v>16.399999999999999</v>
          </cell>
          <cell r="G317">
            <v>23.9</v>
          </cell>
          <cell r="H317">
            <v>6.45</v>
          </cell>
          <cell r="I317">
            <v>0.37</v>
          </cell>
          <cell r="J317">
            <v>1.613</v>
          </cell>
          <cell r="K317">
            <v>162300</v>
          </cell>
          <cell r="L317">
            <v>910</v>
          </cell>
          <cell r="M317">
            <v>400</v>
          </cell>
          <cell r="N317">
            <v>490</v>
          </cell>
          <cell r="O317">
            <v>3.2250000000000001</v>
          </cell>
          <cell r="P317">
            <v>307600</v>
          </cell>
          <cell r="Q317">
            <v>1760</v>
          </cell>
          <cell r="R317">
            <v>860</v>
          </cell>
          <cell r="S317">
            <v>950</v>
          </cell>
          <cell r="T317">
            <v>4.8380000000000001</v>
          </cell>
          <cell r="U317">
            <v>440400</v>
          </cell>
          <cell r="V317">
            <v>2540</v>
          </cell>
          <cell r="W317">
            <v>1380</v>
          </cell>
          <cell r="X317">
            <v>1360</v>
          </cell>
          <cell r="Y317">
            <v>7.5</v>
          </cell>
          <cell r="Z317">
            <v>645100</v>
          </cell>
          <cell r="AA317">
            <v>3700</v>
          </cell>
          <cell r="AB317">
            <v>2380</v>
          </cell>
          <cell r="AC317">
            <v>1960</v>
          </cell>
          <cell r="AD317">
            <v>5890</v>
          </cell>
          <cell r="AO317" t="str">
            <v>170077</v>
          </cell>
          <cell r="AP317">
            <v>28</v>
          </cell>
          <cell r="AQ317">
            <v>14.2</v>
          </cell>
          <cell r="AR317">
            <v>0.8</v>
          </cell>
          <cell r="AT317">
            <v>1.8</v>
          </cell>
          <cell r="AU317">
            <v>1</v>
          </cell>
          <cell r="AV317">
            <v>1.25</v>
          </cell>
          <cell r="AW317">
            <v>0.25</v>
          </cell>
          <cell r="AX317">
            <v>434.8</v>
          </cell>
          <cell r="AY317" t="str">
            <v>904</v>
          </cell>
          <cell r="AZ317" t="str">
            <v>13</v>
          </cell>
          <cell r="BA317" t="str">
            <v>515</v>
          </cell>
          <cell r="BB317">
            <v>0.5</v>
          </cell>
          <cell r="BC317">
            <v>681</v>
          </cell>
          <cell r="BD317" t="str">
            <v>1680</v>
          </cell>
          <cell r="BE317" t="str">
            <v>154</v>
          </cell>
          <cell r="BF317" t="str">
            <v>950</v>
          </cell>
          <cell r="BG317">
            <v>0.75</v>
          </cell>
          <cell r="BH317">
            <v>801.4</v>
          </cell>
          <cell r="BI317" t="str">
            <v>2330</v>
          </cell>
          <cell r="BJ317" t="str">
            <v>422</v>
          </cell>
          <cell r="BK317" t="str">
            <v>1304</v>
          </cell>
          <cell r="BL317">
            <v>1</v>
          </cell>
          <cell r="BM317">
            <v>858.8</v>
          </cell>
          <cell r="BN317" t="str">
            <v>2852</v>
          </cell>
          <cell r="BO317" t="str">
            <v>817</v>
          </cell>
          <cell r="BP317" t="str">
            <v>1577</v>
          </cell>
          <cell r="BQ317">
            <v>2.8719999999999999</v>
          </cell>
        </row>
        <row r="318">
          <cell r="B318" t="str">
            <v>190070</v>
          </cell>
          <cell r="C318">
            <v>280</v>
          </cell>
          <cell r="D318">
            <v>142</v>
          </cell>
          <cell r="E318">
            <v>18</v>
          </cell>
          <cell r="F318">
            <v>16.899999999999999</v>
          </cell>
          <cell r="G318">
            <v>24</v>
          </cell>
          <cell r="H318">
            <v>6</v>
          </cell>
          <cell r="I318">
            <v>0.33300000000000002</v>
          </cell>
          <cell r="J318">
            <v>1.5</v>
          </cell>
          <cell r="K318">
            <v>162600</v>
          </cell>
          <cell r="L318">
            <v>860</v>
          </cell>
          <cell r="M318">
            <v>400</v>
          </cell>
          <cell r="N318">
            <v>460</v>
          </cell>
          <cell r="O318">
            <v>3</v>
          </cell>
          <cell r="P318">
            <v>310600</v>
          </cell>
          <cell r="Q318">
            <v>1660</v>
          </cell>
          <cell r="R318">
            <v>860</v>
          </cell>
          <cell r="S318">
            <v>890</v>
          </cell>
          <cell r="T318">
            <v>4.5</v>
          </cell>
          <cell r="U318">
            <v>447900</v>
          </cell>
          <cell r="V318">
            <v>2400</v>
          </cell>
          <cell r="W318">
            <v>1370</v>
          </cell>
          <cell r="X318">
            <v>1290</v>
          </cell>
          <cell r="Y318">
            <v>7.1</v>
          </cell>
          <cell r="Z318">
            <v>672000</v>
          </cell>
          <cell r="AA318">
            <v>3570</v>
          </cell>
          <cell r="AB318">
            <v>2370</v>
          </cell>
          <cell r="AC318">
            <v>1890</v>
          </cell>
          <cell r="AD318">
            <v>6070</v>
          </cell>
          <cell r="AO318" t="str">
            <v>170078</v>
          </cell>
          <cell r="AP318">
            <v>28</v>
          </cell>
          <cell r="AQ318">
            <v>14.2</v>
          </cell>
          <cell r="AR318">
            <v>1</v>
          </cell>
          <cell r="AT318">
            <v>1.8</v>
          </cell>
          <cell r="AU318">
            <v>0.8</v>
          </cell>
          <cell r="AV318">
            <v>0.8</v>
          </cell>
          <cell r="AW318">
            <v>0.2</v>
          </cell>
          <cell r="AX318">
            <v>476.4</v>
          </cell>
          <cell r="AY318" t="str">
            <v>744</v>
          </cell>
          <cell r="AZ318" t="str">
            <v>174</v>
          </cell>
          <cell r="BA318" t="str">
            <v>414</v>
          </cell>
          <cell r="BB318">
            <v>0.4</v>
          </cell>
          <cell r="BC318">
            <v>832</v>
          </cell>
          <cell r="BD318" t="str">
            <v>1406</v>
          </cell>
          <cell r="BE318" t="str">
            <v>429</v>
          </cell>
          <cell r="BF318" t="str">
            <v>776</v>
          </cell>
          <cell r="BG318">
            <v>0.6</v>
          </cell>
          <cell r="BH318">
            <v>1107</v>
          </cell>
          <cell r="BI318" t="str">
            <v>1986</v>
          </cell>
          <cell r="BJ318" t="str">
            <v>765</v>
          </cell>
          <cell r="BK318" t="str">
            <v>1086</v>
          </cell>
          <cell r="BL318">
            <v>0.8</v>
          </cell>
          <cell r="BM318">
            <v>1342</v>
          </cell>
          <cell r="BN318" t="str">
            <v>2486</v>
          </cell>
          <cell r="BO318" t="str">
            <v>1183</v>
          </cell>
          <cell r="BP318" t="str">
            <v>1344</v>
          </cell>
          <cell r="BQ318">
            <v>3.59</v>
          </cell>
        </row>
        <row r="319">
          <cell r="B319" t="str">
            <v>190071</v>
          </cell>
          <cell r="C319">
            <v>280</v>
          </cell>
          <cell r="D319">
            <v>142</v>
          </cell>
          <cell r="E319">
            <v>18.899999999999999</v>
          </cell>
          <cell r="F319">
            <v>17.8</v>
          </cell>
          <cell r="G319">
            <v>24.6</v>
          </cell>
          <cell r="H319">
            <v>5.7</v>
          </cell>
          <cell r="I319">
            <v>0.30199999999999999</v>
          </cell>
          <cell r="J319">
            <v>1.425</v>
          </cell>
          <cell r="K319">
            <v>175800</v>
          </cell>
          <cell r="L319">
            <v>830</v>
          </cell>
          <cell r="M319">
            <v>420</v>
          </cell>
          <cell r="N319">
            <v>450</v>
          </cell>
          <cell r="O319">
            <v>2.85</v>
          </cell>
          <cell r="P319">
            <v>338300</v>
          </cell>
          <cell r="Q319">
            <v>1620</v>
          </cell>
          <cell r="R319">
            <v>890</v>
          </cell>
          <cell r="S319">
            <v>870</v>
          </cell>
          <cell r="T319">
            <v>4.2750000000000004</v>
          </cell>
          <cell r="U319">
            <v>491000</v>
          </cell>
          <cell r="V319">
            <v>2350</v>
          </cell>
          <cell r="W319">
            <v>1410</v>
          </cell>
          <cell r="X319">
            <v>1250</v>
          </cell>
          <cell r="Y319">
            <v>6.8</v>
          </cell>
          <cell r="Z319">
            <v>748700</v>
          </cell>
          <cell r="AA319">
            <v>3540</v>
          </cell>
          <cell r="AB319">
            <v>2450</v>
          </cell>
          <cell r="AC319">
            <v>1870</v>
          </cell>
          <cell r="AD319">
            <v>6390</v>
          </cell>
          <cell r="AO319" t="str">
            <v>180009</v>
          </cell>
          <cell r="AP319">
            <v>28</v>
          </cell>
          <cell r="AQ319">
            <v>14.2</v>
          </cell>
          <cell r="AR319">
            <v>1.25</v>
          </cell>
          <cell r="AT319">
            <v>2.1</v>
          </cell>
          <cell r="AU319">
            <v>0.85</v>
          </cell>
          <cell r="AV319">
            <v>0.68</v>
          </cell>
          <cell r="AW319">
            <v>0.21199999999999999</v>
          </cell>
          <cell r="AX319">
            <v>907.4</v>
          </cell>
          <cell r="AY319" t="str">
            <v>931</v>
          </cell>
          <cell r="AZ319" t="str">
            <v>287</v>
          </cell>
          <cell r="BA319" t="str">
            <v>513</v>
          </cell>
          <cell r="BB319">
            <v>0.42499999999999999</v>
          </cell>
          <cell r="BC319">
            <v>1634</v>
          </cell>
          <cell r="BD319" t="str">
            <v>1770</v>
          </cell>
          <cell r="BE319" t="str">
            <v>667</v>
          </cell>
          <cell r="BF319" t="str">
            <v>968</v>
          </cell>
          <cell r="BG319">
            <v>0.63700000000000001</v>
          </cell>
          <cell r="BH319">
            <v>2240</v>
          </cell>
          <cell r="BI319" t="str">
            <v>2516</v>
          </cell>
          <cell r="BJ319" t="str">
            <v>1138</v>
          </cell>
          <cell r="BK319" t="str">
            <v>1365</v>
          </cell>
          <cell r="BL319">
            <v>0.85</v>
          </cell>
          <cell r="BM319">
            <v>2785</v>
          </cell>
          <cell r="BN319" t="str">
            <v>3171</v>
          </cell>
          <cell r="BO319" t="str">
            <v>1701</v>
          </cell>
          <cell r="BP319" t="str">
            <v>1703</v>
          </cell>
          <cell r="BQ319">
            <v>4.4859999999999998</v>
          </cell>
        </row>
        <row r="320">
          <cell r="B320" t="str">
            <v>190072</v>
          </cell>
          <cell r="C320">
            <v>280</v>
          </cell>
          <cell r="D320">
            <v>142</v>
          </cell>
          <cell r="E320">
            <v>20.3</v>
          </cell>
          <cell r="F320">
            <v>19.100000000000001</v>
          </cell>
          <cell r="G320">
            <v>25.4</v>
          </cell>
          <cell r="H320">
            <v>5.0999999999999996</v>
          </cell>
          <cell r="I320">
            <v>0.251</v>
          </cell>
          <cell r="J320">
            <v>1.2749999999999999</v>
          </cell>
          <cell r="K320">
            <v>190600</v>
          </cell>
          <cell r="L320">
            <v>780</v>
          </cell>
          <cell r="M320">
            <v>430</v>
          </cell>
          <cell r="N320">
            <v>420</v>
          </cell>
          <cell r="O320">
            <v>2.5499999999999998</v>
          </cell>
          <cell r="P320">
            <v>370300</v>
          </cell>
          <cell r="Q320">
            <v>1510</v>
          </cell>
          <cell r="R320">
            <v>903</v>
          </cell>
          <cell r="S320">
            <v>810</v>
          </cell>
          <cell r="T320">
            <v>3.8250000000000002</v>
          </cell>
          <cell r="U320">
            <v>542100</v>
          </cell>
          <cell r="V320">
            <v>2210</v>
          </cell>
          <cell r="W320">
            <v>1410</v>
          </cell>
          <cell r="X320">
            <v>1170</v>
          </cell>
          <cell r="Y320">
            <v>6.3</v>
          </cell>
          <cell r="Z320">
            <v>862700</v>
          </cell>
          <cell r="AA320">
            <v>3460</v>
          </cell>
          <cell r="AB320">
            <v>2510</v>
          </cell>
          <cell r="AC320">
            <v>1820</v>
          </cell>
          <cell r="AD320">
            <v>6860</v>
          </cell>
          <cell r="AO320" t="str">
            <v>180010</v>
          </cell>
          <cell r="AP320">
            <v>28</v>
          </cell>
          <cell r="AQ320">
            <v>14.2</v>
          </cell>
          <cell r="AR320">
            <v>1.5</v>
          </cell>
          <cell r="AT320">
            <v>2.15</v>
          </cell>
          <cell r="AU320">
            <v>0.65</v>
          </cell>
          <cell r="AV320">
            <v>0.433</v>
          </cell>
          <cell r="AW320">
            <v>0.16200000000000001</v>
          </cell>
          <cell r="AX320">
            <v>1033</v>
          </cell>
          <cell r="AY320" t="str">
            <v>747</v>
          </cell>
          <cell r="AZ320" t="str">
            <v>371</v>
          </cell>
          <cell r="BA320" t="str">
            <v>403</v>
          </cell>
          <cell r="BB320">
            <v>0.32500000000000001</v>
          </cell>
          <cell r="BC320">
            <v>1970</v>
          </cell>
          <cell r="BD320" t="str">
            <v>1440</v>
          </cell>
          <cell r="BE320" t="str">
            <v>795</v>
          </cell>
          <cell r="BF320" t="str">
            <v>772</v>
          </cell>
          <cell r="BG320">
            <v>0.48699999999999999</v>
          </cell>
          <cell r="BH320">
            <v>2841</v>
          </cell>
          <cell r="BI320" t="str">
            <v>2080</v>
          </cell>
          <cell r="BJ320" t="str">
            <v>1274</v>
          </cell>
          <cell r="BK320" t="str">
            <v>1106</v>
          </cell>
          <cell r="BL320">
            <v>0.65</v>
          </cell>
          <cell r="BM320">
            <v>3680</v>
          </cell>
          <cell r="BN320" t="str">
            <v>2665</v>
          </cell>
          <cell r="BO320" t="str">
            <v>1806</v>
          </cell>
          <cell r="BP320" t="str">
            <v>1407</v>
          </cell>
          <cell r="BQ320">
            <v>5.3860000000000001</v>
          </cell>
        </row>
        <row r="321">
          <cell r="B321" t="str">
            <v>190073</v>
          </cell>
          <cell r="C321">
            <v>280</v>
          </cell>
          <cell r="D321">
            <v>142</v>
          </cell>
          <cell r="E321">
            <v>22</v>
          </cell>
          <cell r="F321">
            <v>20.65</v>
          </cell>
          <cell r="G321">
            <v>26.35</v>
          </cell>
          <cell r="H321">
            <v>4.3499999999999996</v>
          </cell>
          <cell r="I321">
            <v>0.19800000000000001</v>
          </cell>
          <cell r="J321">
            <v>1.0880000000000001</v>
          </cell>
          <cell r="K321">
            <v>202800</v>
          </cell>
          <cell r="L321">
            <v>700</v>
          </cell>
          <cell r="M321">
            <v>430</v>
          </cell>
          <cell r="N321">
            <v>370</v>
          </cell>
          <cell r="O321">
            <v>2.1749999999999998</v>
          </cell>
          <cell r="P321">
            <v>397600</v>
          </cell>
          <cell r="Q321">
            <v>1360</v>
          </cell>
          <cell r="R321">
            <v>880</v>
          </cell>
          <cell r="S321">
            <v>720</v>
          </cell>
          <cell r="T321">
            <v>3.2629999999999999</v>
          </cell>
          <cell r="U321">
            <v>586300</v>
          </cell>
          <cell r="V321">
            <v>2000</v>
          </cell>
          <cell r="W321">
            <v>1360</v>
          </cell>
          <cell r="X321">
            <v>1060</v>
          </cell>
          <cell r="Y321">
            <v>5.7</v>
          </cell>
          <cell r="Z321">
            <v>996900</v>
          </cell>
          <cell r="AA321">
            <v>3330</v>
          </cell>
          <cell r="AB321">
            <v>2550</v>
          </cell>
          <cell r="AC321">
            <v>1740</v>
          </cell>
          <cell r="AD321">
            <v>7410</v>
          </cell>
          <cell r="AO321" t="str">
            <v>170080</v>
          </cell>
          <cell r="AP321">
            <v>34</v>
          </cell>
          <cell r="AQ321">
            <v>12.3</v>
          </cell>
          <cell r="AR321">
            <v>1</v>
          </cell>
          <cell r="AT321">
            <v>2.2000000000000002</v>
          </cell>
          <cell r="AU321">
            <v>1.2</v>
          </cell>
          <cell r="AV321">
            <v>1.2</v>
          </cell>
          <cell r="AW321">
            <v>0.3</v>
          </cell>
          <cell r="AX321">
            <v>587.20000000000005</v>
          </cell>
          <cell r="AY321" t="str">
            <v>938</v>
          </cell>
          <cell r="AZ321" t="str">
            <v>63</v>
          </cell>
          <cell r="BA321" t="str">
            <v>403</v>
          </cell>
          <cell r="BB321">
            <v>0.6</v>
          </cell>
          <cell r="BC321">
            <v>930</v>
          </cell>
          <cell r="BD321" t="str">
            <v>1751</v>
          </cell>
          <cell r="BE321" t="str">
            <v>250</v>
          </cell>
          <cell r="BF321" t="str">
            <v>742</v>
          </cell>
          <cell r="BG321">
            <v>0.9</v>
          </cell>
          <cell r="BH321">
            <v>1110</v>
          </cell>
          <cell r="BI321" t="str">
            <v>2439</v>
          </cell>
          <cell r="BJ321" t="str">
            <v>563</v>
          </cell>
          <cell r="BK321" t="str">
            <v>1018</v>
          </cell>
          <cell r="BL321">
            <v>1.2</v>
          </cell>
          <cell r="BM321">
            <v>1208</v>
          </cell>
          <cell r="BN321" t="str">
            <v>3002</v>
          </cell>
          <cell r="BO321" t="str">
            <v>1001</v>
          </cell>
          <cell r="BP321" t="str">
            <v>1231</v>
          </cell>
          <cell r="BQ321">
            <v>6.194</v>
          </cell>
        </row>
        <row r="322">
          <cell r="B322" t="str">
            <v>190074</v>
          </cell>
          <cell r="C322">
            <v>280</v>
          </cell>
          <cell r="D322">
            <v>152</v>
          </cell>
          <cell r="E322">
            <v>12.8</v>
          </cell>
          <cell r="F322">
            <v>11.9</v>
          </cell>
          <cell r="G322">
            <v>19.8</v>
          </cell>
          <cell r="H322">
            <v>7</v>
          </cell>
          <cell r="I322">
            <v>0.54700000000000004</v>
          </cell>
          <cell r="J322">
            <v>1.75</v>
          </cell>
          <cell r="K322">
            <v>82100</v>
          </cell>
          <cell r="L322">
            <v>820</v>
          </cell>
          <cell r="M322">
            <v>220</v>
          </cell>
          <cell r="N322">
            <v>480</v>
          </cell>
          <cell r="O322">
            <v>3.5</v>
          </cell>
          <cell r="P322">
            <v>148000</v>
          </cell>
          <cell r="Q322">
            <v>1560</v>
          </cell>
          <cell r="R322">
            <v>520</v>
          </cell>
          <cell r="S322">
            <v>910</v>
          </cell>
          <cell r="T322">
            <v>5.25</v>
          </cell>
          <cell r="U322">
            <v>202500</v>
          </cell>
          <cell r="V322">
            <v>2230</v>
          </cell>
          <cell r="W322">
            <v>890</v>
          </cell>
          <cell r="X322">
            <v>1290</v>
          </cell>
          <cell r="Y322">
            <v>7.9</v>
          </cell>
          <cell r="Z322">
            <v>273200</v>
          </cell>
          <cell r="AA322">
            <v>3110</v>
          </cell>
          <cell r="AB322">
            <v>1590</v>
          </cell>
          <cell r="AC322">
            <v>1780</v>
          </cell>
          <cell r="AD322">
            <v>4060</v>
          </cell>
          <cell r="AO322" t="str">
            <v>180015</v>
          </cell>
          <cell r="AP322">
            <v>34</v>
          </cell>
          <cell r="AQ322">
            <v>12.3</v>
          </cell>
          <cell r="AR322">
            <v>1.25</v>
          </cell>
          <cell r="AT322">
            <v>2.4500000000000002</v>
          </cell>
          <cell r="AU322">
            <v>1.2</v>
          </cell>
          <cell r="AV322">
            <v>0.96</v>
          </cell>
          <cell r="AW322">
            <v>0.3</v>
          </cell>
          <cell r="AX322">
            <v>946.4</v>
          </cell>
          <cell r="AY322" t="str">
            <v>1063</v>
          </cell>
          <cell r="AZ322" t="str">
            <v>188</v>
          </cell>
          <cell r="BA322" t="str">
            <v>448</v>
          </cell>
          <cell r="BB322">
            <v>0.6</v>
          </cell>
          <cell r="BC322">
            <v>1587</v>
          </cell>
          <cell r="BD322" t="str">
            <v>2001</v>
          </cell>
          <cell r="BE322" t="str">
            <v>500</v>
          </cell>
          <cell r="BF322" t="str">
            <v>833</v>
          </cell>
          <cell r="BG322">
            <v>0.9</v>
          </cell>
          <cell r="BH322">
            <v>2024</v>
          </cell>
          <cell r="BI322" t="str">
            <v>2814</v>
          </cell>
          <cell r="BJ322" t="str">
            <v>938</v>
          </cell>
          <cell r="BK322" t="str">
            <v>1154</v>
          </cell>
          <cell r="BL322">
            <v>1.2</v>
          </cell>
          <cell r="BM322">
            <v>2359</v>
          </cell>
          <cell r="BN322" t="str">
            <v>3502</v>
          </cell>
          <cell r="BO322" t="str">
            <v>1501</v>
          </cell>
          <cell r="BP322" t="str">
            <v>1412</v>
          </cell>
          <cell r="BQ322">
            <v>7.7430000000000003</v>
          </cell>
        </row>
        <row r="323">
          <cell r="B323" t="str">
            <v>190075</v>
          </cell>
          <cell r="C323">
            <v>280</v>
          </cell>
          <cell r="D323">
            <v>152</v>
          </cell>
          <cell r="E323">
            <v>15</v>
          </cell>
          <cell r="F323">
            <v>14</v>
          </cell>
          <cell r="G323">
            <v>21.4</v>
          </cell>
          <cell r="H323">
            <v>6.4</v>
          </cell>
          <cell r="I323">
            <v>0.42699999999999999</v>
          </cell>
          <cell r="J323">
            <v>1.6</v>
          </cell>
          <cell r="K323">
            <v>111300</v>
          </cell>
          <cell r="L323">
            <v>820</v>
          </cell>
          <cell r="M323">
            <v>300</v>
          </cell>
          <cell r="N323">
            <v>480</v>
          </cell>
          <cell r="O323">
            <v>3.2</v>
          </cell>
          <cell r="P323">
            <v>207500</v>
          </cell>
          <cell r="Q323">
            <v>1580</v>
          </cell>
          <cell r="R323">
            <v>670</v>
          </cell>
          <cell r="S323">
            <v>910</v>
          </cell>
          <cell r="T323">
            <v>4.8</v>
          </cell>
          <cell r="U323">
            <v>292700</v>
          </cell>
          <cell r="V323">
            <v>2270</v>
          </cell>
          <cell r="W323">
            <v>1100</v>
          </cell>
          <cell r="X323">
            <v>1300</v>
          </cell>
          <cell r="Y323">
            <v>7.4</v>
          </cell>
          <cell r="Z323">
            <v>418700</v>
          </cell>
          <cell r="AA323">
            <v>3260</v>
          </cell>
          <cell r="AB323">
            <v>1930</v>
          </cell>
          <cell r="AC323">
            <v>1850</v>
          </cell>
          <cell r="AD323">
            <v>4770</v>
          </cell>
          <cell r="AO323" t="str">
            <v>180016</v>
          </cell>
          <cell r="AP323">
            <v>34</v>
          </cell>
          <cell r="AQ323">
            <v>12.3</v>
          </cell>
          <cell r="AR323">
            <v>1.5</v>
          </cell>
          <cell r="AT323">
            <v>2.7</v>
          </cell>
          <cell r="AU323">
            <v>1.2</v>
          </cell>
          <cell r="AV323">
            <v>0.8</v>
          </cell>
          <cell r="AW323">
            <v>0.3</v>
          </cell>
          <cell r="AX323">
            <v>1447</v>
          </cell>
          <cell r="AY323" t="str">
            <v>1188</v>
          </cell>
          <cell r="AZ323" t="str">
            <v>313</v>
          </cell>
          <cell r="BA323" t="str">
            <v>493</v>
          </cell>
          <cell r="BB323">
            <v>6</v>
          </cell>
          <cell r="BC323">
            <v>2527</v>
          </cell>
          <cell r="BD323" t="str">
            <v>2251</v>
          </cell>
          <cell r="BE323" t="str">
            <v>750</v>
          </cell>
          <cell r="BF323" t="str">
            <v>923</v>
          </cell>
          <cell r="BG323">
            <v>0.9</v>
          </cell>
          <cell r="BH323">
            <v>3363</v>
          </cell>
          <cell r="BI323" t="str">
            <v>3190</v>
          </cell>
          <cell r="BJ323" t="str">
            <v>1313</v>
          </cell>
          <cell r="BK323" t="str">
            <v>1290</v>
          </cell>
          <cell r="BL323">
            <v>1.2</v>
          </cell>
          <cell r="BM323">
            <v>4076</v>
          </cell>
          <cell r="BN323" t="str">
            <v>4003</v>
          </cell>
          <cell r="BO323" t="str">
            <v>2001</v>
          </cell>
          <cell r="BP323" t="str">
            <v>1593</v>
          </cell>
          <cell r="BQ323">
            <v>9.2799999999999994</v>
          </cell>
        </row>
        <row r="324">
          <cell r="B324" t="str">
            <v>190076</v>
          </cell>
          <cell r="C324">
            <v>280</v>
          </cell>
          <cell r="D324">
            <v>152</v>
          </cell>
          <cell r="E324">
            <v>18.5</v>
          </cell>
          <cell r="F324">
            <v>17.399999999999999</v>
          </cell>
          <cell r="G324">
            <v>23.6</v>
          </cell>
          <cell r="H324">
            <v>5.0999999999999996</v>
          </cell>
          <cell r="I324">
            <v>0.27600000000000002</v>
          </cell>
          <cell r="J324">
            <v>1.2749999999999999</v>
          </cell>
          <cell r="K324">
            <v>152700</v>
          </cell>
          <cell r="L324">
            <v>730</v>
          </cell>
          <cell r="M324">
            <v>380</v>
          </cell>
          <cell r="N324">
            <v>420</v>
          </cell>
          <cell r="O324">
            <v>2.5499999999999998</v>
          </cell>
          <cell r="P324">
            <v>295400</v>
          </cell>
          <cell r="Q324">
            <v>1420</v>
          </cell>
          <cell r="R324">
            <v>800</v>
          </cell>
          <cell r="S324">
            <v>810</v>
          </cell>
          <cell r="T324">
            <v>3.8250000000000002</v>
          </cell>
          <cell r="U324">
            <v>430600</v>
          </cell>
          <cell r="V324">
            <v>2060</v>
          </cell>
          <cell r="W324">
            <v>1270</v>
          </cell>
          <cell r="X324">
            <v>1170</v>
          </cell>
          <cell r="Y324">
            <v>6.2</v>
          </cell>
          <cell r="Z324">
            <v>671500</v>
          </cell>
          <cell r="AA324">
            <v>3170</v>
          </cell>
          <cell r="AB324">
            <v>2230</v>
          </cell>
          <cell r="AC324">
            <v>1780</v>
          </cell>
          <cell r="AD324">
            <v>5930</v>
          </cell>
          <cell r="AO324" t="str">
            <v>170076</v>
          </cell>
          <cell r="AP324">
            <v>28</v>
          </cell>
          <cell r="AQ324">
            <v>12.2</v>
          </cell>
          <cell r="AR324">
            <v>1</v>
          </cell>
          <cell r="AT324">
            <v>1.95</v>
          </cell>
          <cell r="AU324">
            <v>0.95</v>
          </cell>
          <cell r="AV324">
            <v>0.95</v>
          </cell>
          <cell r="AW324">
            <v>0.23699999999999999</v>
          </cell>
          <cell r="AX324">
            <v>589.9</v>
          </cell>
          <cell r="AY324" t="str">
            <v>947</v>
          </cell>
          <cell r="AZ324" t="str">
            <v>156</v>
          </cell>
          <cell r="BA324" t="str">
            <v>467</v>
          </cell>
          <cell r="BB324">
            <v>0.47499999999999998</v>
          </cell>
          <cell r="BC324">
            <v>991.7</v>
          </cell>
          <cell r="BD324" t="str">
            <v>1781</v>
          </cell>
          <cell r="BE324" t="str">
            <v>425</v>
          </cell>
          <cell r="BF324" t="str">
            <v>870</v>
          </cell>
          <cell r="BG324">
            <v>0.71199999999999997</v>
          </cell>
          <cell r="BH324">
            <v>1268</v>
          </cell>
          <cell r="BI324" t="str">
            <v>2502</v>
          </cell>
          <cell r="BJ324" t="str">
            <v>807</v>
          </cell>
          <cell r="BK324" t="str">
            <v>1208</v>
          </cell>
          <cell r="BL324">
            <v>0.95</v>
          </cell>
          <cell r="BM324">
            <v>1482</v>
          </cell>
          <cell r="BN324" t="str">
            <v>3111</v>
          </cell>
          <cell r="BO324" t="str">
            <v>1302</v>
          </cell>
          <cell r="BP324" t="str">
            <v>1480</v>
          </cell>
          <cell r="BQ324">
            <v>3.9140000000000001</v>
          </cell>
        </row>
        <row r="325">
          <cell r="B325" t="str">
            <v>190077</v>
          </cell>
          <cell r="C325">
            <v>300</v>
          </cell>
          <cell r="D325">
            <v>127</v>
          </cell>
          <cell r="E325">
            <v>12</v>
          </cell>
          <cell r="F325">
            <v>11.3</v>
          </cell>
          <cell r="G325">
            <v>21</v>
          </cell>
          <cell r="H325">
            <v>9</v>
          </cell>
          <cell r="I325">
            <v>0.75</v>
          </cell>
          <cell r="J325">
            <v>2.25</v>
          </cell>
          <cell r="K325">
            <v>76300</v>
          </cell>
          <cell r="L325">
            <v>930</v>
          </cell>
          <cell r="M325">
            <v>170</v>
          </cell>
          <cell r="N325">
            <v>440</v>
          </cell>
          <cell r="O325">
            <v>4.5</v>
          </cell>
          <cell r="P325">
            <v>131000</v>
          </cell>
          <cell r="Q325">
            <v>1750</v>
          </cell>
          <cell r="R325">
            <v>440</v>
          </cell>
          <cell r="S325">
            <v>830</v>
          </cell>
          <cell r="T325">
            <v>6.75</v>
          </cell>
          <cell r="U325">
            <v>170700</v>
          </cell>
          <cell r="V325">
            <v>2480</v>
          </cell>
          <cell r="W325">
            <v>810</v>
          </cell>
          <cell r="X325">
            <v>1170</v>
          </cell>
          <cell r="Y325">
            <v>9.6999999999999993</v>
          </cell>
          <cell r="Z325">
            <v>210800</v>
          </cell>
          <cell r="AA325">
            <v>3280</v>
          </cell>
          <cell r="AB325">
            <v>1440</v>
          </cell>
          <cell r="AC325">
            <v>1520</v>
          </cell>
          <cell r="AD325">
            <v>5150</v>
          </cell>
          <cell r="AO325" t="str">
            <v>180007</v>
          </cell>
          <cell r="AP325">
            <v>28</v>
          </cell>
          <cell r="AQ325">
            <v>12.2</v>
          </cell>
          <cell r="AR325">
            <v>1.25</v>
          </cell>
          <cell r="AT325">
            <v>2.1</v>
          </cell>
          <cell r="AU325">
            <v>0.85</v>
          </cell>
          <cell r="AV325">
            <v>0.68</v>
          </cell>
          <cell r="AW325">
            <v>0.21199999999999999</v>
          </cell>
          <cell r="AX325">
            <v>843.8</v>
          </cell>
          <cell r="AY325" t="str">
            <v>934</v>
          </cell>
          <cell r="AZ325" t="str">
            <v>300</v>
          </cell>
          <cell r="BA325" t="str">
            <v>451</v>
          </cell>
          <cell r="BB325">
            <v>0.42499999999999999</v>
          </cell>
          <cell r="BC325">
            <v>1519</v>
          </cell>
          <cell r="BD325" t="str">
            <v>1777</v>
          </cell>
          <cell r="BE325" t="str">
            <v>691</v>
          </cell>
          <cell r="BF325" t="str">
            <v>849</v>
          </cell>
          <cell r="BG325">
            <v>0.63700000000000001</v>
          </cell>
          <cell r="BH325">
            <v>2083</v>
          </cell>
          <cell r="BI325" t="str">
            <v>2529</v>
          </cell>
          <cell r="BJ325" t="str">
            <v>1172</v>
          </cell>
          <cell r="BK325" t="str">
            <v>1196</v>
          </cell>
          <cell r="BL325">
            <v>0.85</v>
          </cell>
          <cell r="BM325">
            <v>2590</v>
          </cell>
          <cell r="BN325" t="str">
            <v>3191</v>
          </cell>
          <cell r="BO325" t="str">
            <v>1743</v>
          </cell>
          <cell r="BP325" t="str">
            <v>1491</v>
          </cell>
          <cell r="BQ325">
            <v>4.8929999999999998</v>
          </cell>
        </row>
        <row r="326">
          <cell r="B326" t="str">
            <v>190078</v>
          </cell>
          <cell r="C326">
            <v>300</v>
          </cell>
          <cell r="D326">
            <v>127</v>
          </cell>
          <cell r="E326">
            <v>13</v>
          </cell>
          <cell r="F326">
            <v>12.3</v>
          </cell>
          <cell r="G326">
            <v>20.5</v>
          </cell>
          <cell r="H326">
            <v>7.5</v>
          </cell>
          <cell r="I326">
            <v>0.57699999999999996</v>
          </cell>
          <cell r="J326">
            <v>1.875</v>
          </cell>
          <cell r="K326">
            <v>70900</v>
          </cell>
          <cell r="L326">
            <v>770</v>
          </cell>
          <cell r="M326">
            <v>230</v>
          </cell>
          <cell r="N326">
            <v>360</v>
          </cell>
          <cell r="O326">
            <v>3.75</v>
          </cell>
          <cell r="P326">
            <v>127800</v>
          </cell>
          <cell r="Q326">
            <v>1460</v>
          </cell>
          <cell r="R326">
            <v>530</v>
          </cell>
          <cell r="S326">
            <v>680</v>
          </cell>
          <cell r="T326">
            <v>5.625</v>
          </cell>
          <cell r="U326">
            <v>174900</v>
          </cell>
          <cell r="V326">
            <v>2090</v>
          </cell>
          <cell r="W326">
            <v>900</v>
          </cell>
          <cell r="X326">
            <v>970</v>
          </cell>
          <cell r="Y326">
            <v>8.1999999999999993</v>
          </cell>
          <cell r="Z326">
            <v>231100</v>
          </cell>
          <cell r="AA326">
            <v>2840</v>
          </cell>
          <cell r="AB326">
            <v>1520</v>
          </cell>
          <cell r="AC326">
            <v>1290</v>
          </cell>
          <cell r="AD326">
            <v>5600</v>
          </cell>
          <cell r="AO326" t="str">
            <v>180008</v>
          </cell>
          <cell r="AP326">
            <v>28</v>
          </cell>
          <cell r="AQ326">
            <v>12.2</v>
          </cell>
          <cell r="AR326">
            <v>1.5</v>
          </cell>
          <cell r="AT326">
            <v>2.25</v>
          </cell>
          <cell r="AU326">
            <v>0.75</v>
          </cell>
          <cell r="AV326">
            <v>0.5</v>
          </cell>
          <cell r="AW326">
            <v>0.187</v>
          </cell>
          <cell r="AX326">
            <v>1149</v>
          </cell>
          <cell r="AY326" t="str">
            <v>900</v>
          </cell>
          <cell r="AZ326" t="str">
            <v>406</v>
          </cell>
          <cell r="BA326" t="str">
            <v>426</v>
          </cell>
          <cell r="BB326">
            <v>0.375</v>
          </cell>
          <cell r="BC326">
            <v>2159</v>
          </cell>
          <cell r="BD326" t="str">
            <v>1729</v>
          </cell>
          <cell r="BE326" t="str">
            <v>883</v>
          </cell>
          <cell r="BF326" t="str">
            <v>812</v>
          </cell>
          <cell r="BG326">
            <v>0.56200000000000006</v>
          </cell>
          <cell r="BH326">
            <v>3077</v>
          </cell>
          <cell r="BI326" t="str">
            <v>2488</v>
          </cell>
          <cell r="BJ326" t="str">
            <v>1431</v>
          </cell>
          <cell r="BK326" t="str">
            <v>1157</v>
          </cell>
          <cell r="BL326">
            <v>0.75</v>
          </cell>
          <cell r="BM326">
            <v>3949</v>
          </cell>
          <cell r="BN326" t="str">
            <v>3176</v>
          </cell>
          <cell r="BO326" t="str">
            <v>2049</v>
          </cell>
          <cell r="BP326" t="str">
            <v>1462</v>
          </cell>
          <cell r="BQ326">
            <v>5.8719999999999999</v>
          </cell>
        </row>
        <row r="327">
          <cell r="B327" t="str">
            <v>190079</v>
          </cell>
          <cell r="C327">
            <v>300</v>
          </cell>
          <cell r="D327">
            <v>127</v>
          </cell>
          <cell r="E327">
            <v>14</v>
          </cell>
          <cell r="F327">
            <v>13.3</v>
          </cell>
          <cell r="G327">
            <v>21</v>
          </cell>
          <cell r="H327">
            <v>7</v>
          </cell>
          <cell r="I327">
            <v>0.5</v>
          </cell>
          <cell r="J327">
            <v>1.75</v>
          </cell>
          <cell r="K327">
            <v>78300</v>
          </cell>
          <cell r="L327">
            <v>740</v>
          </cell>
          <cell r="M327">
            <v>270</v>
          </cell>
          <cell r="N327">
            <v>340</v>
          </cell>
          <cell r="O327">
            <v>3.5</v>
          </cell>
          <cell r="P327">
            <v>144200</v>
          </cell>
          <cell r="Q327">
            <v>1410</v>
          </cell>
          <cell r="R327">
            <v>600</v>
          </cell>
          <cell r="S327">
            <v>660</v>
          </cell>
          <cell r="T327">
            <v>5.25</v>
          </cell>
          <cell r="U327">
            <v>201400</v>
          </cell>
          <cell r="V327">
            <v>2030</v>
          </cell>
          <cell r="W327">
            <v>980</v>
          </cell>
          <cell r="X327">
            <v>930</v>
          </cell>
          <cell r="Y327">
            <v>7.7</v>
          </cell>
          <cell r="Z327">
            <v>273700</v>
          </cell>
          <cell r="AA327">
            <v>2790</v>
          </cell>
          <cell r="AB327">
            <v>1630</v>
          </cell>
          <cell r="AC327">
            <v>1260</v>
          </cell>
          <cell r="AD327">
            <v>6060</v>
          </cell>
          <cell r="AO327" t="str">
            <v>170072</v>
          </cell>
          <cell r="AP327">
            <v>25</v>
          </cell>
          <cell r="AQ327">
            <v>12.2</v>
          </cell>
          <cell r="AR327">
            <v>0.7</v>
          </cell>
          <cell r="AT327">
            <v>1.6</v>
          </cell>
          <cell r="AU327">
            <v>0.9</v>
          </cell>
          <cell r="AV327">
            <v>1.2849999999999999</v>
          </cell>
          <cell r="AW327">
            <v>0.22500000000000001</v>
          </cell>
          <cell r="AX327">
            <v>331.2</v>
          </cell>
          <cell r="AY327" t="str">
            <v>902</v>
          </cell>
          <cell r="AZ327" t="str">
            <v>4</v>
          </cell>
          <cell r="BA327" t="str">
            <v>499</v>
          </cell>
          <cell r="BB327">
            <v>0.45</v>
          </cell>
          <cell r="BC327">
            <v>514.6</v>
          </cell>
          <cell r="BD327" t="str">
            <v>1675</v>
          </cell>
          <cell r="BE327" t="str">
            <v>136</v>
          </cell>
          <cell r="BF327" t="str">
            <v>919</v>
          </cell>
          <cell r="BG327">
            <v>0.67500000000000004</v>
          </cell>
          <cell r="BH327">
            <v>599.6</v>
          </cell>
          <cell r="BI327" t="str">
            <v>2320</v>
          </cell>
          <cell r="BJ327" t="str">
            <v>396</v>
          </cell>
          <cell r="BK327" t="str">
            <v>1259</v>
          </cell>
          <cell r="BL327">
            <v>0.9</v>
          </cell>
          <cell r="BM327">
            <v>635.4</v>
          </cell>
          <cell r="BN327" t="str">
            <v>2837</v>
          </cell>
          <cell r="BO327" t="str">
            <v>785</v>
          </cell>
          <cell r="BP327" t="str">
            <v>1519</v>
          </cell>
          <cell r="BQ327">
            <v>2.0550000000000002</v>
          </cell>
        </row>
        <row r="328">
          <cell r="B328" t="str">
            <v>190080</v>
          </cell>
          <cell r="C328">
            <v>300</v>
          </cell>
          <cell r="D328">
            <v>127</v>
          </cell>
          <cell r="E328">
            <v>15.3</v>
          </cell>
          <cell r="G328">
            <v>22.8</v>
          </cell>
          <cell r="H328">
            <v>7.5</v>
          </cell>
          <cell r="I328">
            <v>0.49</v>
          </cell>
          <cell r="J328">
            <v>1.875</v>
          </cell>
          <cell r="K328">
            <v>104600</v>
          </cell>
          <cell r="L328">
            <v>800</v>
          </cell>
          <cell r="M328">
            <v>370</v>
          </cell>
          <cell r="N328">
            <v>370</v>
          </cell>
          <cell r="O328">
            <v>3.75</v>
          </cell>
          <cell r="P328">
            <v>197000</v>
          </cell>
          <cell r="Q328">
            <v>1540</v>
          </cell>
          <cell r="R328">
            <v>800</v>
          </cell>
          <cell r="S328">
            <v>700</v>
          </cell>
          <cell r="T328">
            <v>5.625</v>
          </cell>
          <cell r="U328">
            <v>281200</v>
          </cell>
          <cell r="V328">
            <v>2210</v>
          </cell>
          <cell r="W328">
            <v>1290</v>
          </cell>
          <cell r="X328">
            <v>1000</v>
          </cell>
          <cell r="Y328">
            <v>7.5</v>
          </cell>
          <cell r="Z328">
            <v>361400</v>
          </cell>
          <cell r="AA328">
            <v>2830</v>
          </cell>
          <cell r="AB328">
            <v>1840</v>
          </cell>
          <cell r="AC328">
            <v>1270</v>
          </cell>
          <cell r="AD328">
            <v>6970</v>
          </cell>
          <cell r="AO328" t="str">
            <v>170073</v>
          </cell>
          <cell r="AP328">
            <v>25</v>
          </cell>
          <cell r="AQ328">
            <v>12.2</v>
          </cell>
          <cell r="AR328">
            <v>0.9</v>
          </cell>
          <cell r="AT328">
            <v>1.6</v>
          </cell>
          <cell r="AU328">
            <v>0.7</v>
          </cell>
          <cell r="AV328">
            <v>0.77700000000000002</v>
          </cell>
          <cell r="AW328">
            <v>0.17499999999999999</v>
          </cell>
          <cell r="AX328">
            <v>366.8</v>
          </cell>
          <cell r="AY328" t="str">
            <v>724</v>
          </cell>
          <cell r="AZ328" t="str">
            <v>181</v>
          </cell>
          <cell r="BA328" t="str">
            <v>389</v>
          </cell>
          <cell r="BB328">
            <v>0.35</v>
          </cell>
          <cell r="BC328">
            <v>644.29999999999995</v>
          </cell>
          <cell r="BD328" t="str">
            <v>1371</v>
          </cell>
          <cell r="BE328" t="str">
            <v>440</v>
          </cell>
          <cell r="BF328" t="str">
            <v>730</v>
          </cell>
          <cell r="BG328">
            <v>0.52500000000000002</v>
          </cell>
          <cell r="BH328">
            <v>862.3</v>
          </cell>
          <cell r="BI328" t="str">
            <v>1940</v>
          </cell>
          <cell r="BJ328" t="str">
            <v>776</v>
          </cell>
          <cell r="BK328" t="str">
            <v>1023</v>
          </cell>
          <cell r="BL328">
            <v>0.7</v>
          </cell>
          <cell r="BM328">
            <v>1050</v>
          </cell>
          <cell r="BN328" t="str">
            <v>2432</v>
          </cell>
          <cell r="BO328" t="str">
            <v>1190</v>
          </cell>
          <cell r="BP328" t="str">
            <v>1268</v>
          </cell>
          <cell r="BQ328">
            <v>2.6419999999999999</v>
          </cell>
        </row>
        <row r="329">
          <cell r="B329" t="str">
            <v>190081</v>
          </cell>
          <cell r="C329">
            <v>300</v>
          </cell>
          <cell r="D329">
            <v>127</v>
          </cell>
          <cell r="E329">
            <v>16</v>
          </cell>
          <cell r="F329">
            <v>15.2</v>
          </cell>
          <cell r="G329">
            <v>24.3</v>
          </cell>
          <cell r="H329">
            <v>8.3000000000000007</v>
          </cell>
          <cell r="I329">
            <v>0.51900000000000002</v>
          </cell>
          <cell r="J329">
            <v>2.0750000000000002</v>
          </cell>
          <cell r="K329">
            <v>140200</v>
          </cell>
          <cell r="L329">
            <v>1010</v>
          </cell>
          <cell r="M329">
            <v>350</v>
          </cell>
          <cell r="N329">
            <v>470</v>
          </cell>
          <cell r="O329">
            <v>4.1500000000000004</v>
          </cell>
          <cell r="P329">
            <v>257000</v>
          </cell>
          <cell r="Q329">
            <v>1930</v>
          </cell>
          <cell r="R329">
            <v>790</v>
          </cell>
          <cell r="S329">
            <v>900</v>
          </cell>
          <cell r="T329">
            <v>6.2249999999999996</v>
          </cell>
          <cell r="U329">
            <v>357400</v>
          </cell>
          <cell r="V329">
            <v>2770</v>
          </cell>
          <cell r="W329">
            <v>1310</v>
          </cell>
          <cell r="X329">
            <v>1270</v>
          </cell>
          <cell r="Y329">
            <v>9.1</v>
          </cell>
          <cell r="Z329">
            <v>482200</v>
          </cell>
          <cell r="AA329">
            <v>3790</v>
          </cell>
          <cell r="AB329">
            <v>2170</v>
          </cell>
          <cell r="AC329">
            <v>1720</v>
          </cell>
          <cell r="AD329">
            <v>6920</v>
          </cell>
          <cell r="AO329" t="str">
            <v>180004</v>
          </cell>
          <cell r="AP329">
            <v>25</v>
          </cell>
          <cell r="AQ329">
            <v>12.2</v>
          </cell>
          <cell r="AR329">
            <v>1.5</v>
          </cell>
          <cell r="AT329">
            <v>2.0499999999999998</v>
          </cell>
          <cell r="AU329">
            <v>0.55000000000000004</v>
          </cell>
          <cell r="AV329">
            <v>0.36599999999999999</v>
          </cell>
          <cell r="AW329">
            <v>0.13700000000000001</v>
          </cell>
          <cell r="AX329">
            <v>1040</v>
          </cell>
          <cell r="AY329" t="str">
            <v>761</v>
          </cell>
          <cell r="AZ329" t="str">
            <v>425</v>
          </cell>
          <cell r="BA329" t="str">
            <v>393</v>
          </cell>
          <cell r="BB329">
            <v>0.27500000000000002</v>
          </cell>
          <cell r="BC329">
            <v>2007</v>
          </cell>
          <cell r="BD329" t="str">
            <v>1473</v>
          </cell>
          <cell r="BE329" t="str">
            <v>898</v>
          </cell>
          <cell r="BF329" t="str">
            <v>757</v>
          </cell>
          <cell r="BG329">
            <v>0.41199999999999998</v>
          </cell>
          <cell r="BH329">
            <v>2926</v>
          </cell>
          <cell r="BI329" t="str">
            <v>2138</v>
          </cell>
          <cell r="BJ329" t="str">
            <v>1419</v>
          </cell>
          <cell r="BK329" t="str">
            <v>1091</v>
          </cell>
          <cell r="BL329">
            <v>0.55000000000000004</v>
          </cell>
          <cell r="BM329">
            <v>3821</v>
          </cell>
          <cell r="BN329" t="str">
            <v>2755</v>
          </cell>
          <cell r="BO329" t="str">
            <v>1988</v>
          </cell>
          <cell r="BP329" t="str">
            <v>1395</v>
          </cell>
          <cell r="BQ329">
            <v>4.4029999999999996</v>
          </cell>
        </row>
        <row r="330">
          <cell r="B330" t="str">
            <v>190082</v>
          </cell>
          <cell r="C330">
            <v>300</v>
          </cell>
          <cell r="D330">
            <v>127</v>
          </cell>
          <cell r="E330">
            <v>17</v>
          </cell>
          <cell r="F330">
            <v>16.100000000000001</v>
          </cell>
          <cell r="G330">
            <v>23.8</v>
          </cell>
          <cell r="H330">
            <v>6.8</v>
          </cell>
          <cell r="I330">
            <v>0.4</v>
          </cell>
          <cell r="J330">
            <v>1.7</v>
          </cell>
          <cell r="K330">
            <v>128400</v>
          </cell>
          <cell r="L330">
            <v>830</v>
          </cell>
          <cell r="M330">
            <v>360</v>
          </cell>
          <cell r="N330">
            <v>380</v>
          </cell>
          <cell r="O330">
            <v>3.4</v>
          </cell>
          <cell r="P330">
            <v>242200</v>
          </cell>
          <cell r="Q330">
            <v>1600</v>
          </cell>
          <cell r="R330">
            <v>780</v>
          </cell>
          <cell r="S330">
            <v>730</v>
          </cell>
          <cell r="T330">
            <v>5.0999999999999996</v>
          </cell>
          <cell r="U330">
            <v>345500</v>
          </cell>
          <cell r="V330">
            <v>2310</v>
          </cell>
          <cell r="W330">
            <v>1260</v>
          </cell>
          <cell r="X330">
            <v>1050</v>
          </cell>
          <cell r="Y330">
            <v>7.7</v>
          </cell>
          <cell r="Z330">
            <v>492600</v>
          </cell>
          <cell r="AA330">
            <v>3280</v>
          </cell>
          <cell r="AB330">
            <v>2100</v>
          </cell>
          <cell r="AC330">
            <v>1470</v>
          </cell>
          <cell r="AD330">
            <v>7330</v>
          </cell>
          <cell r="AO330" t="str">
            <v>170072</v>
          </cell>
          <cell r="AP330">
            <v>23</v>
          </cell>
          <cell r="AQ330">
            <v>12.2</v>
          </cell>
          <cell r="AR330">
            <v>1</v>
          </cell>
          <cell r="AT330">
            <v>1.6</v>
          </cell>
          <cell r="AU330">
            <v>0.6</v>
          </cell>
          <cell r="AV330">
            <v>0.6</v>
          </cell>
          <cell r="AW330">
            <v>0.15</v>
          </cell>
          <cell r="AX330">
            <v>474.7</v>
          </cell>
          <cell r="AY330" t="str">
            <v>753</v>
          </cell>
          <cell r="AZ330" t="str">
            <v>271</v>
          </cell>
          <cell r="BA330" t="str">
            <v>429</v>
          </cell>
          <cell r="BB330">
            <v>0.3</v>
          </cell>
          <cell r="BC330">
            <v>871.7</v>
          </cell>
          <cell r="BD330" t="str">
            <v>1436</v>
          </cell>
          <cell r="BE330" t="str">
            <v>612</v>
          </cell>
          <cell r="BF330" t="str">
            <v>813</v>
          </cell>
          <cell r="BG330">
            <v>0.45</v>
          </cell>
          <cell r="BH330">
            <v>1217</v>
          </cell>
          <cell r="BI330" t="str">
            <v>2052</v>
          </cell>
          <cell r="BJ330" t="str">
            <v>1020</v>
          </cell>
          <cell r="BK330" t="str">
            <v>1152</v>
          </cell>
          <cell r="BL330">
            <v>0.6</v>
          </cell>
          <cell r="BM330">
            <v>1536</v>
          </cell>
          <cell r="BN330" t="str">
            <v>2598</v>
          </cell>
          <cell r="BO330" t="str">
            <v>1498</v>
          </cell>
          <cell r="BP330" t="str">
            <v>1446</v>
          </cell>
          <cell r="BQ330">
            <v>2.343</v>
          </cell>
        </row>
        <row r="331">
          <cell r="B331" t="str">
            <v>190083</v>
          </cell>
          <cell r="C331">
            <v>300</v>
          </cell>
          <cell r="D331">
            <v>127</v>
          </cell>
          <cell r="E331">
            <v>17.399999999999999</v>
          </cell>
          <cell r="F331">
            <v>16.45</v>
          </cell>
          <cell r="G331">
            <v>22.65</v>
          </cell>
          <cell r="H331">
            <v>5.25</v>
          </cell>
          <cell r="I331">
            <v>0.30199999999999999</v>
          </cell>
          <cell r="J331">
            <v>1.3129999999999999</v>
          </cell>
          <cell r="K331">
            <v>101100</v>
          </cell>
          <cell r="L331">
            <v>620</v>
          </cell>
          <cell r="M331">
            <v>320</v>
          </cell>
          <cell r="N331">
            <v>280</v>
          </cell>
          <cell r="O331">
            <v>2.625</v>
          </cell>
          <cell r="P331">
            <v>194800</v>
          </cell>
          <cell r="Q331">
            <v>1200</v>
          </cell>
          <cell r="R331">
            <v>690</v>
          </cell>
          <cell r="S331">
            <v>550</v>
          </cell>
          <cell r="T331">
            <v>3.9380000000000002</v>
          </cell>
          <cell r="U331">
            <v>283000</v>
          </cell>
          <cell r="V331">
            <v>1750</v>
          </cell>
          <cell r="W331">
            <v>1080</v>
          </cell>
          <cell r="X331">
            <v>790</v>
          </cell>
          <cell r="Y331">
            <v>6.2</v>
          </cell>
          <cell r="Z331">
            <v>428200</v>
          </cell>
          <cell r="AA331">
            <v>2620</v>
          </cell>
          <cell r="AB331">
            <v>1840</v>
          </cell>
          <cell r="AC331">
            <v>1160</v>
          </cell>
          <cell r="AD331">
            <v>7490</v>
          </cell>
          <cell r="AO331" t="str">
            <v>180002</v>
          </cell>
          <cell r="AP331">
            <v>23</v>
          </cell>
          <cell r="AQ331">
            <v>12.2</v>
          </cell>
          <cell r="AR331">
            <v>1.25</v>
          </cell>
          <cell r="AT331">
            <v>1.85</v>
          </cell>
          <cell r="AU331">
            <v>0.6</v>
          </cell>
          <cell r="AV331">
            <v>0.48</v>
          </cell>
          <cell r="AW331">
            <v>0.15</v>
          </cell>
          <cell r="AX331">
            <v>863.4</v>
          </cell>
          <cell r="AY331" t="str">
            <v>881</v>
          </cell>
          <cell r="AZ331" t="str">
            <v>399</v>
          </cell>
          <cell r="BA331" t="str">
            <v>497</v>
          </cell>
          <cell r="BB331">
            <v>0.3</v>
          </cell>
          <cell r="BC331">
            <v>1630</v>
          </cell>
          <cell r="BD331" t="str">
            <v>1692</v>
          </cell>
          <cell r="BE331" t="str">
            <v>868</v>
          </cell>
          <cell r="BF331" t="str">
            <v>949</v>
          </cell>
          <cell r="BG331">
            <v>0.45</v>
          </cell>
          <cell r="BH331">
            <v>2331</v>
          </cell>
          <cell r="BI331" t="str">
            <v>2436</v>
          </cell>
          <cell r="BJ331" t="str">
            <v>1404</v>
          </cell>
          <cell r="BK331" t="str">
            <v>1356</v>
          </cell>
          <cell r="BL331">
            <v>0.6</v>
          </cell>
          <cell r="BM331">
            <v>3000</v>
          </cell>
          <cell r="BN331" t="str">
            <v>3110</v>
          </cell>
          <cell r="BO331" t="str">
            <v>2010</v>
          </cell>
          <cell r="BP331" t="str">
            <v>1718</v>
          </cell>
          <cell r="BQ331">
            <v>2.9289999999999998</v>
          </cell>
        </row>
        <row r="332">
          <cell r="B332" t="str">
            <v>190084</v>
          </cell>
          <cell r="C332">
            <v>300</v>
          </cell>
          <cell r="D332">
            <v>152</v>
          </cell>
          <cell r="E332">
            <v>8.5</v>
          </cell>
          <cell r="F332">
            <v>8.25</v>
          </cell>
          <cell r="G332">
            <v>16.8</v>
          </cell>
          <cell r="H332">
            <v>8.3000000000000007</v>
          </cell>
          <cell r="I332">
            <v>0.97599999999999998</v>
          </cell>
          <cell r="J332">
            <v>2.0750000000000002</v>
          </cell>
          <cell r="K332">
            <v>31300</v>
          </cell>
          <cell r="L332">
            <v>640</v>
          </cell>
          <cell r="M332">
            <v>60</v>
          </cell>
          <cell r="N332">
            <v>360</v>
          </cell>
          <cell r="O332">
            <v>4.1500000000000004</v>
          </cell>
          <cell r="P332">
            <v>51500</v>
          </cell>
          <cell r="Q332">
            <v>1200</v>
          </cell>
          <cell r="R332">
            <v>200</v>
          </cell>
          <cell r="S332">
            <v>670</v>
          </cell>
          <cell r="T332">
            <v>6.2249999999999996</v>
          </cell>
          <cell r="U332">
            <v>64100</v>
          </cell>
          <cell r="V332">
            <v>1680</v>
          </cell>
          <cell r="W332">
            <v>420</v>
          </cell>
          <cell r="X332">
            <v>930</v>
          </cell>
          <cell r="Y332">
            <v>8.5500000000000007</v>
          </cell>
          <cell r="Z332">
            <v>73700</v>
          </cell>
          <cell r="AA332">
            <v>2130</v>
          </cell>
          <cell r="AB332">
            <v>760</v>
          </cell>
          <cell r="AC332">
            <v>1160</v>
          </cell>
          <cell r="AD332">
            <v>3400</v>
          </cell>
          <cell r="AO332" t="str">
            <v>180003</v>
          </cell>
          <cell r="AP332">
            <v>23</v>
          </cell>
          <cell r="AQ332">
            <v>12.2</v>
          </cell>
          <cell r="AR332">
            <v>1.5</v>
          </cell>
          <cell r="AT332">
            <v>2.1</v>
          </cell>
          <cell r="AU332">
            <v>0.6</v>
          </cell>
          <cell r="AV332">
            <v>0.4</v>
          </cell>
          <cell r="AW332">
            <v>0.15</v>
          </cell>
          <cell r="AX332">
            <v>1432</v>
          </cell>
          <cell r="AY332" t="str">
            <v>1009</v>
          </cell>
          <cell r="AZ332" t="str">
            <v>527</v>
          </cell>
          <cell r="BA332" t="str">
            <v>565</v>
          </cell>
          <cell r="BB332">
            <v>0.3</v>
          </cell>
          <cell r="BC332">
            <v>2748</v>
          </cell>
          <cell r="BD332" t="str">
            <v>1948</v>
          </cell>
          <cell r="BE332" t="str">
            <v>1124</v>
          </cell>
          <cell r="BF332" t="str">
            <v>1085</v>
          </cell>
          <cell r="BG332">
            <v>0.45</v>
          </cell>
          <cell r="BH332">
            <v>3986</v>
          </cell>
          <cell r="BI332" t="str">
            <v>2820</v>
          </cell>
          <cell r="BJ332" t="str">
            <v>1788</v>
          </cell>
          <cell r="BK332" t="str">
            <v>1560</v>
          </cell>
          <cell r="BL332">
            <v>0.6</v>
          </cell>
          <cell r="BM332">
            <v>5184</v>
          </cell>
          <cell r="BN332" t="str">
            <v>3622</v>
          </cell>
          <cell r="BO332" t="str">
            <v>2522</v>
          </cell>
          <cell r="BP332" t="str">
            <v>1990</v>
          </cell>
          <cell r="BQ332">
            <v>3.5139999999999998</v>
          </cell>
        </row>
        <row r="333">
          <cell r="B333" t="str">
            <v>190085</v>
          </cell>
          <cell r="C333">
            <v>300</v>
          </cell>
          <cell r="D333">
            <v>152</v>
          </cell>
          <cell r="E333">
            <v>10</v>
          </cell>
          <cell r="F333">
            <v>9.4</v>
          </cell>
          <cell r="G333">
            <v>20</v>
          </cell>
          <cell r="H333">
            <v>10</v>
          </cell>
          <cell r="I333">
            <v>1</v>
          </cell>
          <cell r="J333">
            <v>2.5</v>
          </cell>
          <cell r="K333">
            <v>64900</v>
          </cell>
          <cell r="L333">
            <v>950</v>
          </cell>
          <cell r="M333">
            <v>40</v>
          </cell>
          <cell r="N333">
            <v>540</v>
          </cell>
          <cell r="O333">
            <v>5</v>
          </cell>
          <cell r="P333">
            <v>104500</v>
          </cell>
          <cell r="Q333">
            <v>1780</v>
          </cell>
          <cell r="R333">
            <v>190</v>
          </cell>
          <cell r="S333">
            <v>1000</v>
          </cell>
          <cell r="T333">
            <v>7.5</v>
          </cell>
          <cell r="U333">
            <v>126600</v>
          </cell>
          <cell r="V333">
            <v>2480</v>
          </cell>
          <cell r="W333">
            <v>470</v>
          </cell>
          <cell r="X333">
            <v>1390</v>
          </cell>
          <cell r="Y333">
            <v>10.6</v>
          </cell>
          <cell r="Z333">
            <v>141500</v>
          </cell>
          <cell r="AA333">
            <v>3180</v>
          </cell>
          <cell r="AB333">
            <v>990</v>
          </cell>
          <cell r="AC333">
            <v>1750</v>
          </cell>
          <cell r="AD333">
            <v>3880</v>
          </cell>
          <cell r="AO333" t="str">
            <v>170064</v>
          </cell>
          <cell r="AP333">
            <v>22.5</v>
          </cell>
          <cell r="AQ333">
            <v>11.2</v>
          </cell>
          <cell r="AR333">
            <v>0.6</v>
          </cell>
          <cell r="AT333">
            <v>1.4</v>
          </cell>
          <cell r="AU333">
            <v>0.8</v>
          </cell>
          <cell r="AV333">
            <v>1.33</v>
          </cell>
          <cell r="AW333">
            <v>0.2</v>
          </cell>
          <cell r="AX333">
            <v>240.4</v>
          </cell>
          <cell r="AY333" t="str">
            <v>865</v>
          </cell>
          <cell r="AZ333" t="str">
            <v>-14</v>
          </cell>
          <cell r="BA333" t="str">
            <v>488</v>
          </cell>
          <cell r="BB333">
            <v>0.4</v>
          </cell>
          <cell r="BC333">
            <v>369.9</v>
          </cell>
          <cell r="BD333" t="str">
            <v>1605</v>
          </cell>
          <cell r="BE333" t="str">
            <v>98</v>
          </cell>
          <cell r="BF333" t="str">
            <v>897</v>
          </cell>
          <cell r="BG333">
            <v>0.6</v>
          </cell>
          <cell r="BH333">
            <v>425.4</v>
          </cell>
          <cell r="BI333" t="str">
            <v>2219</v>
          </cell>
          <cell r="BJ333" t="str">
            <v>336</v>
          </cell>
          <cell r="BK333" t="str">
            <v>1227</v>
          </cell>
          <cell r="BL333">
            <v>0.8</v>
          </cell>
          <cell r="BM333">
            <v>443.9</v>
          </cell>
          <cell r="BN333" t="str">
            <v>2708</v>
          </cell>
          <cell r="BO333" t="str">
            <v>699</v>
          </cell>
          <cell r="BP333" t="str">
            <v>1478</v>
          </cell>
          <cell r="BQ333">
            <v>1.409</v>
          </cell>
        </row>
        <row r="334">
          <cell r="B334" t="str">
            <v>190086</v>
          </cell>
          <cell r="C334">
            <v>300</v>
          </cell>
          <cell r="D334">
            <v>152</v>
          </cell>
          <cell r="E334">
            <v>12</v>
          </cell>
          <cell r="F334">
            <v>11.3</v>
          </cell>
          <cell r="G334">
            <v>21</v>
          </cell>
          <cell r="H334">
            <v>9</v>
          </cell>
          <cell r="I334">
            <v>0.75</v>
          </cell>
          <cell r="J334">
            <v>2.25</v>
          </cell>
          <cell r="K334">
            <v>82800</v>
          </cell>
          <cell r="L334">
            <v>920</v>
          </cell>
          <cell r="M334">
            <v>150</v>
          </cell>
          <cell r="N334">
            <v>520</v>
          </cell>
          <cell r="O334">
            <v>4.5</v>
          </cell>
          <cell r="P334">
            <v>142200</v>
          </cell>
          <cell r="Q334">
            <v>1740</v>
          </cell>
          <cell r="R334">
            <v>410</v>
          </cell>
          <cell r="S334">
            <v>970</v>
          </cell>
          <cell r="T334">
            <v>6.75</v>
          </cell>
          <cell r="U334">
            <v>185300</v>
          </cell>
          <cell r="V334">
            <v>2460</v>
          </cell>
          <cell r="W334">
            <v>760</v>
          </cell>
          <cell r="X334">
            <v>1350</v>
          </cell>
          <cell r="Y334">
            <v>9.6999999999999993</v>
          </cell>
          <cell r="Z334">
            <v>228900</v>
          </cell>
          <cell r="AA334">
            <v>3250</v>
          </cell>
          <cell r="AB334">
            <v>1380</v>
          </cell>
          <cell r="AC334">
            <v>1770</v>
          </cell>
          <cell r="AD334">
            <v>4660</v>
          </cell>
          <cell r="AO334" t="str">
            <v>170065</v>
          </cell>
          <cell r="AP334">
            <v>22.5</v>
          </cell>
          <cell r="AQ334">
            <v>11.2</v>
          </cell>
          <cell r="AR334">
            <v>0.8</v>
          </cell>
          <cell r="AT334">
            <v>1.45</v>
          </cell>
          <cell r="AU334">
            <v>0.65</v>
          </cell>
          <cell r="AV334">
            <v>0.81200000000000006</v>
          </cell>
          <cell r="AW334">
            <v>0.16200000000000001</v>
          </cell>
          <cell r="AX334">
            <v>306.3</v>
          </cell>
          <cell r="AY334" t="str">
            <v>751</v>
          </cell>
          <cell r="AZ334" t="str">
            <v>171</v>
          </cell>
          <cell r="BA334" t="str">
            <v>412</v>
          </cell>
          <cell r="BB334">
            <v>0.32500000000000001</v>
          </cell>
          <cell r="BC334">
            <v>533.4</v>
          </cell>
          <cell r="BD334" t="str">
            <v>1420</v>
          </cell>
          <cell r="BE334" t="str">
            <v>425</v>
          </cell>
          <cell r="BF334" t="str">
            <v>771</v>
          </cell>
          <cell r="BG334">
            <v>0.48699999999999999</v>
          </cell>
          <cell r="BH334">
            <v>707.4</v>
          </cell>
          <cell r="BI334" t="str">
            <v>2006</v>
          </cell>
          <cell r="BJ334" t="str">
            <v>762</v>
          </cell>
          <cell r="BK334" t="str">
            <v>1079</v>
          </cell>
          <cell r="BL334">
            <v>0.65</v>
          </cell>
          <cell r="BM334">
            <v>855.1</v>
          </cell>
          <cell r="BN334" t="str">
            <v>2508</v>
          </cell>
          <cell r="BO334" t="str">
            <v>1182</v>
          </cell>
          <cell r="BP334" t="str">
            <v>1335</v>
          </cell>
          <cell r="BQ334">
            <v>1.8779999999999999</v>
          </cell>
        </row>
        <row r="335">
          <cell r="B335" t="str">
            <v>190087</v>
          </cell>
          <cell r="C335">
            <v>300</v>
          </cell>
          <cell r="D335">
            <v>152</v>
          </cell>
          <cell r="E335">
            <v>13</v>
          </cell>
          <cell r="F335">
            <v>12.2</v>
          </cell>
          <cell r="G335">
            <v>22</v>
          </cell>
          <cell r="H335">
            <v>9</v>
          </cell>
          <cell r="I335">
            <v>0.69199999999999995</v>
          </cell>
          <cell r="J335">
            <v>2.25</v>
          </cell>
          <cell r="K335">
            <v>101200</v>
          </cell>
          <cell r="L335">
            <v>970</v>
          </cell>
          <cell r="M335">
            <v>190</v>
          </cell>
          <cell r="N335">
            <v>540</v>
          </cell>
          <cell r="O335">
            <v>4.5</v>
          </cell>
          <cell r="P335">
            <v>176200</v>
          </cell>
          <cell r="Q335">
            <v>1850</v>
          </cell>
          <cell r="R335">
            <v>480</v>
          </cell>
          <cell r="S335">
            <v>1020</v>
          </cell>
          <cell r="T335">
            <v>6.75</v>
          </cell>
          <cell r="U335">
            <v>232800</v>
          </cell>
          <cell r="V335">
            <v>2620</v>
          </cell>
          <cell r="W335">
            <v>880</v>
          </cell>
          <cell r="X335">
            <v>1440</v>
          </cell>
          <cell r="Y335">
            <v>9.8000000000000007</v>
          </cell>
          <cell r="Z335">
            <v>294200</v>
          </cell>
          <cell r="AA335">
            <v>3500</v>
          </cell>
          <cell r="AB335">
            <v>1580</v>
          </cell>
          <cell r="AC335">
            <v>1900</v>
          </cell>
          <cell r="AD335">
            <v>5030</v>
          </cell>
          <cell r="AO335" t="str">
            <v>170066</v>
          </cell>
          <cell r="AP335">
            <v>22.5</v>
          </cell>
          <cell r="AQ335">
            <v>11.2</v>
          </cell>
          <cell r="AR335">
            <v>1.25</v>
          </cell>
          <cell r="AT335">
            <v>1.75</v>
          </cell>
          <cell r="AU335">
            <v>0.5</v>
          </cell>
          <cell r="AV335">
            <v>0.4</v>
          </cell>
          <cell r="AW335">
            <v>0.125</v>
          </cell>
          <cell r="AX335">
            <v>693.1</v>
          </cell>
          <cell r="AY335" t="str">
            <v>726</v>
          </cell>
          <cell r="AZ335" t="str">
            <v>383</v>
          </cell>
          <cell r="BA335" t="str">
            <v>384</v>
          </cell>
          <cell r="BB335">
            <v>0.25</v>
          </cell>
          <cell r="BC335">
            <v>1330</v>
          </cell>
          <cell r="BD335" t="str">
            <v>1403</v>
          </cell>
          <cell r="BE335" t="str">
            <v>815</v>
          </cell>
          <cell r="BF335" t="str">
            <v>737</v>
          </cell>
          <cell r="BG335">
            <v>0.375</v>
          </cell>
          <cell r="BH335">
            <v>1929</v>
          </cell>
          <cell r="BI335" t="str">
            <v>2031</v>
          </cell>
          <cell r="BJ335" t="str">
            <v>1296</v>
          </cell>
          <cell r="BK335" t="str">
            <v>1059</v>
          </cell>
          <cell r="BL335">
            <v>0.5</v>
          </cell>
          <cell r="BM335">
            <v>2509</v>
          </cell>
          <cell r="BN335" t="str">
            <v>2610</v>
          </cell>
          <cell r="BO335" t="str">
            <v>1825</v>
          </cell>
          <cell r="BP335" t="str">
            <v>1350</v>
          </cell>
          <cell r="BQ335">
            <v>2.9350000000000001</v>
          </cell>
        </row>
        <row r="336">
          <cell r="B336" t="str">
            <v>190088</v>
          </cell>
          <cell r="C336">
            <v>300</v>
          </cell>
          <cell r="D336">
            <v>152</v>
          </cell>
          <cell r="E336">
            <v>14</v>
          </cell>
          <cell r="F336">
            <v>13.2</v>
          </cell>
          <cell r="G336">
            <v>22</v>
          </cell>
          <cell r="H336">
            <v>8</v>
          </cell>
          <cell r="I336">
            <v>0.57099999999999995</v>
          </cell>
          <cell r="J336">
            <v>2</v>
          </cell>
          <cell r="K336">
            <v>102500</v>
          </cell>
          <cell r="L336">
            <v>880</v>
          </cell>
          <cell r="M336">
            <v>250</v>
          </cell>
          <cell r="N336">
            <v>480</v>
          </cell>
          <cell r="O336">
            <v>4</v>
          </cell>
          <cell r="P336">
            <v>184700</v>
          </cell>
          <cell r="Q336">
            <v>1670</v>
          </cell>
          <cell r="R336">
            <v>580</v>
          </cell>
          <cell r="S336">
            <v>920</v>
          </cell>
          <cell r="T336">
            <v>6</v>
          </cell>
          <cell r="U336">
            <v>252700</v>
          </cell>
          <cell r="V336">
            <v>2380</v>
          </cell>
          <cell r="W336">
            <v>980</v>
          </cell>
          <cell r="X336">
            <v>1300</v>
          </cell>
          <cell r="Y336">
            <v>8.8000000000000007</v>
          </cell>
          <cell r="Z336">
            <v>335200</v>
          </cell>
          <cell r="AA336">
            <v>3250</v>
          </cell>
          <cell r="AB336">
            <v>1690</v>
          </cell>
          <cell r="AC336">
            <v>1750</v>
          </cell>
          <cell r="AD336">
            <v>5440</v>
          </cell>
          <cell r="AO336" t="str">
            <v>170074</v>
          </cell>
          <cell r="AP336">
            <v>28</v>
          </cell>
          <cell r="AQ336">
            <v>10.199999999999999</v>
          </cell>
          <cell r="AR336">
            <v>0.8</v>
          </cell>
          <cell r="AT336">
            <v>1.75</v>
          </cell>
          <cell r="AU336">
            <v>0.95</v>
          </cell>
          <cell r="AV336">
            <v>1.1870000000000001</v>
          </cell>
          <cell r="AW336">
            <v>0.23699999999999999</v>
          </cell>
          <cell r="AX336">
            <v>347.9</v>
          </cell>
          <cell r="AY336" t="str">
            <v>870</v>
          </cell>
          <cell r="AZ336" t="str">
            <v>62</v>
          </cell>
          <cell r="BA336" t="str">
            <v>375</v>
          </cell>
          <cell r="BB336">
            <v>0.47499999999999998</v>
          </cell>
          <cell r="BC336">
            <v>552.5</v>
          </cell>
          <cell r="BD336" t="str">
            <v>1624</v>
          </cell>
          <cell r="BE336" t="str">
            <v>239</v>
          </cell>
          <cell r="BF336" t="str">
            <v>692</v>
          </cell>
          <cell r="BG336">
            <v>0.71199999999999997</v>
          </cell>
          <cell r="BH336">
            <v>661.5</v>
          </cell>
          <cell r="BI336" t="str">
            <v>2264</v>
          </cell>
          <cell r="BJ336" t="str">
            <v>532</v>
          </cell>
          <cell r="BK336" t="str">
            <v>950</v>
          </cell>
          <cell r="BL336">
            <v>0.95</v>
          </cell>
          <cell r="BM336">
            <v>722.7</v>
          </cell>
          <cell r="BN336" t="str">
            <v>2787</v>
          </cell>
          <cell r="BO336" t="str">
            <v>940</v>
          </cell>
          <cell r="BP336" t="str">
            <v>1149</v>
          </cell>
          <cell r="BQ336">
            <v>3.3540000000000001</v>
          </cell>
        </row>
        <row r="337">
          <cell r="B337" t="str">
            <v>190089</v>
          </cell>
          <cell r="C337">
            <v>300</v>
          </cell>
          <cell r="D337">
            <v>152</v>
          </cell>
          <cell r="E337">
            <v>14.5</v>
          </cell>
          <cell r="F337">
            <v>13.6</v>
          </cell>
          <cell r="G337">
            <v>22</v>
          </cell>
          <cell r="H337">
            <v>7.5</v>
          </cell>
          <cell r="I337">
            <v>0.51700000000000002</v>
          </cell>
          <cell r="J337">
            <v>1.875</v>
          </cell>
          <cell r="K337">
            <v>103400</v>
          </cell>
          <cell r="L337">
            <v>830</v>
          </cell>
          <cell r="M337">
            <v>260</v>
          </cell>
          <cell r="N337">
            <v>460</v>
          </cell>
          <cell r="O337">
            <v>3.75</v>
          </cell>
          <cell r="P337">
            <v>188600</v>
          </cell>
          <cell r="Q337">
            <v>1590</v>
          </cell>
          <cell r="R337">
            <v>590</v>
          </cell>
          <cell r="S337">
            <v>870</v>
          </cell>
          <cell r="T337">
            <v>5.625</v>
          </cell>
          <cell r="U337">
            <v>260900</v>
          </cell>
          <cell r="V337">
            <v>2280</v>
          </cell>
          <cell r="W337">
            <v>1000</v>
          </cell>
          <cell r="X337">
            <v>1240</v>
          </cell>
          <cell r="Y337">
            <v>8.4</v>
          </cell>
          <cell r="Z337">
            <v>355300</v>
          </cell>
          <cell r="AA337">
            <v>3170</v>
          </cell>
          <cell r="AB337">
            <v>1730</v>
          </cell>
          <cell r="AC337">
            <v>1700</v>
          </cell>
          <cell r="AD337">
            <v>5610</v>
          </cell>
          <cell r="AO337" t="str">
            <v>170075</v>
          </cell>
          <cell r="AP337">
            <v>28</v>
          </cell>
          <cell r="AQ337">
            <v>10.199999999999999</v>
          </cell>
          <cell r="AR337">
            <v>1</v>
          </cell>
          <cell r="AT337">
            <v>2</v>
          </cell>
          <cell r="AU337">
            <v>1</v>
          </cell>
          <cell r="AV337">
            <v>1</v>
          </cell>
          <cell r="AW337">
            <v>0.25</v>
          </cell>
          <cell r="AX337">
            <v>615.20000000000005</v>
          </cell>
          <cell r="AY337" t="str">
            <v>1061</v>
          </cell>
          <cell r="AZ337" t="str">
            <v>165</v>
          </cell>
          <cell r="BA337" t="str">
            <v>451</v>
          </cell>
          <cell r="BB337">
            <v>0.5</v>
          </cell>
          <cell r="BC337">
            <v>1022</v>
          </cell>
          <cell r="BD337" t="str">
            <v>1994</v>
          </cell>
          <cell r="BE337" t="str">
            <v>459</v>
          </cell>
          <cell r="BF337" t="str">
            <v>837</v>
          </cell>
          <cell r="BG337">
            <v>0.75</v>
          </cell>
          <cell r="BH337">
            <v>1289</v>
          </cell>
          <cell r="BI337" t="str">
            <v>2798</v>
          </cell>
          <cell r="BJ337" t="str">
            <v>880</v>
          </cell>
          <cell r="BK337" t="str">
            <v>1158</v>
          </cell>
          <cell r="BL337">
            <v>1</v>
          </cell>
          <cell r="BM337">
            <v>1486</v>
          </cell>
          <cell r="BN337" t="str">
            <v>3475</v>
          </cell>
          <cell r="BO337" t="str">
            <v>1429</v>
          </cell>
          <cell r="BP337" t="str">
            <v>1414</v>
          </cell>
          <cell r="BQ337">
            <v>4.1909999999999998</v>
          </cell>
        </row>
        <row r="338">
          <cell r="B338" t="str">
            <v>190090</v>
          </cell>
          <cell r="C338">
            <v>300</v>
          </cell>
          <cell r="D338">
            <v>152</v>
          </cell>
          <cell r="E338">
            <v>15</v>
          </cell>
          <cell r="F338">
            <v>14.1</v>
          </cell>
          <cell r="G338">
            <v>23</v>
          </cell>
          <cell r="H338">
            <v>8</v>
          </cell>
          <cell r="I338">
            <v>0.53300000000000003</v>
          </cell>
          <cell r="J338">
            <v>2</v>
          </cell>
          <cell r="K338">
            <v>123100</v>
          </cell>
          <cell r="L338">
            <v>920</v>
          </cell>
          <cell r="M338">
            <v>280</v>
          </cell>
          <cell r="N338">
            <v>510</v>
          </cell>
          <cell r="O338">
            <v>4</v>
          </cell>
          <cell r="P338">
            <v>223900</v>
          </cell>
          <cell r="Q338">
            <v>1770</v>
          </cell>
          <cell r="R338">
            <v>650</v>
          </cell>
          <cell r="S338">
            <v>970</v>
          </cell>
          <cell r="T338">
            <v>6</v>
          </cell>
          <cell r="U338">
            <v>308900</v>
          </cell>
          <cell r="V338">
            <v>2530</v>
          </cell>
          <cell r="W338">
            <v>1090</v>
          </cell>
          <cell r="X338">
            <v>1370</v>
          </cell>
          <cell r="Y338">
            <v>8.9</v>
          </cell>
          <cell r="Z338">
            <v>417100</v>
          </cell>
          <cell r="AA338">
            <v>3490</v>
          </cell>
          <cell r="AB338">
            <v>1880</v>
          </cell>
          <cell r="AC338">
            <v>1870</v>
          </cell>
          <cell r="AD338">
            <v>5820</v>
          </cell>
          <cell r="AO338" t="str">
            <v>180005</v>
          </cell>
          <cell r="AP338">
            <v>28</v>
          </cell>
          <cell r="AQ338">
            <v>10.199999999999999</v>
          </cell>
          <cell r="AR338">
            <v>1.25</v>
          </cell>
          <cell r="AT338">
            <v>2.25</v>
          </cell>
          <cell r="AU338">
            <v>1</v>
          </cell>
          <cell r="AV338">
            <v>0.8</v>
          </cell>
          <cell r="AW338">
            <v>0.25</v>
          </cell>
          <cell r="AX338">
            <v>1030</v>
          </cell>
          <cell r="AY338" t="str">
            <v>1214</v>
          </cell>
          <cell r="AZ338" t="str">
            <v>319</v>
          </cell>
          <cell r="BA338" t="str">
            <v>507</v>
          </cell>
          <cell r="BB338">
            <v>0.5</v>
          </cell>
          <cell r="BC338">
            <v>1799</v>
          </cell>
          <cell r="BD338" t="str">
            <v>2300</v>
          </cell>
          <cell r="BE338" t="str">
            <v>765</v>
          </cell>
          <cell r="BF338" t="str">
            <v>949</v>
          </cell>
          <cell r="BG338">
            <v>0.75</v>
          </cell>
          <cell r="BH338">
            <v>2394</v>
          </cell>
          <cell r="BI338" t="str">
            <v>3258</v>
          </cell>
          <cell r="BJ338" t="str">
            <v>1340</v>
          </cell>
          <cell r="BK338" t="str">
            <v>1326</v>
          </cell>
          <cell r="BL338">
            <v>1</v>
          </cell>
          <cell r="BM338">
            <v>2902</v>
          </cell>
          <cell r="BN338" t="str">
            <v>4089</v>
          </cell>
          <cell r="BO338" t="str">
            <v>2042</v>
          </cell>
          <cell r="BP338" t="str">
            <v>1637</v>
          </cell>
          <cell r="BQ338">
            <v>5.2380000000000004</v>
          </cell>
        </row>
        <row r="339">
          <cell r="B339" t="str">
            <v>190091</v>
          </cell>
          <cell r="C339">
            <v>300</v>
          </cell>
          <cell r="D339">
            <v>152</v>
          </cell>
          <cell r="E339">
            <v>15.5</v>
          </cell>
          <cell r="F339">
            <v>14.6</v>
          </cell>
          <cell r="G339">
            <v>23.5</v>
          </cell>
          <cell r="H339">
            <v>8</v>
          </cell>
          <cell r="I339">
            <v>0.51600000000000001</v>
          </cell>
          <cell r="J339">
            <v>2</v>
          </cell>
          <cell r="K339">
            <v>134100</v>
          </cell>
          <cell r="L339">
            <v>940</v>
          </cell>
          <cell r="M339">
            <v>300</v>
          </cell>
          <cell r="N339">
            <v>520</v>
          </cell>
          <cell r="O339">
            <v>4</v>
          </cell>
          <cell r="P339">
            <v>245200</v>
          </cell>
          <cell r="Q339">
            <v>1800</v>
          </cell>
          <cell r="R339">
            <v>690</v>
          </cell>
          <cell r="S339">
            <v>990</v>
          </cell>
          <cell r="T339">
            <v>6</v>
          </cell>
          <cell r="U339">
            <v>339900</v>
          </cell>
          <cell r="V339">
            <v>2590</v>
          </cell>
          <cell r="W339">
            <v>1150</v>
          </cell>
          <cell r="X339">
            <v>1400</v>
          </cell>
          <cell r="Y339">
            <v>8.9</v>
          </cell>
          <cell r="Z339">
            <v>461800</v>
          </cell>
          <cell r="AA339">
            <v>3570</v>
          </cell>
          <cell r="AB339">
            <v>1970</v>
          </cell>
          <cell r="AC339">
            <v>1910</v>
          </cell>
          <cell r="AD339">
            <v>6020</v>
          </cell>
          <cell r="AO339" t="str">
            <v>180006</v>
          </cell>
          <cell r="AP339">
            <v>28</v>
          </cell>
          <cell r="AQ339">
            <v>10.199999999999999</v>
          </cell>
          <cell r="AR339">
            <v>1.5</v>
          </cell>
          <cell r="AT339">
            <v>2.2000000000000002</v>
          </cell>
          <cell r="AU339">
            <v>0.7</v>
          </cell>
          <cell r="AV339">
            <v>0.46600000000000003</v>
          </cell>
          <cell r="AW339">
            <v>0.17499999999999999</v>
          </cell>
          <cell r="AX339">
            <v>1003</v>
          </cell>
          <cell r="AY339" t="str">
            <v>863</v>
          </cell>
          <cell r="AZ339" t="str">
            <v>424</v>
          </cell>
          <cell r="BA339" t="str">
            <v>346</v>
          </cell>
          <cell r="BB339">
            <v>0.35</v>
          </cell>
          <cell r="BC339">
            <v>1899</v>
          </cell>
          <cell r="BD339" t="str">
            <v>1663</v>
          </cell>
          <cell r="BE339" t="str">
            <v>911</v>
          </cell>
          <cell r="BF339" t="str">
            <v>660</v>
          </cell>
          <cell r="BG339">
            <v>0.52500000000000002</v>
          </cell>
          <cell r="BH339">
            <v>2723</v>
          </cell>
          <cell r="BI339" t="str">
            <v>2401</v>
          </cell>
          <cell r="BJ339" t="str">
            <v>1461</v>
          </cell>
          <cell r="BK339" t="str">
            <v>943</v>
          </cell>
          <cell r="BL339">
            <v>0.7</v>
          </cell>
          <cell r="BM339">
            <v>3511</v>
          </cell>
          <cell r="BN339" t="str">
            <v>3076</v>
          </cell>
          <cell r="BO339" t="str">
            <v>2074</v>
          </cell>
          <cell r="BP339" t="str">
            <v>1193</v>
          </cell>
          <cell r="BQ339">
            <v>6.2859999999999996</v>
          </cell>
        </row>
        <row r="340">
          <cell r="B340" t="str">
            <v>190092</v>
          </cell>
          <cell r="C340">
            <v>300</v>
          </cell>
          <cell r="D340">
            <v>152</v>
          </cell>
          <cell r="E340">
            <v>16.100000000000001</v>
          </cell>
          <cell r="F340">
            <v>15.1</v>
          </cell>
          <cell r="G340">
            <v>23.7</v>
          </cell>
          <cell r="H340">
            <v>7.6</v>
          </cell>
          <cell r="I340">
            <v>0.47199999999999998</v>
          </cell>
          <cell r="J340">
            <v>1.9</v>
          </cell>
          <cell r="K340">
            <v>139200</v>
          </cell>
          <cell r="L340">
            <v>910</v>
          </cell>
          <cell r="M340">
            <v>320</v>
          </cell>
          <cell r="N340">
            <v>500</v>
          </cell>
          <cell r="O340">
            <v>3.8</v>
          </cell>
          <cell r="P340">
            <v>257000</v>
          </cell>
          <cell r="Q340">
            <v>1750</v>
          </cell>
          <cell r="R340">
            <v>710</v>
          </cell>
          <cell r="S340">
            <v>960</v>
          </cell>
          <cell r="T340">
            <v>5.7</v>
          </cell>
          <cell r="U340">
            <v>359500</v>
          </cell>
          <cell r="V340">
            <v>2520</v>
          </cell>
          <cell r="W340">
            <v>1180</v>
          </cell>
          <cell r="X340">
            <v>1360</v>
          </cell>
          <cell r="Y340">
            <v>8.6</v>
          </cell>
          <cell r="Z340">
            <v>500100</v>
          </cell>
          <cell r="AA340">
            <v>3550</v>
          </cell>
          <cell r="AB340">
            <v>2030</v>
          </cell>
          <cell r="AC340">
            <v>1890</v>
          </cell>
          <cell r="AD340">
            <v>6230</v>
          </cell>
          <cell r="AO340" t="str">
            <v>170070</v>
          </cell>
          <cell r="AP340">
            <v>23</v>
          </cell>
          <cell r="AQ340">
            <v>10.199999999999999</v>
          </cell>
          <cell r="AR340">
            <v>0.9</v>
          </cell>
          <cell r="AT340">
            <v>1.65</v>
          </cell>
          <cell r="AU340">
            <v>0.75</v>
          </cell>
          <cell r="AV340">
            <v>0.83299999999999996</v>
          </cell>
          <cell r="AW340">
            <v>0.187</v>
          </cell>
          <cell r="AX340">
            <v>463.1</v>
          </cell>
          <cell r="AY340" t="str">
            <v>944</v>
          </cell>
          <cell r="AZ340" t="str">
            <v>213</v>
          </cell>
          <cell r="BA340" t="str">
            <v>469</v>
          </cell>
          <cell r="BB340">
            <v>0.375</v>
          </cell>
          <cell r="BC340">
            <v>801.9</v>
          </cell>
          <cell r="BD340" t="str">
            <v>1784</v>
          </cell>
          <cell r="BE340" t="str">
            <v>531</v>
          </cell>
          <cell r="BF340" t="str">
            <v>877</v>
          </cell>
          <cell r="BG340">
            <v>0.56200000000000006</v>
          </cell>
          <cell r="BH340">
            <v>1058</v>
          </cell>
          <cell r="BI340" t="str">
            <v>2520</v>
          </cell>
          <cell r="BJ340" t="str">
            <v>953</v>
          </cell>
          <cell r="BK340" t="str">
            <v>1225</v>
          </cell>
          <cell r="BL340">
            <v>0.75</v>
          </cell>
          <cell r="BM340">
            <v>1273</v>
          </cell>
          <cell r="BN340" t="str">
            <v>3151</v>
          </cell>
          <cell r="BO340" t="str">
            <v>1480</v>
          </cell>
          <cell r="BP340" t="str">
            <v>1512</v>
          </cell>
          <cell r="BQ340">
            <v>2.3570000000000002</v>
          </cell>
        </row>
        <row r="341">
          <cell r="B341" t="str">
            <v>190093</v>
          </cell>
          <cell r="C341">
            <v>300</v>
          </cell>
          <cell r="D341">
            <v>152</v>
          </cell>
          <cell r="E341">
            <v>16.5</v>
          </cell>
          <cell r="G341">
            <v>23</v>
          </cell>
          <cell r="H341">
            <v>6.5</v>
          </cell>
          <cell r="I341">
            <v>0.39400000000000002</v>
          </cell>
          <cell r="J341">
            <v>1.625</v>
          </cell>
          <cell r="K341">
            <v>117500</v>
          </cell>
          <cell r="L341">
            <v>700</v>
          </cell>
          <cell r="M341">
            <v>370</v>
          </cell>
          <cell r="N341">
            <v>380</v>
          </cell>
          <cell r="O341">
            <v>3.25</v>
          </cell>
          <cell r="P341">
            <v>225600</v>
          </cell>
          <cell r="Q341">
            <v>1350</v>
          </cell>
          <cell r="R341">
            <v>790</v>
          </cell>
          <cell r="S341">
            <v>720</v>
          </cell>
          <cell r="T341">
            <v>4.875</v>
          </cell>
          <cell r="U341">
            <v>327600</v>
          </cell>
          <cell r="V341">
            <v>1960</v>
          </cell>
          <cell r="W341">
            <v>1260</v>
          </cell>
          <cell r="X341">
            <v>1040</v>
          </cell>
          <cell r="Y341">
            <v>6.5</v>
          </cell>
          <cell r="Z341">
            <v>426400</v>
          </cell>
          <cell r="AA341">
            <v>2520</v>
          </cell>
          <cell r="AB341">
            <v>1770</v>
          </cell>
          <cell r="AC341">
            <v>1320</v>
          </cell>
          <cell r="AD341">
            <v>6810</v>
          </cell>
          <cell r="AO341" t="str">
            <v>170071</v>
          </cell>
          <cell r="AP341">
            <v>23</v>
          </cell>
          <cell r="AQ341">
            <v>10.199999999999999</v>
          </cell>
          <cell r="AR341">
            <v>1</v>
          </cell>
          <cell r="AT341">
            <v>1.7</v>
          </cell>
          <cell r="AU341">
            <v>0.7</v>
          </cell>
          <cell r="AV341">
            <v>0.7</v>
          </cell>
          <cell r="AW341">
            <v>0.17499999999999999</v>
          </cell>
          <cell r="AX341">
            <v>538.20000000000005</v>
          </cell>
          <cell r="AY341" t="str">
            <v>919</v>
          </cell>
          <cell r="AZ341" t="str">
            <v>282</v>
          </cell>
          <cell r="BA341" t="str">
            <v>451</v>
          </cell>
          <cell r="BB341">
            <v>0.35</v>
          </cell>
          <cell r="BC341">
            <v>964.2</v>
          </cell>
          <cell r="BD341" t="str">
            <v>1746</v>
          </cell>
          <cell r="BE341" t="str">
            <v>655</v>
          </cell>
          <cell r="BF341" t="str">
            <v>849</v>
          </cell>
          <cell r="BG341">
            <v>0.52500000000000002</v>
          </cell>
          <cell r="BH341">
            <v>1315</v>
          </cell>
          <cell r="BI341" t="str">
            <v>2483</v>
          </cell>
          <cell r="BJ341" t="str">
            <v>1119</v>
          </cell>
          <cell r="BK341" t="str">
            <v>1195</v>
          </cell>
          <cell r="BL341">
            <v>0.7</v>
          </cell>
          <cell r="BM341">
            <v>1629</v>
          </cell>
          <cell r="BN341" t="str">
            <v>3129</v>
          </cell>
          <cell r="BO341" t="str">
            <v>1673</v>
          </cell>
          <cell r="BP341" t="str">
            <v>1487</v>
          </cell>
          <cell r="BQ341">
            <v>2.6190000000000002</v>
          </cell>
        </row>
        <row r="342">
          <cell r="B342" t="str">
            <v>190094</v>
          </cell>
          <cell r="C342">
            <v>300</v>
          </cell>
          <cell r="D342">
            <v>152</v>
          </cell>
          <cell r="E342">
            <v>17</v>
          </cell>
          <cell r="F342">
            <v>16</v>
          </cell>
          <cell r="G342">
            <v>24.4</v>
          </cell>
          <cell r="H342">
            <v>7.4</v>
          </cell>
          <cell r="I342">
            <v>0.435</v>
          </cell>
          <cell r="J342">
            <v>1.85</v>
          </cell>
          <cell r="K342">
            <v>155600</v>
          </cell>
          <cell r="L342">
            <v>920</v>
          </cell>
          <cell r="M342">
            <v>350</v>
          </cell>
          <cell r="N342">
            <v>500</v>
          </cell>
          <cell r="O342">
            <v>3.7</v>
          </cell>
          <cell r="P342">
            <v>290300</v>
          </cell>
          <cell r="Q342">
            <v>1760</v>
          </cell>
          <cell r="R342">
            <v>770</v>
          </cell>
          <cell r="S342">
            <v>960</v>
          </cell>
          <cell r="T342">
            <v>5.55</v>
          </cell>
          <cell r="U342">
            <v>410000</v>
          </cell>
          <cell r="V342">
            <v>2540</v>
          </cell>
          <cell r="W342">
            <v>1270</v>
          </cell>
          <cell r="X342">
            <v>1370</v>
          </cell>
          <cell r="Y342">
            <v>8.4</v>
          </cell>
          <cell r="Z342">
            <v>578800</v>
          </cell>
          <cell r="AA342">
            <v>3600</v>
          </cell>
          <cell r="AB342">
            <v>2160</v>
          </cell>
          <cell r="AC342">
            <v>1920</v>
          </cell>
          <cell r="AD342">
            <v>6600</v>
          </cell>
          <cell r="AO342" t="str">
            <v>170058</v>
          </cell>
          <cell r="AP342">
            <v>20</v>
          </cell>
          <cell r="AQ342">
            <v>10.199999999999999</v>
          </cell>
          <cell r="AR342">
            <v>0.4</v>
          </cell>
          <cell r="AT342">
            <v>0.9</v>
          </cell>
          <cell r="AU342">
            <v>0.5</v>
          </cell>
          <cell r="AV342">
            <v>1.25</v>
          </cell>
          <cell r="AW342">
            <v>0.125</v>
          </cell>
          <cell r="AX342">
            <v>53.4</v>
          </cell>
          <cell r="AY342" t="str">
            <v>443</v>
          </cell>
          <cell r="AZ342" t="str">
            <v>6</v>
          </cell>
          <cell r="BA342" t="str">
            <v>254</v>
          </cell>
          <cell r="BB342">
            <v>0.25</v>
          </cell>
          <cell r="BC342">
            <v>83.7</v>
          </cell>
          <cell r="BD342" t="str">
            <v>824</v>
          </cell>
          <cell r="BE342" t="str">
            <v>75</v>
          </cell>
          <cell r="BF342" t="str">
            <v>468</v>
          </cell>
          <cell r="BG342">
            <v>0.375</v>
          </cell>
          <cell r="BH342">
            <v>98.5</v>
          </cell>
          <cell r="BI342" t="str">
            <v>1142</v>
          </cell>
          <cell r="BJ342" t="str">
            <v>206</v>
          </cell>
          <cell r="BK342" t="str">
            <v>642</v>
          </cell>
          <cell r="BL342">
            <v>0.5</v>
          </cell>
          <cell r="BM342">
            <v>105.5</v>
          </cell>
          <cell r="BN342" t="str">
            <v>1398</v>
          </cell>
          <cell r="BO342" t="str">
            <v>400</v>
          </cell>
          <cell r="BP342" t="str">
            <v>777</v>
          </cell>
          <cell r="BQ342">
            <v>0.73</v>
          </cell>
        </row>
        <row r="343">
          <cell r="B343" t="str">
            <v>190095</v>
          </cell>
          <cell r="C343">
            <v>300</v>
          </cell>
          <cell r="D343">
            <v>152</v>
          </cell>
          <cell r="E343">
            <v>18</v>
          </cell>
          <cell r="F343">
            <v>16.8</v>
          </cell>
          <cell r="G343">
            <v>25</v>
          </cell>
          <cell r="H343">
            <v>7</v>
          </cell>
          <cell r="I343">
            <v>0.38900000000000001</v>
          </cell>
          <cell r="J343">
            <v>1.75</v>
          </cell>
          <cell r="K343">
            <v>170900</v>
          </cell>
          <cell r="L343">
            <v>910</v>
          </cell>
          <cell r="M343">
            <v>370</v>
          </cell>
          <cell r="N343">
            <v>490</v>
          </cell>
          <cell r="O343">
            <v>3.5</v>
          </cell>
          <cell r="P343">
            <v>321700</v>
          </cell>
          <cell r="Q343">
            <v>1750</v>
          </cell>
          <cell r="R343">
            <v>800</v>
          </cell>
          <cell r="S343">
            <v>950</v>
          </cell>
          <cell r="T343">
            <v>5.25</v>
          </cell>
          <cell r="U343">
            <v>457700</v>
          </cell>
          <cell r="V343">
            <v>2520</v>
          </cell>
          <cell r="W343">
            <v>1300</v>
          </cell>
          <cell r="X343">
            <v>1360</v>
          </cell>
          <cell r="Y343">
            <v>8.1999999999999993</v>
          </cell>
          <cell r="Z343">
            <v>669000</v>
          </cell>
          <cell r="AA343">
            <v>3690</v>
          </cell>
          <cell r="AB343">
            <v>2280</v>
          </cell>
          <cell r="AC343">
            <v>1960</v>
          </cell>
          <cell r="AD343">
            <v>6930</v>
          </cell>
          <cell r="AO343" t="str">
            <v>170059</v>
          </cell>
          <cell r="AP343">
            <v>20</v>
          </cell>
          <cell r="AQ343">
            <v>10.199999999999999</v>
          </cell>
          <cell r="AR343">
            <v>0.5</v>
          </cell>
          <cell r="AT343">
            <v>1.1499999999999999</v>
          </cell>
          <cell r="AU343">
            <v>0.65</v>
          </cell>
          <cell r="AV343">
            <v>1.3</v>
          </cell>
          <cell r="AW343">
            <v>0.16200000000000001</v>
          </cell>
          <cell r="AX343">
            <v>141.30000000000001</v>
          </cell>
          <cell r="AY343" t="str">
            <v>734</v>
          </cell>
          <cell r="AZ343" t="str">
            <v>-4</v>
          </cell>
          <cell r="BA343" t="str">
            <v>422</v>
          </cell>
          <cell r="BB343">
            <v>0.32500000000000001</v>
          </cell>
          <cell r="BC343">
            <v>218.9</v>
          </cell>
          <cell r="BD343" t="str">
            <v>1363</v>
          </cell>
          <cell r="BE343" t="str">
            <v>98</v>
          </cell>
          <cell r="BF343" t="str">
            <v>776</v>
          </cell>
          <cell r="BG343">
            <v>0.48699999999999999</v>
          </cell>
          <cell r="BH343">
            <v>254.1</v>
          </cell>
          <cell r="BI343" t="str">
            <v>1887</v>
          </cell>
          <cell r="BJ343" t="str">
            <v>305</v>
          </cell>
          <cell r="BK343" t="str">
            <v>1063</v>
          </cell>
          <cell r="BL343">
            <v>0.65</v>
          </cell>
          <cell r="BM343">
            <v>268</v>
          </cell>
          <cell r="BN343" t="str">
            <v>2305</v>
          </cell>
          <cell r="BO343" t="str">
            <v>617</v>
          </cell>
          <cell r="BP343" t="str">
            <v>1283</v>
          </cell>
          <cell r="BQ343">
            <v>0.91200000000000003</v>
          </cell>
        </row>
        <row r="344">
          <cell r="B344" t="str">
            <v>190096</v>
          </cell>
          <cell r="C344">
            <v>300</v>
          </cell>
          <cell r="D344">
            <v>152</v>
          </cell>
          <cell r="E344">
            <v>18.5</v>
          </cell>
          <cell r="F344">
            <v>17.399999999999999</v>
          </cell>
          <cell r="G344">
            <v>25</v>
          </cell>
          <cell r="H344">
            <v>6.5</v>
          </cell>
          <cell r="I344">
            <v>0.35099999999999998</v>
          </cell>
          <cell r="J344">
            <v>1.625</v>
          </cell>
          <cell r="K344">
            <v>167900</v>
          </cell>
          <cell r="L344">
            <v>840</v>
          </cell>
          <cell r="M344">
            <v>380</v>
          </cell>
          <cell r="N344">
            <v>450</v>
          </cell>
          <cell r="O344">
            <v>3.25</v>
          </cell>
          <cell r="P344">
            <v>319600</v>
          </cell>
          <cell r="Q344">
            <v>1620</v>
          </cell>
          <cell r="R344">
            <v>820</v>
          </cell>
          <cell r="S344">
            <v>870</v>
          </cell>
          <cell r="T344">
            <v>4.875</v>
          </cell>
          <cell r="U344">
            <v>459500</v>
          </cell>
          <cell r="V344">
            <v>2350</v>
          </cell>
          <cell r="W344">
            <v>1300</v>
          </cell>
          <cell r="X344">
            <v>1250</v>
          </cell>
          <cell r="Y344">
            <v>7.6</v>
          </cell>
          <cell r="Z344">
            <v>679600</v>
          </cell>
          <cell r="AA344">
            <v>3440</v>
          </cell>
          <cell r="AB344">
            <v>2250</v>
          </cell>
          <cell r="AC344">
            <v>1820</v>
          </cell>
          <cell r="AD344">
            <v>7180</v>
          </cell>
          <cell r="AO344" t="str">
            <v>170060</v>
          </cell>
          <cell r="AP344">
            <v>20</v>
          </cell>
          <cell r="AQ344">
            <v>10.199999999999999</v>
          </cell>
          <cell r="AR344">
            <v>0.8</v>
          </cell>
          <cell r="AT344">
            <v>1.35</v>
          </cell>
          <cell r="AU344">
            <v>0.55000000000000004</v>
          </cell>
          <cell r="AV344">
            <v>0.68700000000000006</v>
          </cell>
          <cell r="AW344">
            <v>0.13700000000000001</v>
          </cell>
          <cell r="AX344">
            <v>304.3</v>
          </cell>
          <cell r="AY344" t="str">
            <v>759</v>
          </cell>
          <cell r="AZ344" t="str">
            <v>230</v>
          </cell>
          <cell r="BA344" t="str">
            <v>421</v>
          </cell>
          <cell r="BB344">
            <v>0.27500000000000002</v>
          </cell>
          <cell r="BC344">
            <v>546.79999999999995</v>
          </cell>
          <cell r="BD344" t="str">
            <v>1442</v>
          </cell>
          <cell r="BE344" t="str">
            <v>536</v>
          </cell>
          <cell r="BF344" t="str">
            <v>793</v>
          </cell>
          <cell r="BG344">
            <v>0.41199999999999998</v>
          </cell>
          <cell r="BH344">
            <v>748.2</v>
          </cell>
          <cell r="BI344" t="str">
            <v>2050</v>
          </cell>
          <cell r="BJ344" t="str">
            <v>917</v>
          </cell>
          <cell r="BK344" t="str">
            <v>1118</v>
          </cell>
          <cell r="BL344">
            <v>0.55000000000000004</v>
          </cell>
          <cell r="BM344">
            <v>929</v>
          </cell>
          <cell r="BN344" t="str">
            <v>2582</v>
          </cell>
          <cell r="BO344" t="str">
            <v>1374</v>
          </cell>
          <cell r="BP344" t="str">
            <v>1394</v>
          </cell>
          <cell r="BQ344">
            <v>1.46</v>
          </cell>
        </row>
        <row r="345">
          <cell r="B345" t="str">
            <v>190097</v>
          </cell>
          <cell r="C345">
            <v>300</v>
          </cell>
          <cell r="D345">
            <v>152</v>
          </cell>
          <cell r="E345">
            <v>19.5</v>
          </cell>
          <cell r="F345">
            <v>18.3</v>
          </cell>
          <cell r="G345">
            <v>26.2</v>
          </cell>
          <cell r="H345">
            <v>6.7</v>
          </cell>
          <cell r="I345">
            <v>0.34399999999999997</v>
          </cell>
          <cell r="J345">
            <v>1.675</v>
          </cell>
          <cell r="K345">
            <v>202200</v>
          </cell>
          <cell r="L345">
            <v>910</v>
          </cell>
          <cell r="M345">
            <v>420</v>
          </cell>
          <cell r="N345">
            <v>490</v>
          </cell>
          <cell r="O345">
            <v>3.35</v>
          </cell>
          <cell r="P345">
            <v>385200</v>
          </cell>
          <cell r="Q345">
            <v>1760</v>
          </cell>
          <cell r="R345">
            <v>890</v>
          </cell>
          <cell r="S345">
            <v>950</v>
          </cell>
          <cell r="T345">
            <v>5.0250000000000004</v>
          </cell>
          <cell r="U345">
            <v>554200</v>
          </cell>
          <cell r="V345">
            <v>2550</v>
          </cell>
          <cell r="W345">
            <v>1420</v>
          </cell>
          <cell r="X345">
            <v>1360</v>
          </cell>
          <cell r="Y345">
            <v>7.9</v>
          </cell>
          <cell r="Z345">
            <v>826600</v>
          </cell>
          <cell r="AA345">
            <v>3770</v>
          </cell>
          <cell r="AB345">
            <v>2480</v>
          </cell>
          <cell r="AC345">
            <v>1990</v>
          </cell>
          <cell r="AD345">
            <v>7550</v>
          </cell>
          <cell r="AO345" t="str">
            <v>170061</v>
          </cell>
          <cell r="AP345">
            <v>20</v>
          </cell>
          <cell r="AQ345">
            <v>10.199999999999999</v>
          </cell>
          <cell r="AR345">
            <v>0.9</v>
          </cell>
          <cell r="AT345">
            <v>1.45</v>
          </cell>
          <cell r="AU345">
            <v>0.55000000000000004</v>
          </cell>
          <cell r="AV345">
            <v>0.61099999999999999</v>
          </cell>
          <cell r="AW345">
            <v>0.13700000000000001</v>
          </cell>
          <cell r="AX345">
            <v>411.7</v>
          </cell>
          <cell r="AY345" t="str">
            <v>821</v>
          </cell>
          <cell r="AZ345" t="str">
            <v>292</v>
          </cell>
          <cell r="BA345" t="str">
            <v>452</v>
          </cell>
          <cell r="BB345">
            <v>0.27500000000000002</v>
          </cell>
          <cell r="BC345">
            <v>754</v>
          </cell>
          <cell r="BD345" t="str">
            <v>1566</v>
          </cell>
          <cell r="BE345" t="str">
            <v>659</v>
          </cell>
          <cell r="BF345" t="str">
            <v>856</v>
          </cell>
          <cell r="BG345">
            <v>0.41199999999999998</v>
          </cell>
          <cell r="BH345">
            <v>1050</v>
          </cell>
          <cell r="BI345" t="str">
            <v>2235</v>
          </cell>
          <cell r="BJ345" t="str">
            <v>1102</v>
          </cell>
          <cell r="BK345" t="str">
            <v>1212</v>
          </cell>
          <cell r="BL345">
            <v>0.55000000000000004</v>
          </cell>
          <cell r="BM345">
            <v>1323</v>
          </cell>
          <cell r="BN345" t="str">
            <v>2829</v>
          </cell>
          <cell r="BO345" t="str">
            <v>1621</v>
          </cell>
          <cell r="BP345" t="str">
            <v>1520</v>
          </cell>
          <cell r="BQ345">
            <v>1.6419999999999999</v>
          </cell>
        </row>
        <row r="346">
          <cell r="B346" t="str">
            <v>190098</v>
          </cell>
          <cell r="C346">
            <v>300</v>
          </cell>
          <cell r="D346">
            <v>152</v>
          </cell>
          <cell r="E346">
            <v>20</v>
          </cell>
          <cell r="F346">
            <v>18.8</v>
          </cell>
          <cell r="G346">
            <v>25.5</v>
          </cell>
          <cell r="H346">
            <v>5.5</v>
          </cell>
          <cell r="I346">
            <v>0.27500000000000002</v>
          </cell>
          <cell r="J346">
            <v>1.375</v>
          </cell>
          <cell r="K346">
            <v>173000</v>
          </cell>
          <cell r="L346">
            <v>730</v>
          </cell>
          <cell r="M346">
            <v>390</v>
          </cell>
          <cell r="N346">
            <v>390</v>
          </cell>
          <cell r="O346">
            <v>2.75</v>
          </cell>
          <cell r="P346">
            <v>334500</v>
          </cell>
          <cell r="Q346">
            <v>1420</v>
          </cell>
          <cell r="R346">
            <v>810</v>
          </cell>
          <cell r="S346">
            <v>760</v>
          </cell>
          <cell r="T346">
            <v>4.125</v>
          </cell>
          <cell r="U346">
            <v>487600</v>
          </cell>
          <cell r="V346">
            <v>2070</v>
          </cell>
          <cell r="W346">
            <v>1280</v>
          </cell>
          <cell r="X346">
            <v>1100</v>
          </cell>
          <cell r="Y346">
            <v>6.7</v>
          </cell>
          <cell r="Z346">
            <v>761900</v>
          </cell>
          <cell r="AA346">
            <v>3190</v>
          </cell>
          <cell r="AB346">
            <v>2260</v>
          </cell>
          <cell r="AC346">
            <v>1680</v>
          </cell>
          <cell r="AD346">
            <v>7750</v>
          </cell>
          <cell r="AO346" t="str">
            <v>170062</v>
          </cell>
          <cell r="AP346">
            <v>20</v>
          </cell>
          <cell r="AQ346">
            <v>10.199999999999999</v>
          </cell>
          <cell r="AR346">
            <v>1</v>
          </cell>
          <cell r="AT346">
            <v>1.55</v>
          </cell>
          <cell r="AU346">
            <v>0.55000000000000004</v>
          </cell>
          <cell r="AV346">
            <v>0.55000000000000004</v>
          </cell>
          <cell r="AW346">
            <v>0.13700000000000001</v>
          </cell>
          <cell r="AX346">
            <v>543.6</v>
          </cell>
          <cell r="AY346" t="str">
            <v>882</v>
          </cell>
          <cell r="AZ346" t="str">
            <v>354</v>
          </cell>
          <cell r="BA346" t="str">
            <v>484</v>
          </cell>
          <cell r="BB346">
            <v>0.27500000000000002</v>
          </cell>
          <cell r="BC346">
            <v>1010</v>
          </cell>
          <cell r="BD346" t="str">
            <v>1689</v>
          </cell>
          <cell r="BE346" t="str">
            <v>783</v>
          </cell>
          <cell r="BF346" t="str">
            <v>920</v>
          </cell>
          <cell r="BG346">
            <v>0.41199999999999998</v>
          </cell>
          <cell r="BH346">
            <v>1425</v>
          </cell>
          <cell r="BI346" t="str">
            <v>2421</v>
          </cell>
          <cell r="BJ346" t="str">
            <v>1288</v>
          </cell>
          <cell r="BK346" t="str">
            <v>1307</v>
          </cell>
          <cell r="BL346">
            <v>0.55000000000000004</v>
          </cell>
          <cell r="BM346">
            <v>1815</v>
          </cell>
          <cell r="BN346" t="str">
            <v>3077</v>
          </cell>
          <cell r="BO346" t="str">
            <v>1868</v>
          </cell>
          <cell r="BP346" t="str">
            <v>1646</v>
          </cell>
          <cell r="BQ346">
            <v>1.8240000000000001</v>
          </cell>
        </row>
        <row r="347">
          <cell r="B347" t="str">
            <v>190099</v>
          </cell>
          <cell r="C347">
            <v>300</v>
          </cell>
          <cell r="D347">
            <v>152</v>
          </cell>
          <cell r="E347">
            <v>20.5</v>
          </cell>
          <cell r="F347">
            <v>19.3</v>
          </cell>
          <cell r="G347">
            <v>26.5</v>
          </cell>
          <cell r="H347">
            <v>6</v>
          </cell>
          <cell r="I347">
            <v>0.29299999999999998</v>
          </cell>
          <cell r="J347">
            <v>1.5</v>
          </cell>
          <cell r="K347">
            <v>204700</v>
          </cell>
          <cell r="L347">
            <v>820</v>
          </cell>
          <cell r="M347">
            <v>420</v>
          </cell>
          <cell r="N347">
            <v>440</v>
          </cell>
          <cell r="O347">
            <v>3</v>
          </cell>
          <cell r="P347">
            <v>394700</v>
          </cell>
          <cell r="Q347">
            <v>1600</v>
          </cell>
          <cell r="R347">
            <v>900</v>
          </cell>
          <cell r="S347">
            <v>860</v>
          </cell>
          <cell r="T347">
            <v>4.5</v>
          </cell>
          <cell r="U347">
            <v>573800</v>
          </cell>
          <cell r="V347">
            <v>2330</v>
          </cell>
          <cell r="W347">
            <v>1410</v>
          </cell>
          <cell r="X347">
            <v>1240</v>
          </cell>
          <cell r="Y347">
            <v>7.2</v>
          </cell>
          <cell r="Z347">
            <v>881200</v>
          </cell>
          <cell r="AA347">
            <v>3530</v>
          </cell>
          <cell r="AB347">
            <v>2460</v>
          </cell>
          <cell r="AC347">
            <v>1860</v>
          </cell>
          <cell r="AD347">
            <v>7960</v>
          </cell>
          <cell r="AO347" t="str">
            <v>170063</v>
          </cell>
          <cell r="AP347">
            <v>20</v>
          </cell>
          <cell r="AQ347">
            <v>10.199999999999999</v>
          </cell>
          <cell r="AR347">
            <v>1.1000000000000001</v>
          </cell>
          <cell r="AT347">
            <v>1.55</v>
          </cell>
          <cell r="AU347">
            <v>0.45</v>
          </cell>
          <cell r="AV347">
            <v>0.40899999999999997</v>
          </cell>
          <cell r="AW347">
            <v>0.112</v>
          </cell>
          <cell r="AX347">
            <v>548.20000000000005</v>
          </cell>
          <cell r="AY347" t="str">
            <v>733</v>
          </cell>
          <cell r="AZ347" t="str">
            <v>379</v>
          </cell>
          <cell r="BA347" t="str">
            <v>397</v>
          </cell>
          <cell r="BB347">
            <v>0.22500000000000001</v>
          </cell>
          <cell r="BC347">
            <v>1050</v>
          </cell>
          <cell r="BD347" t="str">
            <v>1416</v>
          </cell>
          <cell r="BE347" t="str">
            <v>809</v>
          </cell>
          <cell r="BF347" t="str">
            <v>761</v>
          </cell>
          <cell r="BG347">
            <v>0.33700000000000002</v>
          </cell>
          <cell r="BH347">
            <v>1521</v>
          </cell>
          <cell r="BI347" t="str">
            <v>2048</v>
          </cell>
          <cell r="BJ347" t="str">
            <v>1290</v>
          </cell>
          <cell r="BK347" t="str">
            <v>1093</v>
          </cell>
          <cell r="BL347">
            <v>0.45</v>
          </cell>
          <cell r="BM347">
            <v>1976</v>
          </cell>
          <cell r="BN347" t="str">
            <v>2630</v>
          </cell>
          <cell r="BO347" t="str">
            <v>1821</v>
          </cell>
          <cell r="BP347" t="str">
            <v>1393</v>
          </cell>
          <cell r="BQ347">
            <v>2.0070000000000001</v>
          </cell>
        </row>
        <row r="348">
          <cell r="B348" t="str">
            <v>190100</v>
          </cell>
          <cell r="C348">
            <v>300</v>
          </cell>
          <cell r="D348">
            <v>182</v>
          </cell>
          <cell r="E348">
            <v>12</v>
          </cell>
          <cell r="F348">
            <v>11.1</v>
          </cell>
          <cell r="G348">
            <v>18</v>
          </cell>
          <cell r="H348">
            <v>6</v>
          </cell>
          <cell r="I348">
            <v>0.5</v>
          </cell>
          <cell r="J348">
            <v>1.5</v>
          </cell>
          <cell r="K348">
            <v>54400</v>
          </cell>
          <cell r="L348">
            <v>590</v>
          </cell>
          <cell r="M348">
            <v>170</v>
          </cell>
          <cell r="N348">
            <v>380</v>
          </cell>
          <cell r="O348">
            <v>3</v>
          </cell>
          <cell r="P348">
            <v>99100</v>
          </cell>
          <cell r="Q348">
            <v>1130</v>
          </cell>
          <cell r="R348">
            <v>390</v>
          </cell>
          <cell r="S348">
            <v>730</v>
          </cell>
          <cell r="T348">
            <v>4.5</v>
          </cell>
          <cell r="U348">
            <v>136900</v>
          </cell>
          <cell r="V348">
            <v>1620</v>
          </cell>
          <cell r="W348">
            <v>660</v>
          </cell>
          <cell r="X348">
            <v>1030</v>
          </cell>
          <cell r="Y348">
            <v>6.9</v>
          </cell>
          <cell r="Z348">
            <v>189600</v>
          </cell>
          <cell r="AA348">
            <v>2290</v>
          </cell>
          <cell r="AB348">
            <v>1210</v>
          </cell>
          <cell r="AC348">
            <v>1450</v>
          </cell>
          <cell r="AD348">
            <v>3890</v>
          </cell>
          <cell r="AO348" t="str">
            <v>170049</v>
          </cell>
          <cell r="AP348">
            <v>18</v>
          </cell>
          <cell r="AQ348">
            <v>9.1999999999999993</v>
          </cell>
          <cell r="AR348">
            <v>0.45</v>
          </cell>
          <cell r="AT348">
            <v>1.05</v>
          </cell>
          <cell r="AU348">
            <v>0.6</v>
          </cell>
          <cell r="AV348">
            <v>1.333</v>
          </cell>
          <cell r="AW348">
            <v>0.15</v>
          </cell>
          <cell r="AX348">
            <v>120.7</v>
          </cell>
          <cell r="AY348" t="str">
            <v>763</v>
          </cell>
          <cell r="AZ348" t="str">
            <v>-14</v>
          </cell>
          <cell r="BA348" t="str">
            <v>440</v>
          </cell>
          <cell r="BB348">
            <v>0.3</v>
          </cell>
          <cell r="BC348">
            <v>185.8</v>
          </cell>
          <cell r="BD348" t="str">
            <v>1415</v>
          </cell>
          <cell r="BE348" t="str">
            <v>83</v>
          </cell>
          <cell r="BF348" t="str">
            <v>809</v>
          </cell>
          <cell r="BG348">
            <v>0.45</v>
          </cell>
          <cell r="BH348">
            <v>213.7</v>
          </cell>
          <cell r="BI348" t="str">
            <v>1957</v>
          </cell>
          <cell r="BJ348" t="str">
            <v>291</v>
          </cell>
          <cell r="BK348" t="str">
            <v>1106</v>
          </cell>
          <cell r="BL348">
            <v>0.6</v>
          </cell>
          <cell r="BM348">
            <v>222.9</v>
          </cell>
          <cell r="BN348" t="str">
            <v>2387</v>
          </cell>
          <cell r="BO348" t="str">
            <v>610</v>
          </cell>
          <cell r="BP348" t="str">
            <v>1333</v>
          </cell>
          <cell r="BQ348">
            <v>0.66400000000000003</v>
          </cell>
        </row>
        <row r="349">
          <cell r="B349" t="str">
            <v>190101</v>
          </cell>
          <cell r="C349">
            <v>320</v>
          </cell>
          <cell r="D349">
            <v>172</v>
          </cell>
          <cell r="E349">
            <v>8.1</v>
          </cell>
          <cell r="F349">
            <v>7.6</v>
          </cell>
          <cell r="G349">
            <v>16.3</v>
          </cell>
          <cell r="H349">
            <v>8.1999999999999993</v>
          </cell>
          <cell r="I349">
            <v>1.012</v>
          </cell>
          <cell r="J349">
            <v>2.0499999999999998</v>
          </cell>
          <cell r="K349">
            <v>26200</v>
          </cell>
          <cell r="L349">
            <v>560</v>
          </cell>
          <cell r="M349">
            <v>10</v>
          </cell>
          <cell r="N349">
            <v>340</v>
          </cell>
          <cell r="O349">
            <v>4.0999999999999996</v>
          </cell>
          <cell r="P349">
            <v>42000</v>
          </cell>
          <cell r="Q349">
            <v>1050</v>
          </cell>
          <cell r="R349">
            <v>100</v>
          </cell>
          <cell r="S349">
            <v>630</v>
          </cell>
          <cell r="T349">
            <v>6.15</v>
          </cell>
          <cell r="U349">
            <v>50600</v>
          </cell>
          <cell r="V349">
            <v>1470</v>
          </cell>
          <cell r="W349">
            <v>260</v>
          </cell>
          <cell r="X349">
            <v>870</v>
          </cell>
          <cell r="Y349">
            <v>8.6999999999999993</v>
          </cell>
          <cell r="Z349">
            <v>56200</v>
          </cell>
          <cell r="AA349">
            <v>1890</v>
          </cell>
          <cell r="AB349">
            <v>570</v>
          </cell>
          <cell r="AC349">
            <v>1100</v>
          </cell>
          <cell r="AD349">
            <v>3410</v>
          </cell>
          <cell r="AO349" t="str">
            <v>170050</v>
          </cell>
          <cell r="AP349">
            <v>18</v>
          </cell>
          <cell r="AQ349">
            <v>9.1999999999999993</v>
          </cell>
          <cell r="AR349">
            <v>0.7</v>
          </cell>
          <cell r="AT349">
            <v>1.2</v>
          </cell>
          <cell r="AU349">
            <v>0.5</v>
          </cell>
          <cell r="AV349">
            <v>0.71399999999999997</v>
          </cell>
          <cell r="AW349">
            <v>0.125</v>
          </cell>
          <cell r="AX349">
            <v>233.4</v>
          </cell>
          <cell r="AY349" t="str">
            <v>756</v>
          </cell>
          <cell r="AZ349" t="str">
            <v>216</v>
          </cell>
          <cell r="BA349" t="str">
            <v>421</v>
          </cell>
          <cell r="BB349">
            <v>0.25</v>
          </cell>
          <cell r="BC349">
            <v>416.6</v>
          </cell>
          <cell r="BD349" t="str">
            <v>1434</v>
          </cell>
          <cell r="BE349" t="str">
            <v>509</v>
          </cell>
          <cell r="BF349" t="str">
            <v>792</v>
          </cell>
          <cell r="BG349">
            <v>0.375</v>
          </cell>
          <cell r="BH349">
            <v>566.4</v>
          </cell>
          <cell r="BI349" t="str">
            <v>2035</v>
          </cell>
          <cell r="BJ349" t="str">
            <v>879</v>
          </cell>
          <cell r="BK349" t="str">
            <v>1114</v>
          </cell>
          <cell r="BL349">
            <v>0.5</v>
          </cell>
          <cell r="BM349">
            <v>699.4</v>
          </cell>
          <cell r="BN349" t="str">
            <v>2560</v>
          </cell>
          <cell r="BO349" t="str">
            <v>1326</v>
          </cell>
          <cell r="BP349" t="str">
            <v>1387</v>
          </cell>
          <cell r="BQ349">
            <v>1.0329999999999999</v>
          </cell>
        </row>
        <row r="350">
          <cell r="B350" t="str">
            <v>190102</v>
          </cell>
          <cell r="C350">
            <v>320</v>
          </cell>
          <cell r="D350">
            <v>172</v>
          </cell>
          <cell r="E350">
            <v>9</v>
          </cell>
          <cell r="F350">
            <v>8.5</v>
          </cell>
          <cell r="G350">
            <v>19</v>
          </cell>
          <cell r="H350">
            <v>10</v>
          </cell>
          <cell r="I350">
            <v>1.111</v>
          </cell>
          <cell r="J350">
            <v>2.5</v>
          </cell>
          <cell r="K350">
            <v>47000</v>
          </cell>
          <cell r="L350">
            <v>790</v>
          </cell>
          <cell r="M350">
            <v>10</v>
          </cell>
          <cell r="N350">
            <v>470</v>
          </cell>
          <cell r="O350">
            <v>5</v>
          </cell>
          <cell r="P350">
            <v>73900</v>
          </cell>
          <cell r="Q350">
            <v>1470</v>
          </cell>
          <cell r="R350">
            <v>90</v>
          </cell>
          <cell r="S350">
            <v>880</v>
          </cell>
          <cell r="T350">
            <v>7.5</v>
          </cell>
          <cell r="U350">
            <v>87100</v>
          </cell>
          <cell r="V350">
            <v>2050</v>
          </cell>
          <cell r="W350">
            <v>302</v>
          </cell>
          <cell r="X350">
            <v>1210</v>
          </cell>
          <cell r="Y350">
            <v>10.5</v>
          </cell>
          <cell r="Z350">
            <v>93500</v>
          </cell>
          <cell r="AA350">
            <v>2590</v>
          </cell>
          <cell r="AB350">
            <v>690</v>
          </cell>
          <cell r="AC350">
            <v>1510</v>
          </cell>
          <cell r="AD350">
            <v>3820</v>
          </cell>
          <cell r="AO350" t="str">
            <v>170051</v>
          </cell>
          <cell r="AP350">
            <v>18</v>
          </cell>
          <cell r="AQ350">
            <v>9.1999999999999993</v>
          </cell>
          <cell r="AR350">
            <v>1</v>
          </cell>
          <cell r="AT350">
            <v>1.4</v>
          </cell>
          <cell r="AU350">
            <v>0.4</v>
          </cell>
          <cell r="AV350">
            <v>0.4</v>
          </cell>
          <cell r="AW350">
            <v>0.1</v>
          </cell>
          <cell r="AX350">
            <v>450.6</v>
          </cell>
          <cell r="AY350" t="str">
            <v>728</v>
          </cell>
          <cell r="AZ350" t="str">
            <v>382</v>
          </cell>
          <cell r="BA350" t="str">
            <v>394</v>
          </cell>
          <cell r="BB350">
            <v>0.2</v>
          </cell>
          <cell r="BC350">
            <v>865</v>
          </cell>
          <cell r="BD350" t="str">
            <v>1406</v>
          </cell>
          <cell r="BE350" t="str">
            <v>814</v>
          </cell>
          <cell r="BF350" t="str">
            <v>757</v>
          </cell>
          <cell r="BG350">
            <v>0.3</v>
          </cell>
          <cell r="BH350">
            <v>1254</v>
          </cell>
          <cell r="BI350" t="str">
            <v>2035</v>
          </cell>
          <cell r="BJ350" t="str">
            <v>1295</v>
          </cell>
          <cell r="BK350" t="str">
            <v>1088</v>
          </cell>
          <cell r="BL350">
            <v>0.4</v>
          </cell>
          <cell r="BM350">
            <v>1631</v>
          </cell>
          <cell r="BN350" t="str">
            <v>2615</v>
          </cell>
          <cell r="BO350" t="str">
            <v>1826</v>
          </cell>
          <cell r="BP350" t="str">
            <v>1387</v>
          </cell>
          <cell r="BQ350">
            <v>1.476</v>
          </cell>
        </row>
        <row r="351">
          <cell r="B351" t="str">
            <v>190103</v>
          </cell>
          <cell r="C351">
            <v>320</v>
          </cell>
          <cell r="D351">
            <v>172</v>
          </cell>
          <cell r="E351">
            <v>13</v>
          </cell>
          <cell r="F351">
            <v>12.2</v>
          </cell>
          <cell r="G351">
            <v>20</v>
          </cell>
          <cell r="H351">
            <v>7</v>
          </cell>
          <cell r="I351">
            <v>0.53800000000000003</v>
          </cell>
          <cell r="J351">
            <v>1.75</v>
          </cell>
          <cell r="K351">
            <v>64400</v>
          </cell>
          <cell r="L351">
            <v>620</v>
          </cell>
          <cell r="M351">
            <v>180</v>
          </cell>
          <cell r="N351">
            <v>360</v>
          </cell>
          <cell r="O351">
            <v>3.5</v>
          </cell>
          <cell r="P351">
            <v>117000</v>
          </cell>
          <cell r="Q351">
            <v>1190</v>
          </cell>
          <cell r="R351">
            <v>420</v>
          </cell>
          <cell r="S351">
            <v>690</v>
          </cell>
          <cell r="T351">
            <v>5.25</v>
          </cell>
          <cell r="U351">
            <v>161000</v>
          </cell>
          <cell r="V351">
            <v>1710</v>
          </cell>
          <cell r="W351">
            <v>720</v>
          </cell>
          <cell r="X351">
            <v>980</v>
          </cell>
          <cell r="Y351">
            <v>7.8</v>
          </cell>
          <cell r="Z351">
            <v>217100</v>
          </cell>
          <cell r="AA351">
            <v>2360</v>
          </cell>
          <cell r="AB351">
            <v>1250</v>
          </cell>
          <cell r="AC351">
            <v>1330</v>
          </cell>
          <cell r="AD351">
            <v>5480</v>
          </cell>
          <cell r="AO351" t="str">
            <v>170067</v>
          </cell>
          <cell r="AP351">
            <v>23</v>
          </cell>
          <cell r="AQ351">
            <v>8.1999999999999993</v>
          </cell>
          <cell r="AR351">
            <v>0.7</v>
          </cell>
          <cell r="AT351">
            <v>1.5</v>
          </cell>
          <cell r="AU351">
            <v>0.8</v>
          </cell>
          <cell r="AV351">
            <v>1.1419999999999999</v>
          </cell>
          <cell r="AW351">
            <v>0.2</v>
          </cell>
          <cell r="AX351">
            <v>279.39999999999998</v>
          </cell>
          <cell r="AY351" t="str">
            <v>940</v>
          </cell>
          <cell r="AZ351" t="str">
            <v>87</v>
          </cell>
          <cell r="BA351" t="str">
            <v>397</v>
          </cell>
          <cell r="BB351">
            <v>0.4</v>
          </cell>
          <cell r="BC351">
            <v>448.4</v>
          </cell>
          <cell r="BD351" t="str">
            <v>1758</v>
          </cell>
          <cell r="BE351" t="str">
            <v>295</v>
          </cell>
          <cell r="BF351" t="str">
            <v>733</v>
          </cell>
          <cell r="BG351">
            <v>0.6</v>
          </cell>
          <cell r="BH351">
            <v>543.6</v>
          </cell>
          <cell r="BI351" t="str">
            <v>2454</v>
          </cell>
          <cell r="BJ351" t="str">
            <v>626</v>
          </cell>
          <cell r="BK351" t="str">
            <v>1007</v>
          </cell>
          <cell r="BL351">
            <v>0.8</v>
          </cell>
          <cell r="BM351">
            <v>601.9</v>
          </cell>
          <cell r="BN351" t="str">
            <v>3028</v>
          </cell>
          <cell r="BO351" t="str">
            <v>1078</v>
          </cell>
          <cell r="BP351" t="str">
            <v>1221</v>
          </cell>
          <cell r="BQ351">
            <v>1.9930000000000001</v>
          </cell>
        </row>
        <row r="352">
          <cell r="B352" t="str">
            <v>190104</v>
          </cell>
          <cell r="C352">
            <v>320</v>
          </cell>
          <cell r="D352">
            <v>172</v>
          </cell>
          <cell r="E352">
            <v>15</v>
          </cell>
          <cell r="F352">
            <v>14.1</v>
          </cell>
          <cell r="G352">
            <v>21</v>
          </cell>
          <cell r="H352">
            <v>6</v>
          </cell>
          <cell r="I352">
            <v>0.4</v>
          </cell>
          <cell r="J352">
            <v>1.5</v>
          </cell>
          <cell r="K352">
            <v>77600</v>
          </cell>
          <cell r="L352">
            <v>570</v>
          </cell>
          <cell r="M352">
            <v>230</v>
          </cell>
          <cell r="N352">
            <v>330</v>
          </cell>
          <cell r="O352">
            <v>3</v>
          </cell>
          <cell r="P352">
            <v>146100</v>
          </cell>
          <cell r="Q352">
            <v>1100</v>
          </cell>
          <cell r="R352">
            <v>510</v>
          </cell>
          <cell r="S352">
            <v>630</v>
          </cell>
          <cell r="T352">
            <v>4.5</v>
          </cell>
          <cell r="U352">
            <v>207900</v>
          </cell>
          <cell r="V352">
            <v>1590</v>
          </cell>
          <cell r="W352">
            <v>820</v>
          </cell>
          <cell r="X352">
            <v>900</v>
          </cell>
          <cell r="Y352">
            <v>6.9</v>
          </cell>
          <cell r="Z352">
            <v>299300</v>
          </cell>
          <cell r="AA352">
            <v>2290</v>
          </cell>
          <cell r="AB352">
            <v>1410</v>
          </cell>
          <cell r="AC352">
            <v>1280</v>
          </cell>
          <cell r="AD352">
            <v>6330</v>
          </cell>
          <cell r="AO352" t="str">
            <v>170068</v>
          </cell>
          <cell r="AP352">
            <v>23</v>
          </cell>
          <cell r="AQ352">
            <v>8.1999999999999993</v>
          </cell>
          <cell r="AR352">
            <v>0.8</v>
          </cell>
          <cell r="AT352">
            <v>1.55</v>
          </cell>
          <cell r="AU352">
            <v>0.75</v>
          </cell>
          <cell r="AV352">
            <v>0.93700000000000006</v>
          </cell>
          <cell r="AW352">
            <v>0.187</v>
          </cell>
          <cell r="AX352">
            <v>332</v>
          </cell>
          <cell r="AY352" t="str">
            <v>925</v>
          </cell>
          <cell r="AZ352" t="str">
            <v>175</v>
          </cell>
          <cell r="BA352" t="str">
            <v>384</v>
          </cell>
          <cell r="BB352">
            <v>0.375</v>
          </cell>
          <cell r="BC352">
            <v>560</v>
          </cell>
          <cell r="BD352" t="str">
            <v>1743</v>
          </cell>
          <cell r="BE352" t="str">
            <v>457</v>
          </cell>
          <cell r="BF352" t="str">
            <v>714</v>
          </cell>
          <cell r="BG352">
            <v>0.56200000000000006</v>
          </cell>
          <cell r="BH352">
            <v>718.5</v>
          </cell>
          <cell r="BI352" t="str">
            <v>2453</v>
          </cell>
          <cell r="BJ352" t="str">
            <v>846</v>
          </cell>
          <cell r="BK352" t="str">
            <v>991</v>
          </cell>
          <cell r="BL352">
            <v>0.75</v>
          </cell>
          <cell r="BM352">
            <v>842.4</v>
          </cell>
          <cell r="BN352" t="str">
            <v>3057</v>
          </cell>
          <cell r="BO352" t="str">
            <v>1343</v>
          </cell>
          <cell r="BP352" t="str">
            <v>1214</v>
          </cell>
          <cell r="BQ352">
            <v>2.2770000000000001</v>
          </cell>
        </row>
        <row r="353">
          <cell r="B353" t="str">
            <v>190105</v>
          </cell>
          <cell r="C353">
            <v>340</v>
          </cell>
          <cell r="D353">
            <v>172</v>
          </cell>
          <cell r="E353">
            <v>9.1999999999999993</v>
          </cell>
          <cell r="F353">
            <v>8.65</v>
          </cell>
          <cell r="G353">
            <v>19.399999999999999</v>
          </cell>
          <cell r="H353">
            <v>10.199999999999999</v>
          </cell>
          <cell r="I353">
            <v>1.109</v>
          </cell>
          <cell r="J353">
            <v>2.5499999999999998</v>
          </cell>
          <cell r="K353">
            <v>43700</v>
          </cell>
          <cell r="L353">
            <v>720</v>
          </cell>
          <cell r="M353">
            <v>10</v>
          </cell>
          <cell r="N353">
            <v>410</v>
          </cell>
          <cell r="O353">
            <v>5.0999999999999996</v>
          </cell>
          <cell r="P353">
            <v>68600</v>
          </cell>
          <cell r="Q353">
            <v>1350</v>
          </cell>
          <cell r="R353">
            <v>90</v>
          </cell>
          <cell r="S353">
            <v>760</v>
          </cell>
          <cell r="T353">
            <v>7.65</v>
          </cell>
          <cell r="U353">
            <v>80700</v>
          </cell>
          <cell r="V353">
            <v>1870</v>
          </cell>
          <cell r="W353">
            <v>280</v>
          </cell>
          <cell r="X353">
            <v>1050</v>
          </cell>
          <cell r="Y353">
            <v>10.75</v>
          </cell>
          <cell r="Z353">
            <v>86300</v>
          </cell>
          <cell r="AA353">
            <v>2380</v>
          </cell>
          <cell r="AB353">
            <v>640</v>
          </cell>
          <cell r="AC353">
            <v>1320</v>
          </cell>
          <cell r="AD353">
            <v>4590</v>
          </cell>
          <cell r="AO353" t="str">
            <v>170069</v>
          </cell>
          <cell r="AP353">
            <v>23</v>
          </cell>
          <cell r="AQ353">
            <v>8.1999999999999993</v>
          </cell>
          <cell r="AR353">
            <v>0.9</v>
          </cell>
          <cell r="AT353">
            <v>1.7</v>
          </cell>
          <cell r="AU353">
            <v>0.8</v>
          </cell>
          <cell r="AV353">
            <v>0.88800000000000001</v>
          </cell>
          <cell r="AW353">
            <v>0.2</v>
          </cell>
          <cell r="AX353">
            <v>485.7</v>
          </cell>
          <cell r="AY353" t="str">
            <v>1086</v>
          </cell>
          <cell r="AZ353" t="str">
            <v>233</v>
          </cell>
          <cell r="BA353" t="str">
            <v>449</v>
          </cell>
          <cell r="BB353">
            <v>0.4</v>
          </cell>
          <cell r="BC353">
            <v>829.2</v>
          </cell>
          <cell r="BD353" t="str">
            <v>2051</v>
          </cell>
          <cell r="BE353" t="str">
            <v>589</v>
          </cell>
          <cell r="BF353" t="str">
            <v>837</v>
          </cell>
          <cell r="BG353">
            <v>0.6</v>
          </cell>
          <cell r="BH353">
            <v>1078</v>
          </cell>
          <cell r="BI353" t="str">
            <v>2894</v>
          </cell>
          <cell r="BJ353" t="str">
            <v>1066</v>
          </cell>
          <cell r="BK353" t="str">
            <v>1164</v>
          </cell>
          <cell r="BL353">
            <v>0.8</v>
          </cell>
          <cell r="BM353">
            <v>1279</v>
          </cell>
          <cell r="BN353" t="str">
            <v>3615</v>
          </cell>
          <cell r="BO353" t="str">
            <v>1665</v>
          </cell>
          <cell r="BP353" t="str">
            <v>1430</v>
          </cell>
          <cell r="BQ353">
            <v>2.5609999999999999</v>
          </cell>
        </row>
        <row r="354">
          <cell r="B354" t="str">
            <v>190106</v>
          </cell>
          <cell r="C354">
            <v>340</v>
          </cell>
          <cell r="D354">
            <v>172</v>
          </cell>
          <cell r="E354">
            <v>9.5</v>
          </cell>
          <cell r="F354">
            <v>8.9</v>
          </cell>
          <cell r="G354">
            <v>20.8</v>
          </cell>
          <cell r="H354">
            <v>11.3</v>
          </cell>
          <cell r="I354">
            <v>1.1890000000000001</v>
          </cell>
          <cell r="J354">
            <v>2.8250000000000002</v>
          </cell>
          <cell r="K354">
            <v>57000</v>
          </cell>
          <cell r="L354">
            <v>850</v>
          </cell>
          <cell r="M354">
            <v>40</v>
          </cell>
          <cell r="N354">
            <v>490</v>
          </cell>
          <cell r="O354">
            <v>5.65</v>
          </cell>
          <cell r="P354">
            <v>87900</v>
          </cell>
          <cell r="Q354">
            <v>1590</v>
          </cell>
          <cell r="R354">
            <v>50</v>
          </cell>
          <cell r="S354">
            <v>900</v>
          </cell>
          <cell r="T354">
            <v>8.4749999999999996</v>
          </cell>
          <cell r="U354">
            <v>100800</v>
          </cell>
          <cell r="V354">
            <v>2200</v>
          </cell>
          <cell r="W354">
            <v>250</v>
          </cell>
          <cell r="X354">
            <v>1240</v>
          </cell>
          <cell r="Y354">
            <v>11.9</v>
          </cell>
          <cell r="Z354">
            <v>104000</v>
          </cell>
          <cell r="AA354">
            <v>2790</v>
          </cell>
          <cell r="AB354">
            <v>650</v>
          </cell>
          <cell r="AC354">
            <v>1550</v>
          </cell>
          <cell r="AD354">
            <v>4720</v>
          </cell>
          <cell r="AO354" t="str">
            <v>170052</v>
          </cell>
          <cell r="AP354">
            <v>20</v>
          </cell>
          <cell r="AQ354">
            <v>8.1999999999999993</v>
          </cell>
          <cell r="AR354">
            <v>0.5</v>
          </cell>
          <cell r="AT354">
            <v>1.1499999999999999</v>
          </cell>
          <cell r="AU354">
            <v>0.65</v>
          </cell>
          <cell r="AV354">
            <v>1.3</v>
          </cell>
          <cell r="AW354">
            <v>0.16200000000000001</v>
          </cell>
          <cell r="AX354">
            <v>128.30000000000001</v>
          </cell>
          <cell r="AY354" t="str">
            <v>739</v>
          </cell>
          <cell r="AZ354" t="str">
            <v>11</v>
          </cell>
          <cell r="BA354" t="str">
            <v>355</v>
          </cell>
          <cell r="BB354">
            <v>0.32500000000000001</v>
          </cell>
          <cell r="BC354">
            <v>198.8</v>
          </cell>
          <cell r="BD354" t="str">
            <v>1375</v>
          </cell>
          <cell r="BE354" t="str">
            <v>126</v>
          </cell>
          <cell r="BF354" t="str">
            <v>652</v>
          </cell>
          <cell r="BG354">
            <v>0.48699999999999999</v>
          </cell>
          <cell r="BH354">
            <v>230.8</v>
          </cell>
          <cell r="BI354" t="str">
            <v>1906</v>
          </cell>
          <cell r="BJ354" t="str">
            <v>345</v>
          </cell>
          <cell r="BK354" t="str">
            <v>892</v>
          </cell>
          <cell r="BL354">
            <v>0.65</v>
          </cell>
          <cell r="BM354">
            <v>243.4</v>
          </cell>
          <cell r="BN354" t="str">
            <v>2333</v>
          </cell>
          <cell r="BO354" t="str">
            <v>668</v>
          </cell>
          <cell r="BP354" t="str">
            <v>1074</v>
          </cell>
          <cell r="BQ354">
            <v>1.026</v>
          </cell>
        </row>
        <row r="355">
          <cell r="B355" t="str">
            <v>190107</v>
          </cell>
          <cell r="C355">
            <v>340</v>
          </cell>
          <cell r="D355">
            <v>172</v>
          </cell>
          <cell r="E355">
            <v>10.5</v>
          </cell>
          <cell r="F355">
            <v>9.9</v>
          </cell>
          <cell r="G355">
            <v>22.5</v>
          </cell>
          <cell r="H355">
            <v>12</v>
          </cell>
          <cell r="I355">
            <v>1.143</v>
          </cell>
          <cell r="J355">
            <v>3</v>
          </cell>
          <cell r="K355">
            <v>78300</v>
          </cell>
          <cell r="L355">
            <v>980</v>
          </cell>
          <cell r="M355">
            <v>20</v>
          </cell>
          <cell r="N355">
            <v>560</v>
          </cell>
          <cell r="O355">
            <v>6</v>
          </cell>
          <cell r="P355">
            <v>122200</v>
          </cell>
          <cell r="Q355">
            <v>1830</v>
          </cell>
          <cell r="R355">
            <v>100</v>
          </cell>
          <cell r="S355">
            <v>1030</v>
          </cell>
          <cell r="T355">
            <v>9</v>
          </cell>
          <cell r="U355">
            <v>142500</v>
          </cell>
          <cell r="V355">
            <v>2540</v>
          </cell>
          <cell r="W355">
            <v>350</v>
          </cell>
          <cell r="X355">
            <v>1420</v>
          </cell>
          <cell r="Y355">
            <v>12.6</v>
          </cell>
          <cell r="Z355">
            <v>150800</v>
          </cell>
          <cell r="AA355">
            <v>3210</v>
          </cell>
          <cell r="AB355">
            <v>830</v>
          </cell>
          <cell r="AC355">
            <v>1780</v>
          </cell>
          <cell r="AD355">
            <v>5250</v>
          </cell>
          <cell r="AO355" t="str">
            <v>170053</v>
          </cell>
          <cell r="AP355">
            <v>20</v>
          </cell>
          <cell r="AQ355">
            <v>8.1999999999999993</v>
          </cell>
          <cell r="AR355">
            <v>0.6</v>
          </cell>
          <cell r="AT355">
            <v>1.3</v>
          </cell>
          <cell r="AU355">
            <v>0.7</v>
          </cell>
          <cell r="AV355">
            <v>1.1659999999999999</v>
          </cell>
          <cell r="AW355">
            <v>0.17499999999999999</v>
          </cell>
          <cell r="AX355">
            <v>214.4</v>
          </cell>
          <cell r="AY355" t="str">
            <v>907</v>
          </cell>
          <cell r="AZ355" t="str">
            <v>63</v>
          </cell>
          <cell r="BA355" t="str">
            <v>432</v>
          </cell>
          <cell r="BB355">
            <v>0.35</v>
          </cell>
          <cell r="BC355">
            <v>342.1</v>
          </cell>
          <cell r="BD355" t="str">
            <v>1694</v>
          </cell>
          <cell r="BE355" t="str">
            <v>246</v>
          </cell>
          <cell r="BF355" t="str">
            <v>797</v>
          </cell>
          <cell r="BG355">
            <v>0.52500000000000002</v>
          </cell>
          <cell r="BH355">
            <v>412</v>
          </cell>
          <cell r="BI355" t="str">
            <v>2360</v>
          </cell>
          <cell r="BJ355" t="str">
            <v>550</v>
          </cell>
          <cell r="BK355" t="str">
            <v>1095</v>
          </cell>
          <cell r="BL355">
            <v>0.7</v>
          </cell>
          <cell r="BM355">
            <v>453</v>
          </cell>
          <cell r="BN355" t="str">
            <v>2905</v>
          </cell>
          <cell r="BO355" t="str">
            <v>974</v>
          </cell>
          <cell r="BP355" t="str">
            <v>1327</v>
          </cell>
          <cell r="BQ355">
            <v>1.2310000000000001</v>
          </cell>
        </row>
        <row r="356">
          <cell r="B356" t="str">
            <v>190108</v>
          </cell>
          <cell r="C356">
            <v>340</v>
          </cell>
          <cell r="D356">
            <v>172</v>
          </cell>
          <cell r="E356">
            <v>11</v>
          </cell>
          <cell r="F356">
            <v>10.4</v>
          </cell>
          <cell r="G356">
            <v>22.4</v>
          </cell>
          <cell r="H356">
            <v>11.4</v>
          </cell>
          <cell r="I356">
            <v>1.036</v>
          </cell>
          <cell r="J356">
            <v>2.85</v>
          </cell>
          <cell r="K356">
            <v>78300</v>
          </cell>
          <cell r="L356">
            <v>930</v>
          </cell>
          <cell r="M356">
            <v>30</v>
          </cell>
          <cell r="N356">
            <v>530</v>
          </cell>
          <cell r="O356">
            <v>5.7</v>
          </cell>
          <cell r="P356">
            <v>125400</v>
          </cell>
          <cell r="Q356">
            <v>1750</v>
          </cell>
          <cell r="R356">
            <v>180</v>
          </cell>
          <cell r="S356">
            <v>980</v>
          </cell>
          <cell r="T356">
            <v>8.5500000000000007</v>
          </cell>
          <cell r="U356">
            <v>151000</v>
          </cell>
          <cell r="V356">
            <v>2440</v>
          </cell>
          <cell r="W356">
            <v>450</v>
          </cell>
          <cell r="X356">
            <v>1360</v>
          </cell>
          <cell r="Y356">
            <v>12</v>
          </cell>
          <cell r="Z356">
            <v>167000</v>
          </cell>
          <cell r="AA356">
            <v>3110</v>
          </cell>
          <cell r="AB356">
            <v>940</v>
          </cell>
          <cell r="AC356">
            <v>1710</v>
          </cell>
          <cell r="AD356">
            <v>5520</v>
          </cell>
          <cell r="AO356" t="str">
            <v>170054</v>
          </cell>
          <cell r="AP356">
            <v>20</v>
          </cell>
          <cell r="AQ356">
            <v>8.1999999999999993</v>
          </cell>
          <cell r="AR356">
            <v>0.7</v>
          </cell>
          <cell r="AT356">
            <v>1.35</v>
          </cell>
          <cell r="AU356">
            <v>0.65</v>
          </cell>
          <cell r="AV356">
            <v>0.92800000000000005</v>
          </cell>
          <cell r="AW356">
            <v>0.16200000000000001</v>
          </cell>
          <cell r="AX356">
            <v>261.5</v>
          </cell>
          <cell r="AY356" t="str">
            <v>890</v>
          </cell>
          <cell r="AZ356" t="str">
            <v>161</v>
          </cell>
          <cell r="BA356" t="str">
            <v>416</v>
          </cell>
          <cell r="BB356">
            <v>0.32500000000000001</v>
          </cell>
          <cell r="BC356">
            <v>442</v>
          </cell>
          <cell r="BD356" t="str">
            <v>1675</v>
          </cell>
          <cell r="BE356" t="str">
            <v>426</v>
          </cell>
          <cell r="BF356" t="str">
            <v>775</v>
          </cell>
          <cell r="BG356">
            <v>0.48699999999999999</v>
          </cell>
          <cell r="BH356">
            <v>568.5</v>
          </cell>
          <cell r="BI356" t="str">
            <v>2356</v>
          </cell>
          <cell r="BJ356" t="str">
            <v>795</v>
          </cell>
          <cell r="BK356" t="str">
            <v>1076</v>
          </cell>
          <cell r="BL356">
            <v>0.65</v>
          </cell>
          <cell r="BM356">
            <v>668</v>
          </cell>
          <cell r="BN356" t="str">
            <v>2934</v>
          </cell>
          <cell r="BO356" t="str">
            <v>1269</v>
          </cell>
          <cell r="BP356" t="str">
            <v>1320</v>
          </cell>
          <cell r="BQ356">
            <v>1.4359999999999999</v>
          </cell>
        </row>
        <row r="357">
          <cell r="B357" t="str">
            <v>190109</v>
          </cell>
          <cell r="C357">
            <v>340</v>
          </cell>
          <cell r="D357">
            <v>172</v>
          </cell>
          <cell r="E357">
            <v>11.5</v>
          </cell>
          <cell r="F357">
            <v>10.8</v>
          </cell>
          <cell r="G357">
            <v>22.9</v>
          </cell>
          <cell r="H357">
            <v>11.4</v>
          </cell>
          <cell r="I357">
            <v>0.99099999999999999</v>
          </cell>
          <cell r="J357">
            <v>2.85</v>
          </cell>
          <cell r="K357">
            <v>87000</v>
          </cell>
          <cell r="L357">
            <v>970</v>
          </cell>
          <cell r="M357">
            <v>40</v>
          </cell>
          <cell r="N357">
            <v>550</v>
          </cell>
          <cell r="O357">
            <v>5.7</v>
          </cell>
          <cell r="P357">
            <v>140300</v>
          </cell>
          <cell r="Q357">
            <v>1810</v>
          </cell>
          <cell r="R357">
            <v>200</v>
          </cell>
          <cell r="S357">
            <v>1020</v>
          </cell>
          <cell r="T357">
            <v>8.5500000000000007</v>
          </cell>
          <cell r="U357">
            <v>170400</v>
          </cell>
          <cell r="V357">
            <v>2530</v>
          </cell>
          <cell r="W357">
            <v>490</v>
          </cell>
          <cell r="X357">
            <v>1410</v>
          </cell>
          <cell r="Y357">
            <v>12.1</v>
          </cell>
          <cell r="Z357">
            <v>191000</v>
          </cell>
          <cell r="AA357">
            <v>3250</v>
          </cell>
          <cell r="AB357">
            <v>1020</v>
          </cell>
          <cell r="AC357">
            <v>1790</v>
          </cell>
          <cell r="AD357">
            <v>5730</v>
          </cell>
          <cell r="AO357" t="str">
            <v>170055</v>
          </cell>
          <cell r="AP357">
            <v>20</v>
          </cell>
          <cell r="AQ357">
            <v>8.1999999999999993</v>
          </cell>
          <cell r="AR357">
            <v>0.8</v>
          </cell>
          <cell r="AT357">
            <v>1.4</v>
          </cell>
          <cell r="AU357">
            <v>0.6</v>
          </cell>
          <cell r="AV357">
            <v>0.75</v>
          </cell>
          <cell r="AW357">
            <v>0.15</v>
          </cell>
          <cell r="AX357">
            <v>315</v>
          </cell>
          <cell r="AY357" t="str">
            <v>865</v>
          </cell>
          <cell r="AZ357" t="str">
            <v>244</v>
          </cell>
          <cell r="BA357" t="str">
            <v>398</v>
          </cell>
          <cell r="BB357">
            <v>0.3</v>
          </cell>
          <cell r="BC357">
            <v>557.29999999999995</v>
          </cell>
          <cell r="BD357" t="str">
            <v>1640</v>
          </cell>
          <cell r="BE357" t="str">
            <v>576</v>
          </cell>
          <cell r="BF357" t="str">
            <v>748</v>
          </cell>
          <cell r="BG357">
            <v>0.45</v>
          </cell>
          <cell r="BH357">
            <v>751</v>
          </cell>
          <cell r="BI357" t="str">
            <v>2328</v>
          </cell>
          <cell r="BJ357" t="str">
            <v>998</v>
          </cell>
          <cell r="BK357" t="str">
            <v>1048</v>
          </cell>
          <cell r="BL357">
            <v>0.6</v>
          </cell>
          <cell r="BM357">
            <v>920.5</v>
          </cell>
          <cell r="BN357" t="str">
            <v>2926</v>
          </cell>
          <cell r="BO357" t="str">
            <v>1507</v>
          </cell>
          <cell r="BP357" t="str">
            <v>1300</v>
          </cell>
          <cell r="BQ357">
            <v>1.641</v>
          </cell>
        </row>
        <row r="358">
          <cell r="B358" t="str">
            <v>190110</v>
          </cell>
          <cell r="C358">
            <v>340</v>
          </cell>
          <cell r="D358">
            <v>172</v>
          </cell>
          <cell r="E358">
            <v>12.5</v>
          </cell>
          <cell r="F358">
            <v>11.8</v>
          </cell>
          <cell r="G358">
            <v>23</v>
          </cell>
          <cell r="H358">
            <v>10.5</v>
          </cell>
          <cell r="I358">
            <v>0.84</v>
          </cell>
          <cell r="J358">
            <v>2.625</v>
          </cell>
          <cell r="K358">
            <v>90800</v>
          </cell>
          <cell r="L358">
            <v>900</v>
          </cell>
          <cell r="M358">
            <v>110</v>
          </cell>
          <cell r="N358">
            <v>510</v>
          </cell>
          <cell r="O358">
            <v>5.25</v>
          </cell>
          <cell r="P358">
            <v>152500</v>
          </cell>
          <cell r="Q358">
            <v>1700</v>
          </cell>
          <cell r="R358">
            <v>330</v>
          </cell>
          <cell r="S358">
            <v>950</v>
          </cell>
          <cell r="T358">
            <v>7.875</v>
          </cell>
          <cell r="U358">
            <v>194000</v>
          </cell>
          <cell r="V358">
            <v>2390</v>
          </cell>
          <cell r="W358">
            <v>650</v>
          </cell>
          <cell r="X358">
            <v>1320</v>
          </cell>
          <cell r="Y358">
            <v>11.2</v>
          </cell>
          <cell r="Z358">
            <v>231400</v>
          </cell>
          <cell r="AA358">
            <v>3120</v>
          </cell>
          <cell r="AB358">
            <v>1200</v>
          </cell>
          <cell r="AC358">
            <v>1700</v>
          </cell>
          <cell r="AD358">
            <v>6260</v>
          </cell>
          <cell r="AO358" t="str">
            <v>170056</v>
          </cell>
          <cell r="AP358">
            <v>20</v>
          </cell>
          <cell r="AQ358">
            <v>8.1999999999999993</v>
          </cell>
          <cell r="AR358">
            <v>0.9</v>
          </cell>
          <cell r="AT358">
            <v>1.5</v>
          </cell>
          <cell r="AU358">
            <v>0.6</v>
          </cell>
          <cell r="AV358">
            <v>0.66600000000000004</v>
          </cell>
          <cell r="AW358">
            <v>0.15</v>
          </cell>
          <cell r="AX358">
            <v>423.2</v>
          </cell>
          <cell r="AY358" t="str">
            <v>934</v>
          </cell>
          <cell r="AZ358" t="str">
            <v>313</v>
          </cell>
          <cell r="BA358" t="str">
            <v>427</v>
          </cell>
          <cell r="BB358">
            <v>0.3</v>
          </cell>
          <cell r="BC358">
            <v>764.5</v>
          </cell>
          <cell r="BD358" t="str">
            <v>1779</v>
          </cell>
          <cell r="BE358" t="str">
            <v>715</v>
          </cell>
          <cell r="BF358" t="str">
            <v>804</v>
          </cell>
          <cell r="BG358">
            <v>0.45</v>
          </cell>
          <cell r="BH358">
            <v>1051</v>
          </cell>
          <cell r="BI358" t="str">
            <v>2535</v>
          </cell>
          <cell r="BJ358" t="str">
            <v>1205</v>
          </cell>
          <cell r="BK358" t="str">
            <v>1133</v>
          </cell>
          <cell r="BL358">
            <v>0.6</v>
          </cell>
          <cell r="BM358">
            <v>1311</v>
          </cell>
          <cell r="BN358" t="str">
            <v>3203</v>
          </cell>
          <cell r="BO358" t="str">
            <v>1784</v>
          </cell>
          <cell r="BP358" t="str">
            <v>1413</v>
          </cell>
          <cell r="BQ358">
            <v>1.8460000000000001</v>
          </cell>
        </row>
        <row r="359">
          <cell r="B359" t="str">
            <v>190111</v>
          </cell>
          <cell r="C359">
            <v>340</v>
          </cell>
          <cell r="D359">
            <v>172</v>
          </cell>
          <cell r="E359">
            <v>13.5</v>
          </cell>
          <cell r="F359">
            <v>12.7</v>
          </cell>
          <cell r="G359">
            <v>23.5</v>
          </cell>
          <cell r="H359">
            <v>10</v>
          </cell>
          <cell r="I359">
            <v>0.74099999999999999</v>
          </cell>
          <cell r="J359">
            <v>2.5</v>
          </cell>
          <cell r="K359">
            <v>101300</v>
          </cell>
          <cell r="L359">
            <v>890</v>
          </cell>
          <cell r="M359">
            <v>150</v>
          </cell>
          <cell r="N359">
            <v>500</v>
          </cell>
          <cell r="O359">
            <v>5</v>
          </cell>
          <cell r="P359">
            <v>174300</v>
          </cell>
          <cell r="Q359">
            <v>1690</v>
          </cell>
          <cell r="R359">
            <v>400</v>
          </cell>
          <cell r="S359">
            <v>940</v>
          </cell>
          <cell r="T359">
            <v>7.5</v>
          </cell>
          <cell r="U359">
            <v>227600</v>
          </cell>
          <cell r="V359">
            <v>2390</v>
          </cell>
          <cell r="W359">
            <v>750</v>
          </cell>
          <cell r="X359">
            <v>1310</v>
          </cell>
          <cell r="Y359">
            <v>10.8</v>
          </cell>
          <cell r="Z359">
            <v>282100</v>
          </cell>
          <cell r="AA359">
            <v>3160</v>
          </cell>
          <cell r="AB359">
            <v>1360</v>
          </cell>
          <cell r="AC359">
            <v>1720</v>
          </cell>
          <cell r="AD359">
            <v>6740</v>
          </cell>
          <cell r="AO359" t="str">
            <v>170057</v>
          </cell>
          <cell r="AP359">
            <v>20</v>
          </cell>
          <cell r="AQ359">
            <v>8.1999999999999993</v>
          </cell>
          <cell r="AR359">
            <v>1</v>
          </cell>
          <cell r="AT359">
            <v>1.6</v>
          </cell>
          <cell r="AU359">
            <v>0.6</v>
          </cell>
          <cell r="AV359">
            <v>0.6</v>
          </cell>
          <cell r="AW359">
            <v>0.15</v>
          </cell>
          <cell r="AX359">
            <v>555.6</v>
          </cell>
          <cell r="AY359" t="str">
            <v>1003</v>
          </cell>
          <cell r="AZ359" t="str">
            <v>382</v>
          </cell>
          <cell r="BA359" t="str">
            <v>455</v>
          </cell>
          <cell r="BB359">
            <v>0.3</v>
          </cell>
          <cell r="BC359">
            <v>1020</v>
          </cell>
          <cell r="BD359" t="str">
            <v>1917</v>
          </cell>
          <cell r="BE359" t="str">
            <v>853</v>
          </cell>
          <cell r="BF359" t="str">
            <v>861</v>
          </cell>
          <cell r="BG359">
            <v>0.45</v>
          </cell>
          <cell r="BH359">
            <v>1424</v>
          </cell>
          <cell r="BI359" t="str">
            <v>2743</v>
          </cell>
          <cell r="BJ359" t="str">
            <v>1413</v>
          </cell>
          <cell r="BK359" t="str">
            <v>1218</v>
          </cell>
          <cell r="BL359">
            <v>0.6</v>
          </cell>
          <cell r="BM359">
            <v>1798</v>
          </cell>
          <cell r="BN359" t="str">
            <v>3480</v>
          </cell>
          <cell r="BO359" t="str">
            <v>2062</v>
          </cell>
          <cell r="BP359" t="str">
            <v>1527</v>
          </cell>
          <cell r="BQ359">
            <v>2.0510000000000002</v>
          </cell>
        </row>
        <row r="360">
          <cell r="B360" t="str">
            <v>190112</v>
          </cell>
          <cell r="C360">
            <v>340</v>
          </cell>
          <cell r="D360">
            <v>172</v>
          </cell>
          <cell r="E360">
            <v>13.7</v>
          </cell>
          <cell r="F360">
            <v>12.9</v>
          </cell>
          <cell r="G360">
            <v>24.3</v>
          </cell>
          <cell r="H360">
            <v>10.6</v>
          </cell>
          <cell r="I360">
            <v>0.77400000000000002</v>
          </cell>
          <cell r="J360">
            <v>2.65</v>
          </cell>
          <cell r="K360">
            <v>115000</v>
          </cell>
          <cell r="L360">
            <v>970</v>
          </cell>
          <cell r="M360">
            <v>150</v>
          </cell>
          <cell r="N360">
            <v>550</v>
          </cell>
          <cell r="O360">
            <v>5.3</v>
          </cell>
          <cell r="P360">
            <v>196200</v>
          </cell>
          <cell r="Q360">
            <v>1840</v>
          </cell>
          <cell r="R360">
            <v>410</v>
          </cell>
          <cell r="S360">
            <v>1020</v>
          </cell>
          <cell r="T360">
            <v>7.95</v>
          </cell>
          <cell r="U360">
            <v>253900</v>
          </cell>
          <cell r="V360">
            <v>2600</v>
          </cell>
          <cell r="W360">
            <v>780</v>
          </cell>
          <cell r="X360">
            <v>1430</v>
          </cell>
          <cell r="Y360">
            <v>11.4</v>
          </cell>
          <cell r="Z360">
            <v>310700</v>
          </cell>
          <cell r="AA360">
            <v>3420</v>
          </cell>
          <cell r="AB360">
            <v>1420</v>
          </cell>
          <cell r="AC360">
            <v>1860</v>
          </cell>
          <cell r="AD360">
            <v>6840</v>
          </cell>
          <cell r="AO360" t="str">
            <v>170046</v>
          </cell>
          <cell r="AP360">
            <v>18</v>
          </cell>
          <cell r="AQ360">
            <v>8.1999999999999993</v>
          </cell>
          <cell r="AR360">
            <v>0.7</v>
          </cell>
          <cell r="AT360">
            <v>1.25</v>
          </cell>
          <cell r="AU360">
            <v>0.55000000000000004</v>
          </cell>
          <cell r="AV360">
            <v>0.78500000000000003</v>
          </cell>
          <cell r="AW360">
            <v>0.13700000000000001</v>
          </cell>
          <cell r="AX360">
            <v>254.6</v>
          </cell>
          <cell r="AY360" t="str">
            <v>858</v>
          </cell>
          <cell r="AZ360" t="str">
            <v>216</v>
          </cell>
          <cell r="BA360" t="str">
            <v>434</v>
          </cell>
          <cell r="BB360">
            <v>0.27500000000000002</v>
          </cell>
          <cell r="BC360">
            <v>446.2</v>
          </cell>
          <cell r="BD360" t="str">
            <v>1624</v>
          </cell>
          <cell r="BE360" t="str">
            <v>523</v>
          </cell>
          <cell r="BF360" t="str">
            <v>815</v>
          </cell>
          <cell r="BG360">
            <v>0.41199999999999998</v>
          </cell>
          <cell r="BH360">
            <v>596</v>
          </cell>
          <cell r="BI360" t="str">
            <v>2298</v>
          </cell>
          <cell r="BJ360" t="str">
            <v>922</v>
          </cell>
          <cell r="BK360" t="str">
            <v>1141</v>
          </cell>
          <cell r="BL360">
            <v>0.55000000000000004</v>
          </cell>
          <cell r="BM360">
            <v>724.7</v>
          </cell>
          <cell r="BN360" t="str">
            <v>2881</v>
          </cell>
          <cell r="BO360" t="str">
            <v>1413</v>
          </cell>
          <cell r="BP360" t="str">
            <v>1412</v>
          </cell>
          <cell r="BQ360">
            <v>1.1080000000000001</v>
          </cell>
        </row>
        <row r="361">
          <cell r="B361" t="str">
            <v>190113</v>
          </cell>
          <cell r="C361">
            <v>340</v>
          </cell>
          <cell r="D361">
            <v>172</v>
          </cell>
          <cell r="E361">
            <v>14.2</v>
          </cell>
          <cell r="F361">
            <v>13.3</v>
          </cell>
          <cell r="G361">
            <v>24.4</v>
          </cell>
          <cell r="H361">
            <v>10.199999999999999</v>
          </cell>
          <cell r="I361">
            <v>0.71799999999999997</v>
          </cell>
          <cell r="J361">
            <v>2.5499999999999998</v>
          </cell>
          <cell r="K361">
            <v>118800</v>
          </cell>
          <cell r="L361">
            <v>950</v>
          </cell>
          <cell r="M361">
            <v>170</v>
          </cell>
          <cell r="N361">
            <v>530</v>
          </cell>
          <cell r="O361">
            <v>5.0999999999999996</v>
          </cell>
          <cell r="P361">
            <v>205200</v>
          </cell>
          <cell r="Q361">
            <v>1800</v>
          </cell>
          <cell r="R361">
            <v>440</v>
          </cell>
          <cell r="S361">
            <v>1000</v>
          </cell>
          <cell r="T361">
            <v>7.65</v>
          </cell>
          <cell r="U361">
            <v>268900</v>
          </cell>
          <cell r="V361">
            <v>2550</v>
          </cell>
          <cell r="W361">
            <v>810</v>
          </cell>
          <cell r="X361">
            <v>1400</v>
          </cell>
          <cell r="Y361">
            <v>11.1</v>
          </cell>
          <cell r="Z361">
            <v>336100</v>
          </cell>
          <cell r="AA361">
            <v>3410</v>
          </cell>
          <cell r="AB361">
            <v>1480</v>
          </cell>
          <cell r="AC361">
            <v>1850</v>
          </cell>
          <cell r="AD361">
            <v>7050</v>
          </cell>
          <cell r="AO361" t="str">
            <v>170047</v>
          </cell>
          <cell r="AP361">
            <v>18</v>
          </cell>
          <cell r="AQ361">
            <v>8.1999999999999993</v>
          </cell>
          <cell r="AR361">
            <v>0.8</v>
          </cell>
          <cell r="AT361">
            <v>1.3</v>
          </cell>
          <cell r="AU361">
            <v>0.5</v>
          </cell>
          <cell r="AV361">
            <v>0.625</v>
          </cell>
          <cell r="AW361">
            <v>0.125</v>
          </cell>
          <cell r="AX361">
            <v>308.89999999999998</v>
          </cell>
          <cell r="AY361" t="str">
            <v>823</v>
          </cell>
          <cell r="AZ361" t="str">
            <v>292</v>
          </cell>
          <cell r="BA361" t="str">
            <v>411</v>
          </cell>
          <cell r="BB361">
            <v>0.25</v>
          </cell>
          <cell r="BC361">
            <v>563.79999999999995</v>
          </cell>
          <cell r="BD361" t="str">
            <v>1570</v>
          </cell>
          <cell r="BE361" t="str">
            <v>660</v>
          </cell>
          <cell r="BF361" t="str">
            <v>777</v>
          </cell>
          <cell r="BG361">
            <v>0.375</v>
          </cell>
          <cell r="BH361">
            <v>782.6</v>
          </cell>
          <cell r="BI361" t="str">
            <v>2242</v>
          </cell>
          <cell r="BJ361" t="str">
            <v>1104</v>
          </cell>
          <cell r="BK361" t="str">
            <v>1098</v>
          </cell>
          <cell r="BL361">
            <v>0.5</v>
          </cell>
          <cell r="BM361">
            <v>983.5</v>
          </cell>
          <cell r="BN361" t="str">
            <v>2837</v>
          </cell>
          <cell r="BO361" t="str">
            <v>1624</v>
          </cell>
          <cell r="BP361" t="str">
            <v>1375</v>
          </cell>
          <cell r="BQ361">
            <v>1.266</v>
          </cell>
        </row>
        <row r="362">
          <cell r="B362" t="str">
            <v>190114</v>
          </cell>
          <cell r="C362">
            <v>340</v>
          </cell>
          <cell r="D362">
            <v>172</v>
          </cell>
          <cell r="E362">
            <v>14.6</v>
          </cell>
          <cell r="F362">
            <v>13.7</v>
          </cell>
          <cell r="G362">
            <v>25.1</v>
          </cell>
          <cell r="H362">
            <v>10.5</v>
          </cell>
          <cell r="I362">
            <v>0.71899999999999997</v>
          </cell>
          <cell r="J362">
            <v>2.625</v>
          </cell>
          <cell r="K362">
            <v>132700</v>
          </cell>
          <cell r="L362">
            <v>1010</v>
          </cell>
          <cell r="M362">
            <v>180</v>
          </cell>
          <cell r="N362">
            <v>560</v>
          </cell>
          <cell r="O362">
            <v>5.25</v>
          </cell>
          <cell r="P362">
            <v>229400</v>
          </cell>
          <cell r="Q362">
            <v>1910</v>
          </cell>
          <cell r="R362">
            <v>470</v>
          </cell>
          <cell r="S362">
            <v>1060</v>
          </cell>
          <cell r="T362">
            <v>7.875</v>
          </cell>
          <cell r="U362">
            <v>300900</v>
          </cell>
          <cell r="V362">
            <v>2700</v>
          </cell>
          <cell r="W362">
            <v>870</v>
          </cell>
          <cell r="X362">
            <v>1480</v>
          </cell>
          <cell r="Y362">
            <v>11.4</v>
          </cell>
          <cell r="Z362">
            <v>376100</v>
          </cell>
          <cell r="AA362">
            <v>3590</v>
          </cell>
          <cell r="AB362">
            <v>1570</v>
          </cell>
          <cell r="AC362">
            <v>1950</v>
          </cell>
          <cell r="AD362">
            <v>7270</v>
          </cell>
          <cell r="AO362" t="str">
            <v>170048</v>
          </cell>
          <cell r="AP362">
            <v>18</v>
          </cell>
          <cell r="AQ362">
            <v>8.1999999999999993</v>
          </cell>
          <cell r="AR362">
            <v>1</v>
          </cell>
          <cell r="AT362">
            <v>1.5</v>
          </cell>
          <cell r="AU362">
            <v>0.5</v>
          </cell>
          <cell r="AV362">
            <v>0.5</v>
          </cell>
          <cell r="AW362">
            <v>0.125</v>
          </cell>
          <cell r="AX362">
            <v>559</v>
          </cell>
          <cell r="AY362" t="str">
            <v>963</v>
          </cell>
          <cell r="AZ362" t="str">
            <v>432</v>
          </cell>
          <cell r="BA362" t="str">
            <v>475</v>
          </cell>
          <cell r="BB362">
            <v>0.25</v>
          </cell>
          <cell r="BC362">
            <v>1051</v>
          </cell>
          <cell r="BD362" t="str">
            <v>1849</v>
          </cell>
          <cell r="BE362" t="str">
            <v>939</v>
          </cell>
          <cell r="BF362" t="str">
            <v>904</v>
          </cell>
          <cell r="BG362">
            <v>0.375</v>
          </cell>
          <cell r="BH362">
            <v>1497</v>
          </cell>
          <cell r="BI362" t="str">
            <v>2660</v>
          </cell>
          <cell r="BJ362" t="str">
            <v>1523</v>
          </cell>
          <cell r="BK362" t="str">
            <v>1289</v>
          </cell>
          <cell r="BL362">
            <v>0.5</v>
          </cell>
          <cell r="BM362">
            <v>1921</v>
          </cell>
          <cell r="BN362" t="str">
            <v>3395</v>
          </cell>
          <cell r="BO362" t="str">
            <v>2182</v>
          </cell>
          <cell r="BP362" t="str">
            <v>1629</v>
          </cell>
          <cell r="BQ362">
            <v>1.5820000000000001</v>
          </cell>
        </row>
        <row r="363">
          <cell r="B363" t="str">
            <v>190115</v>
          </cell>
          <cell r="C363">
            <v>340</v>
          </cell>
          <cell r="D363">
            <v>172</v>
          </cell>
          <cell r="E363">
            <v>15.3</v>
          </cell>
          <cell r="F363">
            <v>14.4</v>
          </cell>
          <cell r="G363">
            <v>24.7</v>
          </cell>
          <cell r="H363">
            <v>9.4</v>
          </cell>
          <cell r="I363">
            <v>0.61399999999999999</v>
          </cell>
          <cell r="J363">
            <v>2.35</v>
          </cell>
          <cell r="K363">
            <v>126200</v>
          </cell>
          <cell r="L363">
            <v>900</v>
          </cell>
          <cell r="M363">
            <v>220</v>
          </cell>
          <cell r="N363">
            <v>500</v>
          </cell>
          <cell r="O363">
            <v>4.7</v>
          </cell>
          <cell r="P363">
            <v>224700</v>
          </cell>
          <cell r="Q363">
            <v>1700</v>
          </cell>
          <cell r="R363">
            <v>540</v>
          </cell>
          <cell r="S363">
            <v>940</v>
          </cell>
          <cell r="T363">
            <v>7.05</v>
          </cell>
          <cell r="U363">
            <v>303700</v>
          </cell>
          <cell r="V363">
            <v>2430</v>
          </cell>
          <cell r="W363">
            <v>930</v>
          </cell>
          <cell r="X363">
            <v>1320</v>
          </cell>
          <cell r="Y363">
            <v>10.3</v>
          </cell>
          <cell r="Z363">
            <v>396100</v>
          </cell>
          <cell r="AA363">
            <v>3290</v>
          </cell>
          <cell r="AB363">
            <v>1630</v>
          </cell>
          <cell r="AC363">
            <v>1770</v>
          </cell>
          <cell r="AD363">
            <v>7640</v>
          </cell>
          <cell r="AO363" t="str">
            <v>170038</v>
          </cell>
          <cell r="AP363">
            <v>16</v>
          </cell>
          <cell r="AQ363">
            <v>8.1999999999999993</v>
          </cell>
          <cell r="AR363">
            <v>0.4</v>
          </cell>
          <cell r="AT363">
            <v>0.9</v>
          </cell>
          <cell r="AU363">
            <v>0.5</v>
          </cell>
          <cell r="AV363">
            <v>1.25</v>
          </cell>
          <cell r="AW363">
            <v>0.125</v>
          </cell>
          <cell r="AX363">
            <v>83.7</v>
          </cell>
          <cell r="AY363" t="str">
            <v>693</v>
          </cell>
          <cell r="AZ363" t="str">
            <v>10</v>
          </cell>
          <cell r="BA363" t="str">
            <v>399</v>
          </cell>
          <cell r="BB363">
            <v>0.25</v>
          </cell>
          <cell r="BC363">
            <v>131.19999999999999</v>
          </cell>
          <cell r="BD363" t="str">
            <v>1289</v>
          </cell>
          <cell r="BE363" t="str">
            <v>117</v>
          </cell>
          <cell r="BF363" t="str">
            <v>735</v>
          </cell>
          <cell r="BG363">
            <v>0.375</v>
          </cell>
          <cell r="BH363">
            <v>154.30000000000001</v>
          </cell>
          <cell r="BI363" t="str">
            <v>1786</v>
          </cell>
          <cell r="BJ363" t="str">
            <v>322</v>
          </cell>
          <cell r="BK363" t="str">
            <v>1009</v>
          </cell>
          <cell r="BL363">
            <v>0.5</v>
          </cell>
          <cell r="BM363">
            <v>165.4</v>
          </cell>
          <cell r="BN363" t="str">
            <v>2186</v>
          </cell>
          <cell r="BO363" t="str">
            <v>624</v>
          </cell>
          <cell r="BP363" t="str">
            <v>1220</v>
          </cell>
          <cell r="BQ363">
            <v>0.46500000000000002</v>
          </cell>
        </row>
        <row r="364">
          <cell r="B364" t="str">
            <v>190116</v>
          </cell>
          <cell r="C364">
            <v>340</v>
          </cell>
          <cell r="D364">
            <v>172</v>
          </cell>
          <cell r="E364">
            <v>15.8</v>
          </cell>
          <cell r="F364">
            <v>14.8</v>
          </cell>
          <cell r="G364">
            <v>25.5</v>
          </cell>
          <cell r="H364">
            <v>9.6999999999999993</v>
          </cell>
          <cell r="I364">
            <v>0.61399999999999999</v>
          </cell>
          <cell r="J364">
            <v>2.4249999999999998</v>
          </cell>
          <cell r="K364">
            <v>144000</v>
          </cell>
          <cell r="L364">
            <v>960</v>
          </cell>
          <cell r="M364">
            <v>230</v>
          </cell>
          <cell r="N364">
            <v>530</v>
          </cell>
          <cell r="O364">
            <v>4.8499999999999996</v>
          </cell>
          <cell r="P364">
            <v>255900</v>
          </cell>
          <cell r="Q364">
            <v>1830</v>
          </cell>
          <cell r="R364">
            <v>560</v>
          </cell>
          <cell r="S364">
            <v>1010</v>
          </cell>
          <cell r="T364">
            <v>7.2750000000000004</v>
          </cell>
          <cell r="U364">
            <v>345200</v>
          </cell>
          <cell r="V364">
            <v>2600</v>
          </cell>
          <cell r="W364">
            <v>980</v>
          </cell>
          <cell r="X364">
            <v>1420</v>
          </cell>
          <cell r="Y364">
            <v>10.7</v>
          </cell>
          <cell r="Z364">
            <v>450700</v>
          </cell>
          <cell r="AA364">
            <v>3540</v>
          </cell>
          <cell r="AB364">
            <v>1730</v>
          </cell>
          <cell r="AC364">
            <v>1910</v>
          </cell>
          <cell r="AD364">
            <v>7850</v>
          </cell>
          <cell r="AO364" t="str">
            <v>170039</v>
          </cell>
          <cell r="AP364">
            <v>16</v>
          </cell>
          <cell r="AQ364">
            <v>8.1999999999999993</v>
          </cell>
          <cell r="AR364">
            <v>0.6</v>
          </cell>
          <cell r="AT364">
            <v>1.05</v>
          </cell>
          <cell r="AU364">
            <v>0.45</v>
          </cell>
          <cell r="AV364">
            <v>0.75</v>
          </cell>
          <cell r="AW364">
            <v>0.112</v>
          </cell>
          <cell r="AX364">
            <v>172</v>
          </cell>
          <cell r="AY364" t="str">
            <v>751</v>
          </cell>
          <cell r="AZ364" t="str">
            <v>197</v>
          </cell>
          <cell r="BA364" t="str">
            <v>420</v>
          </cell>
          <cell r="BB364">
            <v>0.22500000000000001</v>
          </cell>
          <cell r="BC364">
            <v>304.3</v>
          </cell>
          <cell r="BD364" t="str">
            <v>1423</v>
          </cell>
          <cell r="BE364" t="str">
            <v>474</v>
          </cell>
          <cell r="BF364" t="str">
            <v>790</v>
          </cell>
          <cell r="BG364">
            <v>0.33700000000000002</v>
          </cell>
          <cell r="BH364">
            <v>410</v>
          </cell>
          <cell r="BI364" t="str">
            <v>2016</v>
          </cell>
          <cell r="BJ364" t="str">
            <v>830</v>
          </cell>
          <cell r="BK364" t="str">
            <v>1109</v>
          </cell>
          <cell r="BL364">
            <v>0.45</v>
          </cell>
          <cell r="BM364">
            <v>502.5</v>
          </cell>
          <cell r="BN364" t="str">
            <v>2530</v>
          </cell>
          <cell r="BO364" t="str">
            <v>1264</v>
          </cell>
          <cell r="BP364" t="str">
            <v>1377</v>
          </cell>
          <cell r="BQ364">
            <v>0.69799999999999995</v>
          </cell>
        </row>
        <row r="365">
          <cell r="B365" t="str">
            <v>190117</v>
          </cell>
          <cell r="C365">
            <v>340</v>
          </cell>
          <cell r="D365">
            <v>172</v>
          </cell>
          <cell r="E365">
            <v>16.2</v>
          </cell>
          <cell r="F365">
            <v>15.2</v>
          </cell>
          <cell r="G365">
            <v>25.6</v>
          </cell>
          <cell r="H365">
            <v>9.4</v>
          </cell>
          <cell r="I365">
            <v>0.57999999999999996</v>
          </cell>
          <cell r="J365">
            <v>2.35</v>
          </cell>
          <cell r="K365">
            <v>146700</v>
          </cell>
          <cell r="L365">
            <v>940</v>
          </cell>
          <cell r="M365">
            <v>250</v>
          </cell>
          <cell r="N365">
            <v>520</v>
          </cell>
          <cell r="O365">
            <v>4.7</v>
          </cell>
          <cell r="P365">
            <v>263200</v>
          </cell>
          <cell r="Q365">
            <v>1790</v>
          </cell>
          <cell r="R365">
            <v>590</v>
          </cell>
          <cell r="S365">
            <v>980</v>
          </cell>
          <cell r="T365">
            <v>7.05</v>
          </cell>
          <cell r="U365">
            <v>358400</v>
          </cell>
          <cell r="V365">
            <v>2550</v>
          </cell>
          <cell r="W365">
            <v>1020</v>
          </cell>
          <cell r="X365">
            <v>1390</v>
          </cell>
          <cell r="Y365">
            <v>10.4</v>
          </cell>
          <cell r="Z365">
            <v>474600</v>
          </cell>
          <cell r="AA365">
            <v>3480</v>
          </cell>
          <cell r="AB365">
            <v>1780</v>
          </cell>
          <cell r="AC365">
            <v>1870</v>
          </cell>
          <cell r="AD365">
            <v>8060</v>
          </cell>
          <cell r="AO365" t="str">
            <v>170040</v>
          </cell>
          <cell r="AP365">
            <v>16</v>
          </cell>
          <cell r="AQ365">
            <v>8.1999999999999993</v>
          </cell>
          <cell r="AR365">
            <v>0.9</v>
          </cell>
          <cell r="AT365">
            <v>1.25</v>
          </cell>
          <cell r="AU365">
            <v>0.35</v>
          </cell>
          <cell r="AV365">
            <v>0.38800000000000001</v>
          </cell>
          <cell r="AW365">
            <v>8.6999999999999994E-2</v>
          </cell>
          <cell r="AX365">
            <v>362.5</v>
          </cell>
          <cell r="AY365" t="str">
            <v>721</v>
          </cell>
          <cell r="AZ365" t="str">
            <v>386</v>
          </cell>
          <cell r="BA365" t="str">
            <v>391</v>
          </cell>
          <cell r="BB365">
            <v>0.17499999999999999</v>
          </cell>
          <cell r="BC365">
            <v>697</v>
          </cell>
          <cell r="BD365" t="str">
            <v>1394</v>
          </cell>
          <cell r="BE365" t="str">
            <v>820</v>
          </cell>
          <cell r="BF365" t="str">
            <v>751</v>
          </cell>
          <cell r="BG365">
            <v>0.26200000000000001</v>
          </cell>
          <cell r="BH365">
            <v>1013</v>
          </cell>
          <cell r="BI365" t="str">
            <v>2019</v>
          </cell>
          <cell r="BJ365" t="str">
            <v>1301</v>
          </cell>
          <cell r="BK365" t="str">
            <v>1080</v>
          </cell>
          <cell r="BL365">
            <v>0.35</v>
          </cell>
          <cell r="BM365">
            <v>1319</v>
          </cell>
          <cell r="BN365" t="str">
            <v>2596</v>
          </cell>
          <cell r="BO365" t="str">
            <v>1831</v>
          </cell>
          <cell r="BP365" t="str">
            <v>1379</v>
          </cell>
          <cell r="BQ365">
            <v>1.0469999999999999</v>
          </cell>
        </row>
        <row r="366">
          <cell r="B366" t="str">
            <v>190118</v>
          </cell>
          <cell r="C366">
            <v>340</v>
          </cell>
          <cell r="D366">
            <v>172</v>
          </cell>
          <cell r="E366">
            <v>17</v>
          </cell>
          <cell r="F366">
            <v>16</v>
          </cell>
          <cell r="G366">
            <v>25.3</v>
          </cell>
          <cell r="H366">
            <v>8.3000000000000007</v>
          </cell>
          <cell r="I366">
            <v>0.48799999999999999</v>
          </cell>
          <cell r="J366">
            <v>2.0750000000000002</v>
          </cell>
          <cell r="K366">
            <v>140300</v>
          </cell>
          <cell r="L366">
            <v>820</v>
          </cell>
          <cell r="M366">
            <v>280</v>
          </cell>
          <cell r="N366">
            <v>450</v>
          </cell>
          <cell r="O366">
            <v>4.1500000000000004</v>
          </cell>
          <cell r="P366">
            <v>258300</v>
          </cell>
          <cell r="Q366">
            <v>1580</v>
          </cell>
          <cell r="R366">
            <v>630</v>
          </cell>
          <cell r="S366">
            <v>860</v>
          </cell>
          <cell r="T366">
            <v>6.2249999999999996</v>
          </cell>
          <cell r="U366">
            <v>360400</v>
          </cell>
          <cell r="V366">
            <v>2270</v>
          </cell>
          <cell r="W366">
            <v>1050</v>
          </cell>
          <cell r="X366">
            <v>1230</v>
          </cell>
          <cell r="Y366">
            <v>9.3000000000000007</v>
          </cell>
          <cell r="Z366">
            <v>496100</v>
          </cell>
          <cell r="AA366">
            <v>3160</v>
          </cell>
          <cell r="AB366">
            <v>1790</v>
          </cell>
          <cell r="AC366">
            <v>1690</v>
          </cell>
          <cell r="AD366">
            <v>8490</v>
          </cell>
          <cell r="AO366" t="str">
            <v>170036</v>
          </cell>
          <cell r="AP366">
            <v>15</v>
          </cell>
          <cell r="AQ366">
            <v>8.1999999999999993</v>
          </cell>
          <cell r="AR366">
            <v>0.7</v>
          </cell>
          <cell r="AT366">
            <v>1.1000000000000001</v>
          </cell>
          <cell r="AU366">
            <v>0.4</v>
          </cell>
          <cell r="AV366">
            <v>0.57099999999999995</v>
          </cell>
          <cell r="AW366">
            <v>0.1</v>
          </cell>
          <cell r="AX366">
            <v>256.3</v>
          </cell>
          <cell r="AY366" t="str">
            <v>819</v>
          </cell>
          <cell r="AZ366" t="str">
            <v>311</v>
          </cell>
          <cell r="BA366" t="str">
            <v>479</v>
          </cell>
          <cell r="BB366">
            <v>0.2</v>
          </cell>
          <cell r="BC366">
            <v>473.9</v>
          </cell>
          <cell r="BD366" t="str">
            <v>1566</v>
          </cell>
          <cell r="BE366" t="str">
            <v>694</v>
          </cell>
          <cell r="BF366" t="str">
            <v>909</v>
          </cell>
          <cell r="BG366">
            <v>0.3</v>
          </cell>
          <cell r="BH366">
            <v>665.6</v>
          </cell>
          <cell r="BI366" t="str">
            <v>2240</v>
          </cell>
          <cell r="BJ366" t="str">
            <v>1150</v>
          </cell>
          <cell r="BK366" t="str">
            <v>1291</v>
          </cell>
          <cell r="BL366">
            <v>0.4</v>
          </cell>
          <cell r="BM366">
            <v>844.4</v>
          </cell>
          <cell r="BN366" t="str">
            <v>2841</v>
          </cell>
          <cell r="BO366" t="str">
            <v>1679</v>
          </cell>
          <cell r="BP366" t="str">
            <v>1624</v>
          </cell>
          <cell r="BQ366">
            <v>0.68100000000000005</v>
          </cell>
        </row>
        <row r="367">
          <cell r="B367" t="str">
            <v>190119</v>
          </cell>
          <cell r="C367">
            <v>340</v>
          </cell>
          <cell r="D367">
            <v>172</v>
          </cell>
          <cell r="E367">
            <v>17.3</v>
          </cell>
          <cell r="F367">
            <v>16.3</v>
          </cell>
          <cell r="G367">
            <v>26.1</v>
          </cell>
          <cell r="H367">
            <v>8.8000000000000007</v>
          </cell>
          <cell r="I367">
            <v>0.50900000000000001</v>
          </cell>
          <cell r="J367">
            <v>2.2000000000000002</v>
          </cell>
          <cell r="K367">
            <v>158700</v>
          </cell>
          <cell r="L367">
            <v>900</v>
          </cell>
          <cell r="M367">
            <v>290</v>
          </cell>
          <cell r="N367">
            <v>490</v>
          </cell>
          <cell r="O367">
            <v>4.4000000000000004</v>
          </cell>
          <cell r="P367">
            <v>290800</v>
          </cell>
          <cell r="Q367">
            <v>1720</v>
          </cell>
          <cell r="R367">
            <v>660</v>
          </cell>
          <cell r="S367">
            <v>940</v>
          </cell>
          <cell r="T367">
            <v>6.6</v>
          </cell>
          <cell r="U367">
            <v>403900</v>
          </cell>
          <cell r="V367">
            <v>2460</v>
          </cell>
          <cell r="W367">
            <v>1110</v>
          </cell>
          <cell r="X367">
            <v>1330</v>
          </cell>
          <cell r="Y367">
            <v>9.8000000000000007</v>
          </cell>
          <cell r="Z367">
            <v>550500</v>
          </cell>
          <cell r="AA367">
            <v>3410</v>
          </cell>
          <cell r="AB367">
            <v>1900</v>
          </cell>
          <cell r="AC367">
            <v>1820</v>
          </cell>
          <cell r="AD367">
            <v>8640</v>
          </cell>
          <cell r="AO367" t="str">
            <v>170037</v>
          </cell>
          <cell r="AP367">
            <v>15</v>
          </cell>
          <cell r="AQ367">
            <v>8.1999999999999993</v>
          </cell>
          <cell r="AR367">
            <v>0.8</v>
          </cell>
          <cell r="AT367">
            <v>1.2</v>
          </cell>
          <cell r="AU367">
            <v>0.4</v>
          </cell>
          <cell r="AV367">
            <v>0.5</v>
          </cell>
          <cell r="AW367">
            <v>0.1</v>
          </cell>
          <cell r="AX367">
            <v>366.8</v>
          </cell>
          <cell r="AY367" t="str">
            <v>900</v>
          </cell>
          <cell r="AZ367" t="str">
            <v>391</v>
          </cell>
          <cell r="BA367" t="str">
            <v>523</v>
          </cell>
          <cell r="BB367">
            <v>0.2</v>
          </cell>
          <cell r="BC367">
            <v>689.3</v>
          </cell>
          <cell r="BD367" t="str">
            <v>1727</v>
          </cell>
          <cell r="BE367" t="str">
            <v>856</v>
          </cell>
          <cell r="BF367" t="str">
            <v>997</v>
          </cell>
          <cell r="BG367">
            <v>0.3</v>
          </cell>
          <cell r="BH367">
            <v>982.3</v>
          </cell>
          <cell r="BI367" t="str">
            <v>2482</v>
          </cell>
          <cell r="BJ367" t="str">
            <v>1392</v>
          </cell>
          <cell r="BK367" t="str">
            <v>1423</v>
          </cell>
          <cell r="BL367">
            <v>0.4</v>
          </cell>
          <cell r="BM367">
            <v>1261</v>
          </cell>
          <cell r="BN367" t="str">
            <v>3164</v>
          </cell>
          <cell r="BO367" t="str">
            <v>2002</v>
          </cell>
          <cell r="BP367" t="str">
            <v>1800</v>
          </cell>
          <cell r="BQ367">
            <v>0.77800000000000002</v>
          </cell>
        </row>
        <row r="368">
          <cell r="B368" t="str">
            <v>190120</v>
          </cell>
          <cell r="C368">
            <v>340</v>
          </cell>
          <cell r="D368">
            <v>172</v>
          </cell>
          <cell r="E368">
            <v>18</v>
          </cell>
          <cell r="F368">
            <v>16.899999999999999</v>
          </cell>
          <cell r="G368">
            <v>26</v>
          </cell>
          <cell r="H368">
            <v>8</v>
          </cell>
          <cell r="I368">
            <v>0.44400000000000001</v>
          </cell>
          <cell r="J368">
            <v>2</v>
          </cell>
          <cell r="K368">
            <v>156400</v>
          </cell>
          <cell r="L368">
            <v>820</v>
          </cell>
          <cell r="M368">
            <v>310</v>
          </cell>
          <cell r="N368">
            <v>450</v>
          </cell>
          <cell r="O368">
            <v>4</v>
          </cell>
          <cell r="P368">
            <v>291000</v>
          </cell>
          <cell r="Q368">
            <v>1580</v>
          </cell>
          <cell r="R368">
            <v>680</v>
          </cell>
          <cell r="S368">
            <v>860</v>
          </cell>
          <cell r="T368">
            <v>6</v>
          </cell>
          <cell r="U368">
            <v>409800</v>
          </cell>
          <cell r="V368">
            <v>2280</v>
          </cell>
          <cell r="W368">
            <v>1110</v>
          </cell>
          <cell r="X368">
            <v>1230</v>
          </cell>
          <cell r="Y368">
            <v>9.1</v>
          </cell>
          <cell r="Z368">
            <v>577300</v>
          </cell>
          <cell r="AA368">
            <v>3230</v>
          </cell>
          <cell r="AB368">
            <v>1910</v>
          </cell>
          <cell r="AC368">
            <v>1720</v>
          </cell>
          <cell r="AD368">
            <v>8960</v>
          </cell>
          <cell r="AO368" t="str">
            <v>170026</v>
          </cell>
          <cell r="AP368">
            <v>14</v>
          </cell>
          <cell r="AQ368">
            <v>7.2</v>
          </cell>
          <cell r="AR368">
            <v>0.35</v>
          </cell>
          <cell r="AT368">
            <v>0.8</v>
          </cell>
          <cell r="AU368">
            <v>0.45</v>
          </cell>
          <cell r="AV368">
            <v>1.2849999999999999</v>
          </cell>
          <cell r="AW368">
            <v>0.112</v>
          </cell>
          <cell r="AX368">
            <v>68</v>
          </cell>
          <cell r="AY368" t="str">
            <v>723</v>
          </cell>
          <cell r="AZ368" t="str">
            <v>-11</v>
          </cell>
          <cell r="BA368" t="str">
            <v>418</v>
          </cell>
          <cell r="BB368">
            <v>0.22500000000000001</v>
          </cell>
          <cell r="BC368">
            <v>105.7</v>
          </cell>
          <cell r="BD368" t="str">
            <v>1343</v>
          </cell>
          <cell r="BE368" t="str">
            <v>103</v>
          </cell>
          <cell r="BF368" t="str">
            <v>770</v>
          </cell>
          <cell r="BG368">
            <v>0.33700000000000002</v>
          </cell>
          <cell r="BH368">
            <v>123.2</v>
          </cell>
          <cell r="BI368" t="str">
            <v>1860</v>
          </cell>
          <cell r="BJ368" t="str">
            <v>309</v>
          </cell>
          <cell r="BK368" t="str">
            <v>1055</v>
          </cell>
          <cell r="BL368">
            <v>0.45</v>
          </cell>
          <cell r="BM368">
            <v>130.5</v>
          </cell>
          <cell r="BN368" t="str">
            <v>2273</v>
          </cell>
          <cell r="BO368" t="str">
            <v>619</v>
          </cell>
          <cell r="BP368" t="str">
            <v>1274</v>
          </cell>
          <cell r="BQ368">
            <v>0.311</v>
          </cell>
        </row>
        <row r="369">
          <cell r="B369" t="str">
            <v>190121</v>
          </cell>
          <cell r="C369">
            <v>340</v>
          </cell>
          <cell r="D369">
            <v>172</v>
          </cell>
          <cell r="E369">
            <v>20</v>
          </cell>
          <cell r="F369">
            <v>18.7</v>
          </cell>
          <cell r="G369">
            <v>28</v>
          </cell>
          <cell r="H369">
            <v>8</v>
          </cell>
          <cell r="I369">
            <v>0.4</v>
          </cell>
          <cell r="J369">
            <v>2</v>
          </cell>
          <cell r="K369">
            <v>209500</v>
          </cell>
          <cell r="L369">
            <v>900</v>
          </cell>
          <cell r="M369">
            <v>360</v>
          </cell>
          <cell r="N369">
            <v>490</v>
          </cell>
          <cell r="O369">
            <v>4</v>
          </cell>
          <cell r="P369">
            <v>393500</v>
          </cell>
          <cell r="Q369">
            <v>1730</v>
          </cell>
          <cell r="R369">
            <v>790</v>
          </cell>
          <cell r="S369">
            <v>940</v>
          </cell>
          <cell r="T369">
            <v>6</v>
          </cell>
          <cell r="U369">
            <v>558900</v>
          </cell>
          <cell r="V369">
            <v>2500</v>
          </cell>
          <cell r="W369">
            <v>1280</v>
          </cell>
          <cell r="X369">
            <v>1340</v>
          </cell>
          <cell r="Y369">
            <v>9.3000000000000007</v>
          </cell>
          <cell r="Z369">
            <v>809800</v>
          </cell>
          <cell r="AA369">
            <v>3630</v>
          </cell>
          <cell r="AB369">
            <v>2230</v>
          </cell>
          <cell r="AC369">
            <v>1920</v>
          </cell>
          <cell r="AD369">
            <v>9920</v>
          </cell>
          <cell r="AO369" t="str">
            <v>170027</v>
          </cell>
          <cell r="AP369">
            <v>14</v>
          </cell>
          <cell r="AQ369">
            <v>7.2</v>
          </cell>
          <cell r="AR369">
            <v>0.5</v>
          </cell>
          <cell r="AT369">
            <v>0.9</v>
          </cell>
          <cell r="AU369">
            <v>0.4</v>
          </cell>
          <cell r="AV369">
            <v>0.8</v>
          </cell>
          <cell r="AW369">
            <v>0.1</v>
          </cell>
          <cell r="AX369">
            <v>120.1</v>
          </cell>
          <cell r="AY369" t="str">
            <v>745</v>
          </cell>
          <cell r="AZ369" t="str">
            <v>173</v>
          </cell>
          <cell r="BA369" t="str">
            <v>419</v>
          </cell>
          <cell r="BB369">
            <v>0.2</v>
          </cell>
          <cell r="BC369">
            <v>209.8</v>
          </cell>
          <cell r="BD369" t="str">
            <v>1408</v>
          </cell>
          <cell r="BE369" t="str">
            <v>428</v>
          </cell>
          <cell r="BF369" t="str">
            <v>787</v>
          </cell>
          <cell r="BG369">
            <v>0.3</v>
          </cell>
          <cell r="BH369">
            <v>279.2</v>
          </cell>
          <cell r="BI369" t="str">
            <v>1990</v>
          </cell>
          <cell r="BJ369" t="str">
            <v>764</v>
          </cell>
          <cell r="BK369" t="str">
            <v>1101</v>
          </cell>
          <cell r="BL369">
            <v>0.4</v>
          </cell>
          <cell r="BM369">
            <v>338.4</v>
          </cell>
          <cell r="BN369" t="str">
            <v>2490</v>
          </cell>
          <cell r="BO369" t="str">
            <v>1182</v>
          </cell>
          <cell r="BP369" t="str">
            <v>1363</v>
          </cell>
          <cell r="BQ369">
            <v>0.44400000000000001</v>
          </cell>
        </row>
        <row r="370">
          <cell r="B370" t="str">
            <v>190122</v>
          </cell>
          <cell r="C370">
            <v>340</v>
          </cell>
          <cell r="D370">
            <v>172</v>
          </cell>
          <cell r="E370">
            <v>22</v>
          </cell>
          <cell r="F370">
            <v>20.6</v>
          </cell>
          <cell r="G370">
            <v>28</v>
          </cell>
          <cell r="H370">
            <v>6</v>
          </cell>
          <cell r="I370">
            <v>0.27300000000000002</v>
          </cell>
          <cell r="J370">
            <v>1.5</v>
          </cell>
          <cell r="K370">
            <v>195500</v>
          </cell>
          <cell r="L370">
            <v>690</v>
          </cell>
          <cell r="M370">
            <v>360</v>
          </cell>
          <cell r="N370">
            <v>370</v>
          </cell>
          <cell r="O370">
            <v>3</v>
          </cell>
          <cell r="P370">
            <v>377900</v>
          </cell>
          <cell r="Q370">
            <v>1330</v>
          </cell>
          <cell r="R370">
            <v>760</v>
          </cell>
          <cell r="S370">
            <v>710</v>
          </cell>
          <cell r="T370">
            <v>4.5</v>
          </cell>
          <cell r="U370">
            <v>550600</v>
          </cell>
          <cell r="V370">
            <v>1950</v>
          </cell>
          <cell r="W370">
            <v>1190</v>
          </cell>
          <cell r="X370">
            <v>1030</v>
          </cell>
          <cell r="Y370">
            <v>7.4</v>
          </cell>
          <cell r="Z370">
            <v>869300</v>
          </cell>
          <cell r="AA370">
            <v>3020</v>
          </cell>
          <cell r="AB370">
            <v>2130</v>
          </cell>
          <cell r="AC370">
            <v>1590</v>
          </cell>
          <cell r="AD370">
            <v>10900</v>
          </cell>
          <cell r="AO370" t="str">
            <v>170028</v>
          </cell>
          <cell r="AP370">
            <v>14</v>
          </cell>
          <cell r="AQ370">
            <v>7.2</v>
          </cell>
          <cell r="AR370">
            <v>0.8</v>
          </cell>
          <cell r="AT370">
            <v>1.1000000000000001</v>
          </cell>
          <cell r="AU370">
            <v>0.3</v>
          </cell>
          <cell r="AV370">
            <v>0.375</v>
          </cell>
          <cell r="AW370">
            <v>7.4999999999999997E-2</v>
          </cell>
          <cell r="AX370">
            <v>283.8</v>
          </cell>
          <cell r="AY370" t="str">
            <v>712</v>
          </cell>
          <cell r="AZ370" t="str">
            <v>390</v>
          </cell>
          <cell r="BA370" t="str">
            <v>386</v>
          </cell>
          <cell r="BB370">
            <v>0.15</v>
          </cell>
          <cell r="BC370">
            <v>547.20000000000005</v>
          </cell>
          <cell r="BD370" t="str">
            <v>1377</v>
          </cell>
          <cell r="BE370" t="str">
            <v>826</v>
          </cell>
          <cell r="BF370" t="str">
            <v>743</v>
          </cell>
          <cell r="BG370">
            <v>0.22500000000000001</v>
          </cell>
          <cell r="BH370">
            <v>796.8</v>
          </cell>
          <cell r="BI370" t="str">
            <v>1997</v>
          </cell>
          <cell r="BJ370" t="str">
            <v>1308</v>
          </cell>
          <cell r="BK370" t="str">
            <v>1071</v>
          </cell>
          <cell r="BL370">
            <v>0.3</v>
          </cell>
          <cell r="BM370">
            <v>1040</v>
          </cell>
          <cell r="BN370" t="str">
            <v>2571</v>
          </cell>
          <cell r="BO370" t="str">
            <v>1836</v>
          </cell>
          <cell r="BP370" t="str">
            <v>1369</v>
          </cell>
          <cell r="BQ370">
            <v>0.71099999999999997</v>
          </cell>
        </row>
        <row r="371">
          <cell r="B371" t="str">
            <v>190123</v>
          </cell>
          <cell r="C371">
            <v>360</v>
          </cell>
          <cell r="D371">
            <v>182</v>
          </cell>
          <cell r="E371">
            <v>15.5</v>
          </cell>
          <cell r="F371">
            <v>14.6</v>
          </cell>
          <cell r="G371">
            <v>23.5</v>
          </cell>
          <cell r="H371">
            <v>8</v>
          </cell>
          <cell r="I371">
            <v>0.51600000000000001</v>
          </cell>
          <cell r="J371">
            <v>2</v>
          </cell>
          <cell r="K371">
            <v>93000</v>
          </cell>
          <cell r="L371">
            <v>650</v>
          </cell>
          <cell r="M371">
            <v>210</v>
          </cell>
          <cell r="N371">
            <v>360</v>
          </cell>
          <cell r="O371">
            <v>4</v>
          </cell>
          <cell r="P371">
            <v>170000</v>
          </cell>
          <cell r="Q371">
            <v>1250</v>
          </cell>
          <cell r="R371">
            <v>480</v>
          </cell>
          <cell r="S371">
            <v>680</v>
          </cell>
          <cell r="T371">
            <v>6</v>
          </cell>
          <cell r="U371">
            <v>235700</v>
          </cell>
          <cell r="V371">
            <v>1800</v>
          </cell>
          <cell r="W371">
            <v>800</v>
          </cell>
          <cell r="X371">
            <v>970</v>
          </cell>
          <cell r="Y371">
            <v>8.9</v>
          </cell>
          <cell r="Z371">
            <v>320300</v>
          </cell>
          <cell r="AA371">
            <v>2480</v>
          </cell>
          <cell r="AB371">
            <v>1370</v>
          </cell>
          <cell r="AC371">
            <v>1330</v>
          </cell>
          <cell r="AD371">
            <v>8680</v>
          </cell>
          <cell r="AO371" t="str">
            <v>170041</v>
          </cell>
          <cell r="AP371">
            <v>18</v>
          </cell>
          <cell r="AQ371">
            <v>6.2</v>
          </cell>
          <cell r="AR371">
            <v>0.4</v>
          </cell>
          <cell r="AT371">
            <v>1</v>
          </cell>
          <cell r="AU371">
            <v>0.6</v>
          </cell>
          <cell r="AV371">
            <v>1.5</v>
          </cell>
          <cell r="AW371">
            <v>0.15</v>
          </cell>
          <cell r="AX371">
            <v>84.6</v>
          </cell>
          <cell r="AY371" t="str">
            <v>759</v>
          </cell>
          <cell r="AZ371" t="str">
            <v>-30</v>
          </cell>
          <cell r="BA371" t="str">
            <v>319</v>
          </cell>
          <cell r="BB371">
            <v>0.3</v>
          </cell>
          <cell r="BC371">
            <v>126.1</v>
          </cell>
          <cell r="BD371" t="str">
            <v>1406</v>
          </cell>
          <cell r="BE371" t="str">
            <v>52</v>
          </cell>
          <cell r="BF371" t="str">
            <v>583</v>
          </cell>
          <cell r="BG371">
            <v>0.45</v>
          </cell>
          <cell r="BH371">
            <v>138.6</v>
          </cell>
          <cell r="BI371" t="str">
            <v>1940</v>
          </cell>
          <cell r="BJ371" t="str">
            <v>247</v>
          </cell>
          <cell r="BK371" t="str">
            <v>791</v>
          </cell>
          <cell r="BL371">
            <v>0.6</v>
          </cell>
          <cell r="BM371">
            <v>136.69999999999999</v>
          </cell>
          <cell r="BN371" t="str">
            <v>2361</v>
          </cell>
          <cell r="BO371" t="str">
            <v>555</v>
          </cell>
          <cell r="BP371" t="str">
            <v>944</v>
          </cell>
          <cell r="BQ371">
            <v>0.70399999999999996</v>
          </cell>
        </row>
        <row r="372">
          <cell r="B372" t="str">
            <v>190124</v>
          </cell>
          <cell r="C372">
            <v>360</v>
          </cell>
          <cell r="D372">
            <v>182</v>
          </cell>
          <cell r="E372">
            <v>20</v>
          </cell>
          <cell r="F372">
            <v>18.8</v>
          </cell>
          <cell r="G372">
            <v>28.3</v>
          </cell>
          <cell r="H372">
            <v>8.3000000000000007</v>
          </cell>
          <cell r="I372">
            <v>0.41499999999999998</v>
          </cell>
          <cell r="J372">
            <v>2.0750000000000002</v>
          </cell>
          <cell r="K372">
            <v>194800</v>
          </cell>
          <cell r="L372">
            <v>830</v>
          </cell>
          <cell r="M372">
            <v>330</v>
          </cell>
          <cell r="N372">
            <v>450</v>
          </cell>
          <cell r="O372">
            <v>4.1500000000000004</v>
          </cell>
          <cell r="P372">
            <v>365200</v>
          </cell>
          <cell r="Q372">
            <v>1600</v>
          </cell>
          <cell r="R372">
            <v>730</v>
          </cell>
          <cell r="S372">
            <v>870</v>
          </cell>
          <cell r="T372">
            <v>6.2249999999999996</v>
          </cell>
          <cell r="U372">
            <v>518000</v>
          </cell>
          <cell r="V372">
            <v>2310</v>
          </cell>
          <cell r="W372">
            <v>1180</v>
          </cell>
          <cell r="X372">
            <v>1240</v>
          </cell>
          <cell r="Y372">
            <v>9.4</v>
          </cell>
          <cell r="Z372">
            <v>739800</v>
          </cell>
          <cell r="AA372">
            <v>3310</v>
          </cell>
          <cell r="AB372">
            <v>2020</v>
          </cell>
          <cell r="AC372">
            <v>1750</v>
          </cell>
          <cell r="AD372">
            <v>11200</v>
          </cell>
          <cell r="AO372" t="str">
            <v>170042</v>
          </cell>
          <cell r="AP372">
            <v>18</v>
          </cell>
          <cell r="AQ372">
            <v>6.2</v>
          </cell>
          <cell r="AR372">
            <v>0.5</v>
          </cell>
          <cell r="AT372">
            <v>1.1000000000000001</v>
          </cell>
          <cell r="AU372">
            <v>0.6</v>
          </cell>
          <cell r="AV372">
            <v>1.2</v>
          </cell>
          <cell r="AW372">
            <v>0.15</v>
          </cell>
          <cell r="AX372">
            <v>129.9</v>
          </cell>
          <cell r="AY372" t="str">
            <v>851</v>
          </cell>
          <cell r="AZ372" t="str">
            <v>61</v>
          </cell>
          <cell r="BA372" t="str">
            <v>350</v>
          </cell>
          <cell r="BB372">
            <v>0.3</v>
          </cell>
          <cell r="BC372">
            <v>205.7</v>
          </cell>
          <cell r="BD372" t="str">
            <v>1588</v>
          </cell>
          <cell r="BE372" t="str">
            <v>234</v>
          </cell>
          <cell r="BF372" t="str">
            <v>646</v>
          </cell>
          <cell r="BG372">
            <v>0.45</v>
          </cell>
          <cell r="BH372">
            <v>245.4</v>
          </cell>
          <cell r="BI372" t="str">
            <v>2213</v>
          </cell>
          <cell r="BJ372" t="str">
            <v>520</v>
          </cell>
          <cell r="BK372" t="str">
            <v>885</v>
          </cell>
          <cell r="BL372">
            <v>0.6</v>
          </cell>
          <cell r="BM372">
            <v>267</v>
          </cell>
          <cell r="BN372" t="str">
            <v>2725</v>
          </cell>
          <cell r="BO372" t="str">
            <v>920</v>
          </cell>
          <cell r="BP372" t="str">
            <v>1070</v>
          </cell>
          <cell r="BQ372">
            <v>0.88</v>
          </cell>
        </row>
        <row r="373">
          <cell r="B373" t="str">
            <v>190125</v>
          </cell>
          <cell r="C373">
            <v>360</v>
          </cell>
          <cell r="D373">
            <v>182</v>
          </cell>
          <cell r="E373">
            <v>21</v>
          </cell>
          <cell r="F373">
            <v>19.7</v>
          </cell>
          <cell r="G373">
            <v>28</v>
          </cell>
          <cell r="H373">
            <v>7</v>
          </cell>
          <cell r="I373">
            <v>0.33300000000000002</v>
          </cell>
          <cell r="J373">
            <v>1.75</v>
          </cell>
          <cell r="K373">
            <v>182000</v>
          </cell>
          <cell r="L373">
            <v>700</v>
          </cell>
          <cell r="M373">
            <v>330</v>
          </cell>
          <cell r="N373">
            <v>380</v>
          </cell>
          <cell r="O373">
            <v>3.5</v>
          </cell>
          <cell r="P373">
            <v>347500</v>
          </cell>
          <cell r="Q373">
            <v>1370</v>
          </cell>
          <cell r="R373">
            <v>700</v>
          </cell>
          <cell r="S373">
            <v>730</v>
          </cell>
          <cell r="T373">
            <v>5.25</v>
          </cell>
          <cell r="U373">
            <v>501000</v>
          </cell>
          <cell r="V373">
            <v>1980</v>
          </cell>
          <cell r="W373">
            <v>1120</v>
          </cell>
          <cell r="X373">
            <v>1060</v>
          </cell>
          <cell r="Y373">
            <v>8.3000000000000007</v>
          </cell>
          <cell r="Z373">
            <v>752700</v>
          </cell>
          <cell r="AA373">
            <v>2950</v>
          </cell>
          <cell r="AB373">
            <v>1960</v>
          </cell>
          <cell r="AC373">
            <v>1560</v>
          </cell>
          <cell r="AD373">
            <v>11700</v>
          </cell>
          <cell r="AO373" t="str">
            <v>170043</v>
          </cell>
          <cell r="AP373">
            <v>18</v>
          </cell>
          <cell r="AQ373">
            <v>6.2</v>
          </cell>
          <cell r="AR373">
            <v>0.6</v>
          </cell>
          <cell r="AT373">
            <v>1.2</v>
          </cell>
          <cell r="AU373">
            <v>0.6</v>
          </cell>
          <cell r="AV373">
            <v>1</v>
          </cell>
          <cell r="AW373">
            <v>0.15</v>
          </cell>
          <cell r="AX373">
            <v>191.1</v>
          </cell>
          <cell r="AY373" t="str">
            <v>942</v>
          </cell>
          <cell r="AZ373" t="str">
            <v>152</v>
          </cell>
          <cell r="BA373" t="str">
            <v>382</v>
          </cell>
          <cell r="BB373">
            <v>0.3</v>
          </cell>
          <cell r="BC373">
            <v>317.3</v>
          </cell>
          <cell r="BD373" t="str">
            <v>1770</v>
          </cell>
          <cell r="BE373" t="str">
            <v>416</v>
          </cell>
          <cell r="BF373" t="str">
            <v>708</v>
          </cell>
          <cell r="BG373">
            <v>0.45</v>
          </cell>
          <cell r="BH373">
            <v>400.3</v>
          </cell>
          <cell r="BI373" t="str">
            <v>2486</v>
          </cell>
          <cell r="BJ373" t="str">
            <v>794</v>
          </cell>
          <cell r="BK373" t="str">
            <v>980</v>
          </cell>
          <cell r="BL373">
            <v>0.6</v>
          </cell>
          <cell r="BM373">
            <v>461.6</v>
          </cell>
          <cell r="BN373" t="str">
            <v>3090</v>
          </cell>
          <cell r="BO373" t="str">
            <v>1284</v>
          </cell>
          <cell r="BP373" t="str">
            <v>1195</v>
          </cell>
          <cell r="BQ373">
            <v>1.056</v>
          </cell>
        </row>
        <row r="374">
          <cell r="B374" t="str">
            <v>190126</v>
          </cell>
          <cell r="C374">
            <v>360</v>
          </cell>
          <cell r="D374">
            <v>182</v>
          </cell>
          <cell r="E374">
            <v>21.5</v>
          </cell>
          <cell r="F374">
            <v>20.2</v>
          </cell>
          <cell r="G374">
            <v>29.5</v>
          </cell>
          <cell r="H374">
            <v>8</v>
          </cell>
          <cell r="I374">
            <v>0.372</v>
          </cell>
          <cell r="J374">
            <v>2</v>
          </cell>
          <cell r="K374">
            <v>227700</v>
          </cell>
          <cell r="L374">
            <v>840</v>
          </cell>
          <cell r="M374">
            <v>370</v>
          </cell>
          <cell r="N374">
            <v>460</v>
          </cell>
          <cell r="O374">
            <v>4</v>
          </cell>
          <cell r="P374">
            <v>431200</v>
          </cell>
          <cell r="Q374">
            <v>1630</v>
          </cell>
          <cell r="R374">
            <v>790</v>
          </cell>
          <cell r="S374">
            <v>880</v>
          </cell>
          <cell r="T374">
            <v>6</v>
          </cell>
          <cell r="U374">
            <v>617000</v>
          </cell>
          <cell r="V374">
            <v>2350</v>
          </cell>
          <cell r="W374">
            <v>1270</v>
          </cell>
          <cell r="X374">
            <v>1260</v>
          </cell>
          <cell r="Y374">
            <v>9.3000000000000007</v>
          </cell>
          <cell r="Z374">
            <v>902900</v>
          </cell>
          <cell r="AA374">
            <v>3430</v>
          </cell>
          <cell r="AB374">
            <v>2190</v>
          </cell>
          <cell r="AC374">
            <v>1810</v>
          </cell>
          <cell r="AD374">
            <v>12000</v>
          </cell>
          <cell r="AO374" t="str">
            <v>170044</v>
          </cell>
          <cell r="AP374">
            <v>18</v>
          </cell>
          <cell r="AQ374">
            <v>6.2</v>
          </cell>
          <cell r="AR374">
            <v>0.7</v>
          </cell>
          <cell r="AT374">
            <v>1.4</v>
          </cell>
          <cell r="AU374">
            <v>0.7</v>
          </cell>
          <cell r="AV374">
            <v>1</v>
          </cell>
          <cell r="AW374">
            <v>0.17499999999999999</v>
          </cell>
          <cell r="AX374">
            <v>354.1</v>
          </cell>
          <cell r="AY374" t="str">
            <v>1282</v>
          </cell>
          <cell r="AZ374" t="str">
            <v>207</v>
          </cell>
          <cell r="BA374" t="str">
            <v>520</v>
          </cell>
          <cell r="BB374">
            <v>0.35</v>
          </cell>
          <cell r="BC374">
            <v>588</v>
          </cell>
          <cell r="BD374" t="str">
            <v>2410</v>
          </cell>
          <cell r="BE374" t="str">
            <v>567</v>
          </cell>
          <cell r="BF374" t="str">
            <v>964</v>
          </cell>
          <cell r="BG374">
            <v>0.52500000000000002</v>
          </cell>
          <cell r="BH374">
            <v>741.7</v>
          </cell>
          <cell r="BI374" t="str">
            <v>3384</v>
          </cell>
          <cell r="BJ374" t="str">
            <v>1080</v>
          </cell>
          <cell r="BK374" t="str">
            <v>1333</v>
          </cell>
          <cell r="BL374">
            <v>0.7</v>
          </cell>
          <cell r="BM374">
            <v>855.2</v>
          </cell>
          <cell r="BN374" t="str">
            <v>4205</v>
          </cell>
          <cell r="BO374" t="str">
            <v>1748</v>
          </cell>
          <cell r="BP374" t="str">
            <v>1627</v>
          </cell>
          <cell r="BQ374">
            <v>1.232</v>
          </cell>
        </row>
        <row r="375">
          <cell r="B375" t="str">
            <v>190127</v>
          </cell>
          <cell r="C375">
            <v>360</v>
          </cell>
          <cell r="D375">
            <v>182</v>
          </cell>
          <cell r="E375">
            <v>23</v>
          </cell>
          <cell r="F375">
            <v>21.6</v>
          </cell>
          <cell r="G375">
            <v>30.2</v>
          </cell>
          <cell r="H375">
            <v>7.2</v>
          </cell>
          <cell r="I375">
            <v>0.313</v>
          </cell>
          <cell r="J375">
            <v>1.8</v>
          </cell>
          <cell r="K375">
            <v>243300</v>
          </cell>
          <cell r="L375">
            <v>780</v>
          </cell>
          <cell r="M375">
            <v>380</v>
          </cell>
          <cell r="N375">
            <v>420</v>
          </cell>
          <cell r="O375">
            <v>3.6</v>
          </cell>
          <cell r="P375">
            <v>466700</v>
          </cell>
          <cell r="Q375">
            <v>1520</v>
          </cell>
          <cell r="R375">
            <v>810</v>
          </cell>
          <cell r="S375">
            <v>810</v>
          </cell>
          <cell r="T375">
            <v>5.4</v>
          </cell>
          <cell r="U375">
            <v>675700</v>
          </cell>
          <cell r="V375">
            <v>2210</v>
          </cell>
          <cell r="W375">
            <v>1290</v>
          </cell>
          <cell r="X375">
            <v>1180</v>
          </cell>
          <cell r="Y375">
            <v>8.6</v>
          </cell>
          <cell r="Z375">
            <v>1027000</v>
          </cell>
          <cell r="AA375">
            <v>3320</v>
          </cell>
          <cell r="AB375">
            <v>2250</v>
          </cell>
          <cell r="AC375">
            <v>1750</v>
          </cell>
          <cell r="AD375">
            <v>12800</v>
          </cell>
          <cell r="AO375" t="str">
            <v>170045</v>
          </cell>
          <cell r="AP375">
            <v>18</v>
          </cell>
          <cell r="AQ375">
            <v>6.2</v>
          </cell>
          <cell r="AR375">
            <v>0.8</v>
          </cell>
          <cell r="AT375">
            <v>1.5</v>
          </cell>
          <cell r="AU375">
            <v>0.7</v>
          </cell>
          <cell r="AV375">
            <v>0.875</v>
          </cell>
          <cell r="AW375">
            <v>0.17499999999999999</v>
          </cell>
          <cell r="AX375">
            <v>479.5</v>
          </cell>
          <cell r="AY375" t="str">
            <v>1388</v>
          </cell>
          <cell r="AZ375" t="str">
            <v>313</v>
          </cell>
          <cell r="BA375" t="str">
            <v>556</v>
          </cell>
          <cell r="BB375">
            <v>0.35</v>
          </cell>
          <cell r="BC375">
            <v>821.6</v>
          </cell>
          <cell r="BD375" t="str">
            <v>2622</v>
          </cell>
          <cell r="BE375" t="str">
            <v>779</v>
          </cell>
          <cell r="BF375" t="str">
            <v>1037</v>
          </cell>
          <cell r="BG375">
            <v>0.52500000000000002</v>
          </cell>
          <cell r="BH375">
            <v>1072</v>
          </cell>
          <cell r="BI375" t="str">
            <v>3703</v>
          </cell>
          <cell r="BJ375" t="str">
            <v>1399</v>
          </cell>
          <cell r="BK375" t="str">
            <v>1443</v>
          </cell>
          <cell r="BL375">
            <v>0.7</v>
          </cell>
          <cell r="BM375">
            <v>1277</v>
          </cell>
          <cell r="BN375" t="str">
            <v>4630</v>
          </cell>
          <cell r="BO375" t="str">
            <v>2173</v>
          </cell>
          <cell r="BP375" t="str">
            <v>1774</v>
          </cell>
          <cell r="BQ375">
            <v>1.4079999999999999</v>
          </cell>
        </row>
        <row r="376">
          <cell r="B376" t="str">
            <v>190128</v>
          </cell>
          <cell r="C376">
            <v>370</v>
          </cell>
          <cell r="D376">
            <v>202</v>
          </cell>
          <cell r="E376">
            <v>25</v>
          </cell>
          <cell r="F376">
            <v>23.2</v>
          </cell>
          <cell r="G376">
            <v>31.4</v>
          </cell>
          <cell r="H376">
            <v>6.4</v>
          </cell>
          <cell r="I376">
            <v>0.25600000000000001</v>
          </cell>
          <cell r="J376">
            <v>1.6</v>
          </cell>
          <cell r="K376">
            <v>271200</v>
          </cell>
          <cell r="L376">
            <v>710</v>
          </cell>
          <cell r="M376">
            <v>370</v>
          </cell>
          <cell r="N376">
            <v>410</v>
          </cell>
          <cell r="O376">
            <v>3.2</v>
          </cell>
          <cell r="P376">
            <v>525000</v>
          </cell>
          <cell r="Q376">
            <v>1390</v>
          </cell>
          <cell r="R376">
            <v>780</v>
          </cell>
          <cell r="S376">
            <v>790</v>
          </cell>
          <cell r="T376">
            <v>4.8</v>
          </cell>
          <cell r="U376">
            <v>765700</v>
          </cell>
          <cell r="V376">
            <v>2030</v>
          </cell>
          <cell r="W376">
            <v>1220</v>
          </cell>
          <cell r="X376">
            <v>1160</v>
          </cell>
          <cell r="Y376">
            <v>8.1999999999999993</v>
          </cell>
          <cell r="Z376">
            <v>1252000</v>
          </cell>
          <cell r="AA376">
            <v>3260</v>
          </cell>
          <cell r="AB376">
            <v>2290</v>
          </cell>
          <cell r="AC376">
            <v>1840</v>
          </cell>
          <cell r="AD376">
            <v>13700</v>
          </cell>
          <cell r="AO376" t="str">
            <v>170033</v>
          </cell>
          <cell r="AP376">
            <v>15</v>
          </cell>
          <cell r="AQ376">
            <v>6.2</v>
          </cell>
          <cell r="AR376">
            <v>0.5</v>
          </cell>
          <cell r="AT376">
            <v>1</v>
          </cell>
          <cell r="AU376">
            <v>0.5</v>
          </cell>
          <cell r="AV376">
            <v>1</v>
          </cell>
          <cell r="AW376">
            <v>0.125</v>
          </cell>
          <cell r="AX376">
            <v>138.1</v>
          </cell>
          <cell r="AY376" t="str">
            <v>895</v>
          </cell>
          <cell r="AZ376" t="str">
            <v>129</v>
          </cell>
          <cell r="BA376" t="str">
            <v>424</v>
          </cell>
          <cell r="BB376">
            <v>0.25</v>
          </cell>
          <cell r="BC376">
            <v>229.4</v>
          </cell>
          <cell r="BD376" t="str">
            <v>1680</v>
          </cell>
          <cell r="BE376" t="str">
            <v>368</v>
          </cell>
          <cell r="BF376" t="str">
            <v>787</v>
          </cell>
          <cell r="BG376">
            <v>0.375</v>
          </cell>
          <cell r="BH376">
            <v>289.39999999999998</v>
          </cell>
          <cell r="BI376" t="str">
            <v>2356</v>
          </cell>
          <cell r="BJ376" t="str">
            <v>716</v>
          </cell>
          <cell r="BK376" t="str">
            <v>1089</v>
          </cell>
          <cell r="BL376">
            <v>0.5</v>
          </cell>
          <cell r="BM376">
            <v>333.7</v>
          </cell>
          <cell r="BN376" t="str">
            <v>2923</v>
          </cell>
          <cell r="BO376" t="str">
            <v>1173</v>
          </cell>
          <cell r="BP376" t="str">
            <v>1331</v>
          </cell>
          <cell r="BQ376">
            <v>0.57499999999999996</v>
          </cell>
        </row>
        <row r="377">
          <cell r="B377" t="str">
            <v>190129</v>
          </cell>
          <cell r="C377">
            <v>370</v>
          </cell>
          <cell r="D377">
            <v>202</v>
          </cell>
          <cell r="E377">
            <v>26</v>
          </cell>
          <cell r="F377">
            <v>24.2</v>
          </cell>
          <cell r="G377">
            <v>32.799999999999997</v>
          </cell>
          <cell r="H377">
            <v>6.8</v>
          </cell>
          <cell r="I377">
            <v>0.26200000000000001</v>
          </cell>
          <cell r="J377">
            <v>1.7</v>
          </cell>
          <cell r="K377">
            <v>324500</v>
          </cell>
          <cell r="L377">
            <v>790</v>
          </cell>
          <cell r="M377">
            <v>410</v>
          </cell>
          <cell r="N377">
            <v>450</v>
          </cell>
          <cell r="O377">
            <v>3.4</v>
          </cell>
          <cell r="P377">
            <v>628000</v>
          </cell>
          <cell r="Q377">
            <v>1530</v>
          </cell>
          <cell r="R377">
            <v>860</v>
          </cell>
          <cell r="S377">
            <v>880</v>
          </cell>
          <cell r="T377">
            <v>5.0999999999999996</v>
          </cell>
          <cell r="U377">
            <v>915500</v>
          </cell>
          <cell r="V377">
            <v>2240</v>
          </cell>
          <cell r="W377">
            <v>1350</v>
          </cell>
          <cell r="X377">
            <v>1270</v>
          </cell>
          <cell r="Y377">
            <v>8.6</v>
          </cell>
          <cell r="Z377">
            <v>1480000</v>
          </cell>
          <cell r="AA377">
            <v>3550</v>
          </cell>
          <cell r="AB377">
            <v>2490</v>
          </cell>
          <cell r="AC377">
            <v>2010</v>
          </cell>
          <cell r="AD377">
            <v>14300</v>
          </cell>
          <cell r="AO377" t="str">
            <v>170034</v>
          </cell>
          <cell r="AP377">
            <v>15</v>
          </cell>
          <cell r="AQ377">
            <v>6.2</v>
          </cell>
          <cell r="AR377">
            <v>0.6</v>
          </cell>
          <cell r="AT377">
            <v>1.05</v>
          </cell>
          <cell r="AU377">
            <v>0.45</v>
          </cell>
          <cell r="AV377">
            <v>0.75</v>
          </cell>
          <cell r="AW377">
            <v>0.112</v>
          </cell>
          <cell r="AX377">
            <v>177.6</v>
          </cell>
          <cell r="AY377" t="str">
            <v>863</v>
          </cell>
          <cell r="AZ377" t="str">
            <v>243</v>
          </cell>
          <cell r="BA377" t="str">
            <v>400</v>
          </cell>
          <cell r="BB377">
            <v>0.22500000000000001</v>
          </cell>
          <cell r="BC377">
            <v>314.2</v>
          </cell>
          <cell r="BD377" t="str">
            <v>1638</v>
          </cell>
          <cell r="BE377" t="str">
            <v>574</v>
          </cell>
          <cell r="BF377" t="str">
            <v>752</v>
          </cell>
          <cell r="BG377">
            <v>0.33700000000000002</v>
          </cell>
          <cell r="BH377">
            <v>423.5</v>
          </cell>
          <cell r="BI377" t="str">
            <v>2323</v>
          </cell>
          <cell r="BJ377" t="str">
            <v>994</v>
          </cell>
          <cell r="BK377" t="str">
            <v>1054</v>
          </cell>
          <cell r="BL377">
            <v>0.45</v>
          </cell>
          <cell r="BM377">
            <v>519</v>
          </cell>
          <cell r="BN377" t="str">
            <v>2921</v>
          </cell>
          <cell r="BO377" t="str">
            <v>1503</v>
          </cell>
          <cell r="BP377" t="str">
            <v>1307</v>
          </cell>
          <cell r="BQ377">
            <v>0.69</v>
          </cell>
        </row>
        <row r="378">
          <cell r="B378" t="str">
            <v>190130</v>
          </cell>
          <cell r="C378">
            <v>380</v>
          </cell>
          <cell r="D378">
            <v>152</v>
          </cell>
          <cell r="E378">
            <v>19</v>
          </cell>
          <cell r="F378">
            <v>18</v>
          </cell>
          <cell r="G378">
            <v>29</v>
          </cell>
          <cell r="H378">
            <v>10</v>
          </cell>
          <cell r="I378">
            <v>0.52600000000000002</v>
          </cell>
          <cell r="J378">
            <v>2.5</v>
          </cell>
          <cell r="K378">
            <v>174600</v>
          </cell>
          <cell r="L378">
            <v>920</v>
          </cell>
          <cell r="M378">
            <v>310</v>
          </cell>
          <cell r="N378">
            <v>410</v>
          </cell>
          <cell r="O378">
            <v>5</v>
          </cell>
          <cell r="P378">
            <v>319100</v>
          </cell>
          <cell r="Q378">
            <v>1760</v>
          </cell>
          <cell r="R378">
            <v>710</v>
          </cell>
          <cell r="S378">
            <v>780</v>
          </cell>
          <cell r="T378">
            <v>7.5</v>
          </cell>
          <cell r="U378">
            <v>442400</v>
          </cell>
          <cell r="V378">
            <v>2520</v>
          </cell>
          <cell r="W378">
            <v>1180</v>
          </cell>
          <cell r="X378">
            <v>1100</v>
          </cell>
          <cell r="Y378">
            <v>11</v>
          </cell>
          <cell r="Z378">
            <v>596100</v>
          </cell>
          <cell r="AA378">
            <v>3460</v>
          </cell>
          <cell r="AB378">
            <v>1960</v>
          </cell>
          <cell r="AC378">
            <v>1490</v>
          </cell>
          <cell r="AD378">
            <v>13500</v>
          </cell>
          <cell r="AO378" t="str">
            <v>170035</v>
          </cell>
          <cell r="AP378">
            <v>15</v>
          </cell>
          <cell r="AQ378">
            <v>6.2</v>
          </cell>
          <cell r="AR378">
            <v>0.7</v>
          </cell>
          <cell r="AT378">
            <v>1.1000000000000001</v>
          </cell>
          <cell r="AU378">
            <v>0.4</v>
          </cell>
          <cell r="AV378">
            <v>0.57099999999999995</v>
          </cell>
          <cell r="AW378">
            <v>0.1</v>
          </cell>
          <cell r="AX378">
            <v>222.4</v>
          </cell>
          <cell r="AY378" t="str">
            <v>818</v>
          </cell>
          <cell r="AZ378" t="str">
            <v>328</v>
          </cell>
          <cell r="BA378" t="str">
            <v>373</v>
          </cell>
          <cell r="BB378">
            <v>0.2</v>
          </cell>
          <cell r="BC378">
            <v>411.1</v>
          </cell>
          <cell r="BD378" t="str">
            <v>1567</v>
          </cell>
          <cell r="BE378" t="str">
            <v>727</v>
          </cell>
          <cell r="BF378" t="str">
            <v>707</v>
          </cell>
          <cell r="BG378">
            <v>0.3</v>
          </cell>
          <cell r="BH378">
            <v>577.5</v>
          </cell>
          <cell r="BI378" t="str">
            <v>2245</v>
          </cell>
          <cell r="BJ378" t="str">
            <v>1195</v>
          </cell>
          <cell r="BK378" t="str">
            <v>1002</v>
          </cell>
          <cell r="BL378">
            <v>0.4</v>
          </cell>
          <cell r="BM378">
            <v>732.6</v>
          </cell>
          <cell r="BN378" t="str">
            <v>2854</v>
          </cell>
          <cell r="BO378" t="str">
            <v>1734</v>
          </cell>
          <cell r="BP378" t="str">
            <v>1258</v>
          </cell>
          <cell r="BQ378">
            <v>0.80500000000000005</v>
          </cell>
        </row>
        <row r="379">
          <cell r="B379" t="str">
            <v>190131</v>
          </cell>
          <cell r="C379">
            <v>380</v>
          </cell>
          <cell r="D379">
            <v>192</v>
          </cell>
          <cell r="E379">
            <v>13.5</v>
          </cell>
          <cell r="F379">
            <v>12.7</v>
          </cell>
          <cell r="G379">
            <v>26.2</v>
          </cell>
          <cell r="H379">
            <v>12.7</v>
          </cell>
          <cell r="I379">
            <v>0.94099999999999995</v>
          </cell>
          <cell r="J379">
            <v>3.1749999999999998</v>
          </cell>
          <cell r="K379">
            <v>120300</v>
          </cell>
          <cell r="L379">
            <v>990</v>
          </cell>
          <cell r="M379">
            <v>70</v>
          </cell>
          <cell r="N379">
            <v>560</v>
          </cell>
          <cell r="O379">
            <v>6.35</v>
          </cell>
          <cell r="P379">
            <v>196600</v>
          </cell>
          <cell r="Q379">
            <v>1850</v>
          </cell>
          <cell r="R379">
            <v>260</v>
          </cell>
          <cell r="S379">
            <v>1040</v>
          </cell>
          <cell r="T379">
            <v>9.5250000000000004</v>
          </cell>
          <cell r="U379">
            <v>242400</v>
          </cell>
          <cell r="V379">
            <v>2600</v>
          </cell>
          <cell r="W379">
            <v>570</v>
          </cell>
          <cell r="X379">
            <v>1440</v>
          </cell>
          <cell r="Y379">
            <v>13.5</v>
          </cell>
          <cell r="Z379">
            <v>277600</v>
          </cell>
          <cell r="AA379">
            <v>3350</v>
          </cell>
          <cell r="AB379">
            <v>1130</v>
          </cell>
          <cell r="AC379">
            <v>1840</v>
          </cell>
          <cell r="AD379">
            <v>8420</v>
          </cell>
          <cell r="AO379" t="str">
            <v>170023</v>
          </cell>
          <cell r="AP379">
            <v>12.5</v>
          </cell>
          <cell r="AQ379">
            <v>6.2</v>
          </cell>
          <cell r="AR379">
            <v>0.35</v>
          </cell>
          <cell r="AT379">
            <v>0.8</v>
          </cell>
          <cell r="AU379">
            <v>0.45</v>
          </cell>
          <cell r="AV379">
            <v>1.2849999999999999</v>
          </cell>
          <cell r="AW379">
            <v>0.112</v>
          </cell>
          <cell r="AX379">
            <v>83.5</v>
          </cell>
          <cell r="AY379" t="str">
            <v>903</v>
          </cell>
          <cell r="AZ379" t="str">
            <v>2</v>
          </cell>
          <cell r="BA379" t="str">
            <v>506</v>
          </cell>
          <cell r="BB379">
            <v>0.22500000000000001</v>
          </cell>
          <cell r="BC379">
            <v>129.80000000000001</v>
          </cell>
          <cell r="BD379" t="str">
            <v>1677</v>
          </cell>
          <cell r="BE379" t="str">
            <v>134</v>
          </cell>
          <cell r="BF379" t="str">
            <v>932</v>
          </cell>
          <cell r="BG379">
            <v>0.33700000000000002</v>
          </cell>
          <cell r="BH379">
            <v>151.19999999999999</v>
          </cell>
          <cell r="BI379" t="str">
            <v>2323</v>
          </cell>
          <cell r="BJ379" t="str">
            <v>393</v>
          </cell>
          <cell r="BK379" t="str">
            <v>1278</v>
          </cell>
          <cell r="BL379">
            <v>0.45</v>
          </cell>
          <cell r="BM379">
            <v>160.19999999999999</v>
          </cell>
          <cell r="BN379" t="str">
            <v>2840</v>
          </cell>
          <cell r="BO379" t="str">
            <v>782</v>
          </cell>
          <cell r="BP379" t="str">
            <v>1542</v>
          </cell>
          <cell r="BQ379">
            <v>0.254</v>
          </cell>
        </row>
        <row r="380">
          <cell r="B380" t="str">
            <v>190132</v>
          </cell>
          <cell r="C380">
            <v>380</v>
          </cell>
          <cell r="D380">
            <v>192</v>
          </cell>
          <cell r="E380">
            <v>25</v>
          </cell>
          <cell r="F380">
            <v>23.4</v>
          </cell>
          <cell r="G380">
            <v>33</v>
          </cell>
          <cell r="H380">
            <v>8</v>
          </cell>
          <cell r="I380">
            <v>0.32</v>
          </cell>
          <cell r="J380">
            <v>2</v>
          </cell>
          <cell r="K380">
            <v>313100</v>
          </cell>
          <cell r="L380">
            <v>860</v>
          </cell>
          <cell r="M380">
            <v>410</v>
          </cell>
          <cell r="N380">
            <v>460</v>
          </cell>
          <cell r="O380">
            <v>4</v>
          </cell>
          <cell r="P380">
            <v>599300</v>
          </cell>
          <cell r="Q380">
            <v>1660</v>
          </cell>
          <cell r="R380">
            <v>870</v>
          </cell>
          <cell r="S380">
            <v>890</v>
          </cell>
          <cell r="T380">
            <v>6</v>
          </cell>
          <cell r="U380">
            <v>865600</v>
          </cell>
          <cell r="V380">
            <v>2410</v>
          </cell>
          <cell r="W380">
            <v>1380</v>
          </cell>
          <cell r="X380">
            <v>1290</v>
          </cell>
          <cell r="Y380">
            <v>9.6</v>
          </cell>
          <cell r="Z380">
            <v>1318000</v>
          </cell>
          <cell r="AA380">
            <v>3640</v>
          </cell>
          <cell r="AB380">
            <v>2440</v>
          </cell>
          <cell r="AC380">
            <v>1910</v>
          </cell>
          <cell r="AD380">
            <v>15500</v>
          </cell>
          <cell r="AO380" t="str">
            <v>170024</v>
          </cell>
          <cell r="AP380">
            <v>12.5</v>
          </cell>
          <cell r="AQ380">
            <v>6.2</v>
          </cell>
          <cell r="AR380">
            <v>0.5</v>
          </cell>
          <cell r="AT380">
            <v>0.85</v>
          </cell>
          <cell r="AU380">
            <v>0.35</v>
          </cell>
          <cell r="AV380">
            <v>0.7</v>
          </cell>
          <cell r="AW380">
            <v>8.6999999999999994E-2</v>
          </cell>
          <cell r="AX380">
            <v>120</v>
          </cell>
          <cell r="AY380" t="str">
            <v>775</v>
          </cell>
          <cell r="AZ380" t="str">
            <v>231</v>
          </cell>
          <cell r="BA380" t="str">
            <v>420</v>
          </cell>
          <cell r="BB380">
            <v>0.17499999999999999</v>
          </cell>
          <cell r="BC380">
            <v>215.1</v>
          </cell>
          <cell r="BD380" t="str">
            <v>1473</v>
          </cell>
          <cell r="BE380" t="str">
            <v>539</v>
          </cell>
          <cell r="BF380" t="str">
            <v>791</v>
          </cell>
          <cell r="BG380">
            <v>0.26200000000000001</v>
          </cell>
          <cell r="BH380">
            <v>293.39999999999998</v>
          </cell>
          <cell r="BI380" t="str">
            <v>2093</v>
          </cell>
          <cell r="BJ380" t="str">
            <v>925</v>
          </cell>
          <cell r="BK380" t="str">
            <v>1114</v>
          </cell>
          <cell r="BL380">
            <v>0.35</v>
          </cell>
          <cell r="BM380">
            <v>363.4</v>
          </cell>
          <cell r="BN380" t="str">
            <v>2635</v>
          </cell>
          <cell r="BO380" t="str">
            <v>1389</v>
          </cell>
          <cell r="BP380" t="str">
            <v>1388</v>
          </cell>
          <cell r="BQ380">
            <v>0.36299999999999999</v>
          </cell>
        </row>
        <row r="381">
          <cell r="B381" t="str">
            <v>190133</v>
          </cell>
          <cell r="C381">
            <v>380</v>
          </cell>
          <cell r="D381">
            <v>202</v>
          </cell>
          <cell r="E381">
            <v>12</v>
          </cell>
          <cell r="F381">
            <v>11.5</v>
          </cell>
          <cell r="G381">
            <v>25</v>
          </cell>
          <cell r="H381">
            <v>13</v>
          </cell>
          <cell r="I381">
            <v>1.083</v>
          </cell>
          <cell r="J381">
            <v>3.25</v>
          </cell>
          <cell r="K381">
            <v>98100</v>
          </cell>
          <cell r="L381">
            <v>940</v>
          </cell>
          <cell r="M381">
            <v>20</v>
          </cell>
          <cell r="N381">
            <v>560</v>
          </cell>
          <cell r="O381">
            <v>6.5</v>
          </cell>
          <cell r="P381">
            <v>156300</v>
          </cell>
          <cell r="Q381">
            <v>1760</v>
          </cell>
          <cell r="R381">
            <v>170</v>
          </cell>
          <cell r="S381">
            <v>1040</v>
          </cell>
          <cell r="T381">
            <v>9.75</v>
          </cell>
          <cell r="U381">
            <v>187300</v>
          </cell>
          <cell r="V381">
            <v>2450</v>
          </cell>
          <cell r="W381">
            <v>440</v>
          </cell>
          <cell r="X381">
            <v>1430</v>
          </cell>
          <cell r="Y381">
            <v>13.5</v>
          </cell>
          <cell r="Z381">
            <v>205700</v>
          </cell>
          <cell r="AA381">
            <v>3100</v>
          </cell>
          <cell r="AB381">
            <v>920</v>
          </cell>
          <cell r="AC381">
            <v>1780</v>
          </cell>
          <cell r="AD381">
            <v>7350</v>
          </cell>
          <cell r="AO381" t="str">
            <v>170025</v>
          </cell>
          <cell r="AP381">
            <v>12.5</v>
          </cell>
          <cell r="AQ381">
            <v>6.2</v>
          </cell>
          <cell r="AR381">
            <v>0.7</v>
          </cell>
          <cell r="AT381">
            <v>1</v>
          </cell>
          <cell r="AU381">
            <v>0.3</v>
          </cell>
          <cell r="AV381">
            <v>0.42799999999999999</v>
          </cell>
          <cell r="AW381">
            <v>7.4999999999999997E-2</v>
          </cell>
          <cell r="AX381">
            <v>239.4</v>
          </cell>
          <cell r="AY381" t="str">
            <v>804</v>
          </cell>
          <cell r="AZ381" t="str">
            <v>403</v>
          </cell>
          <cell r="BA381" t="str">
            <v>425</v>
          </cell>
          <cell r="BB381">
            <v>0.15</v>
          </cell>
          <cell r="BC381">
            <v>456.8</v>
          </cell>
          <cell r="BD381" t="str">
            <v>1550</v>
          </cell>
          <cell r="BE381" t="str">
            <v>864</v>
          </cell>
          <cell r="BF381" t="str">
            <v>814</v>
          </cell>
          <cell r="BG381">
            <v>0.22500000000000001</v>
          </cell>
          <cell r="BH381">
            <v>659.5</v>
          </cell>
          <cell r="BI381" t="str">
            <v>2240</v>
          </cell>
          <cell r="BJ381" t="str">
            <v>1382</v>
          </cell>
          <cell r="BK381" t="str">
            <v>1167</v>
          </cell>
          <cell r="BL381">
            <v>0.3</v>
          </cell>
          <cell r="BM381">
            <v>854.9</v>
          </cell>
          <cell r="BN381" t="str">
            <v>2872</v>
          </cell>
          <cell r="BO381" t="str">
            <v>1957</v>
          </cell>
          <cell r="BP381" t="str">
            <v>1484</v>
          </cell>
          <cell r="BQ381">
            <v>0.50800000000000001</v>
          </cell>
        </row>
        <row r="382">
          <cell r="B382" t="str">
            <v>190134</v>
          </cell>
          <cell r="C382">
            <v>380</v>
          </cell>
          <cell r="D382">
            <v>202</v>
          </cell>
          <cell r="E382">
            <v>15</v>
          </cell>
          <cell r="F382">
            <v>14.1</v>
          </cell>
          <cell r="G382">
            <v>27</v>
          </cell>
          <cell r="H382">
            <v>12</v>
          </cell>
          <cell r="I382">
            <v>0.8</v>
          </cell>
          <cell r="J382">
            <v>3</v>
          </cell>
          <cell r="K382">
            <v>144400</v>
          </cell>
          <cell r="L382">
            <v>990</v>
          </cell>
          <cell r="M382">
            <v>130</v>
          </cell>
          <cell r="N382">
            <v>580</v>
          </cell>
          <cell r="O382">
            <v>6</v>
          </cell>
          <cell r="P382">
            <v>244600</v>
          </cell>
          <cell r="Q382">
            <v>1860</v>
          </cell>
          <cell r="R382">
            <v>380</v>
          </cell>
          <cell r="S382">
            <v>1080</v>
          </cell>
          <cell r="T382">
            <v>9</v>
          </cell>
          <cell r="U382">
            <v>313900</v>
          </cell>
          <cell r="V382">
            <v>2630</v>
          </cell>
          <cell r="W382">
            <v>7301</v>
          </cell>
          <cell r="X382">
            <v>1510</v>
          </cell>
          <cell r="Y382">
            <v>12.9</v>
          </cell>
          <cell r="Z382">
            <v>379900</v>
          </cell>
          <cell r="AA382">
            <v>3450</v>
          </cell>
          <cell r="AB382">
            <v>1360</v>
          </cell>
          <cell r="AC382">
            <v>1960</v>
          </cell>
          <cell r="AD382">
            <v>9000</v>
          </cell>
          <cell r="AO382" t="str">
            <v>170021</v>
          </cell>
          <cell r="AP382">
            <v>12</v>
          </cell>
          <cell r="AQ382">
            <v>6.2</v>
          </cell>
          <cell r="AR382">
            <v>0.5</v>
          </cell>
          <cell r="AT382">
            <v>0.85</v>
          </cell>
          <cell r="AU382">
            <v>0.35</v>
          </cell>
          <cell r="AV382">
            <v>0.7</v>
          </cell>
          <cell r="AW382">
            <v>8.6999999999999994E-2</v>
          </cell>
          <cell r="AX382">
            <v>133.5</v>
          </cell>
          <cell r="AY382" t="str">
            <v>845</v>
          </cell>
          <cell r="AZ382" t="str">
            <v>249</v>
          </cell>
          <cell r="BA382" t="str">
            <v>475</v>
          </cell>
          <cell r="BB382">
            <v>0.17499999999999999</v>
          </cell>
          <cell r="BC382">
            <v>239.2</v>
          </cell>
          <cell r="BD382" t="str">
            <v>1605</v>
          </cell>
          <cell r="BE382" t="str">
            <v>582</v>
          </cell>
          <cell r="BF382" t="str">
            <v>894</v>
          </cell>
          <cell r="BG382">
            <v>0.26200000000000001</v>
          </cell>
          <cell r="BH382">
            <v>326.39999999999998</v>
          </cell>
          <cell r="BI382" t="str">
            <v>2280</v>
          </cell>
          <cell r="BJ382" t="str">
            <v>1001</v>
          </cell>
          <cell r="BK382" t="str">
            <v>1259</v>
          </cell>
          <cell r="BL382">
            <v>0.35</v>
          </cell>
          <cell r="BM382">
            <v>404.2</v>
          </cell>
          <cell r="BN382" t="str">
            <v>2869</v>
          </cell>
          <cell r="BO382" t="str">
            <v>1506</v>
          </cell>
          <cell r="BP382" t="str">
            <v>1569</v>
          </cell>
          <cell r="BQ382">
            <v>0.32500000000000001</v>
          </cell>
        </row>
        <row r="383">
          <cell r="B383" t="str">
            <v>190135</v>
          </cell>
          <cell r="C383">
            <v>380</v>
          </cell>
          <cell r="D383">
            <v>212</v>
          </cell>
          <cell r="E383">
            <v>18</v>
          </cell>
          <cell r="F383">
            <v>16.7</v>
          </cell>
          <cell r="G383">
            <v>27</v>
          </cell>
          <cell r="H383">
            <v>9</v>
          </cell>
          <cell r="I383">
            <v>0.5</v>
          </cell>
          <cell r="J383">
            <v>2.25</v>
          </cell>
          <cell r="K383">
            <v>158000</v>
          </cell>
          <cell r="L383">
            <v>790</v>
          </cell>
          <cell r="M383">
            <v>240</v>
          </cell>
          <cell r="N383">
            <v>480</v>
          </cell>
          <cell r="O383">
            <v>4.5</v>
          </cell>
          <cell r="P383">
            <v>288300</v>
          </cell>
          <cell r="Q383">
            <v>1520</v>
          </cell>
          <cell r="R383">
            <v>540</v>
          </cell>
          <cell r="S383">
            <v>910</v>
          </cell>
          <cell r="T383">
            <v>6.75</v>
          </cell>
          <cell r="U383">
            <v>398700</v>
          </cell>
          <cell r="V383">
            <v>2180</v>
          </cell>
          <cell r="W383">
            <v>920</v>
          </cell>
          <cell r="X383">
            <v>1290</v>
          </cell>
          <cell r="Y383">
            <v>10.3</v>
          </cell>
          <cell r="Z383">
            <v>551200</v>
          </cell>
          <cell r="AA383">
            <v>3070</v>
          </cell>
          <cell r="AB383">
            <v>1650</v>
          </cell>
          <cell r="AC383">
            <v>1800</v>
          </cell>
          <cell r="AD383">
            <v>10200</v>
          </cell>
          <cell r="AO383" t="str">
            <v>170022</v>
          </cell>
          <cell r="AP383">
            <v>12</v>
          </cell>
          <cell r="AQ383">
            <v>6.2</v>
          </cell>
          <cell r="AR383">
            <v>0.6</v>
          </cell>
          <cell r="AT383">
            <v>0.95</v>
          </cell>
          <cell r="AU383">
            <v>0.35</v>
          </cell>
          <cell r="AV383">
            <v>0.58299999999999996</v>
          </cell>
          <cell r="AW383">
            <v>8.6999999999999994E-2</v>
          </cell>
          <cell r="AX383">
            <v>213.6</v>
          </cell>
          <cell r="AY383" t="str">
            <v>955</v>
          </cell>
          <cell r="AZ383" t="str">
            <v>358</v>
          </cell>
          <cell r="BA383" t="str">
            <v>531</v>
          </cell>
          <cell r="BB383">
            <v>0.17499999999999999</v>
          </cell>
          <cell r="BC383">
            <v>393.8</v>
          </cell>
          <cell r="BD383" t="str">
            <v>1824</v>
          </cell>
          <cell r="BE383" t="str">
            <v>801</v>
          </cell>
          <cell r="BF383" t="str">
            <v>1007</v>
          </cell>
          <cell r="BG383">
            <v>0.26200000000000001</v>
          </cell>
          <cell r="BH383">
            <v>551.70000000000005</v>
          </cell>
          <cell r="BI383" t="str">
            <v>2608</v>
          </cell>
          <cell r="BJ383" t="str">
            <v>1329</v>
          </cell>
          <cell r="BK383" t="str">
            <v>1429</v>
          </cell>
          <cell r="BL383">
            <v>0.35</v>
          </cell>
          <cell r="BM383">
            <v>698.5</v>
          </cell>
          <cell r="BN383" t="str">
            <v>3307</v>
          </cell>
          <cell r="BO383" t="str">
            <v>1943</v>
          </cell>
          <cell r="BP383" t="str">
            <v>1795</v>
          </cell>
          <cell r="BQ383">
            <v>0.39</v>
          </cell>
        </row>
        <row r="384">
          <cell r="B384" t="str">
            <v>190136</v>
          </cell>
          <cell r="C384">
            <v>400</v>
          </cell>
          <cell r="D384">
            <v>202</v>
          </cell>
          <cell r="E384">
            <v>10</v>
          </cell>
          <cell r="F384">
            <v>9.6</v>
          </cell>
          <cell r="G384">
            <v>22</v>
          </cell>
          <cell r="H384">
            <v>12</v>
          </cell>
          <cell r="I384">
            <v>1.2</v>
          </cell>
          <cell r="J384">
            <v>3</v>
          </cell>
          <cell r="K384">
            <v>50100</v>
          </cell>
          <cell r="L384">
            <v>680</v>
          </cell>
          <cell r="M384">
            <v>10</v>
          </cell>
          <cell r="N384">
            <v>390</v>
          </cell>
          <cell r="O384">
            <v>6</v>
          </cell>
          <cell r="P384">
            <v>77900</v>
          </cell>
          <cell r="Q384">
            <v>1260</v>
          </cell>
          <cell r="R384">
            <v>70</v>
          </cell>
          <cell r="S384">
            <v>710</v>
          </cell>
          <cell r="T384">
            <v>9</v>
          </cell>
          <cell r="U384">
            <v>90400</v>
          </cell>
          <cell r="V384">
            <v>1750</v>
          </cell>
          <cell r="W384">
            <v>250</v>
          </cell>
          <cell r="X384">
            <v>980</v>
          </cell>
          <cell r="Y384">
            <v>12.4</v>
          </cell>
          <cell r="Z384">
            <v>95200</v>
          </cell>
          <cell r="AA384">
            <v>2190</v>
          </cell>
          <cell r="AB384">
            <v>560</v>
          </cell>
          <cell r="AC384">
            <v>1210</v>
          </cell>
          <cell r="AD384">
            <v>7050</v>
          </cell>
          <cell r="AO384" t="str">
            <v>170029</v>
          </cell>
          <cell r="AP384">
            <v>15</v>
          </cell>
          <cell r="AQ384">
            <v>5.2</v>
          </cell>
          <cell r="AR384">
            <v>0.4</v>
          </cell>
          <cell r="AT384">
            <v>0.95</v>
          </cell>
          <cell r="AU384">
            <v>0.55000000000000004</v>
          </cell>
          <cell r="AV384">
            <v>1.375</v>
          </cell>
          <cell r="AW384">
            <v>0.13700000000000001</v>
          </cell>
          <cell r="AX384">
            <v>101.2</v>
          </cell>
          <cell r="AY384" t="str">
            <v>957</v>
          </cell>
          <cell r="AZ384" t="str">
            <v>3</v>
          </cell>
          <cell r="BA384" t="str">
            <v>401</v>
          </cell>
          <cell r="BB384">
            <v>0.27500000000000002</v>
          </cell>
          <cell r="BC384">
            <v>154.4</v>
          </cell>
          <cell r="BD384" t="str">
            <v>1777</v>
          </cell>
          <cell r="BE384" t="str">
            <v>142</v>
          </cell>
          <cell r="BF384" t="str">
            <v>735</v>
          </cell>
          <cell r="BG384">
            <v>0.41199999999999998</v>
          </cell>
          <cell r="BH384">
            <v>175.5</v>
          </cell>
          <cell r="BI384" t="str">
            <v>2462</v>
          </cell>
          <cell r="BJ384" t="str">
            <v>417</v>
          </cell>
          <cell r="BK384" t="str">
            <v>1002</v>
          </cell>
          <cell r="BL384">
            <v>0.55000000000000004</v>
          </cell>
          <cell r="BM384">
            <v>180.7</v>
          </cell>
          <cell r="BN384" t="str">
            <v>3010</v>
          </cell>
          <cell r="BO384" t="str">
            <v>828</v>
          </cell>
          <cell r="BP384" t="str">
            <v>1202</v>
          </cell>
          <cell r="BQ384">
            <v>0.48799999999999999</v>
          </cell>
        </row>
        <row r="385">
          <cell r="B385" t="str">
            <v>190137</v>
          </cell>
          <cell r="C385">
            <v>400</v>
          </cell>
          <cell r="D385">
            <v>202</v>
          </cell>
          <cell r="E385">
            <v>12</v>
          </cell>
          <cell r="F385">
            <v>11.3</v>
          </cell>
          <cell r="G385">
            <v>26.5</v>
          </cell>
          <cell r="H385">
            <v>14.5</v>
          </cell>
          <cell r="I385">
            <v>1.208</v>
          </cell>
          <cell r="J385">
            <v>3.625</v>
          </cell>
          <cell r="K385">
            <v>107500</v>
          </cell>
          <cell r="L385">
            <v>1000</v>
          </cell>
          <cell r="M385">
            <v>40</v>
          </cell>
          <cell r="N385">
            <v>570</v>
          </cell>
          <cell r="O385">
            <v>7.25</v>
          </cell>
          <cell r="P385">
            <v>165400</v>
          </cell>
          <cell r="Q385">
            <v>1860</v>
          </cell>
          <cell r="R385">
            <v>50</v>
          </cell>
          <cell r="S385">
            <v>1060</v>
          </cell>
          <cell r="T385">
            <v>10.875</v>
          </cell>
          <cell r="U385">
            <v>189200</v>
          </cell>
          <cell r="V385">
            <v>2580</v>
          </cell>
          <cell r="W385">
            <v>290</v>
          </cell>
          <cell r="X385">
            <v>1450</v>
          </cell>
          <cell r="Y385">
            <v>15.2</v>
          </cell>
          <cell r="Z385">
            <v>194700</v>
          </cell>
          <cell r="AA385">
            <v>3250</v>
          </cell>
          <cell r="AB385">
            <v>760</v>
          </cell>
          <cell r="AC385">
            <v>1800</v>
          </cell>
          <cell r="AD385">
            <v>8300</v>
          </cell>
          <cell r="AO385" t="str">
            <v>170030</v>
          </cell>
          <cell r="AP385">
            <v>15</v>
          </cell>
          <cell r="AQ385">
            <v>5.2</v>
          </cell>
          <cell r="AR385">
            <v>0.5</v>
          </cell>
          <cell r="AT385">
            <v>1</v>
          </cell>
          <cell r="AU385">
            <v>0.5</v>
          </cell>
          <cell r="AV385">
            <v>1</v>
          </cell>
          <cell r="AW385">
            <v>0.125</v>
          </cell>
          <cell r="AX385">
            <v>132.80000000000001</v>
          </cell>
          <cell r="AY385" t="str">
            <v>939</v>
          </cell>
          <cell r="AZ385" t="str">
            <v>151</v>
          </cell>
          <cell r="BA385" t="str">
            <v>383</v>
          </cell>
          <cell r="BB385">
            <v>0.25</v>
          </cell>
          <cell r="BC385">
            <v>220.6</v>
          </cell>
          <cell r="BD385" t="str">
            <v>1766</v>
          </cell>
          <cell r="BE385" t="str">
            <v>414</v>
          </cell>
          <cell r="BF385" t="str">
            <v>711</v>
          </cell>
          <cell r="BG385">
            <v>0.375</v>
          </cell>
          <cell r="BH385">
            <v>278.2</v>
          </cell>
          <cell r="BI385" t="str">
            <v>2480</v>
          </cell>
          <cell r="BJ385" t="str">
            <v>790</v>
          </cell>
          <cell r="BK385" t="str">
            <v>983</v>
          </cell>
          <cell r="BL385">
            <v>0.5</v>
          </cell>
          <cell r="BM385">
            <v>320.89999999999998</v>
          </cell>
          <cell r="BN385" t="str">
            <v>3082</v>
          </cell>
          <cell r="BO385" t="str">
            <v>1279</v>
          </cell>
          <cell r="BP385" t="str">
            <v>1199</v>
          </cell>
          <cell r="BQ385">
            <v>0.61</v>
          </cell>
        </row>
        <row r="386">
          <cell r="B386" t="str">
            <v>190138</v>
          </cell>
          <cell r="C386">
            <v>400</v>
          </cell>
          <cell r="D386">
            <v>202</v>
          </cell>
          <cell r="E386">
            <v>14</v>
          </cell>
          <cell r="F386">
            <v>13.2</v>
          </cell>
          <cell r="G386">
            <v>27</v>
          </cell>
          <cell r="H386">
            <v>13</v>
          </cell>
          <cell r="I386">
            <v>0.92900000000000005</v>
          </cell>
          <cell r="J386">
            <v>3.25</v>
          </cell>
          <cell r="K386">
            <v>122400</v>
          </cell>
          <cell r="L386">
            <v>940</v>
          </cell>
          <cell r="M386">
            <v>70</v>
          </cell>
          <cell r="N386">
            <v>530</v>
          </cell>
          <cell r="O386">
            <v>6.5</v>
          </cell>
          <cell r="P386">
            <v>200800</v>
          </cell>
          <cell r="Q386">
            <v>1760</v>
          </cell>
          <cell r="R386">
            <v>260</v>
          </cell>
          <cell r="S386">
            <v>990</v>
          </cell>
          <cell r="T386">
            <v>9.75</v>
          </cell>
          <cell r="U386">
            <v>248900</v>
          </cell>
          <cell r="V386">
            <v>2470</v>
          </cell>
          <cell r="W386">
            <v>560</v>
          </cell>
          <cell r="X386">
            <v>1370</v>
          </cell>
          <cell r="Y386">
            <v>13.8</v>
          </cell>
          <cell r="Z386">
            <v>286700</v>
          </cell>
          <cell r="AA386">
            <v>3190</v>
          </cell>
          <cell r="AB386">
            <v>1100</v>
          </cell>
          <cell r="AC386">
            <v>1750</v>
          </cell>
          <cell r="AD386">
            <v>9700</v>
          </cell>
          <cell r="AO386" t="str">
            <v>170031</v>
          </cell>
          <cell r="AP386">
            <v>15</v>
          </cell>
          <cell r="AQ386">
            <v>5.2</v>
          </cell>
          <cell r="AR386">
            <v>0.6</v>
          </cell>
          <cell r="AT386">
            <v>1.05</v>
          </cell>
          <cell r="AU386">
            <v>0.45</v>
          </cell>
          <cell r="AV386">
            <v>0.75</v>
          </cell>
          <cell r="AW386">
            <v>0.112</v>
          </cell>
          <cell r="AX386">
            <v>170.8</v>
          </cell>
          <cell r="AY386" t="str">
            <v>908</v>
          </cell>
          <cell r="AZ386" t="str">
            <v>269</v>
          </cell>
          <cell r="BA386" t="str">
            <v>361</v>
          </cell>
          <cell r="BB386">
            <v>0.22500000000000001</v>
          </cell>
          <cell r="BC386">
            <v>302.10000000000002</v>
          </cell>
          <cell r="BD386" t="str">
            <v>1725</v>
          </cell>
          <cell r="BE386" t="str">
            <v>630</v>
          </cell>
          <cell r="BF386" t="str">
            <v>678</v>
          </cell>
          <cell r="BG386">
            <v>0.33700000000000002</v>
          </cell>
          <cell r="BH386">
            <v>407.2</v>
          </cell>
          <cell r="BI386" t="str">
            <v>2451</v>
          </cell>
          <cell r="BJ386" t="str">
            <v>1082</v>
          </cell>
          <cell r="BK386" t="str">
            <v>949</v>
          </cell>
          <cell r="BL386">
            <v>0.45</v>
          </cell>
          <cell r="BM386">
            <v>499</v>
          </cell>
          <cell r="BN386" t="str">
            <v>3085</v>
          </cell>
          <cell r="BO386" t="str">
            <v>1625</v>
          </cell>
          <cell r="BP386" t="str">
            <v>1176</v>
          </cell>
          <cell r="BQ386">
            <v>0.73199999999999998</v>
          </cell>
        </row>
        <row r="387">
          <cell r="B387" t="str">
            <v>190139</v>
          </cell>
          <cell r="C387">
            <v>400</v>
          </cell>
          <cell r="D387">
            <v>202</v>
          </cell>
          <cell r="E387">
            <v>16</v>
          </cell>
          <cell r="F387">
            <v>15.1</v>
          </cell>
          <cell r="G387">
            <v>28</v>
          </cell>
          <cell r="H387">
            <v>12</v>
          </cell>
          <cell r="I387">
            <v>0.75</v>
          </cell>
          <cell r="J387">
            <v>3</v>
          </cell>
          <cell r="K387">
            <v>146600</v>
          </cell>
          <cell r="L387">
            <v>920</v>
          </cell>
          <cell r="M387">
            <v>160</v>
          </cell>
          <cell r="N387">
            <v>510</v>
          </cell>
          <cell r="O387">
            <v>6</v>
          </cell>
          <cell r="P387">
            <v>252100</v>
          </cell>
          <cell r="Q387">
            <v>1735</v>
          </cell>
          <cell r="R387">
            <v>410</v>
          </cell>
          <cell r="S387">
            <v>960</v>
          </cell>
          <cell r="T387">
            <v>9</v>
          </cell>
          <cell r="U387">
            <v>328800</v>
          </cell>
          <cell r="V387">
            <v>2450</v>
          </cell>
          <cell r="W387">
            <v>770</v>
          </cell>
          <cell r="X387">
            <v>1350</v>
          </cell>
          <cell r="Y387">
            <v>12.9</v>
          </cell>
          <cell r="Z387">
            <v>406200</v>
          </cell>
          <cell r="AA387">
            <v>3240</v>
          </cell>
          <cell r="AB387">
            <v>1390</v>
          </cell>
          <cell r="AC387">
            <v>1750</v>
          </cell>
          <cell r="AD387">
            <v>11100</v>
          </cell>
          <cell r="AO387" t="str">
            <v>170032</v>
          </cell>
          <cell r="AP387">
            <v>15</v>
          </cell>
          <cell r="AQ387">
            <v>5.2</v>
          </cell>
          <cell r="AR387">
            <v>0.7</v>
          </cell>
          <cell r="AT387">
            <v>1.25</v>
          </cell>
          <cell r="AU387">
            <v>0.55000000000000004</v>
          </cell>
          <cell r="AV387">
            <v>0.78500000000000003</v>
          </cell>
          <cell r="AW387">
            <v>0.13700000000000001</v>
          </cell>
          <cell r="AX387">
            <v>340.2</v>
          </cell>
          <cell r="AY387" t="str">
            <v>1317</v>
          </cell>
          <cell r="AZ387" t="str">
            <v>362</v>
          </cell>
          <cell r="BA387" t="str">
            <v>526</v>
          </cell>
          <cell r="BB387">
            <v>0.27500000000000002</v>
          </cell>
          <cell r="BC387">
            <v>596.4</v>
          </cell>
          <cell r="BD387" t="str">
            <v>2497</v>
          </cell>
          <cell r="BE387" t="str">
            <v>861</v>
          </cell>
          <cell r="BF387" t="str">
            <v>985</v>
          </cell>
          <cell r="BG387">
            <v>0.41199999999999998</v>
          </cell>
          <cell r="BH387">
            <v>796.5</v>
          </cell>
          <cell r="BI387" t="str">
            <v>3541</v>
          </cell>
          <cell r="BJ387" t="str">
            <v>1496</v>
          </cell>
          <cell r="BK387" t="str">
            <v>1376</v>
          </cell>
          <cell r="BL387">
            <v>0.55000000000000004</v>
          </cell>
          <cell r="BM387">
            <v>968.6</v>
          </cell>
          <cell r="BN387" t="str">
            <v>4449</v>
          </cell>
          <cell r="BO387" t="str">
            <v>2268</v>
          </cell>
          <cell r="BP387" t="str">
            <v>1701</v>
          </cell>
          <cell r="BQ387">
            <v>0.85399999999999998</v>
          </cell>
        </row>
        <row r="388">
          <cell r="B388" t="str">
            <v>190140</v>
          </cell>
          <cell r="C388">
            <v>400</v>
          </cell>
          <cell r="D388">
            <v>202</v>
          </cell>
          <cell r="E388">
            <v>19</v>
          </cell>
          <cell r="F388">
            <v>17.899999999999999</v>
          </cell>
          <cell r="G388">
            <v>30</v>
          </cell>
          <cell r="H388">
            <v>11</v>
          </cell>
          <cell r="I388">
            <v>0.57899999999999996</v>
          </cell>
          <cell r="J388">
            <v>2.75</v>
          </cell>
          <cell r="K388">
            <v>198900</v>
          </cell>
          <cell r="L388">
            <v>920</v>
          </cell>
          <cell r="M388">
            <v>260</v>
          </cell>
          <cell r="N388">
            <v>510</v>
          </cell>
          <cell r="O388">
            <v>5.5</v>
          </cell>
          <cell r="P388">
            <v>357700</v>
          </cell>
          <cell r="Q388">
            <v>1760</v>
          </cell>
          <cell r="R388">
            <v>600</v>
          </cell>
          <cell r="S388">
            <v>960</v>
          </cell>
          <cell r="T388">
            <v>8.25</v>
          </cell>
          <cell r="U388">
            <v>488200</v>
          </cell>
          <cell r="V388">
            <v>2510</v>
          </cell>
          <cell r="W388">
            <v>1020</v>
          </cell>
          <cell r="X388">
            <v>1360</v>
          </cell>
          <cell r="Y388">
            <v>12.1</v>
          </cell>
          <cell r="Z388">
            <v>645800</v>
          </cell>
          <cell r="AA388">
            <v>3420</v>
          </cell>
          <cell r="AB388">
            <v>1760</v>
          </cell>
          <cell r="AC388">
            <v>1830</v>
          </cell>
          <cell r="AD388">
            <v>13200</v>
          </cell>
          <cell r="AO388" t="str">
            <v>170019</v>
          </cell>
          <cell r="AP388">
            <v>12</v>
          </cell>
          <cell r="AQ388">
            <v>5.2</v>
          </cell>
          <cell r="AR388">
            <v>0.5</v>
          </cell>
          <cell r="AT388">
            <v>0.9</v>
          </cell>
          <cell r="AU388">
            <v>0.4</v>
          </cell>
          <cell r="AV388">
            <v>0.8</v>
          </cell>
          <cell r="AW388">
            <v>0.1</v>
          </cell>
          <cell r="AX388">
            <v>150.4</v>
          </cell>
          <cell r="AY388" t="str">
            <v>1015</v>
          </cell>
          <cell r="AZ388" t="str">
            <v>251</v>
          </cell>
          <cell r="BA388" t="str">
            <v>493</v>
          </cell>
          <cell r="BB388">
            <v>0.2</v>
          </cell>
          <cell r="BC388">
            <v>262.7</v>
          </cell>
          <cell r="BD388" t="str">
            <v>1921</v>
          </cell>
          <cell r="BE388" t="str">
            <v>611</v>
          </cell>
          <cell r="BF388" t="str">
            <v>923</v>
          </cell>
          <cell r="BG388">
            <v>0.3</v>
          </cell>
          <cell r="BH388">
            <v>349.6</v>
          </cell>
          <cell r="BI388" t="str">
            <v>2717</v>
          </cell>
          <cell r="BJ388" t="str">
            <v>1080</v>
          </cell>
          <cell r="BK388" t="str">
            <v>1291</v>
          </cell>
          <cell r="BL388">
            <v>0.4</v>
          </cell>
          <cell r="BM388">
            <v>423.8</v>
          </cell>
          <cell r="BN388" t="str">
            <v>3404</v>
          </cell>
          <cell r="BO388" t="str">
            <v>1658</v>
          </cell>
          <cell r="BP388" t="str">
            <v>1596</v>
          </cell>
          <cell r="BQ388">
            <v>0.36</v>
          </cell>
        </row>
        <row r="389">
          <cell r="B389" t="str">
            <v>190141</v>
          </cell>
          <cell r="C389">
            <v>400</v>
          </cell>
          <cell r="D389">
            <v>202</v>
          </cell>
          <cell r="E389">
            <v>20.3</v>
          </cell>
          <cell r="F389">
            <v>19.100000000000001</v>
          </cell>
          <cell r="G389">
            <v>31.1</v>
          </cell>
          <cell r="H389">
            <v>10.8</v>
          </cell>
          <cell r="I389">
            <v>0.53200000000000003</v>
          </cell>
          <cell r="J389">
            <v>2.7</v>
          </cell>
          <cell r="K389">
            <v>230900</v>
          </cell>
          <cell r="L389">
            <v>950</v>
          </cell>
          <cell r="M389">
            <v>290</v>
          </cell>
          <cell r="N389">
            <v>520</v>
          </cell>
          <cell r="O389">
            <v>5.4</v>
          </cell>
          <cell r="P389">
            <v>420300</v>
          </cell>
          <cell r="Q389">
            <v>1810</v>
          </cell>
          <cell r="R389">
            <v>670</v>
          </cell>
          <cell r="S389">
            <v>990</v>
          </cell>
          <cell r="T389">
            <v>8.1</v>
          </cell>
          <cell r="U389">
            <v>580100</v>
          </cell>
          <cell r="V389">
            <v>2590</v>
          </cell>
          <cell r="W389">
            <v>1120</v>
          </cell>
          <cell r="X389">
            <v>1400</v>
          </cell>
          <cell r="Y389">
            <v>12</v>
          </cell>
          <cell r="Z389">
            <v>783300</v>
          </cell>
          <cell r="AA389">
            <v>3570</v>
          </cell>
          <cell r="AB389">
            <v>1930</v>
          </cell>
          <cell r="AC389">
            <v>1910</v>
          </cell>
          <cell r="AD389">
            <v>14000</v>
          </cell>
          <cell r="AO389" t="str">
            <v>170020</v>
          </cell>
          <cell r="AP389">
            <v>12</v>
          </cell>
          <cell r="AQ389">
            <v>5.2</v>
          </cell>
          <cell r="AR389">
            <v>0.6</v>
          </cell>
          <cell r="AT389">
            <v>0.95</v>
          </cell>
          <cell r="AU389">
            <v>0.35</v>
          </cell>
          <cell r="AV389">
            <v>0.58299999999999996</v>
          </cell>
          <cell r="AW389">
            <v>8.6999999999999994E-2</v>
          </cell>
          <cell r="AX389">
            <v>195.9</v>
          </cell>
          <cell r="AY389" t="str">
            <v>957</v>
          </cell>
          <cell r="AZ389" t="str">
            <v>372</v>
          </cell>
          <cell r="BA389" t="str">
            <v>455</v>
          </cell>
          <cell r="BB389">
            <v>0.17499999999999999</v>
          </cell>
          <cell r="BC389">
            <v>361.2</v>
          </cell>
          <cell r="BD389" t="str">
            <v>1830</v>
          </cell>
          <cell r="BE389" t="str">
            <v>828</v>
          </cell>
          <cell r="BF389" t="str">
            <v>863</v>
          </cell>
          <cell r="BG389">
            <v>0.26200000000000001</v>
          </cell>
          <cell r="BH389">
            <v>506.1</v>
          </cell>
          <cell r="BI389" t="str">
            <v>2620</v>
          </cell>
          <cell r="BJ389" t="str">
            <v>1367</v>
          </cell>
          <cell r="BK389" t="str">
            <v>1222</v>
          </cell>
          <cell r="BL389">
            <v>0.35</v>
          </cell>
          <cell r="BM389">
            <v>640.70000000000005</v>
          </cell>
          <cell r="BN389" t="str">
            <v>3326</v>
          </cell>
          <cell r="BO389" t="str">
            <v>1990</v>
          </cell>
          <cell r="BP389" t="str">
            <v>1534</v>
          </cell>
          <cell r="BQ389">
            <v>0.432</v>
          </cell>
        </row>
        <row r="390">
          <cell r="B390" t="str">
            <v>190142</v>
          </cell>
          <cell r="C390">
            <v>400</v>
          </cell>
          <cell r="D390">
            <v>202</v>
          </cell>
          <cell r="E390">
            <v>21.2</v>
          </cell>
          <cell r="F390">
            <v>19.899999999999999</v>
          </cell>
          <cell r="G390">
            <v>31.4</v>
          </cell>
          <cell r="H390">
            <v>10.199999999999999</v>
          </cell>
          <cell r="I390">
            <v>0.48099999999999998</v>
          </cell>
          <cell r="J390">
            <v>2.5499999999999998</v>
          </cell>
          <cell r="K390">
            <v>240700</v>
          </cell>
          <cell r="L390">
            <v>910</v>
          </cell>
          <cell r="M390">
            <v>310</v>
          </cell>
          <cell r="N390">
            <v>500</v>
          </cell>
          <cell r="O390">
            <v>5.0999999999999996</v>
          </cell>
          <cell r="P390">
            <v>443500</v>
          </cell>
          <cell r="Q390">
            <v>1750</v>
          </cell>
          <cell r="R390">
            <v>700</v>
          </cell>
          <cell r="S390">
            <v>950</v>
          </cell>
          <cell r="T390">
            <v>7.65</v>
          </cell>
          <cell r="U390">
            <v>619200</v>
          </cell>
          <cell r="V390">
            <v>2510</v>
          </cell>
          <cell r="W390">
            <v>1160</v>
          </cell>
          <cell r="X390">
            <v>1360</v>
          </cell>
          <cell r="Y390">
            <v>11.5</v>
          </cell>
          <cell r="Z390">
            <v>857100</v>
          </cell>
          <cell r="AA390">
            <v>3520</v>
          </cell>
          <cell r="AB390">
            <v>2000</v>
          </cell>
          <cell r="AC390">
            <v>1880</v>
          </cell>
          <cell r="AD390">
            <v>14600</v>
          </cell>
          <cell r="AO390" t="str">
            <v>170013</v>
          </cell>
          <cell r="AP390">
            <v>10</v>
          </cell>
          <cell r="AQ390">
            <v>5.2</v>
          </cell>
          <cell r="AR390">
            <v>0.25</v>
          </cell>
          <cell r="AT390">
            <v>0.55000000000000004</v>
          </cell>
          <cell r="AU390">
            <v>0.3</v>
          </cell>
          <cell r="AV390">
            <v>1.2</v>
          </cell>
          <cell r="AW390">
            <v>7.4999999999999997E-2</v>
          </cell>
          <cell r="AX390">
            <v>30.4</v>
          </cell>
          <cell r="AY390" t="str">
            <v>654</v>
          </cell>
          <cell r="AZ390" t="str">
            <v>21</v>
          </cell>
          <cell r="BA390" t="str">
            <v>380</v>
          </cell>
          <cell r="BB390">
            <v>0.15</v>
          </cell>
          <cell r="BC390">
            <v>48.2</v>
          </cell>
          <cell r="BD390" t="str">
            <v>1217</v>
          </cell>
          <cell r="BE390" t="str">
            <v>133</v>
          </cell>
          <cell r="BF390" t="str">
            <v>702</v>
          </cell>
          <cell r="BG390">
            <v>0.22500000000000001</v>
          </cell>
          <cell r="BH390">
            <v>57.5</v>
          </cell>
          <cell r="BI390" t="str">
            <v>1691</v>
          </cell>
          <cell r="BJ390" t="str">
            <v>336</v>
          </cell>
          <cell r="BK390" t="str">
            <v>965</v>
          </cell>
          <cell r="BL390">
            <v>0.3</v>
          </cell>
          <cell r="BM390">
            <v>62.6</v>
          </cell>
          <cell r="BN390" t="str">
            <v>2074</v>
          </cell>
          <cell r="BO390" t="str">
            <v>628</v>
          </cell>
          <cell r="BP390" t="str">
            <v>1169</v>
          </cell>
          <cell r="BQ390">
            <v>0.112</v>
          </cell>
        </row>
        <row r="391">
          <cell r="B391" t="str">
            <v>190143</v>
          </cell>
          <cell r="C391">
            <v>400</v>
          </cell>
          <cell r="D391">
            <v>202</v>
          </cell>
          <cell r="E391">
            <v>22.5</v>
          </cell>
          <cell r="F391">
            <v>21.2</v>
          </cell>
          <cell r="G391">
            <v>32.5</v>
          </cell>
          <cell r="H391">
            <v>10</v>
          </cell>
          <cell r="I391">
            <v>0.44400000000000001</v>
          </cell>
          <cell r="J391">
            <v>2.5</v>
          </cell>
          <cell r="K391">
            <v>274900</v>
          </cell>
          <cell r="L391">
            <v>930</v>
          </cell>
          <cell r="M391">
            <v>350</v>
          </cell>
          <cell r="N391">
            <v>500</v>
          </cell>
          <cell r="O391">
            <v>5</v>
          </cell>
          <cell r="P391">
            <v>512000</v>
          </cell>
          <cell r="Q391">
            <v>1780</v>
          </cell>
          <cell r="R391">
            <v>770</v>
          </cell>
          <cell r="S391">
            <v>960</v>
          </cell>
          <cell r="T391">
            <v>7.5</v>
          </cell>
          <cell r="U391">
            <v>722000</v>
          </cell>
          <cell r="V391">
            <v>2560</v>
          </cell>
          <cell r="W391">
            <v>1270</v>
          </cell>
          <cell r="X391">
            <v>1380</v>
          </cell>
          <cell r="Y391">
            <v>11.3</v>
          </cell>
          <cell r="Z391">
            <v>1014000</v>
          </cell>
          <cell r="AA391">
            <v>3610</v>
          </cell>
          <cell r="AB391">
            <v>2150</v>
          </cell>
          <cell r="AC391">
            <v>1920</v>
          </cell>
          <cell r="AD391">
            <v>15600</v>
          </cell>
          <cell r="AO391" t="str">
            <v>170014</v>
          </cell>
          <cell r="AP391">
            <v>10</v>
          </cell>
          <cell r="AQ391">
            <v>5.2</v>
          </cell>
          <cell r="AR391">
            <v>0.4</v>
          </cell>
          <cell r="AT391">
            <v>0.7</v>
          </cell>
          <cell r="AU391">
            <v>0.3</v>
          </cell>
          <cell r="AV391">
            <v>0.75</v>
          </cell>
          <cell r="AW391">
            <v>7.4999999999999997E-2</v>
          </cell>
          <cell r="AX391">
            <v>87.8</v>
          </cell>
          <cell r="AY391" t="str">
            <v>857</v>
          </cell>
          <cell r="AZ391" t="str">
            <v>224</v>
          </cell>
          <cell r="BA391" t="str">
            <v>485</v>
          </cell>
          <cell r="BB391">
            <v>0.15</v>
          </cell>
          <cell r="BC391">
            <v>155.30000000000001</v>
          </cell>
          <cell r="BD391" t="str">
            <v>1623</v>
          </cell>
          <cell r="BE391" t="str">
            <v>539</v>
          </cell>
          <cell r="BF391" t="str">
            <v>912</v>
          </cell>
          <cell r="BG391">
            <v>0.22500000000000001</v>
          </cell>
          <cell r="BH391">
            <v>209.3</v>
          </cell>
          <cell r="BI391" t="str">
            <v>2299</v>
          </cell>
          <cell r="BJ391" t="str">
            <v>943</v>
          </cell>
          <cell r="BK391" t="str">
            <v>1281</v>
          </cell>
          <cell r="BL391">
            <v>0.3</v>
          </cell>
          <cell r="BM391">
            <v>256.5</v>
          </cell>
          <cell r="BN391" t="str">
            <v>2884</v>
          </cell>
          <cell r="BO391" t="str">
            <v>1439</v>
          </cell>
          <cell r="BP391" t="str">
            <v>1591</v>
          </cell>
          <cell r="BQ391">
            <v>0.18</v>
          </cell>
        </row>
        <row r="392">
          <cell r="B392" t="str">
            <v>190144</v>
          </cell>
          <cell r="C392">
            <v>400</v>
          </cell>
          <cell r="D392">
            <v>202</v>
          </cell>
          <cell r="E392">
            <v>30</v>
          </cell>
          <cell r="F392">
            <v>28.2</v>
          </cell>
          <cell r="G392">
            <v>37.200000000000003</v>
          </cell>
          <cell r="H392">
            <v>7.2</v>
          </cell>
          <cell r="I392">
            <v>0.24</v>
          </cell>
          <cell r="J392">
            <v>1.8</v>
          </cell>
          <cell r="K392">
            <v>422500</v>
          </cell>
          <cell r="L392">
            <v>790</v>
          </cell>
          <cell r="M392">
            <v>450</v>
          </cell>
          <cell r="N392">
            <v>420</v>
          </cell>
          <cell r="O392">
            <v>3.6</v>
          </cell>
          <cell r="P392">
            <v>822700</v>
          </cell>
          <cell r="Q392">
            <v>1540</v>
          </cell>
          <cell r="R392">
            <v>930</v>
          </cell>
          <cell r="S392">
            <v>820</v>
          </cell>
          <cell r="T392">
            <v>5.4</v>
          </cell>
          <cell r="U392">
            <v>1206000</v>
          </cell>
          <cell r="V392">
            <v>2250</v>
          </cell>
          <cell r="W392">
            <v>1460</v>
          </cell>
          <cell r="X392">
            <v>1190</v>
          </cell>
          <cell r="Y392">
            <v>9</v>
          </cell>
          <cell r="Z392">
            <v>1945000</v>
          </cell>
          <cell r="AA392">
            <v>3570</v>
          </cell>
          <cell r="AB392">
            <v>2620</v>
          </cell>
          <cell r="AC392">
            <v>1860</v>
          </cell>
          <cell r="AD392">
            <v>20700</v>
          </cell>
          <cell r="AO392" t="str">
            <v>170015</v>
          </cell>
          <cell r="AP392">
            <v>10</v>
          </cell>
          <cell r="AQ392">
            <v>5.2</v>
          </cell>
          <cell r="AR392">
            <v>0.5</v>
          </cell>
          <cell r="AT392">
            <v>0.75</v>
          </cell>
          <cell r="AU392">
            <v>0.25</v>
          </cell>
          <cell r="AV392">
            <v>0.5</v>
          </cell>
          <cell r="AW392">
            <v>6.2E-2</v>
          </cell>
          <cell r="AX392">
            <v>121.5</v>
          </cell>
          <cell r="AY392" t="str">
            <v>782</v>
          </cell>
          <cell r="AZ392" t="str">
            <v>343</v>
          </cell>
          <cell r="BA392" t="str">
            <v>435</v>
          </cell>
          <cell r="BB392">
            <v>0.125</v>
          </cell>
          <cell r="BC392">
            <v>228.3</v>
          </cell>
          <cell r="BD392" t="str">
            <v>1502</v>
          </cell>
          <cell r="BE392" t="str">
            <v>749</v>
          </cell>
          <cell r="BF392" t="str">
            <v>829</v>
          </cell>
          <cell r="BG392">
            <v>0.187</v>
          </cell>
          <cell r="BH392">
            <v>325.3</v>
          </cell>
          <cell r="BI392" t="str">
            <v>2159</v>
          </cell>
          <cell r="BJ392" t="str">
            <v>1218</v>
          </cell>
          <cell r="BK392" t="str">
            <v>1182</v>
          </cell>
          <cell r="BL392">
            <v>0.25</v>
          </cell>
          <cell r="BM392">
            <v>417.5</v>
          </cell>
          <cell r="BN392" t="str">
            <v>2753</v>
          </cell>
          <cell r="BO392" t="str">
            <v>1749</v>
          </cell>
          <cell r="BP392" t="str">
            <v>1495</v>
          </cell>
          <cell r="BQ392">
            <v>0.22500000000000001</v>
          </cell>
        </row>
        <row r="393">
          <cell r="B393" t="str">
            <v>190145</v>
          </cell>
          <cell r="C393">
            <v>440</v>
          </cell>
          <cell r="D393">
            <v>212</v>
          </cell>
          <cell r="E393">
            <v>18.5</v>
          </cell>
          <cell r="G393">
            <v>32</v>
          </cell>
          <cell r="H393">
            <v>13.5</v>
          </cell>
          <cell r="I393">
            <v>0.73</v>
          </cell>
          <cell r="J393">
            <v>3.375</v>
          </cell>
          <cell r="K393">
            <v>190400</v>
          </cell>
          <cell r="L393">
            <v>910</v>
          </cell>
          <cell r="M393">
            <v>250</v>
          </cell>
          <cell r="N393">
            <v>480</v>
          </cell>
          <cell r="O393">
            <v>6.75</v>
          </cell>
          <cell r="P393">
            <v>338500</v>
          </cell>
          <cell r="Q393">
            <v>1720</v>
          </cell>
          <cell r="R393">
            <v>600</v>
          </cell>
          <cell r="S393">
            <v>900</v>
          </cell>
          <cell r="T393">
            <v>10.125</v>
          </cell>
          <cell r="U393">
            <v>458400</v>
          </cell>
          <cell r="V393">
            <v>2440</v>
          </cell>
          <cell r="W393">
            <v>1040</v>
          </cell>
          <cell r="X393">
            <v>1270</v>
          </cell>
          <cell r="Y393">
            <v>13.5</v>
          </cell>
          <cell r="Z393">
            <v>564300</v>
          </cell>
          <cell r="AA393">
            <v>3060</v>
          </cell>
          <cell r="AB393">
            <v>1570</v>
          </cell>
          <cell r="AC393">
            <v>1570</v>
          </cell>
          <cell r="AD393">
            <v>17000</v>
          </cell>
          <cell r="AO393" t="str">
            <v>170016</v>
          </cell>
          <cell r="AP393">
            <v>12</v>
          </cell>
          <cell r="AQ393">
            <v>4.2</v>
          </cell>
          <cell r="AR393">
            <v>0.4</v>
          </cell>
          <cell r="AT393">
            <v>0.8</v>
          </cell>
          <cell r="AU393">
            <v>0.4</v>
          </cell>
          <cell r="AV393">
            <v>1</v>
          </cell>
          <cell r="AW393">
            <v>0.1</v>
          </cell>
          <cell r="AX393">
            <v>85.1</v>
          </cell>
          <cell r="AY393" t="str">
            <v>936</v>
          </cell>
          <cell r="AZ393" t="str">
            <v>149</v>
          </cell>
          <cell r="BA393" t="str">
            <v>385</v>
          </cell>
          <cell r="BB393">
            <v>0.2</v>
          </cell>
          <cell r="BC393">
            <v>141.4</v>
          </cell>
          <cell r="BD393" t="str">
            <v>1760</v>
          </cell>
          <cell r="BE393" t="str">
            <v>411</v>
          </cell>
          <cell r="BF393" t="str">
            <v>714</v>
          </cell>
          <cell r="BG393">
            <v>0.3</v>
          </cell>
          <cell r="BH393">
            <v>178.3</v>
          </cell>
          <cell r="BI393" t="str">
            <v>2472</v>
          </cell>
          <cell r="BJ393" t="str">
            <v>786</v>
          </cell>
          <cell r="BK393" t="str">
            <v>988</v>
          </cell>
          <cell r="BL393">
            <v>0.4</v>
          </cell>
          <cell r="BM393">
            <v>205.6</v>
          </cell>
          <cell r="BN393" t="str">
            <v>3071</v>
          </cell>
          <cell r="BO393" t="str">
            <v>1272</v>
          </cell>
          <cell r="BP393" t="str">
            <v>1205</v>
          </cell>
          <cell r="BQ393">
            <v>0.311</v>
          </cell>
        </row>
        <row r="394">
          <cell r="B394" t="str">
            <v>190146</v>
          </cell>
          <cell r="C394">
            <v>440</v>
          </cell>
          <cell r="D394">
            <v>252</v>
          </cell>
          <cell r="E394">
            <v>25</v>
          </cell>
          <cell r="F394">
            <v>23.2</v>
          </cell>
          <cell r="G394">
            <v>33</v>
          </cell>
          <cell r="H394">
            <v>8</v>
          </cell>
          <cell r="I394">
            <v>0.32</v>
          </cell>
          <cell r="J394">
            <v>2</v>
          </cell>
          <cell r="K394">
            <v>257500</v>
          </cell>
          <cell r="L394">
            <v>670</v>
          </cell>
          <cell r="M394">
            <v>300</v>
          </cell>
          <cell r="N394">
            <v>400</v>
          </cell>
          <cell r="O394">
            <v>4</v>
          </cell>
          <cell r="P394">
            <v>491700</v>
          </cell>
          <cell r="Q394">
            <v>1290</v>
          </cell>
          <cell r="R394">
            <v>640</v>
          </cell>
          <cell r="S394">
            <v>780</v>
          </cell>
          <cell r="T394">
            <v>6</v>
          </cell>
          <cell r="U394">
            <v>708500</v>
          </cell>
          <cell r="V394">
            <v>1870</v>
          </cell>
          <cell r="W394">
            <v>1030</v>
          </cell>
          <cell r="X394">
            <v>1120</v>
          </cell>
          <cell r="Y394">
            <v>9.8000000000000007</v>
          </cell>
          <cell r="Z394">
            <v>1094000</v>
          </cell>
          <cell r="AA394">
            <v>2870</v>
          </cell>
          <cell r="AB394">
            <v>1870</v>
          </cell>
          <cell r="AC394">
            <v>1700</v>
          </cell>
          <cell r="AD394">
            <v>18600</v>
          </cell>
          <cell r="AO394" t="str">
            <v>170017</v>
          </cell>
          <cell r="AP394">
            <v>12</v>
          </cell>
          <cell r="AQ394">
            <v>4.2</v>
          </cell>
          <cell r="AR394">
            <v>0.5</v>
          </cell>
          <cell r="AT394">
            <v>0.9</v>
          </cell>
          <cell r="AU394">
            <v>0.4</v>
          </cell>
          <cell r="AV394">
            <v>0.8</v>
          </cell>
          <cell r="AW394">
            <v>0.1</v>
          </cell>
          <cell r="AX394">
            <v>142.6</v>
          </cell>
          <cell r="AY394" t="str">
            <v>1072</v>
          </cell>
          <cell r="AZ394" t="str">
            <v>285</v>
          </cell>
          <cell r="BA394" t="str">
            <v>432</v>
          </cell>
          <cell r="BB394">
            <v>0.2</v>
          </cell>
          <cell r="BC394">
            <v>249</v>
          </cell>
          <cell r="BD394" t="str">
            <v>2032</v>
          </cell>
          <cell r="BE394" t="str">
            <v>683</v>
          </cell>
          <cell r="BF394" t="str">
            <v>809</v>
          </cell>
          <cell r="BG394">
            <v>0.3</v>
          </cell>
          <cell r="BH394">
            <v>331.4</v>
          </cell>
          <cell r="BI394" t="str">
            <v>2879</v>
          </cell>
          <cell r="BJ394" t="str">
            <v>1193</v>
          </cell>
          <cell r="BK394" t="str">
            <v>1130</v>
          </cell>
          <cell r="BL394">
            <v>0.4</v>
          </cell>
          <cell r="BM394">
            <v>401.7</v>
          </cell>
          <cell r="BN394" t="str">
            <v>3614</v>
          </cell>
          <cell r="BO394" t="str">
            <v>1815</v>
          </cell>
          <cell r="BP394" t="str">
            <v>1395</v>
          </cell>
          <cell r="BQ394">
            <v>0.38900000000000001</v>
          </cell>
        </row>
        <row r="395">
          <cell r="B395" t="str">
            <v>190147</v>
          </cell>
          <cell r="C395">
            <v>450</v>
          </cell>
          <cell r="D395">
            <v>202</v>
          </cell>
          <cell r="E395">
            <v>25.5</v>
          </cell>
          <cell r="F395">
            <v>24</v>
          </cell>
          <cell r="G395">
            <v>34.1</v>
          </cell>
          <cell r="H395">
            <v>8.6</v>
          </cell>
          <cell r="I395">
            <v>0.33700000000000002</v>
          </cell>
          <cell r="J395">
            <v>2.15</v>
          </cell>
          <cell r="K395">
            <v>241500</v>
          </cell>
          <cell r="L395">
            <v>670</v>
          </cell>
          <cell r="M395">
            <v>320</v>
          </cell>
          <cell r="N395">
            <v>330</v>
          </cell>
          <cell r="O395">
            <v>4.3</v>
          </cell>
          <cell r="P395">
            <v>461200</v>
          </cell>
          <cell r="Q395">
            <v>1300</v>
          </cell>
          <cell r="R395">
            <v>690</v>
          </cell>
          <cell r="S395">
            <v>630</v>
          </cell>
          <cell r="T395">
            <v>6.45</v>
          </cell>
          <cell r="U395">
            <v>665000</v>
          </cell>
          <cell r="V395">
            <v>1890</v>
          </cell>
          <cell r="W395">
            <v>1090</v>
          </cell>
          <cell r="X395">
            <v>900</v>
          </cell>
          <cell r="Y395">
            <v>10.1</v>
          </cell>
          <cell r="Z395">
            <v>991000</v>
          </cell>
          <cell r="AA395">
            <v>2800</v>
          </cell>
          <cell r="AB395">
            <v>1880</v>
          </cell>
          <cell r="AC395">
            <v>1320</v>
          </cell>
          <cell r="AD395">
            <v>23900</v>
          </cell>
          <cell r="AO395" t="str">
            <v>170018</v>
          </cell>
          <cell r="AP395">
            <v>12</v>
          </cell>
          <cell r="AQ395">
            <v>4.2</v>
          </cell>
          <cell r="AR395">
            <v>0.6</v>
          </cell>
          <cell r="AT395">
            <v>1</v>
          </cell>
          <cell r="AU395">
            <v>0.4</v>
          </cell>
          <cell r="AV395">
            <v>0.66600000000000004</v>
          </cell>
          <cell r="AW395">
            <v>0.1</v>
          </cell>
          <cell r="AX395">
            <v>224.1</v>
          </cell>
          <cell r="AY395" t="str">
            <v>1208</v>
          </cell>
          <cell r="AZ395" t="str">
            <v>421</v>
          </cell>
          <cell r="BA395" t="str">
            <v>480</v>
          </cell>
          <cell r="BB395">
            <v>0.2</v>
          </cell>
          <cell r="BC395">
            <v>404.9</v>
          </cell>
          <cell r="BD395" t="str">
            <v>2303</v>
          </cell>
          <cell r="BE395" t="str">
            <v>954</v>
          </cell>
          <cell r="BF395" t="str">
            <v>904</v>
          </cell>
          <cell r="BG395">
            <v>0.3</v>
          </cell>
          <cell r="BH395">
            <v>556.79999999999995</v>
          </cell>
          <cell r="BI395" t="str">
            <v>3286</v>
          </cell>
          <cell r="BJ395" t="str">
            <v>1600</v>
          </cell>
          <cell r="BK395" t="str">
            <v>1273</v>
          </cell>
          <cell r="BL395">
            <v>0.4</v>
          </cell>
          <cell r="BM395">
            <v>694.1</v>
          </cell>
          <cell r="BN395" t="str">
            <v>4157</v>
          </cell>
          <cell r="BO395" t="str">
            <v>2358</v>
          </cell>
          <cell r="BP395" t="str">
            <v>1585</v>
          </cell>
          <cell r="BQ395">
            <v>0.46700000000000003</v>
          </cell>
        </row>
        <row r="396">
          <cell r="B396" t="str">
            <v>190148</v>
          </cell>
          <cell r="C396">
            <v>450</v>
          </cell>
          <cell r="D396">
            <v>252</v>
          </cell>
          <cell r="E396">
            <v>21</v>
          </cell>
          <cell r="F396">
            <v>19.5</v>
          </cell>
          <cell r="G396">
            <v>33</v>
          </cell>
          <cell r="H396">
            <v>12</v>
          </cell>
          <cell r="I396">
            <v>0.57099999999999995</v>
          </cell>
          <cell r="J396">
            <v>3</v>
          </cell>
          <cell r="K396">
            <v>251200</v>
          </cell>
          <cell r="L396">
            <v>910</v>
          </cell>
          <cell r="M396">
            <v>230</v>
          </cell>
          <cell r="N396">
            <v>550</v>
          </cell>
          <cell r="O396">
            <v>6</v>
          </cell>
          <cell r="P396">
            <v>449800</v>
          </cell>
          <cell r="Q396">
            <v>1740</v>
          </cell>
          <cell r="R396">
            <v>540</v>
          </cell>
          <cell r="S396">
            <v>1050</v>
          </cell>
          <cell r="T396">
            <v>9</v>
          </cell>
          <cell r="U396">
            <v>610900</v>
          </cell>
          <cell r="V396">
            <v>2480</v>
          </cell>
          <cell r="W396">
            <v>940</v>
          </cell>
          <cell r="X396">
            <v>1480</v>
          </cell>
          <cell r="Y396">
            <v>13.5</v>
          </cell>
          <cell r="Z396">
            <v>814900</v>
          </cell>
          <cell r="AA396">
            <v>3430</v>
          </cell>
          <cell r="AB396">
            <v>1700</v>
          </cell>
          <cell r="AC396">
            <v>2030</v>
          </cell>
          <cell r="AD396">
            <v>16700</v>
          </cell>
          <cell r="AO396" t="str">
            <v>170010</v>
          </cell>
          <cell r="AP396">
            <v>10</v>
          </cell>
          <cell r="AQ396">
            <v>4.2</v>
          </cell>
          <cell r="AR396">
            <v>0.4</v>
          </cell>
          <cell r="AT396">
            <v>0.7</v>
          </cell>
          <cell r="AU396">
            <v>0.3</v>
          </cell>
          <cell r="AV396">
            <v>0.75</v>
          </cell>
          <cell r="AW396">
            <v>7.4999999999999997E-2</v>
          </cell>
          <cell r="AX396">
            <v>79.3</v>
          </cell>
          <cell r="AY396" t="str">
            <v>860</v>
          </cell>
          <cell r="AZ396" t="str">
            <v>241</v>
          </cell>
          <cell r="BA396" t="str">
            <v>405</v>
          </cell>
          <cell r="BB396">
            <v>0.15</v>
          </cell>
          <cell r="BC396">
            <v>140.30000000000001</v>
          </cell>
          <cell r="BD396" t="str">
            <v>1632</v>
          </cell>
          <cell r="BE396" t="str">
            <v>570</v>
          </cell>
          <cell r="BF396" t="str">
            <v>760</v>
          </cell>
          <cell r="BG396">
            <v>0.22500000000000001</v>
          </cell>
          <cell r="BH396">
            <v>189.1</v>
          </cell>
          <cell r="BI396" t="str">
            <v>2316</v>
          </cell>
          <cell r="BJ396" t="str">
            <v>988</v>
          </cell>
          <cell r="BK396" t="str">
            <v>1066</v>
          </cell>
          <cell r="BL396">
            <v>0.3</v>
          </cell>
          <cell r="BM396">
            <v>231.8</v>
          </cell>
          <cell r="BN396" t="str">
            <v>2911</v>
          </cell>
          <cell r="BO396" t="str">
            <v>1495</v>
          </cell>
          <cell r="BP396" t="str">
            <v>1322</v>
          </cell>
          <cell r="BQ396">
            <v>0.20300000000000001</v>
          </cell>
        </row>
        <row r="397">
          <cell r="B397" t="str">
            <v>190149</v>
          </cell>
          <cell r="C397">
            <v>450</v>
          </cell>
          <cell r="D397">
            <v>252</v>
          </cell>
          <cell r="E397">
            <v>25</v>
          </cell>
          <cell r="F397">
            <v>23.3</v>
          </cell>
          <cell r="G397">
            <v>33.799999999999997</v>
          </cell>
          <cell r="H397">
            <v>8.8000000000000007</v>
          </cell>
          <cell r="I397">
            <v>0.35199999999999998</v>
          </cell>
          <cell r="J397">
            <v>2.2000000000000002</v>
          </cell>
          <cell r="K397">
            <v>269500</v>
          </cell>
          <cell r="L397">
            <v>700</v>
          </cell>
          <cell r="M397">
            <v>300</v>
          </cell>
          <cell r="N397">
            <v>420</v>
          </cell>
          <cell r="O397">
            <v>4.4000000000000004</v>
          </cell>
          <cell r="P397">
            <v>511400</v>
          </cell>
          <cell r="Q397">
            <v>1360</v>
          </cell>
          <cell r="R397">
            <v>650</v>
          </cell>
          <cell r="S397">
            <v>800</v>
          </cell>
          <cell r="T397">
            <v>6.6</v>
          </cell>
          <cell r="U397">
            <v>733000</v>
          </cell>
          <cell r="V397">
            <v>1970</v>
          </cell>
          <cell r="W397">
            <v>1050</v>
          </cell>
          <cell r="X397">
            <v>1160</v>
          </cell>
          <cell r="Y397">
            <v>10.5</v>
          </cell>
          <cell r="Z397">
            <v>1099000</v>
          </cell>
          <cell r="AA397">
            <v>2940</v>
          </cell>
          <cell r="AB397">
            <v>1870</v>
          </cell>
          <cell r="AC397">
            <v>1710</v>
          </cell>
          <cell r="AD397">
            <v>20000</v>
          </cell>
          <cell r="AO397" t="str">
            <v>170011</v>
          </cell>
          <cell r="AP397">
            <v>10</v>
          </cell>
          <cell r="AQ397">
            <v>4.2</v>
          </cell>
          <cell r="AR397">
            <v>0.5</v>
          </cell>
          <cell r="AT397">
            <v>0.75</v>
          </cell>
          <cell r="AU397">
            <v>0.25</v>
          </cell>
          <cell r="AV397">
            <v>0.5</v>
          </cell>
          <cell r="AW397">
            <v>6.2E-2</v>
          </cell>
          <cell r="AX397">
            <v>109.8</v>
          </cell>
          <cell r="AY397" t="str">
            <v>789</v>
          </cell>
          <cell r="AZ397" t="str">
            <v>359</v>
          </cell>
          <cell r="BA397" t="str">
            <v>361</v>
          </cell>
          <cell r="BB397">
            <v>0.125</v>
          </cell>
          <cell r="BC397">
            <v>206.3</v>
          </cell>
          <cell r="BD397" t="str">
            <v>1516</v>
          </cell>
          <cell r="BE397" t="str">
            <v>778</v>
          </cell>
          <cell r="BF397" t="str">
            <v>688</v>
          </cell>
          <cell r="BG397">
            <v>0.187</v>
          </cell>
          <cell r="BH397">
            <v>294</v>
          </cell>
          <cell r="BI397" t="str">
            <v>2182</v>
          </cell>
          <cell r="BJ397" t="str">
            <v>1260</v>
          </cell>
          <cell r="BK397" t="str">
            <v>981</v>
          </cell>
          <cell r="BL397">
            <v>0.25</v>
          </cell>
          <cell r="BM397">
            <v>377.3</v>
          </cell>
          <cell r="BN397" t="str">
            <v>2786</v>
          </cell>
          <cell r="BO397" t="str">
            <v>1803</v>
          </cell>
          <cell r="BP397" t="str">
            <v>1239</v>
          </cell>
          <cell r="BQ397">
            <v>0.254</v>
          </cell>
        </row>
        <row r="398">
          <cell r="B398" t="str">
            <v>190150</v>
          </cell>
          <cell r="C398">
            <v>470</v>
          </cell>
          <cell r="D398">
            <v>237</v>
          </cell>
          <cell r="E398">
            <v>33</v>
          </cell>
          <cell r="F398">
            <v>31</v>
          </cell>
          <cell r="G398">
            <v>42</v>
          </cell>
          <cell r="H398">
            <v>9</v>
          </cell>
          <cell r="I398">
            <v>0.27300000000000002</v>
          </cell>
          <cell r="J398">
            <v>2.25</v>
          </cell>
          <cell r="K398">
            <v>516100</v>
          </cell>
          <cell r="L398">
            <v>800</v>
          </cell>
          <cell r="M398">
            <v>430</v>
          </cell>
          <cell r="N398">
            <v>430</v>
          </cell>
          <cell r="O398">
            <v>4.5</v>
          </cell>
          <cell r="P398">
            <v>999000</v>
          </cell>
          <cell r="Q398">
            <v>1560</v>
          </cell>
          <cell r="R398">
            <v>900</v>
          </cell>
          <cell r="S398">
            <v>830</v>
          </cell>
          <cell r="T398">
            <v>6.75</v>
          </cell>
          <cell r="U398">
            <v>1456000</v>
          </cell>
          <cell r="V398">
            <v>2290</v>
          </cell>
          <cell r="W398">
            <v>1410</v>
          </cell>
          <cell r="X398">
            <v>1210</v>
          </cell>
          <cell r="Y398">
            <v>11</v>
          </cell>
          <cell r="Z398">
            <v>2282000</v>
          </cell>
          <cell r="AA398">
            <v>3520</v>
          </cell>
          <cell r="AB398">
            <v>2490</v>
          </cell>
          <cell r="AC398">
            <v>1840</v>
          </cell>
          <cell r="AD398">
            <v>31500</v>
          </cell>
          <cell r="AO398" t="str">
            <v>170012</v>
          </cell>
          <cell r="AP398">
            <v>10</v>
          </cell>
          <cell r="AQ398">
            <v>4.2</v>
          </cell>
          <cell r="AR398">
            <v>0.6</v>
          </cell>
          <cell r="AT398">
            <v>0.85</v>
          </cell>
          <cell r="AU398">
            <v>0.25</v>
          </cell>
          <cell r="AV398">
            <v>0.41599999999999998</v>
          </cell>
          <cell r="AW398">
            <v>6.2E-2</v>
          </cell>
          <cell r="AX398">
            <v>181.5</v>
          </cell>
          <cell r="AY398" t="str">
            <v>904</v>
          </cell>
          <cell r="AZ398" t="str">
            <v>473</v>
          </cell>
          <cell r="BA398" t="str">
            <v>410</v>
          </cell>
          <cell r="BB398">
            <v>0.125</v>
          </cell>
          <cell r="BC398">
            <v>347.2</v>
          </cell>
          <cell r="BD398" t="str">
            <v>1746</v>
          </cell>
          <cell r="BE398" t="str">
            <v>1008</v>
          </cell>
          <cell r="BF398" t="str">
            <v>785</v>
          </cell>
          <cell r="BG398">
            <v>0.187</v>
          </cell>
          <cell r="BH398">
            <v>502.3</v>
          </cell>
          <cell r="BI398" t="str">
            <v>2526</v>
          </cell>
          <cell r="BJ398" t="str">
            <v>1604</v>
          </cell>
          <cell r="BK398" t="str">
            <v>1125</v>
          </cell>
          <cell r="BL398">
            <v>0.25</v>
          </cell>
          <cell r="BM398">
            <v>652</v>
          </cell>
          <cell r="BN398" t="str">
            <v>3245</v>
          </cell>
          <cell r="BO398" t="str">
            <v>2262</v>
          </cell>
          <cell r="BP398" t="str">
            <v>1432</v>
          </cell>
          <cell r="BQ398">
            <v>0.30399999999999999</v>
          </cell>
        </row>
        <row r="399">
          <cell r="B399" t="str">
            <v>190151</v>
          </cell>
          <cell r="C399">
            <v>480</v>
          </cell>
          <cell r="D399">
            <v>252</v>
          </cell>
          <cell r="E399">
            <v>20.3</v>
          </cell>
          <cell r="F399">
            <v>19</v>
          </cell>
          <cell r="G399">
            <v>33</v>
          </cell>
          <cell r="H399">
            <v>12.7</v>
          </cell>
          <cell r="I399">
            <v>0.626</v>
          </cell>
          <cell r="J399">
            <v>3.1749999999999998</v>
          </cell>
          <cell r="K399">
            <v>207400</v>
          </cell>
          <cell r="L399">
            <v>820</v>
          </cell>
          <cell r="M399">
            <v>190</v>
          </cell>
          <cell r="N399">
            <v>470</v>
          </cell>
          <cell r="O399">
            <v>6.35</v>
          </cell>
          <cell r="P399">
            <v>367200</v>
          </cell>
          <cell r="Q399">
            <v>1560</v>
          </cell>
          <cell r="R399">
            <v>460</v>
          </cell>
          <cell r="S399">
            <v>890</v>
          </cell>
          <cell r="T399">
            <v>9.5250000000000004</v>
          </cell>
          <cell r="U399">
            <v>493500</v>
          </cell>
          <cell r="V399">
            <v>2220</v>
          </cell>
          <cell r="W399">
            <v>810</v>
          </cell>
          <cell r="X399">
            <v>1250</v>
          </cell>
          <cell r="Y399">
            <v>14</v>
          </cell>
          <cell r="Z399">
            <v>641300</v>
          </cell>
          <cell r="AA399">
            <v>3010</v>
          </cell>
          <cell r="AB399">
            <v>1440</v>
          </cell>
          <cell r="AC399">
            <v>1680</v>
          </cell>
          <cell r="AD399">
            <v>19600</v>
          </cell>
          <cell r="AO399" t="str">
            <v>170004</v>
          </cell>
          <cell r="AP399">
            <v>8</v>
          </cell>
          <cell r="AQ399">
            <v>4.2</v>
          </cell>
          <cell r="AR399">
            <v>0.2</v>
          </cell>
          <cell r="AT399">
            <v>0.45</v>
          </cell>
          <cell r="AU399">
            <v>0.25</v>
          </cell>
          <cell r="AV399">
            <v>1.25</v>
          </cell>
          <cell r="AW399">
            <v>6.2E-2</v>
          </cell>
          <cell r="AX399">
            <v>21.2</v>
          </cell>
          <cell r="AY399" t="str">
            <v>696</v>
          </cell>
          <cell r="AZ399" t="str">
            <v>8</v>
          </cell>
          <cell r="BA399" t="str">
            <v>409</v>
          </cell>
          <cell r="BB399">
            <v>0.125</v>
          </cell>
          <cell r="BC399">
            <v>33.299999999999997</v>
          </cell>
          <cell r="BD399" t="str">
            <v>1294</v>
          </cell>
          <cell r="BE399" t="str">
            <v>114</v>
          </cell>
          <cell r="BF399" t="str">
            <v>753</v>
          </cell>
          <cell r="BG399">
            <v>0.187</v>
          </cell>
          <cell r="BH399">
            <v>39.200000000000003</v>
          </cell>
          <cell r="BI399" t="str">
            <v>1794</v>
          </cell>
          <cell r="BJ399" t="str">
            <v>319</v>
          </cell>
          <cell r="BK399" t="str">
            <v>1034</v>
          </cell>
          <cell r="BL399">
            <v>0.25</v>
          </cell>
          <cell r="BM399">
            <v>42</v>
          </cell>
          <cell r="BN399" t="str">
            <v>2195</v>
          </cell>
          <cell r="BO399" t="str">
            <v>622</v>
          </cell>
          <cell r="BP399" t="str">
            <v>1251</v>
          </cell>
          <cell r="BQ399">
            <v>5.7000000000000002E-2</v>
          </cell>
        </row>
        <row r="400">
          <cell r="B400" t="str">
            <v>190152</v>
          </cell>
          <cell r="C400">
            <v>480</v>
          </cell>
          <cell r="D400">
            <v>252</v>
          </cell>
          <cell r="E400">
            <v>20.7</v>
          </cell>
          <cell r="G400">
            <v>36.6</v>
          </cell>
          <cell r="H400">
            <v>15.9</v>
          </cell>
          <cell r="I400">
            <v>0.76800000000000002</v>
          </cell>
          <cell r="J400">
            <v>3.9750000000000001</v>
          </cell>
          <cell r="K400">
            <v>285500</v>
          </cell>
          <cell r="L400">
            <v>1030</v>
          </cell>
          <cell r="M400">
            <v>260</v>
          </cell>
          <cell r="N400">
            <v>590</v>
          </cell>
          <cell r="O400">
            <v>7.95</v>
          </cell>
          <cell r="P400">
            <v>502600</v>
          </cell>
          <cell r="Q400">
            <v>1950</v>
          </cell>
          <cell r="R400">
            <v>630</v>
          </cell>
          <cell r="S400">
            <v>1110</v>
          </cell>
          <cell r="T400">
            <v>11.925000000000001</v>
          </cell>
          <cell r="U400">
            <v>674300</v>
          </cell>
          <cell r="V400">
            <v>2760</v>
          </cell>
          <cell r="W400">
            <v>1100</v>
          </cell>
          <cell r="X400">
            <v>1550</v>
          </cell>
          <cell r="Y400">
            <v>15.9</v>
          </cell>
          <cell r="Z400">
            <v>823100</v>
          </cell>
          <cell r="AA400">
            <v>3460</v>
          </cell>
          <cell r="AB400">
            <v>1690</v>
          </cell>
          <cell r="AC400">
            <v>1930</v>
          </cell>
          <cell r="AD400">
            <v>21300</v>
          </cell>
          <cell r="AO400" t="str">
            <v>170005</v>
          </cell>
          <cell r="AP400">
            <v>8</v>
          </cell>
          <cell r="AQ400">
            <v>4.2</v>
          </cell>
          <cell r="AR400">
            <v>0.3</v>
          </cell>
          <cell r="AT400">
            <v>0.55000000000000004</v>
          </cell>
          <cell r="AU400">
            <v>0.25</v>
          </cell>
          <cell r="AV400">
            <v>0.83299999999999996</v>
          </cell>
          <cell r="AW400">
            <v>6.2E-2</v>
          </cell>
          <cell r="AX400">
            <v>51.6</v>
          </cell>
          <cell r="AY400" t="str">
            <v>872</v>
          </cell>
          <cell r="AZ400" t="str">
            <v>184</v>
          </cell>
          <cell r="BA400" t="str">
            <v>501</v>
          </cell>
          <cell r="BB400">
            <v>0.125</v>
          </cell>
          <cell r="BC400">
            <v>89.3</v>
          </cell>
          <cell r="BD400" t="str">
            <v>1646</v>
          </cell>
          <cell r="BE400" t="str">
            <v>467</v>
          </cell>
          <cell r="BF400" t="str">
            <v>938</v>
          </cell>
          <cell r="BG400">
            <v>0.187</v>
          </cell>
          <cell r="BH400">
            <v>117.9</v>
          </cell>
          <cell r="BI400" t="str">
            <v>2322</v>
          </cell>
          <cell r="BJ400" t="str">
            <v>847</v>
          </cell>
          <cell r="BK400" t="str">
            <v>1312</v>
          </cell>
          <cell r="BL400">
            <v>0.25</v>
          </cell>
          <cell r="BM400">
            <v>141.80000000000001</v>
          </cell>
          <cell r="BN400" t="str">
            <v>2900</v>
          </cell>
          <cell r="BO400" t="str">
            <v>1326</v>
          </cell>
          <cell r="BP400" t="str">
            <v>1620</v>
          </cell>
          <cell r="BQ400">
            <v>8.5999999999999993E-2</v>
          </cell>
        </row>
        <row r="401">
          <cell r="B401" t="str">
            <v>190153</v>
          </cell>
          <cell r="C401">
            <v>500</v>
          </cell>
          <cell r="D401">
            <v>202</v>
          </cell>
          <cell r="E401">
            <v>37</v>
          </cell>
          <cell r="F401">
            <v>35</v>
          </cell>
          <cell r="G401">
            <v>44.4</v>
          </cell>
          <cell r="H401">
            <v>7.4</v>
          </cell>
          <cell r="I401">
            <v>0.2</v>
          </cell>
          <cell r="J401">
            <v>1.85</v>
          </cell>
          <cell r="K401">
            <v>466200</v>
          </cell>
          <cell r="L401">
            <v>630</v>
          </cell>
          <cell r="M401">
            <v>400</v>
          </cell>
          <cell r="N401">
            <v>270</v>
          </cell>
          <cell r="O401">
            <v>3.7</v>
          </cell>
          <cell r="P401">
            <v>914900</v>
          </cell>
          <cell r="Q401">
            <v>1240</v>
          </cell>
          <cell r="R401">
            <v>830</v>
          </cell>
          <cell r="S401">
            <v>530</v>
          </cell>
          <cell r="T401">
            <v>5.55</v>
          </cell>
          <cell r="U401">
            <v>1350000</v>
          </cell>
          <cell r="V401">
            <v>1820</v>
          </cell>
          <cell r="W401">
            <v>1280</v>
          </cell>
          <cell r="X401">
            <v>770</v>
          </cell>
          <cell r="Y401">
            <v>9.4</v>
          </cell>
          <cell r="Z401">
            <v>2233000</v>
          </cell>
          <cell r="AA401">
            <v>2950</v>
          </cell>
          <cell r="AB401">
            <v>2310</v>
          </cell>
          <cell r="AC401">
            <v>1240</v>
          </cell>
          <cell r="AD401">
            <v>45100</v>
          </cell>
          <cell r="AO401" t="str">
            <v>170006</v>
          </cell>
          <cell r="AP401">
            <v>8</v>
          </cell>
          <cell r="AQ401">
            <v>4.2</v>
          </cell>
          <cell r="AR401">
            <v>0.4</v>
          </cell>
          <cell r="AT401">
            <v>0.6</v>
          </cell>
          <cell r="AU401">
            <v>0.2</v>
          </cell>
          <cell r="AV401">
            <v>0.5</v>
          </cell>
          <cell r="AW401">
            <v>0.05</v>
          </cell>
          <cell r="AX401">
            <v>78.2</v>
          </cell>
          <cell r="AY401" t="str">
            <v>784</v>
          </cell>
          <cell r="AZ401" t="str">
            <v>343</v>
          </cell>
          <cell r="BA401" t="str">
            <v>439</v>
          </cell>
          <cell r="BB401">
            <v>0.1</v>
          </cell>
          <cell r="BC401">
            <v>147</v>
          </cell>
          <cell r="BD401" t="str">
            <v>1504</v>
          </cell>
          <cell r="BE401" t="str">
            <v>749</v>
          </cell>
          <cell r="BF401" t="str">
            <v>837</v>
          </cell>
          <cell r="BG401">
            <v>0.15</v>
          </cell>
          <cell r="BH401">
            <v>209.5</v>
          </cell>
          <cell r="BI401" t="str">
            <v>2162</v>
          </cell>
          <cell r="BJ401" t="str">
            <v>1218</v>
          </cell>
          <cell r="BK401" t="str">
            <v>1194</v>
          </cell>
          <cell r="BL401">
            <v>0.2</v>
          </cell>
          <cell r="BM401">
            <v>268.89999999999998</v>
          </cell>
          <cell r="BN401" t="str">
            <v>2757</v>
          </cell>
          <cell r="BO401" t="str">
            <v>1750</v>
          </cell>
          <cell r="BP401" t="str">
            <v>1511</v>
          </cell>
          <cell r="BQ401">
            <v>0.114</v>
          </cell>
        </row>
        <row r="402">
          <cell r="B402" t="str">
            <v>190154</v>
          </cell>
          <cell r="C402">
            <v>500</v>
          </cell>
          <cell r="D402">
            <v>242</v>
          </cell>
          <cell r="E402">
            <v>32</v>
          </cell>
          <cell r="F402">
            <v>30</v>
          </cell>
          <cell r="G402">
            <v>41</v>
          </cell>
          <cell r="H402">
            <v>9</v>
          </cell>
          <cell r="I402">
            <v>0.28100000000000003</v>
          </cell>
          <cell r="J402">
            <v>2.25</v>
          </cell>
          <cell r="K402">
            <v>408400</v>
          </cell>
          <cell r="L402">
            <v>690</v>
          </cell>
          <cell r="M402">
            <v>360</v>
          </cell>
          <cell r="N402">
            <v>360</v>
          </cell>
          <cell r="O402">
            <v>4.5</v>
          </cell>
          <cell r="P402">
            <v>788400</v>
          </cell>
          <cell r="Q402">
            <v>1350</v>
          </cell>
          <cell r="R402">
            <v>760</v>
          </cell>
          <cell r="S402">
            <v>690</v>
          </cell>
          <cell r="T402">
            <v>6.75</v>
          </cell>
          <cell r="U402">
            <v>1147000</v>
          </cell>
          <cell r="V402">
            <v>1960</v>
          </cell>
          <cell r="W402">
            <v>1200</v>
          </cell>
          <cell r="X402">
            <v>1000</v>
          </cell>
          <cell r="Y402">
            <v>11</v>
          </cell>
          <cell r="Z402">
            <v>1794000</v>
          </cell>
          <cell r="AA402">
            <v>3030</v>
          </cell>
          <cell r="AB402">
            <v>2120</v>
          </cell>
          <cell r="AC402">
            <v>1520</v>
          </cell>
          <cell r="AD402">
            <v>35400</v>
          </cell>
          <cell r="AO402" t="str">
            <v>170007</v>
          </cell>
          <cell r="AP402">
            <v>10</v>
          </cell>
          <cell r="AQ402">
            <v>3.2</v>
          </cell>
          <cell r="AR402">
            <v>0.3</v>
          </cell>
          <cell r="AT402">
            <v>0.65</v>
          </cell>
          <cell r="AU402">
            <v>0.35</v>
          </cell>
          <cell r="AV402">
            <v>1.1659999999999999</v>
          </cell>
          <cell r="AW402">
            <v>8.6999999999999994E-2</v>
          </cell>
          <cell r="AX402">
            <v>51.1</v>
          </cell>
          <cell r="AY402" t="str">
            <v>979</v>
          </cell>
          <cell r="AZ402" t="str">
            <v>90</v>
          </cell>
          <cell r="BA402" t="str">
            <v>378</v>
          </cell>
          <cell r="BB402">
            <v>0.17499999999999999</v>
          </cell>
          <cell r="BC402">
            <v>81.599999999999994</v>
          </cell>
          <cell r="BD402" t="str">
            <v>1831</v>
          </cell>
          <cell r="BE402" t="str">
            <v>308</v>
          </cell>
          <cell r="BF402" t="str">
            <v>697</v>
          </cell>
          <cell r="BG402">
            <v>0.26200000000000001</v>
          </cell>
          <cell r="BH402">
            <v>98.3</v>
          </cell>
          <cell r="BI402" t="str">
            <v>2556</v>
          </cell>
          <cell r="BJ402" t="str">
            <v>652</v>
          </cell>
          <cell r="BK402" t="str">
            <v>957</v>
          </cell>
          <cell r="BL402">
            <v>0.35</v>
          </cell>
          <cell r="BM402">
            <v>108</v>
          </cell>
          <cell r="BN402" t="str">
            <v>3154</v>
          </cell>
          <cell r="BO402" t="str">
            <v>1123</v>
          </cell>
          <cell r="BP402" t="str">
            <v>1158</v>
          </cell>
          <cell r="BQ402">
            <v>0.16600000000000001</v>
          </cell>
        </row>
        <row r="403">
          <cell r="B403" t="str">
            <v>190155</v>
          </cell>
          <cell r="C403">
            <v>500</v>
          </cell>
          <cell r="D403">
            <v>252</v>
          </cell>
          <cell r="E403">
            <v>19</v>
          </cell>
          <cell r="G403">
            <v>34.5</v>
          </cell>
          <cell r="H403">
            <v>15.5</v>
          </cell>
          <cell r="I403">
            <v>0.81599999999999995</v>
          </cell>
          <cell r="J403">
            <v>3.875</v>
          </cell>
          <cell r="K403">
            <v>200100</v>
          </cell>
          <cell r="L403">
            <v>860</v>
          </cell>
          <cell r="M403">
            <v>190</v>
          </cell>
          <cell r="N403">
            <v>480</v>
          </cell>
          <cell r="O403">
            <v>7.75</v>
          </cell>
          <cell r="P403">
            <v>348100</v>
          </cell>
          <cell r="Q403">
            <v>1630</v>
          </cell>
          <cell r="R403">
            <v>480</v>
          </cell>
          <cell r="S403">
            <v>900</v>
          </cell>
          <cell r="T403">
            <v>11.625</v>
          </cell>
          <cell r="U403">
            <v>461300</v>
          </cell>
          <cell r="V403">
            <v>2310</v>
          </cell>
          <cell r="W403">
            <v>870</v>
          </cell>
          <cell r="X403">
            <v>1250</v>
          </cell>
          <cell r="Y403">
            <v>15.5</v>
          </cell>
          <cell r="Z403">
            <v>557200</v>
          </cell>
          <cell r="AA403">
            <v>2880</v>
          </cell>
          <cell r="AB403">
            <v>1350</v>
          </cell>
          <cell r="AC403">
            <v>1550</v>
          </cell>
          <cell r="AD403">
            <v>21900</v>
          </cell>
          <cell r="AO403" t="str">
            <v>170008</v>
          </cell>
          <cell r="AP403">
            <v>10</v>
          </cell>
          <cell r="AQ403">
            <v>3.2</v>
          </cell>
          <cell r="AR403">
            <v>0.4</v>
          </cell>
          <cell r="AT403">
            <v>0.7</v>
          </cell>
          <cell r="AU403">
            <v>0.3</v>
          </cell>
          <cell r="AV403">
            <v>0.75</v>
          </cell>
          <cell r="AW403">
            <v>7.4999999999999997E-2</v>
          </cell>
          <cell r="AX403">
            <v>75.099999999999994</v>
          </cell>
          <cell r="AY403" t="str">
            <v>938</v>
          </cell>
          <cell r="AZ403" t="str">
            <v>285</v>
          </cell>
          <cell r="BA403" t="str">
            <v>348</v>
          </cell>
          <cell r="BB403">
            <v>0.15</v>
          </cell>
          <cell r="BC403">
            <v>132.9</v>
          </cell>
          <cell r="BD403" t="str">
            <v>1782</v>
          </cell>
          <cell r="BE403" t="str">
            <v>663</v>
          </cell>
          <cell r="BF403" t="str">
            <v>652</v>
          </cell>
          <cell r="BG403">
            <v>0.22500000000000001</v>
          </cell>
          <cell r="BH403">
            <v>179.1</v>
          </cell>
          <cell r="BI403" t="str">
            <v>2533</v>
          </cell>
          <cell r="BJ403" t="str">
            <v>1134</v>
          </cell>
          <cell r="BK403" t="str">
            <v>913</v>
          </cell>
          <cell r="BL403">
            <v>0.3</v>
          </cell>
          <cell r="BM403">
            <v>219.6</v>
          </cell>
          <cell r="BN403" t="str">
            <v>3191</v>
          </cell>
          <cell r="BO403" t="str">
            <v>1698</v>
          </cell>
          <cell r="BP403" t="str">
            <v>1130</v>
          </cell>
          <cell r="BQ403">
            <v>0.221</v>
          </cell>
        </row>
        <row r="404">
          <cell r="B404" t="str">
            <v>190156</v>
          </cell>
          <cell r="C404">
            <v>600</v>
          </cell>
          <cell r="D404">
            <v>282</v>
          </cell>
          <cell r="E404">
            <v>22</v>
          </cell>
          <cell r="G404">
            <v>44</v>
          </cell>
          <cell r="H404">
            <v>22</v>
          </cell>
          <cell r="I404">
            <v>1</v>
          </cell>
          <cell r="J404">
            <v>5.5</v>
          </cell>
          <cell r="K404">
            <v>340100</v>
          </cell>
          <cell r="L404">
            <v>1070</v>
          </cell>
          <cell r="M404">
            <v>140</v>
          </cell>
          <cell r="N404">
            <v>560</v>
          </cell>
          <cell r="O404">
            <v>11</v>
          </cell>
          <cell r="P404">
            <v>564800</v>
          </cell>
          <cell r="Q404">
            <v>2000</v>
          </cell>
          <cell r="R404">
            <v>420</v>
          </cell>
          <cell r="S404">
            <v>1050</v>
          </cell>
          <cell r="T404">
            <v>16.5</v>
          </cell>
          <cell r="U404">
            <v>712400</v>
          </cell>
          <cell r="V404">
            <v>2810</v>
          </cell>
          <cell r="W404">
            <v>8201</v>
          </cell>
          <cell r="X404">
            <v>1450</v>
          </cell>
          <cell r="Y404">
            <v>22</v>
          </cell>
          <cell r="Z404">
            <v>821500</v>
          </cell>
          <cell r="AA404">
            <v>3480</v>
          </cell>
          <cell r="AB404">
            <v>1360</v>
          </cell>
          <cell r="AC404">
            <v>1780</v>
          </cell>
          <cell r="AD404">
            <v>38000</v>
          </cell>
          <cell r="AO404" t="str">
            <v>170009</v>
          </cell>
          <cell r="AP404">
            <v>10</v>
          </cell>
          <cell r="AQ404">
            <v>3.2</v>
          </cell>
          <cell r="AR404">
            <v>0.5</v>
          </cell>
          <cell r="AT404">
            <v>0.85</v>
          </cell>
          <cell r="AU404">
            <v>0.35</v>
          </cell>
          <cell r="AV404">
            <v>0.7</v>
          </cell>
          <cell r="AW404">
            <v>8.6999999999999994E-2</v>
          </cell>
          <cell r="AX404">
            <v>165.3</v>
          </cell>
          <cell r="AY404" t="str">
            <v>1336</v>
          </cell>
          <cell r="AZ404" t="str">
            <v>447</v>
          </cell>
          <cell r="BA404" t="str">
            <v>492</v>
          </cell>
          <cell r="BB404">
            <v>0.17499999999999999</v>
          </cell>
          <cell r="BC404">
            <v>296.10000000000002</v>
          </cell>
          <cell r="BD404" t="str">
            <v>2544</v>
          </cell>
          <cell r="BE404" t="str">
            <v>1021</v>
          </cell>
          <cell r="BF404" t="str">
            <v>925</v>
          </cell>
          <cell r="BG404">
            <v>0.26200000000000001</v>
          </cell>
          <cell r="BH404">
            <v>404</v>
          </cell>
          <cell r="BI404" t="str">
            <v>3626</v>
          </cell>
          <cell r="BJ404" t="str">
            <v>1721</v>
          </cell>
          <cell r="BK404" t="str">
            <v>1299</v>
          </cell>
          <cell r="BL404">
            <v>0.35</v>
          </cell>
          <cell r="BM404">
            <v>500.4</v>
          </cell>
          <cell r="BN404" t="str">
            <v>4580</v>
          </cell>
          <cell r="BO404" t="str">
            <v>2549</v>
          </cell>
          <cell r="BP404" t="str">
            <v>1614</v>
          </cell>
          <cell r="BQ404">
            <v>0.27700000000000002</v>
          </cell>
        </row>
        <row r="405">
          <cell r="B405" t="str">
            <v>190157</v>
          </cell>
          <cell r="C405">
            <v>600</v>
          </cell>
          <cell r="D405">
            <v>282</v>
          </cell>
          <cell r="E405">
            <v>24</v>
          </cell>
          <cell r="G405">
            <v>46</v>
          </cell>
          <cell r="H405">
            <v>22</v>
          </cell>
          <cell r="I405">
            <v>0.91700000000000004</v>
          </cell>
          <cell r="J405">
            <v>5.5</v>
          </cell>
          <cell r="K405">
            <v>413600</v>
          </cell>
          <cell r="L405">
            <v>1120</v>
          </cell>
          <cell r="M405">
            <v>200</v>
          </cell>
          <cell r="N405">
            <v>590</v>
          </cell>
          <cell r="O405">
            <v>11</v>
          </cell>
          <cell r="P405">
            <v>701300</v>
          </cell>
          <cell r="Q405">
            <v>2110</v>
          </cell>
          <cell r="R405">
            <v>530</v>
          </cell>
          <cell r="S405">
            <v>1100</v>
          </cell>
          <cell r="T405">
            <v>16.5</v>
          </cell>
          <cell r="U405">
            <v>905000</v>
          </cell>
          <cell r="V405">
            <v>2970</v>
          </cell>
          <cell r="W405">
            <v>990</v>
          </cell>
          <cell r="X405">
            <v>1530</v>
          </cell>
          <cell r="Y405">
            <v>22</v>
          </cell>
          <cell r="Z405">
            <v>1066000</v>
          </cell>
          <cell r="AA405">
            <v>3700</v>
          </cell>
          <cell r="AB405">
            <v>1580</v>
          </cell>
          <cell r="AC405">
            <v>1880</v>
          </cell>
          <cell r="AD405">
            <v>41500</v>
          </cell>
          <cell r="AO405" t="str">
            <v>170001</v>
          </cell>
          <cell r="AP405">
            <v>8</v>
          </cell>
          <cell r="AQ405">
            <v>3.2</v>
          </cell>
          <cell r="AR405">
            <v>0.3</v>
          </cell>
          <cell r="AT405">
            <v>0.55000000000000004</v>
          </cell>
          <cell r="AU405">
            <v>0.25</v>
          </cell>
          <cell r="AV405">
            <v>0.83299999999999996</v>
          </cell>
          <cell r="AW405">
            <v>6.2E-2</v>
          </cell>
          <cell r="AX405">
            <v>45.6</v>
          </cell>
          <cell r="AY405" t="str">
            <v>883</v>
          </cell>
          <cell r="AZ405">
            <v>207</v>
          </cell>
          <cell r="BA405" t="str">
            <v>401</v>
          </cell>
          <cell r="BB405">
            <v>0.125</v>
          </cell>
          <cell r="BC405">
            <v>79.099999999999994</v>
          </cell>
          <cell r="BD405" t="str">
            <v>1669</v>
          </cell>
          <cell r="BE405" t="str">
            <v>511</v>
          </cell>
          <cell r="BF405" t="str">
            <v>750</v>
          </cell>
          <cell r="BG405">
            <v>0.187</v>
          </cell>
          <cell r="BH405">
            <v>104.3</v>
          </cell>
          <cell r="BI405" t="str">
            <v>2359</v>
          </cell>
          <cell r="BJ405" t="str">
            <v>912</v>
          </cell>
          <cell r="BK405" t="str">
            <v>1046</v>
          </cell>
          <cell r="BL405">
            <v>0.25</v>
          </cell>
          <cell r="BM405">
            <v>125.5</v>
          </cell>
          <cell r="BN405" t="str">
            <v>2952</v>
          </cell>
          <cell r="BO405" t="str">
            <v>1409</v>
          </cell>
          <cell r="BP405" t="str">
            <v>1290</v>
          </cell>
          <cell r="BQ405">
            <v>9.9000000000000005E-2</v>
          </cell>
        </row>
        <row r="406">
          <cell r="AO406" t="str">
            <v>170003</v>
          </cell>
          <cell r="AP406">
            <v>8</v>
          </cell>
          <cell r="AQ406">
            <v>3.2</v>
          </cell>
          <cell r="AR406">
            <v>0.5</v>
          </cell>
          <cell r="AT406">
            <v>0.7</v>
          </cell>
          <cell r="AU406">
            <v>0.2</v>
          </cell>
          <cell r="AV406">
            <v>0.4</v>
          </cell>
          <cell r="AW406">
            <v>0.05</v>
          </cell>
          <cell r="AX406">
            <v>128.4</v>
          </cell>
          <cell r="AY406" t="str">
            <v>943</v>
          </cell>
          <cell r="AZ406" t="str">
            <v>511</v>
          </cell>
          <cell r="BA406" t="str">
            <v>408</v>
          </cell>
          <cell r="BB406">
            <v>0.1</v>
          </cell>
          <cell r="BC406">
            <v>246.4</v>
          </cell>
          <cell r="BD406" t="str">
            <v>1824</v>
          </cell>
          <cell r="BE406" t="str">
            <v>1083</v>
          </cell>
          <cell r="BF406" t="str">
            <v>782</v>
          </cell>
          <cell r="BG406">
            <v>0.15</v>
          </cell>
          <cell r="BH406">
            <v>357.4</v>
          </cell>
          <cell r="BI406" t="str">
            <v>2643</v>
          </cell>
          <cell r="BJ406" t="str">
            <v>1717</v>
          </cell>
          <cell r="BK406" t="str">
            <v>1123</v>
          </cell>
          <cell r="BL406">
            <v>0.2</v>
          </cell>
          <cell r="BM406">
            <v>464.9</v>
          </cell>
          <cell r="BN406" t="str">
            <v>3401</v>
          </cell>
          <cell r="BO406" t="str">
            <v>2413</v>
          </cell>
          <cell r="BP406" t="str">
            <v>1430</v>
          </cell>
          <cell r="BQ406">
            <v>0.16600000000000001</v>
          </cell>
        </row>
      </sheetData>
      <sheetData sheetId="6">
        <row r="5">
          <cell r="G5" t="str">
            <v>e</v>
          </cell>
          <cell r="H5" t="str">
            <v>Z</v>
          </cell>
          <cell r="I5" t="str">
            <v>M</v>
          </cell>
          <cell r="J5" t="str">
            <v>L</v>
          </cell>
          <cell r="K5" t="str">
            <v>LL</v>
          </cell>
        </row>
        <row r="7">
          <cell r="B7" t="str">
            <v>M42</v>
          </cell>
          <cell r="C7">
            <v>42</v>
          </cell>
          <cell r="D7">
            <v>36.479999999999997</v>
          </cell>
          <cell r="E7">
            <v>45</v>
          </cell>
          <cell r="F7">
            <v>4.5</v>
          </cell>
        </row>
        <row r="8">
          <cell r="B8" t="str">
            <v>M39</v>
          </cell>
          <cell r="C8">
            <v>39</v>
          </cell>
          <cell r="D8">
            <v>34.093000000000004</v>
          </cell>
          <cell r="F8">
            <v>4</v>
          </cell>
        </row>
        <row r="9">
          <cell r="B9" t="str">
            <v>M36</v>
          </cell>
          <cell r="C9">
            <v>36</v>
          </cell>
          <cell r="D9">
            <v>31.09</v>
          </cell>
          <cell r="E9">
            <v>39</v>
          </cell>
          <cell r="F9">
            <v>4</v>
          </cell>
          <cell r="G9">
            <v>5</v>
          </cell>
          <cell r="I9">
            <v>70</v>
          </cell>
          <cell r="J9">
            <v>80</v>
          </cell>
          <cell r="K9">
            <v>90</v>
          </cell>
        </row>
        <row r="10">
          <cell r="B10" t="str">
            <v>M33</v>
          </cell>
          <cell r="C10">
            <v>33</v>
          </cell>
          <cell r="D10">
            <v>28.706</v>
          </cell>
          <cell r="F10">
            <v>3.5</v>
          </cell>
        </row>
        <row r="11">
          <cell r="B11" t="str">
            <v>M30</v>
          </cell>
          <cell r="C11">
            <v>30</v>
          </cell>
          <cell r="D11">
            <v>25.71</v>
          </cell>
          <cell r="E11">
            <v>33</v>
          </cell>
          <cell r="F11">
            <v>3.5</v>
          </cell>
          <cell r="G11">
            <v>4</v>
          </cell>
          <cell r="H11">
            <v>52</v>
          </cell>
          <cell r="I11">
            <v>60</v>
          </cell>
          <cell r="J11">
            <v>70</v>
          </cell>
          <cell r="K11">
            <v>80</v>
          </cell>
        </row>
        <row r="12">
          <cell r="B12" t="str">
            <v>M27</v>
          </cell>
          <cell r="C12">
            <v>27</v>
          </cell>
          <cell r="D12">
            <v>23.318999999999999</v>
          </cell>
          <cell r="F12">
            <v>3</v>
          </cell>
        </row>
        <row r="13">
          <cell r="B13" t="str">
            <v>M24</v>
          </cell>
          <cell r="C13">
            <v>24</v>
          </cell>
          <cell r="D13">
            <v>20.32</v>
          </cell>
          <cell r="E13">
            <v>26</v>
          </cell>
          <cell r="F13">
            <v>3</v>
          </cell>
          <cell r="G13">
            <v>4</v>
          </cell>
          <cell r="H13">
            <v>45</v>
          </cell>
          <cell r="I13">
            <v>50</v>
          </cell>
          <cell r="J13">
            <v>60</v>
          </cell>
          <cell r="K13">
            <v>70</v>
          </cell>
        </row>
        <row r="14">
          <cell r="B14" t="str">
            <v>M22</v>
          </cell>
          <cell r="C14">
            <v>22</v>
          </cell>
          <cell r="D14">
            <v>18.933</v>
          </cell>
          <cell r="E14">
            <v>19.5</v>
          </cell>
          <cell r="F14">
            <v>2.5</v>
          </cell>
        </row>
        <row r="15">
          <cell r="B15" t="str">
            <v>M20</v>
          </cell>
          <cell r="C15">
            <v>20</v>
          </cell>
          <cell r="D15">
            <v>16.93</v>
          </cell>
          <cell r="E15">
            <v>22</v>
          </cell>
          <cell r="F15">
            <v>2.5</v>
          </cell>
          <cell r="G15">
            <v>3</v>
          </cell>
          <cell r="H15">
            <v>36</v>
          </cell>
          <cell r="I15">
            <v>40</v>
          </cell>
          <cell r="J15">
            <v>50</v>
          </cell>
          <cell r="K15">
            <v>60</v>
          </cell>
        </row>
        <row r="16">
          <cell r="B16" t="str">
            <v>M18</v>
          </cell>
          <cell r="C16">
            <v>18</v>
          </cell>
          <cell r="D16">
            <v>14.933</v>
          </cell>
          <cell r="E16">
            <v>15.5</v>
          </cell>
          <cell r="F16">
            <v>2.5</v>
          </cell>
        </row>
        <row r="17">
          <cell r="B17" t="str">
            <v>M16</v>
          </cell>
          <cell r="C17">
            <v>16</v>
          </cell>
          <cell r="D17">
            <v>13.55</v>
          </cell>
          <cell r="E17">
            <v>17.5</v>
          </cell>
          <cell r="F17">
            <v>2</v>
          </cell>
          <cell r="G17">
            <v>3</v>
          </cell>
          <cell r="H17">
            <v>30</v>
          </cell>
          <cell r="I17">
            <v>32</v>
          </cell>
          <cell r="J17">
            <v>40</v>
          </cell>
          <cell r="K17">
            <v>50</v>
          </cell>
        </row>
        <row r="18">
          <cell r="B18" t="str">
            <v>M14</v>
          </cell>
          <cell r="C18">
            <v>14</v>
          </cell>
          <cell r="D18">
            <v>11.545999999999999</v>
          </cell>
          <cell r="E18">
            <v>12</v>
          </cell>
          <cell r="F18">
            <v>2</v>
          </cell>
        </row>
        <row r="19">
          <cell r="B19" t="str">
            <v>M12</v>
          </cell>
          <cell r="C19">
            <v>12</v>
          </cell>
          <cell r="D19">
            <v>9.8529999999999998</v>
          </cell>
          <cell r="E19">
            <v>13.5</v>
          </cell>
          <cell r="F19">
            <v>1.75</v>
          </cell>
          <cell r="G19">
            <v>2.5</v>
          </cell>
          <cell r="H19">
            <v>24</v>
          </cell>
          <cell r="I19">
            <v>27</v>
          </cell>
          <cell r="J19">
            <v>32</v>
          </cell>
          <cell r="K19">
            <v>40</v>
          </cell>
        </row>
        <row r="20">
          <cell r="B20" t="str">
            <v>M10</v>
          </cell>
          <cell r="C20">
            <v>10</v>
          </cell>
          <cell r="D20">
            <v>8.16</v>
          </cell>
          <cell r="E20">
            <v>11</v>
          </cell>
          <cell r="F20">
            <v>1.5</v>
          </cell>
          <cell r="G20">
            <v>2</v>
          </cell>
          <cell r="H20">
            <v>20</v>
          </cell>
          <cell r="I20">
            <v>22</v>
          </cell>
          <cell r="J20">
            <v>27</v>
          </cell>
          <cell r="K20">
            <v>36</v>
          </cell>
        </row>
        <row r="21">
          <cell r="B21" t="str">
            <v>M8</v>
          </cell>
          <cell r="C21">
            <v>8</v>
          </cell>
          <cell r="D21">
            <v>6.4660000000000002</v>
          </cell>
          <cell r="E21">
            <v>9</v>
          </cell>
          <cell r="F21">
            <v>1.25</v>
          </cell>
          <cell r="G21">
            <v>1.5</v>
          </cell>
          <cell r="H21">
            <v>16</v>
          </cell>
          <cell r="I21">
            <v>18</v>
          </cell>
          <cell r="J21">
            <v>22</v>
          </cell>
          <cell r="K21">
            <v>30</v>
          </cell>
        </row>
      </sheetData>
      <sheetData sheetId="7">
        <row r="6">
          <cell r="B6">
            <v>170</v>
          </cell>
          <cell r="C6">
            <v>170</v>
          </cell>
        </row>
        <row r="7">
          <cell r="B7">
            <v>160</v>
          </cell>
          <cell r="C7">
            <v>160</v>
          </cell>
        </row>
        <row r="8">
          <cell r="B8">
            <v>150</v>
          </cell>
          <cell r="C8">
            <v>150</v>
          </cell>
        </row>
        <row r="9">
          <cell r="B9">
            <v>140</v>
          </cell>
          <cell r="C9">
            <v>140</v>
          </cell>
        </row>
        <row r="10">
          <cell r="B10">
            <v>130</v>
          </cell>
          <cell r="C10">
            <v>130</v>
          </cell>
        </row>
        <row r="11">
          <cell r="B11">
            <v>90</v>
          </cell>
          <cell r="C11">
            <v>60</v>
          </cell>
        </row>
        <row r="12">
          <cell r="B12">
            <v>80</v>
          </cell>
          <cell r="C12">
            <v>55</v>
          </cell>
        </row>
        <row r="13">
          <cell r="B13">
            <v>70</v>
          </cell>
          <cell r="C13">
            <v>50</v>
          </cell>
        </row>
        <row r="14">
          <cell r="B14">
            <v>55</v>
          </cell>
          <cell r="C14">
            <v>45</v>
          </cell>
        </row>
        <row r="15">
          <cell r="B15">
            <v>50</v>
          </cell>
          <cell r="C15">
            <v>40</v>
          </cell>
        </row>
        <row r="16">
          <cell r="B16">
            <v>45</v>
          </cell>
          <cell r="C16">
            <v>35</v>
          </cell>
        </row>
        <row r="17">
          <cell r="B17">
            <v>40</v>
          </cell>
          <cell r="C17">
            <v>30</v>
          </cell>
        </row>
        <row r="18">
          <cell r="B18">
            <v>35</v>
          </cell>
          <cell r="C18">
            <v>25</v>
          </cell>
        </row>
        <row r="19">
          <cell r="B19">
            <v>30</v>
          </cell>
          <cell r="C19">
            <v>20</v>
          </cell>
        </row>
        <row r="20">
          <cell r="B20">
            <v>25</v>
          </cell>
          <cell r="C20">
            <v>18</v>
          </cell>
        </row>
        <row r="21">
          <cell r="B21">
            <v>20</v>
          </cell>
          <cell r="C21">
            <v>16</v>
          </cell>
        </row>
        <row r="22">
          <cell r="B22">
            <v>18</v>
          </cell>
          <cell r="C22">
            <v>15</v>
          </cell>
        </row>
        <row r="23">
          <cell r="B23">
            <v>16</v>
          </cell>
          <cell r="C23">
            <v>14</v>
          </cell>
        </row>
        <row r="24">
          <cell r="B24">
            <v>15</v>
          </cell>
          <cell r="C24">
            <v>12</v>
          </cell>
        </row>
        <row r="25">
          <cell r="B25">
            <v>14</v>
          </cell>
          <cell r="C25">
            <v>10</v>
          </cell>
        </row>
        <row r="26">
          <cell r="B26">
            <v>12</v>
          </cell>
          <cell r="C26">
            <v>8</v>
          </cell>
        </row>
        <row r="27">
          <cell r="B27">
            <v>10</v>
          </cell>
          <cell r="C27">
            <v>7</v>
          </cell>
        </row>
        <row r="28">
          <cell r="B28">
            <v>8</v>
          </cell>
          <cell r="C28">
            <v>6</v>
          </cell>
        </row>
        <row r="29">
          <cell r="B29">
            <v>7</v>
          </cell>
        </row>
        <row r="30">
          <cell r="B30">
            <v>6</v>
          </cell>
        </row>
      </sheetData>
      <sheetData sheetId="8">
        <row r="6">
          <cell r="N6">
            <v>210000</v>
          </cell>
        </row>
        <row r="8">
          <cell r="L8">
            <v>220</v>
          </cell>
          <cell r="M8">
            <v>60</v>
          </cell>
          <cell r="N8">
            <v>96</v>
          </cell>
          <cell r="O8">
            <v>1</v>
          </cell>
        </row>
        <row r="14">
          <cell r="H14" t="str">
            <v>M24</v>
          </cell>
          <cell r="Q14">
            <v>45</v>
          </cell>
        </row>
        <row r="18">
          <cell r="M18">
            <v>432291.47727272729</v>
          </cell>
          <cell r="O18">
            <v>0.15539108930710635</v>
          </cell>
        </row>
        <row r="26">
          <cell r="E26">
            <v>210000</v>
          </cell>
          <cell r="N26">
            <v>210000</v>
          </cell>
        </row>
        <row r="28">
          <cell r="C28">
            <v>810.02671383264214</v>
          </cell>
          <cell r="L28">
            <v>220</v>
          </cell>
          <cell r="N28">
            <v>125</v>
          </cell>
        </row>
        <row r="34">
          <cell r="F34">
            <v>9.8529999999999998</v>
          </cell>
          <cell r="Q34">
            <v>40</v>
          </cell>
        </row>
        <row r="38">
          <cell r="D38">
            <v>76.247717408269182</v>
          </cell>
          <cell r="F38">
            <v>1.6441315412698561</v>
          </cell>
          <cell r="M38">
            <v>320000</v>
          </cell>
          <cell r="O38">
            <v>0.18485565185546873</v>
          </cell>
        </row>
      </sheetData>
      <sheetData sheetId="9">
        <row r="52">
          <cell r="H52">
            <v>30.026713832642109</v>
          </cell>
          <cell r="K52">
            <v>2.9732861673578923</v>
          </cell>
        </row>
      </sheetData>
      <sheetData sheetId="10">
        <row r="6">
          <cell r="H6">
            <v>1.1600000000000001E-5</v>
          </cell>
          <cell r="I6">
            <v>-15</v>
          </cell>
          <cell r="J6">
            <v>-0.14094464820687974</v>
          </cell>
          <cell r="K6">
            <v>30</v>
          </cell>
          <cell r="L6">
            <v>0.28188929641375948</v>
          </cell>
        </row>
        <row r="9">
          <cell r="H9">
            <v>1.1600000000000001E-5</v>
          </cell>
          <cell r="I9">
            <v>-15</v>
          </cell>
          <cell r="J9">
            <v>-7.8300000000000002E-3</v>
          </cell>
          <cell r="K9">
            <v>30</v>
          </cell>
          <cell r="L9">
            <v>1.566E-2</v>
          </cell>
        </row>
        <row r="37">
          <cell r="H37">
            <v>1.1600000000000001E-5</v>
          </cell>
          <cell r="I37">
            <v>-15</v>
          </cell>
          <cell r="J37">
            <v>-6.96E-3</v>
          </cell>
          <cell r="K37">
            <v>30</v>
          </cell>
          <cell r="L37">
            <v>1.392E-2</v>
          </cell>
        </row>
        <row r="41">
          <cell r="J41">
            <v>-0.21547949999999996</v>
          </cell>
          <cell r="L41">
            <v>0.62802099999999994</v>
          </cell>
        </row>
        <row r="45">
          <cell r="D45">
            <v>30.026713832642109</v>
          </cell>
          <cell r="H45">
            <v>1.1600000000000001E-5</v>
          </cell>
          <cell r="I45">
            <v>-15</v>
          </cell>
          <cell r="J45">
            <v>-5.2228300293037334E-3</v>
          </cell>
          <cell r="K45">
            <v>-30</v>
          </cell>
          <cell r="L45">
            <v>-1.0449296413759454E-2</v>
          </cell>
        </row>
      </sheetData>
      <sheetData sheetId="11">
        <row r="4">
          <cell r="C4">
            <v>65000</v>
          </cell>
          <cell r="F4" t="str">
            <v>Acier C35</v>
          </cell>
        </row>
        <row r="5">
          <cell r="F5" t="str">
            <v>Acier C45</v>
          </cell>
        </row>
        <row r="6">
          <cell r="F6" t="str">
            <v>Acier S235 JR</v>
          </cell>
        </row>
        <row r="7">
          <cell r="F7" t="str">
            <v>Acier classe 8.8</v>
          </cell>
        </row>
        <row r="8">
          <cell r="F8" t="str">
            <v>Acier E335/A60</v>
          </cell>
        </row>
        <row r="9">
          <cell r="F9" t="str">
            <v>Acier 51CrV4</v>
          </cell>
        </row>
        <row r="10">
          <cell r="F10" t="str">
            <v>Acier zingué</v>
          </cell>
        </row>
        <row r="11">
          <cell r="F11" t="str">
            <v>Aluminium 2017A T4</v>
          </cell>
        </row>
        <row r="12">
          <cell r="F12" t="str">
            <v>Aluminium 7075 T7351</v>
          </cell>
        </row>
        <row r="13">
          <cell r="F13" t="str">
            <v>Aluminium 6063 T6</v>
          </cell>
        </row>
        <row r="14">
          <cell r="F14" t="str">
            <v>Aluminium 2024 T351</v>
          </cell>
        </row>
        <row r="15">
          <cell r="F15" t="str">
            <v>Aluminium 5086 H111</v>
          </cell>
        </row>
        <row r="16">
          <cell r="F16" t="str">
            <v>Cuivre ETP R250</v>
          </cell>
        </row>
        <row r="17">
          <cell r="F17" t="str">
            <v>Cuivre ETP R230</v>
          </cell>
        </row>
        <row r="18">
          <cell r="F18" t="str">
            <v>Cuivre ETP R240</v>
          </cell>
        </row>
        <row r="19">
          <cell r="F19" t="str">
            <v>UPGM 203</v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</sheetData>
      <sheetData sheetId="12"/>
      <sheetData sheetId="13"/>
      <sheetData sheetId="14">
        <row r="3">
          <cell r="J3">
            <v>71825.348741333335</v>
          </cell>
          <cell r="K3">
            <v>64181.299760936687</v>
          </cell>
          <cell r="L3">
            <v>69611.6828498705</v>
          </cell>
          <cell r="M3">
            <v>65753.902690663803</v>
          </cell>
          <cell r="N3">
            <v>68494.495299516158</v>
          </cell>
          <cell r="O3">
            <v>66547.560135320426</v>
          </cell>
          <cell r="P3">
            <v>67930.675787511136</v>
          </cell>
          <cell r="Q3">
            <v>66948.101255746908</v>
          </cell>
          <cell r="R3">
            <v>67646.128719280066</v>
          </cell>
          <cell r="S3">
            <v>67150.245380057255</v>
          </cell>
          <cell r="T3">
            <v>67502.52419280498</v>
          </cell>
          <cell r="U3">
            <v>67252.26298801144</v>
          </cell>
          <cell r="V3">
            <v>67430.050207561217</v>
          </cell>
          <cell r="W3">
            <v>67303.748987756422</v>
          </cell>
          <cell r="X3">
            <v>67393.474211901193</v>
          </cell>
          <cell r="AB3">
            <v>66353.588651786049</v>
          </cell>
          <cell r="AC3">
            <v>62596.714326232948</v>
          </cell>
          <cell r="AD3">
            <v>65265.622761677667</v>
          </cell>
          <cell r="AE3">
            <v>63369.612509660714</v>
          </cell>
          <cell r="AF3">
            <v>64716.550766519416</v>
          </cell>
          <cell r="AG3">
            <v>63759.676896317724</v>
          </cell>
          <cell r="AH3">
            <v>64439.446439437037</v>
          </cell>
          <cell r="AI3">
            <v>63956.533647957796</v>
          </cell>
          <cell r="AJ3">
            <v>64299.598097571332</v>
          </cell>
          <cell r="AK3">
            <v>64055.882837455472</v>
          </cell>
          <cell r="AL3">
            <v>64229.019774495297</v>
          </cell>
          <cell r="AM3">
            <v>64106.02214622499</v>
          </cell>
          <cell r="AN3">
            <v>64193.400477035131</v>
          </cell>
          <cell r="AO3">
            <v>64131.326331358214</v>
          </cell>
          <cell r="AP3">
            <v>64175.424216105996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I43"/>
  <sheetViews>
    <sheetView tabSelected="1" topLeftCell="AL7" workbookViewId="0">
      <selection activeCell="AN16" sqref="AN16:AO16"/>
    </sheetView>
  </sheetViews>
  <sheetFormatPr baseColWidth="10" defaultRowHeight="15" x14ac:dyDescent="0.25"/>
  <sheetData>
    <row r="1" spans="1:61" ht="15.75" thickBot="1" x14ac:dyDescent="0.3"/>
    <row r="2" spans="1:61" ht="15.75" thickBot="1" x14ac:dyDescent="0.3">
      <c r="A2" s="117" t="s">
        <v>64</v>
      </c>
      <c r="B2" s="117"/>
      <c r="C2" s="118" t="s">
        <v>65</v>
      </c>
      <c r="D2" s="118" t="s">
        <v>66</v>
      </c>
      <c r="E2" s="118" t="s">
        <v>67</v>
      </c>
      <c r="F2" s="118" t="s">
        <v>68</v>
      </c>
      <c r="G2" s="119" t="s">
        <v>69</v>
      </c>
      <c r="H2" s="120"/>
    </row>
    <row r="3" spans="1:61" ht="15.75" thickBot="1" x14ac:dyDescent="0.3">
      <c r="A3" s="121">
        <f>[1]Divers!C4</f>
        <v>65000</v>
      </c>
      <c r="B3" s="122"/>
      <c r="C3" s="123">
        <v>0.75</v>
      </c>
      <c r="D3" s="124">
        <v>0.3</v>
      </c>
      <c r="E3" s="114">
        <f ca="1">D3*G3</f>
        <v>7.1999999999999993</v>
      </c>
      <c r="F3" s="114">
        <v>2</v>
      </c>
      <c r="G3" s="125">
        <f ca="1">IFERROR(VLOOKUP([1]Dimensionnement!H14,TableauVisPression,2,FALSE),"")</f>
        <v>24</v>
      </c>
      <c r="H3" s="125"/>
      <c r="Z3" s="101" t="s">
        <v>70</v>
      </c>
      <c r="AA3" s="105">
        <f>[1]Dilatation!K45</f>
        <v>-30</v>
      </c>
      <c r="AD3" s="126"/>
      <c r="AE3" s="126"/>
      <c r="AF3" s="126"/>
      <c r="AG3" s="127"/>
      <c r="AR3" s="119" t="s">
        <v>71</v>
      </c>
      <c r="AS3" s="120"/>
      <c r="AT3" s="128"/>
      <c r="AU3" s="128"/>
      <c r="AV3" s="128"/>
      <c r="AW3" s="128"/>
      <c r="AX3" s="105">
        <f>[1]Dilatation!I6</f>
        <v>-15</v>
      </c>
    </row>
    <row r="4" spans="1:61" ht="15.75" thickBot="1" x14ac:dyDescent="0.3">
      <c r="A4" s="129"/>
      <c r="B4" s="129"/>
      <c r="C4" s="130"/>
      <c r="E4" s="131"/>
      <c r="Z4" s="101" t="s">
        <v>72</v>
      </c>
      <c r="AA4" s="105">
        <f>[1]Dilatation!I45</f>
        <v>-15</v>
      </c>
      <c r="AD4" s="132" t="s">
        <v>73</v>
      </c>
      <c r="AE4" s="132"/>
      <c r="AF4" s="132"/>
      <c r="AG4" s="110">
        <f ca="1">[1]Dimensionnement!F34</f>
        <v>9.8529999999999998</v>
      </c>
      <c r="AI4" s="101" t="s">
        <v>74</v>
      </c>
      <c r="AJ4" s="102">
        <f>[1]Dimensionnement!O8</f>
        <v>1</v>
      </c>
      <c r="AL4" s="117" t="s">
        <v>75</v>
      </c>
      <c r="AM4" s="117"/>
      <c r="AN4" s="110">
        <f ca="1">[1]Dimensionnement!Q34</f>
        <v>40</v>
      </c>
      <c r="AR4" s="119" t="s">
        <v>76</v>
      </c>
      <c r="AS4" s="120"/>
      <c r="AT4" s="128"/>
      <c r="AU4" s="128"/>
      <c r="AV4" s="128"/>
      <c r="AW4" s="128"/>
      <c r="AX4" s="105">
        <f>[1]Dilatation!K6</f>
        <v>30</v>
      </c>
    </row>
    <row r="5" spans="1:61" ht="15.75" thickBot="1" x14ac:dyDescent="0.3">
      <c r="A5" s="129"/>
      <c r="B5" s="129"/>
      <c r="C5" s="130"/>
      <c r="E5" s="131"/>
      <c r="Z5" s="101" t="s">
        <v>77</v>
      </c>
      <c r="AA5" s="133">
        <f>[1]Dilatation!H45</f>
        <v>1.1600000000000001E-5</v>
      </c>
      <c r="AD5" s="117" t="s">
        <v>78</v>
      </c>
      <c r="AE5" s="117"/>
      <c r="AF5" s="117"/>
      <c r="AG5" s="110">
        <f ca="1">[1]Dimensionnement!Q14</f>
        <v>45</v>
      </c>
      <c r="AI5" s="101" t="s">
        <v>79</v>
      </c>
      <c r="AJ5" s="105">
        <f>[1]Dimensionnement!L8</f>
        <v>220</v>
      </c>
      <c r="AR5" s="101" t="s">
        <v>80</v>
      </c>
      <c r="AS5" s="118"/>
      <c r="AT5" s="118"/>
      <c r="AU5" s="118"/>
      <c r="AV5" s="118"/>
      <c r="AW5" s="118"/>
      <c r="AX5" s="133">
        <f>[1]Dilatation!H6</f>
        <v>1.1600000000000001E-5</v>
      </c>
    </row>
    <row r="6" spans="1:61" ht="15.75" thickBot="1" x14ac:dyDescent="0.3">
      <c r="A6" s="134" t="s">
        <v>81</v>
      </c>
      <c r="B6" s="135"/>
      <c r="C6" s="135"/>
      <c r="D6" s="135"/>
      <c r="E6" s="135"/>
      <c r="F6" s="135"/>
      <c r="G6" s="135"/>
      <c r="H6" s="135"/>
      <c r="I6" s="135"/>
      <c r="J6" s="136"/>
      <c r="AD6" s="117" t="s">
        <v>82</v>
      </c>
      <c r="AE6" s="117"/>
      <c r="AF6" s="117"/>
      <c r="AG6" s="105">
        <f>[1]Dimensionnement!M8</f>
        <v>60</v>
      </c>
      <c r="AI6" s="101" t="s">
        <v>50</v>
      </c>
      <c r="AJ6" s="137">
        <f>[1]Dimensionnement!N6</f>
        <v>210000</v>
      </c>
    </row>
    <row r="7" spans="1:61" x14ac:dyDescent="0.25">
      <c r="A7" s="138"/>
      <c r="B7" s="139"/>
      <c r="C7" s="139"/>
      <c r="D7" s="139"/>
      <c r="E7" s="139"/>
      <c r="F7" s="139"/>
      <c r="G7" s="139"/>
      <c r="H7" s="139"/>
      <c r="I7" s="139"/>
      <c r="J7" s="140"/>
    </row>
    <row r="8" spans="1:61" ht="15.75" thickBot="1" x14ac:dyDescent="0.3">
      <c r="A8" s="141"/>
      <c r="B8" s="142"/>
      <c r="C8" s="142"/>
      <c r="D8" s="142"/>
      <c r="E8" s="142"/>
      <c r="F8" s="142"/>
      <c r="G8" s="142"/>
      <c r="H8" s="142"/>
      <c r="I8" s="142"/>
      <c r="J8" s="143"/>
    </row>
    <row r="9" spans="1:61" ht="12.75" customHeight="1" x14ac:dyDescent="0.25">
      <c r="A9" s="100" t="s">
        <v>83</v>
      </c>
      <c r="B9" s="100" t="s">
        <v>84</v>
      </c>
      <c r="C9" s="100" t="s">
        <v>85</v>
      </c>
      <c r="D9" s="100" t="s">
        <v>86</v>
      </c>
      <c r="E9" s="100" t="s">
        <v>87</v>
      </c>
      <c r="F9" s="100" t="s">
        <v>88</v>
      </c>
      <c r="G9" s="100"/>
      <c r="H9" s="100" t="s">
        <v>89</v>
      </c>
      <c r="I9" s="100"/>
      <c r="J9" s="100"/>
      <c r="K9" s="100" t="s">
        <v>90</v>
      </c>
      <c r="L9" s="100"/>
      <c r="M9" s="100"/>
      <c r="N9" s="100" t="s">
        <v>91</v>
      </c>
      <c r="O9" s="100"/>
      <c r="P9" s="100"/>
      <c r="Q9" s="100" t="s">
        <v>92</v>
      </c>
      <c r="R9" s="100"/>
      <c r="S9" s="100"/>
      <c r="T9" s="144" t="s">
        <v>93</v>
      </c>
      <c r="U9" s="145"/>
      <c r="V9" s="144" t="s">
        <v>94</v>
      </c>
      <c r="W9" s="146"/>
      <c r="X9" s="146"/>
      <c r="Y9" s="145"/>
      <c r="Z9" s="144" t="s">
        <v>95</v>
      </c>
      <c r="AA9" s="145"/>
      <c r="AB9" s="134" t="s">
        <v>96</v>
      </c>
      <c r="AC9" s="147"/>
      <c r="AD9" s="134" t="s">
        <v>97</v>
      </c>
      <c r="AE9" s="145"/>
      <c r="AF9" s="144" t="s">
        <v>98</v>
      </c>
      <c r="AG9" s="145"/>
      <c r="AH9" s="144" t="s">
        <v>99</v>
      </c>
      <c r="AI9" s="145"/>
      <c r="AJ9" s="144" t="s">
        <v>100</v>
      </c>
      <c r="AK9" s="145"/>
      <c r="AL9" s="144" t="s">
        <v>101</v>
      </c>
      <c r="AM9" s="145"/>
      <c r="AN9" s="144" t="s">
        <v>102</v>
      </c>
      <c r="AO9" s="145"/>
      <c r="AP9" s="144" t="s">
        <v>103</v>
      </c>
      <c r="AQ9" s="145"/>
      <c r="AR9" s="144" t="s">
        <v>104</v>
      </c>
      <c r="AS9" s="145"/>
      <c r="AT9" s="144" t="s">
        <v>105</v>
      </c>
      <c r="AU9" s="145"/>
      <c r="AV9" s="20"/>
      <c r="AW9" s="148"/>
      <c r="AX9" s="148"/>
      <c r="AY9" s="148"/>
      <c r="AZ9" s="149"/>
      <c r="BA9" s="148"/>
      <c r="BB9" s="148"/>
      <c r="BC9" s="148"/>
      <c r="BD9" s="148"/>
      <c r="BE9" s="148"/>
      <c r="BF9" s="148"/>
      <c r="BG9" s="148"/>
      <c r="BH9" s="148"/>
      <c r="BI9" s="148"/>
    </row>
    <row r="10" spans="1:61" ht="15.75" thickBot="1" x14ac:dyDescent="0.3">
      <c r="A10" s="106"/>
      <c r="B10" s="106"/>
      <c r="C10" s="106"/>
      <c r="D10" s="106"/>
      <c r="E10" s="106"/>
      <c r="F10" s="106"/>
      <c r="G10" s="106"/>
      <c r="H10" s="106"/>
      <c r="I10" s="106"/>
      <c r="J10" s="106"/>
      <c r="K10" s="106"/>
      <c r="L10" s="106"/>
      <c r="M10" s="106"/>
      <c r="N10" s="106"/>
      <c r="O10" s="106"/>
      <c r="P10" s="106"/>
      <c r="Q10" s="106"/>
      <c r="R10" s="106"/>
      <c r="S10" s="106"/>
      <c r="T10" s="150"/>
      <c r="U10" s="151"/>
      <c r="V10" s="152"/>
      <c r="W10" s="153"/>
      <c r="X10" s="153"/>
      <c r="Y10" s="154"/>
      <c r="Z10" s="152"/>
      <c r="AA10" s="154"/>
      <c r="AB10" s="155"/>
      <c r="AC10" s="156"/>
      <c r="AD10" s="152"/>
      <c r="AE10" s="154"/>
      <c r="AF10" s="152"/>
      <c r="AG10" s="154"/>
      <c r="AH10" s="152"/>
      <c r="AI10" s="154"/>
      <c r="AJ10" s="152"/>
      <c r="AK10" s="154"/>
      <c r="AL10" s="152"/>
      <c r="AM10" s="154"/>
      <c r="AN10" s="152"/>
      <c r="AO10" s="154"/>
      <c r="AP10" s="152"/>
      <c r="AQ10" s="154"/>
      <c r="AR10" s="152"/>
      <c r="AS10" s="154"/>
      <c r="AT10" s="152"/>
      <c r="AU10" s="154"/>
      <c r="AV10" s="20"/>
      <c r="AW10" s="148"/>
      <c r="AX10" s="148"/>
      <c r="AY10" s="148"/>
      <c r="AZ10" s="148"/>
      <c r="BA10" s="148"/>
      <c r="BB10" s="148"/>
      <c r="BC10" s="148"/>
      <c r="BD10" s="148"/>
      <c r="BE10" s="148"/>
      <c r="BF10" s="148"/>
      <c r="BG10" s="148"/>
      <c r="BH10" s="148"/>
      <c r="BI10" s="148"/>
    </row>
    <row r="11" spans="1:61" x14ac:dyDescent="0.25">
      <c r="A11" s="157" t="str">
        <f ca="1">INDEX(Tableau_rondelle_DE_décroissant,(MATCH($G$3,colonne_DI_décroissant,-1)),1)</f>
        <v>180072</v>
      </c>
      <c r="B11" s="158">
        <f ca="1">INDEX(Tableau_rondelle_DE_décroissant,(MATCH($G$3,colonne_DI_décroissant,-1)),2)</f>
        <v>70</v>
      </c>
      <c r="C11" s="158">
        <f ca="1">INDEX(Tableau_rondelle_DE_décroissant,(MATCH($G$3,colonne_DI_décroissant,-1)),3)</f>
        <v>24.5</v>
      </c>
      <c r="D11" s="158">
        <f ca="1">INDEX(Tableau_rondelle_DE_décroissant,(MATCH($G$3,colonne_DI_décroissant,-1)),4)</f>
        <v>3.5</v>
      </c>
      <c r="E11" s="158">
        <f ca="1">INDEX(Tableau_rondelle_DE_décroissant,(MATCH($G$3,colonne_DI_décroissant,-1)),7)</f>
        <v>2.5</v>
      </c>
      <c r="F11" s="159">
        <f ca="1">INDEX(Tableau_rondelle_DE_décroissant,(MATCH($G$3,colonne_DI_décroissant,-1)),19)</f>
        <v>1.875</v>
      </c>
      <c r="G11" s="159"/>
      <c r="H11" s="159">
        <f ca="1">INDEX(Tableau_rondelle_DE_décroissant,(MATCH($G$3,colonne_DI_décroissant,-1)),20)</f>
        <v>20495</v>
      </c>
      <c r="I11" s="159"/>
      <c r="J11" s="159"/>
      <c r="K11" s="160">
        <f ca="1">ROUNDUP($A$3/H11,0)</f>
        <v>4</v>
      </c>
      <c r="L11" s="161"/>
      <c r="M11" s="162"/>
      <c r="N11" s="160">
        <f ca="1">(($A$3*$C$3)/(K11*H11))*100</f>
        <v>59.465723347157841</v>
      </c>
      <c r="O11" s="161"/>
      <c r="P11" s="162"/>
      <c r="Q11" s="160">
        <f ca="1">((K11*D11)+((1-(N11/100))*E11))</f>
        <v>15.013356916321055</v>
      </c>
      <c r="R11" s="161"/>
      <c r="S11" s="161"/>
      <c r="T11" s="160">
        <f ca="1">(Q11*$F$3)</f>
        <v>30.026713832642109</v>
      </c>
      <c r="U11" s="162"/>
      <c r="V11" s="160">
        <f ca="1">(INDEX(Tableau_rondelle_DE_décroissant,(MATCH($G$3,colonne_DI_décroissant,-1)),29))*K11</f>
        <v>371.12400000000002</v>
      </c>
      <c r="W11" s="161"/>
      <c r="X11" s="161"/>
      <c r="Y11" s="162"/>
      <c r="Z11" s="163">
        <f ca="1">$AA$4*T11*$AA$5</f>
        <v>-5.2246482068797279E-3</v>
      </c>
      <c r="AA11" s="164"/>
      <c r="AB11" s="163">
        <f ca="1">-($AA$3*T11*$AA$5)</f>
        <v>1.0449296413759456E-2</v>
      </c>
      <c r="AC11" s="164"/>
      <c r="AD11" s="160">
        <f ca="1">C11+4</f>
        <v>28.5</v>
      </c>
      <c r="AE11" s="162"/>
      <c r="AF11" s="160">
        <f ca="1">((($AG$6)*$AG$5^3/12)*($AJ$5-AD11)/$AJ$5)+((($AG$6-AD11)*$AG$5^3/12)*(1-($AJ$5-AD11)/$AJ$5))</f>
        <v>427588.52982954547</v>
      </c>
      <c r="AG11" s="162"/>
      <c r="AH11" s="160">
        <f ca="1">(($AJ$5-AD11-2*$AJ$4)/2)</f>
        <v>94.75</v>
      </c>
      <c r="AI11" s="162"/>
      <c r="AJ11" s="160">
        <f ca="1">(-$A$3/(2*$AJ$6*AF11))*(($AJ$5^2/16*(2*AH11+$AJ$4))-($AJ$5^2/8*(2*AH11+$AJ$4))+(1/4*(2*AH11+$AJ$4)*(AH11+$AJ$4)^2)+(1/6*$AJ$4^2*(AH11+$AJ$4))-($AJ$4^3/24)-(1/3*(AH11+$AJ$4)^3))</f>
        <v>0.15644242370759456</v>
      </c>
      <c r="AK11" s="162"/>
      <c r="AL11" s="160">
        <f ca="1">2*(((N11/100)*F11)/$C$3)</f>
        <v>2.9732861673578923</v>
      </c>
      <c r="AM11" s="162"/>
      <c r="AN11" s="165">
        <f ca="1">[1]Dimensionnement!$C$28-[1]Dilatation!$D$45+T11</f>
        <v>810.02671383264214</v>
      </c>
      <c r="AO11" s="166"/>
      <c r="AP11" s="165">
        <f ca="1">AN11-[1]Dimensionnement!$Q$34</f>
        <v>770.02671383264214</v>
      </c>
      <c r="AQ11" s="166"/>
      <c r="AR11" s="160">
        <f ca="1">$AG$6*$AN$4^3/12</f>
        <v>320000</v>
      </c>
      <c r="AS11" s="162"/>
      <c r="AT11" s="160">
        <f ca="1">-1/($AJ$6*AR11)*(($A$3/2*$AJ$5^3)/48-($A$3/2*[1]Resultats!$E$38^3)/192+($A$3/2)*([1]Resultats!$E$38^2/24-$AJ$5^2/8)*$AJ$5/2)</f>
        <v>0.18485565185546873</v>
      </c>
      <c r="AU11" s="162"/>
      <c r="AV11" s="167"/>
      <c r="AW11" s="168"/>
      <c r="AX11" s="168"/>
      <c r="AY11" s="168"/>
      <c r="AZ11" s="168"/>
      <c r="BA11" s="168"/>
      <c r="BB11" s="168"/>
      <c r="BC11" s="168"/>
      <c r="BD11" s="168"/>
      <c r="BE11" s="168"/>
      <c r="BF11" s="168"/>
      <c r="BG11" s="168"/>
      <c r="BH11" s="168"/>
      <c r="BI11" s="168"/>
    </row>
    <row r="12" spans="1:61" x14ac:dyDescent="0.25">
      <c r="A12" s="169" t="str">
        <f t="shared" ref="A12:A43" ca="1" si="0">INDEX(Tableau_rondelle_DE_décroissant,(MATCH($G$3,colonne_DI_décroissant,-1)-(ROW()-ROW($A$11))),1)</f>
        <v>180071</v>
      </c>
      <c r="B12" s="170">
        <f t="shared" ref="B12:B43" ca="1" si="1">INDEX(Tableau_rondelle_DE_décroissant,(MATCH($G$3,colonne_DI_décroissant,-1)-(ROW()-ROW($B$11))),2)</f>
        <v>70</v>
      </c>
      <c r="C12" s="170">
        <f t="shared" ref="C12:C43" ca="1" si="2">INDEX(Tableau_rondelle_DE_décroissant,(MATCH($G$3,colonne_DI_décroissant,-1)-(ROW()-ROW($C$11))),3)</f>
        <v>24.5</v>
      </c>
      <c r="D12" s="170">
        <f t="shared" ref="D12:D43" ca="1" si="3">INDEX(Tableau_rondelle_DE_décroissant,(MATCH($G$3,colonne_DI_décroissant,-1)-(ROW()-ROW($D$11))),4)</f>
        <v>3</v>
      </c>
      <c r="E12" s="170">
        <f t="shared" ref="E12:E43" ca="1" si="4">INDEX(Tableau_rondelle_DE_décroissant,(MATCH($G$3,colonne_DI_décroissant,-1)-(ROW()-ROW($E$11))),7)</f>
        <v>2.2999999999999998</v>
      </c>
      <c r="F12" s="171">
        <f t="shared" ref="F12:F43" ca="1" si="5">INDEX(Tableau_rondelle_DE_décroissant,(MATCH($G$3,colonne_DI_décroissant,-1)-(ROW()-ROW($F$11))),19)</f>
        <v>1.7250000000000001</v>
      </c>
      <c r="G12" s="171"/>
      <c r="H12" s="171">
        <f t="shared" ref="H12:H43" ca="1" si="6">INDEX(Tableau_rondelle_DE_décroissant,(MATCH($G$3,colonne_DI_décroissant,-1)-(ROW()-ROW($H$11))),20)</f>
        <v>12007</v>
      </c>
      <c r="I12" s="171"/>
      <c r="J12" s="171"/>
      <c r="K12" s="172">
        <f t="shared" ref="K12:K43" ca="1" si="7">ROUNDUP($A$3/H12,0)</f>
        <v>6</v>
      </c>
      <c r="L12" s="173"/>
      <c r="M12" s="174"/>
      <c r="N12" s="172">
        <f t="shared" ref="N12:N43" ca="1" si="8">(($A$3*$C$3)/(K12*H12))*100</f>
        <v>67.668859831764806</v>
      </c>
      <c r="O12" s="173"/>
      <c r="P12" s="174"/>
      <c r="Q12" s="172">
        <f t="shared" ref="Q12:Q39" ca="1" si="9">((K12*D12)+((1-(N12/100))*E12))</f>
        <v>18.74361622386941</v>
      </c>
      <c r="R12" s="173"/>
      <c r="S12" s="173"/>
      <c r="T12" s="172">
        <f t="shared" ref="T12:T43" ca="1" si="10">(Q12*$F$3)</f>
        <v>37.487232447738819</v>
      </c>
      <c r="U12" s="174"/>
      <c r="V12" s="172">
        <f t="shared" ref="V12:V43" ca="1" si="11">(INDEX(Tableau_rondelle_DE_décroissant,(MATCH($G$3,colonne_DI_décroissant,-1)-(ROW()-ROW($V$11))),29))*K12</f>
        <v>477.15599999999995</v>
      </c>
      <c r="W12" s="173"/>
      <c r="X12" s="173"/>
      <c r="Y12" s="174"/>
      <c r="Z12" s="175">
        <f t="shared" ref="Z12:Z43" ca="1" si="12">$AA$4*T12*$AA$5</f>
        <v>-6.5227784459065546E-3</v>
      </c>
      <c r="AA12" s="176"/>
      <c r="AB12" s="175">
        <f t="shared" ref="AB12:AB43" ca="1" si="13">-($AA$3*T12*$AA$5)</f>
        <v>1.3045556891813109E-2</v>
      </c>
      <c r="AC12" s="176"/>
      <c r="AD12" s="172">
        <f t="shared" ref="AD12:AD43" ca="1" si="14">C12+4</f>
        <v>28.5</v>
      </c>
      <c r="AE12" s="174"/>
      <c r="AF12" s="172">
        <f t="shared" ref="AF12:AF43" ca="1" si="15">((($AG$6)*$AG$5^3/12)*($AJ$5-AD12)/$AJ$5)+((($AG$6-AD12)*$AG$5^3/12)*(1-($AJ$5-AD12)/$AJ$5))</f>
        <v>427588.52982954547</v>
      </c>
      <c r="AG12" s="174"/>
      <c r="AH12" s="172">
        <f t="shared" ref="AH12:AH43" ca="1" si="16">(($AJ$5-AD12-2*$AJ$4)/2)</f>
        <v>94.75</v>
      </c>
      <c r="AI12" s="174"/>
      <c r="AJ12" s="172">
        <f t="shared" ref="AJ12:AJ43" ca="1" si="17">(-$A$3/(2*$AJ$6*AF12))*(($AJ$5^2/16*(2*AH12+$AJ$4))-($AJ$5^2/8*(2*AH12+$AJ$4))+(1/4*(2*AH12+$AJ$4)*(AH12+$AJ$4)^2)+(1/6*$AJ$4^2*(AH12+$AJ$4))-($AJ$4^3/24)-(1/3*(AH12+$AJ$4)^3))</f>
        <v>0.15644242370759456</v>
      </c>
      <c r="AK12" s="174"/>
      <c r="AL12" s="172">
        <f t="shared" ref="AL12:AL43" ca="1" si="18">2*(((N12/100)*F12)/$C$3)</f>
        <v>3.1127675522611811</v>
      </c>
      <c r="AM12" s="174"/>
      <c r="AN12" s="177">
        <f ca="1">[1]Dimensionnement!$C$28-[1]Dilatation!$D$45+T12</f>
        <v>817.48723244773885</v>
      </c>
      <c r="AO12" s="178"/>
      <c r="AP12" s="177">
        <f ca="1">AN12-[1]Dimensionnement!$Q$34</f>
        <v>777.48723244773885</v>
      </c>
      <c r="AQ12" s="178"/>
      <c r="AR12" s="172">
        <f t="shared" ref="AR12:AR43" ca="1" si="19">$AG$6*$AN$4^3/12</f>
        <v>320000</v>
      </c>
      <c r="AS12" s="174"/>
      <c r="AT12" s="172">
        <f ca="1">-1/($AJ$6*AR12)*(($A$3/2*$AJ$5^3)/48-($A$3/2*[1]Resultats!$E$38^3)/192+($A$3/2)*([1]Resultats!$E$38^2/24-$AJ$5^2/8)*$AJ$5/2)</f>
        <v>0.18485565185546873</v>
      </c>
      <c r="AU12" s="174"/>
      <c r="AV12" s="167"/>
      <c r="AW12" s="168"/>
      <c r="AX12" s="168"/>
      <c r="AY12" s="168"/>
      <c r="AZ12" s="168"/>
      <c r="BA12" s="168"/>
      <c r="BB12" s="168"/>
      <c r="BC12" s="168"/>
      <c r="BD12" s="168"/>
      <c r="BE12" s="168"/>
      <c r="BF12" s="168"/>
      <c r="BG12" s="168"/>
      <c r="BH12" s="168"/>
      <c r="BI12" s="168"/>
    </row>
    <row r="13" spans="1:61" x14ac:dyDescent="0.25">
      <c r="A13" s="169" t="str">
        <f t="shared" ca="1" si="0"/>
        <v>180053</v>
      </c>
      <c r="B13" s="170">
        <f t="shared" ca="1" si="1"/>
        <v>50</v>
      </c>
      <c r="C13" s="170">
        <f t="shared" ca="1" si="2"/>
        <v>25.4</v>
      </c>
      <c r="D13" s="170">
        <f t="shared" ca="1" si="3"/>
        <v>3</v>
      </c>
      <c r="E13" s="170">
        <f t="shared" ca="1" si="4"/>
        <v>1.1000000000000001</v>
      </c>
      <c r="F13" s="171">
        <f t="shared" ca="1" si="5"/>
        <v>0.82499999999999996</v>
      </c>
      <c r="G13" s="171"/>
      <c r="H13" s="171">
        <f t="shared" ca="1" si="6"/>
        <v>11976</v>
      </c>
      <c r="I13" s="171"/>
      <c r="J13" s="171"/>
      <c r="K13" s="172">
        <f t="shared" ca="1" si="7"/>
        <v>6</v>
      </c>
      <c r="L13" s="173"/>
      <c r="M13" s="174"/>
      <c r="N13" s="172">
        <f t="shared" ca="1" si="8"/>
        <v>67.844021376085507</v>
      </c>
      <c r="O13" s="173"/>
      <c r="P13" s="174"/>
      <c r="Q13" s="172">
        <f t="shared" ca="1" si="9"/>
        <v>18.353715764863061</v>
      </c>
      <c r="R13" s="173"/>
      <c r="S13" s="173"/>
      <c r="T13" s="172">
        <f t="shared" ca="1" si="10"/>
        <v>36.707431529726122</v>
      </c>
      <c r="U13" s="174"/>
      <c r="V13" s="172">
        <f t="shared" ca="1" si="11"/>
        <v>205.83599999999998</v>
      </c>
      <c r="W13" s="173"/>
      <c r="X13" s="173"/>
      <c r="Y13" s="174"/>
      <c r="Z13" s="175">
        <f t="shared" ca="1" si="12"/>
        <v>-6.3870930861723452E-3</v>
      </c>
      <c r="AA13" s="176"/>
      <c r="AB13" s="175">
        <f t="shared" ca="1" si="13"/>
        <v>1.277418617234469E-2</v>
      </c>
      <c r="AC13" s="176"/>
      <c r="AD13" s="172">
        <f t="shared" ca="1" si="14"/>
        <v>29.4</v>
      </c>
      <c r="AE13" s="174"/>
      <c r="AF13" s="172">
        <f t="shared" ca="1" si="15"/>
        <v>425789.84659090912</v>
      </c>
      <c r="AG13" s="174"/>
      <c r="AH13" s="172">
        <f t="shared" ca="1" si="16"/>
        <v>94.3</v>
      </c>
      <c r="AI13" s="174"/>
      <c r="AJ13" s="172">
        <f t="shared" ca="1" si="17"/>
        <v>0.15685221127491394</v>
      </c>
      <c r="AK13" s="174"/>
      <c r="AL13" s="172">
        <f t="shared" ca="1" si="18"/>
        <v>1.4925684702738808</v>
      </c>
      <c r="AM13" s="174"/>
      <c r="AN13" s="177">
        <f ca="1">[1]Dimensionnement!$C$28-[1]Dilatation!$D$45+T13</f>
        <v>816.70743152972614</v>
      </c>
      <c r="AO13" s="178"/>
      <c r="AP13" s="177">
        <f ca="1">AN13-[1]Dimensionnement!$Q$34</f>
        <v>776.70743152972614</v>
      </c>
      <c r="AQ13" s="178"/>
      <c r="AR13" s="172">
        <f t="shared" ca="1" si="19"/>
        <v>320000</v>
      </c>
      <c r="AS13" s="174"/>
      <c r="AT13" s="172">
        <f ca="1">-1/($AJ$6*AR13)*(($A$3/2*$AJ$5^3)/48-($A$3/2*[1]Resultats!$E$38^3)/192+($A$3/2)*([1]Resultats!$E$38^2/24-$AJ$5^2/8)*$AJ$5/2)</f>
        <v>0.18485565185546873</v>
      </c>
      <c r="AU13" s="174"/>
      <c r="AV13" s="167"/>
      <c r="AW13" s="168"/>
      <c r="AX13" s="168"/>
      <c r="AY13" s="168"/>
      <c r="AZ13" s="168"/>
      <c r="BA13" s="168"/>
      <c r="BB13" s="168"/>
      <c r="BC13" s="168"/>
      <c r="BD13" s="168"/>
      <c r="BE13" s="168"/>
      <c r="BF13" s="168"/>
      <c r="BG13" s="168"/>
      <c r="BH13" s="168"/>
      <c r="BI13" s="168"/>
    </row>
    <row r="14" spans="1:61" x14ac:dyDescent="0.25">
      <c r="A14" s="169" t="str">
        <f t="shared" ca="1" si="0"/>
        <v>180052</v>
      </c>
      <c r="B14" s="170">
        <f t="shared" ca="1" si="1"/>
        <v>50</v>
      </c>
      <c r="C14" s="170">
        <f t="shared" ca="1" si="2"/>
        <v>25.4</v>
      </c>
      <c r="D14" s="170">
        <f t="shared" ca="1" si="3"/>
        <v>2.5</v>
      </c>
      <c r="E14" s="170">
        <f t="shared" ca="1" si="4"/>
        <v>1.4</v>
      </c>
      <c r="F14" s="171">
        <f t="shared" ca="1" si="5"/>
        <v>1.05</v>
      </c>
      <c r="G14" s="171"/>
      <c r="H14" s="171">
        <f t="shared" ca="1" si="6"/>
        <v>9063</v>
      </c>
      <c r="I14" s="171"/>
      <c r="J14" s="171"/>
      <c r="K14" s="172">
        <f t="shared" ca="1" si="7"/>
        <v>8</v>
      </c>
      <c r="L14" s="173"/>
      <c r="M14" s="174"/>
      <c r="N14" s="172">
        <f t="shared" ca="1" si="8"/>
        <v>67.237669645812645</v>
      </c>
      <c r="O14" s="173"/>
      <c r="P14" s="174"/>
      <c r="Q14" s="172">
        <f t="shared" ca="1" si="9"/>
        <v>20.458672624958623</v>
      </c>
      <c r="R14" s="173"/>
      <c r="S14" s="173"/>
      <c r="T14" s="172">
        <f t="shared" ca="1" si="10"/>
        <v>40.917345249917247</v>
      </c>
      <c r="U14" s="174"/>
      <c r="V14" s="172">
        <f t="shared" ca="1" si="11"/>
        <v>228.71199999999999</v>
      </c>
      <c r="W14" s="173"/>
      <c r="X14" s="173"/>
      <c r="Y14" s="174"/>
      <c r="Z14" s="175">
        <f t="shared" ca="1" si="12"/>
        <v>-7.1196180734856007E-3</v>
      </c>
      <c r="AA14" s="176"/>
      <c r="AB14" s="175">
        <f t="shared" ca="1" si="13"/>
        <v>1.4239236146971201E-2</v>
      </c>
      <c r="AC14" s="176"/>
      <c r="AD14" s="172">
        <f t="shared" ca="1" si="14"/>
        <v>29.4</v>
      </c>
      <c r="AE14" s="174"/>
      <c r="AF14" s="172">
        <f t="shared" ca="1" si="15"/>
        <v>425789.84659090912</v>
      </c>
      <c r="AG14" s="174"/>
      <c r="AH14" s="172">
        <f t="shared" ca="1" si="16"/>
        <v>94.3</v>
      </c>
      <c r="AI14" s="174"/>
      <c r="AJ14" s="172">
        <f t="shared" ca="1" si="17"/>
        <v>0.15685221127491394</v>
      </c>
      <c r="AK14" s="174"/>
      <c r="AL14" s="172">
        <f t="shared" ca="1" si="18"/>
        <v>1.8826547500827544</v>
      </c>
      <c r="AM14" s="174"/>
      <c r="AN14" s="177">
        <f ca="1">[1]Dimensionnement!$C$28-[1]Dilatation!$D$45+T14</f>
        <v>820.91734524991728</v>
      </c>
      <c r="AO14" s="178"/>
      <c r="AP14" s="177">
        <f ca="1">AN14-[1]Dimensionnement!$Q$34</f>
        <v>780.91734524991728</v>
      </c>
      <c r="AQ14" s="178"/>
      <c r="AR14" s="172">
        <f t="shared" ca="1" si="19"/>
        <v>320000</v>
      </c>
      <c r="AS14" s="174"/>
      <c r="AT14" s="172">
        <f ca="1">-1/($AJ$6*AR14)*(($A$3/2*$AJ$5^3)/48-($A$3/2*[1]Resultats!$E$38^3)/192+($A$3/2)*([1]Resultats!$E$38^2/24-$AJ$5^2/8)*$AJ$5/2)</f>
        <v>0.18485565185546873</v>
      </c>
      <c r="AU14" s="174"/>
      <c r="AV14" s="167"/>
      <c r="AW14" s="168"/>
      <c r="AX14" s="168"/>
      <c r="AY14" s="168"/>
      <c r="AZ14" s="168"/>
      <c r="BA14" s="168"/>
      <c r="BB14" s="168"/>
      <c r="BC14" s="168"/>
      <c r="BD14" s="168"/>
      <c r="BE14" s="168"/>
      <c r="BF14" s="168"/>
      <c r="BG14" s="168"/>
      <c r="BH14" s="168"/>
      <c r="BI14" s="168"/>
    </row>
    <row r="15" spans="1:61" x14ac:dyDescent="0.25">
      <c r="A15" s="169" t="str">
        <f t="shared" ca="1" si="0"/>
        <v>180051</v>
      </c>
      <c r="B15" s="170">
        <f t="shared" ca="1" si="1"/>
        <v>50</v>
      </c>
      <c r="C15" s="170">
        <f t="shared" ca="1" si="2"/>
        <v>25.4</v>
      </c>
      <c r="D15" s="170">
        <f t="shared" ca="1" si="3"/>
        <v>2.25</v>
      </c>
      <c r="E15" s="170">
        <f t="shared" ca="1" si="4"/>
        <v>1.5</v>
      </c>
      <c r="F15" s="171">
        <f t="shared" ca="1" si="5"/>
        <v>1.125</v>
      </c>
      <c r="G15" s="171"/>
      <c r="H15" s="171">
        <f t="shared" ca="1" si="6"/>
        <v>7217</v>
      </c>
      <c r="I15" s="171"/>
      <c r="J15" s="171"/>
      <c r="K15" s="172">
        <f t="shared" ca="1" si="7"/>
        <v>10</v>
      </c>
      <c r="L15" s="173"/>
      <c r="M15" s="174"/>
      <c r="N15" s="172">
        <f t="shared" ca="1" si="8"/>
        <v>67.548843009560755</v>
      </c>
      <c r="O15" s="173"/>
      <c r="P15" s="174"/>
      <c r="Q15" s="172">
        <f t="shared" ca="1" si="9"/>
        <v>22.986767354856589</v>
      </c>
      <c r="R15" s="173"/>
      <c r="S15" s="173"/>
      <c r="T15" s="172">
        <f t="shared" ca="1" si="10"/>
        <v>45.973534709713178</v>
      </c>
      <c r="U15" s="174"/>
      <c r="V15" s="172">
        <f t="shared" ca="1" si="11"/>
        <v>257.3</v>
      </c>
      <c r="W15" s="173"/>
      <c r="X15" s="173"/>
      <c r="Y15" s="174"/>
      <c r="Z15" s="175">
        <f t="shared" ca="1" si="12"/>
        <v>-7.9993950394900946E-3</v>
      </c>
      <c r="AA15" s="176"/>
      <c r="AB15" s="175">
        <f t="shared" ca="1" si="13"/>
        <v>1.5998790078980189E-2</v>
      </c>
      <c r="AC15" s="176"/>
      <c r="AD15" s="172">
        <f t="shared" ca="1" si="14"/>
        <v>29.4</v>
      </c>
      <c r="AE15" s="174"/>
      <c r="AF15" s="172">
        <f t="shared" ca="1" si="15"/>
        <v>425789.84659090912</v>
      </c>
      <c r="AG15" s="174"/>
      <c r="AH15" s="172">
        <f t="shared" ca="1" si="16"/>
        <v>94.3</v>
      </c>
      <c r="AI15" s="174"/>
      <c r="AJ15" s="172">
        <f t="shared" ca="1" si="17"/>
        <v>0.15685221127491394</v>
      </c>
      <c r="AK15" s="174"/>
      <c r="AL15" s="172">
        <f t="shared" ca="1" si="18"/>
        <v>2.0264652902868225</v>
      </c>
      <c r="AM15" s="174"/>
      <c r="AN15" s="177">
        <f ca="1">[1]Dimensionnement!$C$28-[1]Dilatation!$D$45+T15</f>
        <v>825.97353470971314</v>
      </c>
      <c r="AO15" s="178"/>
      <c r="AP15" s="177">
        <f ca="1">AN15-[1]Dimensionnement!$Q$34</f>
        <v>785.97353470971314</v>
      </c>
      <c r="AQ15" s="178"/>
      <c r="AR15" s="172">
        <f t="shared" ca="1" si="19"/>
        <v>320000</v>
      </c>
      <c r="AS15" s="174"/>
      <c r="AT15" s="172">
        <f ca="1">-1/($AJ$6*AR15)*(($A$3/2*$AJ$5^3)/48-($A$3/2*[1]Resultats!$E$38^3)/192+($A$3/2)*([1]Resultats!$E$38^2/24-$AJ$5^2/8)*$AJ$5/2)</f>
        <v>0.18485565185546873</v>
      </c>
      <c r="AU15" s="174"/>
      <c r="AV15" s="167"/>
      <c r="AW15" s="168"/>
      <c r="AX15" s="168"/>
      <c r="AY15" s="168"/>
      <c r="AZ15" s="168"/>
      <c r="BA15" s="168"/>
      <c r="BB15" s="168"/>
      <c r="BC15" s="168"/>
      <c r="BD15" s="168"/>
      <c r="BE15" s="168"/>
      <c r="BF15" s="168"/>
      <c r="BG15" s="168"/>
      <c r="BH15" s="168"/>
      <c r="BI15" s="168"/>
    </row>
    <row r="16" spans="1:61" x14ac:dyDescent="0.25">
      <c r="A16" s="169" t="str">
        <f t="shared" ca="1" si="0"/>
        <v>180050</v>
      </c>
      <c r="B16" s="170">
        <f t="shared" ca="1" si="1"/>
        <v>50</v>
      </c>
      <c r="C16" s="170">
        <f t="shared" ca="1" si="2"/>
        <v>25.4</v>
      </c>
      <c r="D16" s="170">
        <f t="shared" ca="1" si="3"/>
        <v>2</v>
      </c>
      <c r="E16" s="170">
        <f t="shared" ca="1" si="4"/>
        <v>1.4</v>
      </c>
      <c r="F16" s="171">
        <f t="shared" ca="1" si="5"/>
        <v>1.05</v>
      </c>
      <c r="G16" s="171"/>
      <c r="H16" s="171">
        <f t="shared" ca="1" si="6"/>
        <v>4762</v>
      </c>
      <c r="I16" s="171"/>
      <c r="J16" s="171"/>
      <c r="K16" s="172">
        <f t="shared" ca="1" si="7"/>
        <v>14</v>
      </c>
      <c r="L16" s="173"/>
      <c r="M16" s="174"/>
      <c r="N16" s="172">
        <f t="shared" ca="1" si="8"/>
        <v>73.123537529249418</v>
      </c>
      <c r="O16" s="173"/>
      <c r="P16" s="174"/>
      <c r="Q16" s="172">
        <f t="shared" ca="1" si="9"/>
        <v>28.376270474590509</v>
      </c>
      <c r="R16" s="173"/>
      <c r="S16" s="173"/>
      <c r="T16" s="172">
        <f t="shared" ca="1" si="10"/>
        <v>56.752540949181018</v>
      </c>
      <c r="U16" s="174"/>
      <c r="V16" s="172">
        <f t="shared" ca="1" si="11"/>
        <v>320.19399999999996</v>
      </c>
      <c r="W16" s="173"/>
      <c r="X16" s="173"/>
      <c r="Y16" s="174"/>
      <c r="Z16" s="175">
        <f t="shared" ca="1" si="12"/>
        <v>-9.8749421251574983E-3</v>
      </c>
      <c r="AA16" s="176"/>
      <c r="AB16" s="175">
        <f t="shared" ca="1" si="13"/>
        <v>1.9749884250314997E-2</v>
      </c>
      <c r="AC16" s="176"/>
      <c r="AD16" s="172">
        <f t="shared" ca="1" si="14"/>
        <v>29.4</v>
      </c>
      <c r="AE16" s="174"/>
      <c r="AF16" s="172">
        <f t="shared" ca="1" si="15"/>
        <v>425789.84659090912</v>
      </c>
      <c r="AG16" s="174"/>
      <c r="AH16" s="172">
        <f t="shared" ca="1" si="16"/>
        <v>94.3</v>
      </c>
      <c r="AI16" s="174"/>
      <c r="AJ16" s="172">
        <f t="shared" ca="1" si="17"/>
        <v>0.15685221127491394</v>
      </c>
      <c r="AK16" s="174"/>
      <c r="AL16" s="172">
        <f t="shared" ca="1" si="18"/>
        <v>2.0474590508189836</v>
      </c>
      <c r="AM16" s="174"/>
      <c r="AN16" s="177">
        <f ca="1">[1]Dimensionnement!$C$28-[1]Dilatation!$D$45+T16</f>
        <v>836.75254094918103</v>
      </c>
      <c r="AO16" s="178"/>
      <c r="AP16" s="177">
        <f ca="1">AN16-[1]Dimensionnement!$Q$34</f>
        <v>796.75254094918103</v>
      </c>
      <c r="AQ16" s="178"/>
      <c r="AR16" s="172">
        <f t="shared" ca="1" si="19"/>
        <v>320000</v>
      </c>
      <c r="AS16" s="174"/>
      <c r="AT16" s="172">
        <f ca="1">-1/($AJ$6*AR16)*(($A$3/2*$AJ$5^3)/48-($A$3/2*[1]Resultats!$E$38^3)/192+($A$3/2)*([1]Resultats!$E$38^2/24-$AJ$5^2/8)*$AJ$5/2)</f>
        <v>0.18485565185546873</v>
      </c>
      <c r="AU16" s="174"/>
      <c r="AV16" s="167"/>
      <c r="AW16" s="168"/>
      <c r="AX16" s="168"/>
      <c r="AY16" s="168"/>
      <c r="AZ16" s="168"/>
      <c r="BA16" s="168"/>
      <c r="BB16" s="168"/>
      <c r="BC16" s="168"/>
      <c r="BD16" s="168"/>
      <c r="BE16" s="168"/>
      <c r="BF16" s="168"/>
      <c r="BG16" s="168"/>
      <c r="BH16" s="168"/>
      <c r="BI16" s="168"/>
    </row>
    <row r="17" spans="1:61" x14ac:dyDescent="0.25">
      <c r="A17" s="169" t="str">
        <f t="shared" ca="1" si="0"/>
        <v>180049</v>
      </c>
      <c r="B17" s="170">
        <f t="shared" ca="1" si="1"/>
        <v>50</v>
      </c>
      <c r="C17" s="170">
        <f t="shared" ca="1" si="2"/>
        <v>25.4</v>
      </c>
      <c r="D17" s="170">
        <f t="shared" ca="1" si="3"/>
        <v>1.5</v>
      </c>
      <c r="E17" s="170">
        <f t="shared" ca="1" si="4"/>
        <v>1.6</v>
      </c>
      <c r="F17" s="171">
        <f t="shared" ca="1" si="5"/>
        <v>1.2</v>
      </c>
      <c r="G17" s="171"/>
      <c r="H17" s="171">
        <f t="shared" ca="1" si="6"/>
        <v>2512</v>
      </c>
      <c r="I17" s="171"/>
      <c r="J17" s="171"/>
      <c r="K17" s="172">
        <f t="shared" ca="1" si="7"/>
        <v>26</v>
      </c>
      <c r="L17" s="173"/>
      <c r="M17" s="174"/>
      <c r="N17" s="172">
        <f t="shared" ca="1" si="8"/>
        <v>74.641719745222929</v>
      </c>
      <c r="O17" s="173"/>
      <c r="P17" s="174"/>
      <c r="Q17" s="172">
        <f t="shared" ca="1" si="9"/>
        <v>39.405732484076431</v>
      </c>
      <c r="R17" s="173"/>
      <c r="S17" s="173"/>
      <c r="T17" s="172">
        <f t="shared" ca="1" si="10"/>
        <v>78.811464968152862</v>
      </c>
      <c r="U17" s="174"/>
      <c r="V17" s="172">
        <f t="shared" ca="1" si="11"/>
        <v>445.97799999999995</v>
      </c>
      <c r="W17" s="173"/>
      <c r="X17" s="173"/>
      <c r="Y17" s="174"/>
      <c r="Z17" s="175">
        <f t="shared" ca="1" si="12"/>
        <v>-1.3713194904458598E-2</v>
      </c>
      <c r="AA17" s="176"/>
      <c r="AB17" s="175">
        <f t="shared" ca="1" si="13"/>
        <v>2.7426389808917196E-2</v>
      </c>
      <c r="AC17" s="176"/>
      <c r="AD17" s="172">
        <f t="shared" ca="1" si="14"/>
        <v>29.4</v>
      </c>
      <c r="AE17" s="174"/>
      <c r="AF17" s="172">
        <f t="shared" ca="1" si="15"/>
        <v>425789.84659090912</v>
      </c>
      <c r="AG17" s="174"/>
      <c r="AH17" s="172">
        <f t="shared" ca="1" si="16"/>
        <v>94.3</v>
      </c>
      <c r="AI17" s="174"/>
      <c r="AJ17" s="172">
        <f t="shared" ca="1" si="17"/>
        <v>0.15685221127491394</v>
      </c>
      <c r="AK17" s="174"/>
      <c r="AL17" s="172">
        <f t="shared" ca="1" si="18"/>
        <v>2.3885350318471339</v>
      </c>
      <c r="AM17" s="174"/>
      <c r="AN17" s="177">
        <f ca="1">[1]Dimensionnement!$C$28-[1]Dilatation!$D$45+T17</f>
        <v>858.8114649681529</v>
      </c>
      <c r="AO17" s="178"/>
      <c r="AP17" s="177">
        <f ca="1">AN17-[1]Dimensionnement!$Q$34</f>
        <v>818.8114649681529</v>
      </c>
      <c r="AQ17" s="178"/>
      <c r="AR17" s="172">
        <f t="shared" ca="1" si="19"/>
        <v>320000</v>
      </c>
      <c r="AS17" s="174"/>
      <c r="AT17" s="172">
        <f ca="1">-1/($AJ$6*AR17)*(($A$3/2*$AJ$5^3)/48-($A$3/2*[1]Resultats!$E$38^3)/192+($A$3/2)*([1]Resultats!$E$38^2/24-$AJ$5^2/8)*$AJ$5/2)</f>
        <v>0.18485565185546873</v>
      </c>
      <c r="AU17" s="174"/>
      <c r="AV17" s="167"/>
      <c r="AW17" s="168"/>
      <c r="AX17" s="168"/>
      <c r="AY17" s="168"/>
      <c r="AZ17" s="168"/>
      <c r="BA17" s="168"/>
      <c r="BB17" s="168"/>
      <c r="BC17" s="168"/>
      <c r="BD17" s="168"/>
      <c r="BE17" s="168"/>
      <c r="BF17" s="168"/>
      <c r="BG17" s="168"/>
      <c r="BH17" s="168"/>
      <c r="BI17" s="168"/>
    </row>
    <row r="18" spans="1:61" x14ac:dyDescent="0.25">
      <c r="A18" s="169" t="str">
        <f t="shared" ca="1" si="0"/>
        <v>180048</v>
      </c>
      <c r="B18" s="170">
        <f t="shared" ca="1" si="1"/>
        <v>50</v>
      </c>
      <c r="C18" s="170">
        <f t="shared" ca="1" si="2"/>
        <v>25.4</v>
      </c>
      <c r="D18" s="170">
        <f t="shared" ca="1" si="3"/>
        <v>1.25</v>
      </c>
      <c r="E18" s="170">
        <f t="shared" ca="1" si="4"/>
        <v>1.6</v>
      </c>
      <c r="F18" s="171">
        <f t="shared" ca="1" si="5"/>
        <v>1.2</v>
      </c>
      <c r="G18" s="171"/>
      <c r="H18" s="171">
        <f t="shared" ca="1" si="6"/>
        <v>1550</v>
      </c>
      <c r="I18" s="171"/>
      <c r="J18" s="171"/>
      <c r="K18" s="172">
        <f t="shared" ca="1" si="7"/>
        <v>42</v>
      </c>
      <c r="L18" s="173"/>
      <c r="M18" s="174"/>
      <c r="N18" s="172">
        <f t="shared" ca="1" si="8"/>
        <v>74.884792626728114</v>
      </c>
      <c r="O18" s="173"/>
      <c r="P18" s="174"/>
      <c r="Q18" s="172">
        <f t="shared" ca="1" si="9"/>
        <v>52.90184331797235</v>
      </c>
      <c r="R18" s="173"/>
      <c r="S18" s="173"/>
      <c r="T18" s="172">
        <f t="shared" ca="1" si="10"/>
        <v>105.8036866359447</v>
      </c>
      <c r="U18" s="174"/>
      <c r="V18" s="172">
        <f t="shared" ca="1" si="11"/>
        <v>600.34800000000007</v>
      </c>
      <c r="W18" s="173"/>
      <c r="X18" s="173"/>
      <c r="Y18" s="174"/>
      <c r="Z18" s="175">
        <f t="shared" ca="1" si="12"/>
        <v>-1.8409841474654378E-2</v>
      </c>
      <c r="AA18" s="176"/>
      <c r="AB18" s="175">
        <f t="shared" ca="1" si="13"/>
        <v>3.6819682949308756E-2</v>
      </c>
      <c r="AC18" s="176"/>
      <c r="AD18" s="172">
        <f t="shared" ca="1" si="14"/>
        <v>29.4</v>
      </c>
      <c r="AE18" s="174"/>
      <c r="AF18" s="172">
        <f t="shared" ca="1" si="15"/>
        <v>425789.84659090912</v>
      </c>
      <c r="AG18" s="174"/>
      <c r="AH18" s="172">
        <f t="shared" ca="1" si="16"/>
        <v>94.3</v>
      </c>
      <c r="AI18" s="174"/>
      <c r="AJ18" s="172">
        <f t="shared" ca="1" si="17"/>
        <v>0.15685221127491394</v>
      </c>
      <c r="AK18" s="174"/>
      <c r="AL18" s="172">
        <f t="shared" ca="1" si="18"/>
        <v>2.3963133640552994</v>
      </c>
      <c r="AM18" s="174"/>
      <c r="AN18" s="177">
        <f ca="1">[1]Dimensionnement!$C$28-[1]Dilatation!$D$45+T18</f>
        <v>885.8036866359447</v>
      </c>
      <c r="AO18" s="178"/>
      <c r="AP18" s="177">
        <f ca="1">AN18-[1]Dimensionnement!$Q$34</f>
        <v>845.8036866359447</v>
      </c>
      <c r="AQ18" s="178"/>
      <c r="AR18" s="172">
        <f t="shared" ca="1" si="19"/>
        <v>320000</v>
      </c>
      <c r="AS18" s="174"/>
      <c r="AT18" s="172">
        <f ca="1">-1/($AJ$6*AR18)*(($A$3/2*$AJ$5^3)/48-($A$3/2*[1]Resultats!$E$38^3)/192+($A$3/2)*([1]Resultats!$E$38^2/24-$AJ$5^2/8)*$AJ$5/2)</f>
        <v>0.18485565185546873</v>
      </c>
      <c r="AU18" s="174"/>
      <c r="AV18" s="167"/>
      <c r="AW18" s="168"/>
      <c r="AX18" s="168"/>
      <c r="AY18" s="168"/>
      <c r="AZ18" s="168"/>
      <c r="BA18" s="168"/>
      <c r="BB18" s="168"/>
      <c r="BC18" s="168"/>
      <c r="BD18" s="168"/>
      <c r="BE18" s="168"/>
      <c r="BF18" s="168"/>
      <c r="BG18" s="168"/>
      <c r="BH18" s="168"/>
      <c r="BI18" s="168"/>
    </row>
    <row r="19" spans="1:61" x14ac:dyDescent="0.25">
      <c r="A19" s="169" t="str">
        <f t="shared" ca="1" si="0"/>
        <v>180062</v>
      </c>
      <c r="B19" s="170">
        <f t="shared" ca="1" si="1"/>
        <v>60</v>
      </c>
      <c r="C19" s="170">
        <f t="shared" ca="1" si="2"/>
        <v>25.5</v>
      </c>
      <c r="D19" s="170">
        <f t="shared" ca="1" si="3"/>
        <v>3</v>
      </c>
      <c r="E19" s="170">
        <f t="shared" ca="1" si="4"/>
        <v>1.65</v>
      </c>
      <c r="F19" s="171">
        <f t="shared" ca="1" si="5"/>
        <v>1.2370000000000001</v>
      </c>
      <c r="G19" s="171"/>
      <c r="H19" s="171">
        <f t="shared" ca="1" si="6"/>
        <v>11784</v>
      </c>
      <c r="I19" s="171"/>
      <c r="J19" s="171"/>
      <c r="K19" s="172">
        <f t="shared" ca="1" si="7"/>
        <v>6</v>
      </c>
      <c r="L19" s="173"/>
      <c r="M19" s="174"/>
      <c r="N19" s="172">
        <f t="shared" ca="1" si="8"/>
        <v>68.94942294636796</v>
      </c>
      <c r="O19" s="173"/>
      <c r="P19" s="174"/>
      <c r="Q19" s="172">
        <f t="shared" ca="1" si="9"/>
        <v>18.512334521384929</v>
      </c>
      <c r="R19" s="173"/>
      <c r="S19" s="173"/>
      <c r="T19" s="172">
        <f t="shared" ca="1" si="10"/>
        <v>37.024669042769858</v>
      </c>
      <c r="U19" s="174"/>
      <c r="V19" s="172">
        <f t="shared" ca="1" si="11"/>
        <v>327.34199999999998</v>
      </c>
      <c r="W19" s="173"/>
      <c r="X19" s="173"/>
      <c r="Y19" s="174"/>
      <c r="Z19" s="175">
        <f t="shared" ca="1" si="12"/>
        <v>-6.4422924134419565E-3</v>
      </c>
      <c r="AA19" s="176"/>
      <c r="AB19" s="175">
        <f t="shared" ca="1" si="13"/>
        <v>1.2884584826883913E-2</v>
      </c>
      <c r="AC19" s="176"/>
      <c r="AD19" s="172">
        <f t="shared" ca="1" si="14"/>
        <v>29.5</v>
      </c>
      <c r="AE19" s="174"/>
      <c r="AF19" s="172">
        <f t="shared" ca="1" si="15"/>
        <v>425586.54119318177</v>
      </c>
      <c r="AG19" s="174"/>
      <c r="AH19" s="172">
        <f t="shared" ca="1" si="16"/>
        <v>94.25</v>
      </c>
      <c r="AI19" s="174"/>
      <c r="AJ19" s="172">
        <f t="shared" ca="1" si="17"/>
        <v>0.15689879803262721</v>
      </c>
      <c r="AK19" s="174"/>
      <c r="AL19" s="172">
        <f t="shared" ca="1" si="18"/>
        <v>2.274411631590858</v>
      </c>
      <c r="AM19" s="174"/>
      <c r="AN19" s="177">
        <f ca="1">[1]Dimensionnement!$C$28-[1]Dilatation!$D$45+T19</f>
        <v>817.0246690427698</v>
      </c>
      <c r="AO19" s="178"/>
      <c r="AP19" s="177">
        <f ca="1">AN19-[1]Dimensionnement!$Q$34</f>
        <v>777.0246690427698</v>
      </c>
      <c r="AQ19" s="178"/>
      <c r="AR19" s="172">
        <f t="shared" ca="1" si="19"/>
        <v>320000</v>
      </c>
      <c r="AS19" s="174"/>
      <c r="AT19" s="172">
        <f ca="1">-1/($AJ$6*AR19)*(($A$3/2*$AJ$5^3)/48-($A$3/2*[1]Resultats!$E$38^3)/192+($A$3/2)*([1]Resultats!$E$38^2/24-$AJ$5^2/8)*$AJ$5/2)</f>
        <v>0.18485565185546873</v>
      </c>
      <c r="AU19" s="174"/>
      <c r="AV19" s="167"/>
      <c r="AW19" s="168"/>
      <c r="AX19" s="168"/>
      <c r="AY19" s="168"/>
      <c r="AZ19" s="168"/>
      <c r="BA19" s="168"/>
      <c r="BB19" s="168"/>
      <c r="BC19" s="168"/>
      <c r="BD19" s="168"/>
      <c r="BE19" s="168"/>
      <c r="BF19" s="168"/>
      <c r="BG19" s="168"/>
      <c r="BH19" s="168"/>
      <c r="BI19" s="168"/>
    </row>
    <row r="20" spans="1:61" x14ac:dyDescent="0.25">
      <c r="A20" s="169" t="str">
        <f t="shared" ca="1" si="0"/>
        <v>180061</v>
      </c>
      <c r="B20" s="170">
        <f t="shared" ca="1" si="1"/>
        <v>60</v>
      </c>
      <c r="C20" s="170">
        <f t="shared" ca="1" si="2"/>
        <v>25.5</v>
      </c>
      <c r="D20" s="170">
        <f t="shared" ca="1" si="3"/>
        <v>2.5</v>
      </c>
      <c r="E20" s="170">
        <f t="shared" ca="1" si="4"/>
        <v>1.9</v>
      </c>
      <c r="F20" s="171">
        <f t="shared" ca="1" si="5"/>
        <v>1.425</v>
      </c>
      <c r="G20" s="171"/>
      <c r="H20" s="171">
        <f t="shared" ca="1" si="6"/>
        <v>8175</v>
      </c>
      <c r="I20" s="171"/>
      <c r="J20" s="171"/>
      <c r="K20" s="172">
        <f t="shared" ca="1" si="7"/>
        <v>8</v>
      </c>
      <c r="L20" s="173"/>
      <c r="M20" s="174"/>
      <c r="N20" s="172">
        <f t="shared" ca="1" si="8"/>
        <v>74.541284403669721</v>
      </c>
      <c r="O20" s="173"/>
      <c r="P20" s="174"/>
      <c r="Q20" s="172">
        <f t="shared" ca="1" si="9"/>
        <v>20.483715596330274</v>
      </c>
      <c r="R20" s="173"/>
      <c r="S20" s="173"/>
      <c r="T20" s="172">
        <f t="shared" ca="1" si="10"/>
        <v>40.967431192660548</v>
      </c>
      <c r="U20" s="174"/>
      <c r="V20" s="172">
        <f t="shared" ca="1" si="11"/>
        <v>363.72</v>
      </c>
      <c r="W20" s="173"/>
      <c r="X20" s="173"/>
      <c r="Y20" s="174"/>
      <c r="Z20" s="175">
        <f t="shared" ca="1" si="12"/>
        <v>-7.1283330275229359E-3</v>
      </c>
      <c r="AA20" s="176"/>
      <c r="AB20" s="175">
        <f t="shared" ca="1" si="13"/>
        <v>1.4256666055045872E-2</v>
      </c>
      <c r="AC20" s="176"/>
      <c r="AD20" s="172">
        <f t="shared" ca="1" si="14"/>
        <v>29.5</v>
      </c>
      <c r="AE20" s="174"/>
      <c r="AF20" s="172">
        <f t="shared" ca="1" si="15"/>
        <v>425586.54119318177</v>
      </c>
      <c r="AG20" s="174"/>
      <c r="AH20" s="172">
        <f t="shared" ca="1" si="16"/>
        <v>94.25</v>
      </c>
      <c r="AI20" s="174"/>
      <c r="AJ20" s="172">
        <f t="shared" ca="1" si="17"/>
        <v>0.15689879803262721</v>
      </c>
      <c r="AK20" s="174"/>
      <c r="AL20" s="172">
        <f t="shared" ca="1" si="18"/>
        <v>2.8325688073394493</v>
      </c>
      <c r="AM20" s="174"/>
      <c r="AN20" s="177">
        <f ca="1">[1]Dimensionnement!$C$28-[1]Dilatation!$D$45+T20</f>
        <v>820.96743119266057</v>
      </c>
      <c r="AO20" s="178"/>
      <c r="AP20" s="177">
        <f ca="1">AN20-[1]Dimensionnement!$Q$34</f>
        <v>780.96743119266057</v>
      </c>
      <c r="AQ20" s="178"/>
      <c r="AR20" s="172">
        <f t="shared" ca="1" si="19"/>
        <v>320000</v>
      </c>
      <c r="AS20" s="174"/>
      <c r="AT20" s="172">
        <f ca="1">-1/($AJ$6*AR20)*(($A$3/2*$AJ$5^3)/48-($A$3/2*[1]Resultats!$E$38^3)/192+($A$3/2)*([1]Resultats!$E$38^2/24-$AJ$5^2/8)*$AJ$5/2)</f>
        <v>0.18485565185546873</v>
      </c>
      <c r="AU20" s="174"/>
      <c r="AV20" s="167"/>
      <c r="AW20" s="168"/>
      <c r="AX20" s="168"/>
      <c r="AY20" s="168"/>
      <c r="AZ20" s="168"/>
      <c r="BA20" s="168"/>
      <c r="BB20" s="168"/>
      <c r="BC20" s="168"/>
      <c r="BD20" s="168"/>
      <c r="BE20" s="168"/>
      <c r="BF20" s="168"/>
      <c r="BG20" s="168"/>
      <c r="BH20" s="168"/>
      <c r="BI20" s="168"/>
    </row>
    <row r="21" spans="1:61" x14ac:dyDescent="0.25">
      <c r="A21" s="169" t="str">
        <f t="shared" ca="1" si="0"/>
        <v>180073</v>
      </c>
      <c r="B21" s="170">
        <f t="shared" ca="1" si="1"/>
        <v>70</v>
      </c>
      <c r="C21" s="170">
        <f t="shared" ca="1" si="2"/>
        <v>25.5</v>
      </c>
      <c r="D21" s="170">
        <f t="shared" ca="1" si="3"/>
        <v>2</v>
      </c>
      <c r="E21" s="170">
        <f t="shared" ca="1" si="4"/>
        <v>2.5</v>
      </c>
      <c r="F21" s="171">
        <f t="shared" ca="1" si="5"/>
        <v>1.875</v>
      </c>
      <c r="G21" s="171"/>
      <c r="H21" s="171">
        <f t="shared" ca="1" si="6"/>
        <v>4437</v>
      </c>
      <c r="I21" s="171"/>
      <c r="J21" s="171"/>
      <c r="K21" s="172">
        <f t="shared" ca="1" si="7"/>
        <v>15</v>
      </c>
      <c r="L21" s="173"/>
      <c r="M21" s="174"/>
      <c r="N21" s="172">
        <f t="shared" ca="1" si="8"/>
        <v>73.247689880549927</v>
      </c>
      <c r="O21" s="173"/>
      <c r="P21" s="174"/>
      <c r="Q21" s="172">
        <f t="shared" ca="1" si="9"/>
        <v>30.66880775298625</v>
      </c>
      <c r="R21" s="173"/>
      <c r="S21" s="173"/>
      <c r="T21" s="172">
        <f t="shared" ca="1" si="10"/>
        <v>61.337615505972501</v>
      </c>
      <c r="U21" s="174"/>
      <c r="V21" s="172">
        <f t="shared" ca="1" si="11"/>
        <v>786.0150000000001</v>
      </c>
      <c r="W21" s="173"/>
      <c r="X21" s="173"/>
      <c r="Y21" s="174"/>
      <c r="Z21" s="175">
        <f t="shared" ca="1" si="12"/>
        <v>-1.0672745098039216E-2</v>
      </c>
      <c r="AA21" s="176"/>
      <c r="AB21" s="175">
        <f t="shared" ca="1" si="13"/>
        <v>2.1345490196078433E-2</v>
      </c>
      <c r="AC21" s="176"/>
      <c r="AD21" s="172">
        <f t="shared" ca="1" si="14"/>
        <v>29.5</v>
      </c>
      <c r="AE21" s="174"/>
      <c r="AF21" s="172">
        <f t="shared" ca="1" si="15"/>
        <v>425586.54119318177</v>
      </c>
      <c r="AG21" s="174"/>
      <c r="AH21" s="172">
        <f t="shared" ca="1" si="16"/>
        <v>94.25</v>
      </c>
      <c r="AI21" s="174"/>
      <c r="AJ21" s="172">
        <f t="shared" ca="1" si="17"/>
        <v>0.15689879803262721</v>
      </c>
      <c r="AK21" s="174"/>
      <c r="AL21" s="172">
        <f t="shared" ca="1" si="18"/>
        <v>3.6623844940274961</v>
      </c>
      <c r="AM21" s="174"/>
      <c r="AN21" s="177">
        <f ca="1">[1]Dimensionnement!$C$28-[1]Dilatation!$D$45+T21</f>
        <v>841.33761550597251</v>
      </c>
      <c r="AO21" s="178"/>
      <c r="AP21" s="177">
        <f ca="1">AN21-[1]Dimensionnement!$Q$34</f>
        <v>801.33761550597251</v>
      </c>
      <c r="AQ21" s="178"/>
      <c r="AR21" s="172">
        <f t="shared" ca="1" si="19"/>
        <v>320000</v>
      </c>
      <c r="AS21" s="174"/>
      <c r="AT21" s="172">
        <f ca="1">-1/($AJ$6*AR21)*(($A$3/2*$AJ$5^3)/48-($A$3/2*[1]Resultats!$E$38^3)/192+($A$3/2)*([1]Resultats!$E$38^2/24-$AJ$5^2/8)*$AJ$5/2)</f>
        <v>0.18485565185546873</v>
      </c>
      <c r="AU21" s="174"/>
      <c r="AV21" s="167"/>
      <c r="AW21" s="168"/>
      <c r="AX21" s="168"/>
      <c r="AY21" s="168"/>
      <c r="AZ21" s="168"/>
      <c r="BA21" s="168"/>
      <c r="BB21" s="168"/>
      <c r="BC21" s="168"/>
      <c r="BD21" s="168"/>
      <c r="BE21" s="168"/>
      <c r="BF21" s="168"/>
      <c r="BG21" s="168"/>
      <c r="BH21" s="168"/>
      <c r="BI21" s="168"/>
    </row>
    <row r="22" spans="1:61" x14ac:dyDescent="0.25">
      <c r="A22" s="169" t="str">
        <f t="shared" ca="1" si="0"/>
        <v>180057</v>
      </c>
      <c r="B22" s="170">
        <f t="shared" ca="1" si="1"/>
        <v>56</v>
      </c>
      <c r="C22" s="170">
        <f t="shared" ca="1" si="2"/>
        <v>28.5</v>
      </c>
      <c r="D22" s="170">
        <f t="shared" ca="1" si="3"/>
        <v>3</v>
      </c>
      <c r="E22" s="170">
        <f t="shared" ca="1" si="4"/>
        <v>1.3</v>
      </c>
      <c r="F22" s="171">
        <f t="shared" ca="1" si="5"/>
        <v>0.97499999999999998</v>
      </c>
      <c r="G22" s="171"/>
      <c r="H22" s="171">
        <f t="shared" ca="1" si="6"/>
        <v>11388</v>
      </c>
      <c r="I22" s="171"/>
      <c r="J22" s="171"/>
      <c r="K22" s="172">
        <f t="shared" ca="1" si="7"/>
        <v>6</v>
      </c>
      <c r="L22" s="173"/>
      <c r="M22" s="174"/>
      <c r="N22" s="172">
        <f t="shared" ca="1" si="8"/>
        <v>71.347031963470315</v>
      </c>
      <c r="O22" s="173"/>
      <c r="P22" s="174"/>
      <c r="Q22" s="172">
        <f t="shared" ca="1" si="9"/>
        <v>18.372488584474887</v>
      </c>
      <c r="R22" s="173"/>
      <c r="S22" s="173"/>
      <c r="T22" s="172">
        <f t="shared" ca="1" si="10"/>
        <v>36.744977168949774</v>
      </c>
      <c r="U22" s="174"/>
      <c r="V22" s="172">
        <f t="shared" ca="1" si="11"/>
        <v>257.87400000000002</v>
      </c>
      <c r="W22" s="173"/>
      <c r="X22" s="173"/>
      <c r="Y22" s="174"/>
      <c r="Z22" s="175">
        <f t="shared" ca="1" si="12"/>
        <v>-6.3936260273972619E-3</v>
      </c>
      <c r="AA22" s="176"/>
      <c r="AB22" s="175">
        <f t="shared" ca="1" si="13"/>
        <v>1.2787252054794524E-2</v>
      </c>
      <c r="AC22" s="176"/>
      <c r="AD22" s="172">
        <f t="shared" ca="1" si="14"/>
        <v>32.5</v>
      </c>
      <c r="AE22" s="174"/>
      <c r="AF22" s="172">
        <f t="shared" ca="1" si="15"/>
        <v>419166.37073863635</v>
      </c>
      <c r="AG22" s="174"/>
      <c r="AH22" s="172">
        <f t="shared" ca="1" si="16"/>
        <v>92.75</v>
      </c>
      <c r="AI22" s="174"/>
      <c r="AJ22" s="172">
        <f t="shared" ca="1" si="17"/>
        <v>0.15839818196347555</v>
      </c>
      <c r="AK22" s="174"/>
      <c r="AL22" s="172">
        <f t="shared" ca="1" si="18"/>
        <v>1.8550228310502284</v>
      </c>
      <c r="AM22" s="174"/>
      <c r="AN22" s="177">
        <f ca="1">[1]Dimensionnement!$C$28-[1]Dilatation!$D$45+T22</f>
        <v>816.74497716894973</v>
      </c>
      <c r="AO22" s="178"/>
      <c r="AP22" s="177">
        <f ca="1">AN22-[1]Dimensionnement!$Q$34</f>
        <v>776.74497716894973</v>
      </c>
      <c r="AQ22" s="178"/>
      <c r="AR22" s="172">
        <f t="shared" ca="1" si="19"/>
        <v>320000</v>
      </c>
      <c r="AS22" s="174"/>
      <c r="AT22" s="172">
        <f ca="1">-1/($AJ$6*AR22)*(($A$3/2*$AJ$5^3)/48-($A$3/2*[1]Resultats!$E$38^3)/192+($A$3/2)*([1]Resultats!$E$38^2/24-$AJ$5^2/8)*$AJ$5/2)</f>
        <v>0.18485565185546873</v>
      </c>
      <c r="AU22" s="174"/>
      <c r="AV22" s="167"/>
      <c r="AW22" s="168"/>
      <c r="AX22" s="168"/>
      <c r="AY22" s="168"/>
      <c r="AZ22" s="168"/>
      <c r="BA22" s="168"/>
      <c r="BB22" s="168"/>
      <c r="BC22" s="168"/>
      <c r="BD22" s="168"/>
      <c r="BE22" s="168"/>
      <c r="BF22" s="168"/>
      <c r="BG22" s="168"/>
      <c r="BH22" s="168"/>
      <c r="BI22" s="168"/>
    </row>
    <row r="23" spans="1:61" x14ac:dyDescent="0.25">
      <c r="A23" s="169" t="str">
        <f t="shared" ca="1" si="0"/>
        <v>180056</v>
      </c>
      <c r="B23" s="170">
        <f t="shared" ca="1" si="1"/>
        <v>56</v>
      </c>
      <c r="C23" s="170">
        <f t="shared" ca="1" si="2"/>
        <v>28.5</v>
      </c>
      <c r="D23" s="170">
        <f t="shared" ca="1" si="3"/>
        <v>2.5</v>
      </c>
      <c r="E23" s="170">
        <f t="shared" ca="1" si="4"/>
        <v>1.7</v>
      </c>
      <c r="F23" s="171">
        <f t="shared" ca="1" si="5"/>
        <v>1.2749999999999999</v>
      </c>
      <c r="G23" s="171"/>
      <c r="H23" s="171">
        <f t="shared" ca="1" si="6"/>
        <v>8978</v>
      </c>
      <c r="I23" s="171"/>
      <c r="J23" s="171"/>
      <c r="K23" s="172">
        <f t="shared" ca="1" si="7"/>
        <v>8</v>
      </c>
      <c r="L23" s="173"/>
      <c r="M23" s="174"/>
      <c r="N23" s="172">
        <f t="shared" ca="1" si="8"/>
        <v>67.874248162174197</v>
      </c>
      <c r="O23" s="173"/>
      <c r="P23" s="174"/>
      <c r="Q23" s="172">
        <f t="shared" ca="1" si="9"/>
        <v>20.54613778124304</v>
      </c>
      <c r="R23" s="173"/>
      <c r="S23" s="173"/>
      <c r="T23" s="172">
        <f t="shared" ca="1" si="10"/>
        <v>41.09227556248608</v>
      </c>
      <c r="U23" s="174"/>
      <c r="V23" s="172">
        <f t="shared" ca="1" si="11"/>
        <v>286.52800000000002</v>
      </c>
      <c r="W23" s="173"/>
      <c r="X23" s="173"/>
      <c r="Y23" s="174"/>
      <c r="Z23" s="175">
        <f t="shared" ca="1" si="12"/>
        <v>-7.1500559478725788E-3</v>
      </c>
      <c r="AA23" s="176"/>
      <c r="AB23" s="175">
        <f t="shared" ca="1" si="13"/>
        <v>1.4300111895745158E-2</v>
      </c>
      <c r="AC23" s="176"/>
      <c r="AD23" s="172">
        <f t="shared" ca="1" si="14"/>
        <v>32.5</v>
      </c>
      <c r="AE23" s="174"/>
      <c r="AF23" s="172">
        <f t="shared" ca="1" si="15"/>
        <v>419166.37073863635</v>
      </c>
      <c r="AG23" s="174"/>
      <c r="AH23" s="172">
        <f t="shared" ca="1" si="16"/>
        <v>92.75</v>
      </c>
      <c r="AI23" s="174"/>
      <c r="AJ23" s="172">
        <f t="shared" ca="1" si="17"/>
        <v>0.15839818196347555</v>
      </c>
      <c r="AK23" s="174"/>
      <c r="AL23" s="172">
        <f t="shared" ca="1" si="18"/>
        <v>2.3077244375139228</v>
      </c>
      <c r="AM23" s="174"/>
      <c r="AN23" s="177">
        <f ca="1">[1]Dimensionnement!$C$28-[1]Dilatation!$D$45+T23</f>
        <v>821.09227556248607</v>
      </c>
      <c r="AO23" s="178"/>
      <c r="AP23" s="177">
        <f ca="1">AN23-[1]Dimensionnement!$Q$34</f>
        <v>781.09227556248607</v>
      </c>
      <c r="AQ23" s="178"/>
      <c r="AR23" s="172">
        <f t="shared" ca="1" si="19"/>
        <v>320000</v>
      </c>
      <c r="AS23" s="174"/>
      <c r="AT23" s="172">
        <f ca="1">-1/($AJ$6*AR23)*(($A$3/2*$AJ$5^3)/48-($A$3/2*[1]Resultats!$E$38^3)/192+($A$3/2)*([1]Resultats!$E$38^2/24-$AJ$5^2/8)*$AJ$5/2)</f>
        <v>0.18485565185546873</v>
      </c>
      <c r="AU23" s="174"/>
      <c r="AV23" s="167"/>
      <c r="AW23" s="168"/>
      <c r="AX23" s="168"/>
      <c r="AY23" s="168"/>
      <c r="AZ23" s="168"/>
      <c r="BA23" s="168"/>
      <c r="BB23" s="168"/>
      <c r="BC23" s="168"/>
      <c r="BD23" s="168"/>
      <c r="BE23" s="168"/>
      <c r="BF23" s="168"/>
      <c r="BG23" s="168"/>
      <c r="BH23" s="168"/>
      <c r="BI23" s="168"/>
    </row>
    <row r="24" spans="1:61" x14ac:dyDescent="0.25">
      <c r="A24" s="169" t="str">
        <f t="shared" ca="1" si="0"/>
        <v>180055</v>
      </c>
      <c r="B24" s="170">
        <f t="shared" ca="1" si="1"/>
        <v>56</v>
      </c>
      <c r="C24" s="170">
        <f t="shared" ca="1" si="2"/>
        <v>28.5</v>
      </c>
      <c r="D24" s="170">
        <f t="shared" ca="1" si="3"/>
        <v>2</v>
      </c>
      <c r="E24" s="170">
        <f t="shared" ca="1" si="4"/>
        <v>1.6</v>
      </c>
      <c r="F24" s="171">
        <f t="shared" ca="1" si="5"/>
        <v>1.2</v>
      </c>
      <c r="G24" s="171"/>
      <c r="H24" s="171">
        <f t="shared" ca="1" si="6"/>
        <v>4438</v>
      </c>
      <c r="I24" s="171"/>
      <c r="J24" s="171"/>
      <c r="K24" s="172">
        <f t="shared" ca="1" si="7"/>
        <v>15</v>
      </c>
      <c r="L24" s="173"/>
      <c r="M24" s="174"/>
      <c r="N24" s="172">
        <f t="shared" ca="1" si="8"/>
        <v>73.231185218566921</v>
      </c>
      <c r="O24" s="173"/>
      <c r="P24" s="174"/>
      <c r="Q24" s="172">
        <f t="shared" ca="1" si="9"/>
        <v>30.42830103650293</v>
      </c>
      <c r="R24" s="173"/>
      <c r="S24" s="173"/>
      <c r="T24" s="172">
        <f t="shared" ca="1" si="10"/>
        <v>60.85660207300586</v>
      </c>
      <c r="U24" s="174"/>
      <c r="V24" s="172">
        <f t="shared" ca="1" si="11"/>
        <v>429.79499999999996</v>
      </c>
      <c r="W24" s="173"/>
      <c r="X24" s="173"/>
      <c r="Y24" s="174"/>
      <c r="Z24" s="175">
        <f t="shared" ca="1" si="12"/>
        <v>-1.058904876070302E-2</v>
      </c>
      <c r="AA24" s="176"/>
      <c r="AB24" s="175">
        <f t="shared" ca="1" si="13"/>
        <v>2.117809752140604E-2</v>
      </c>
      <c r="AC24" s="176"/>
      <c r="AD24" s="172">
        <f t="shared" ca="1" si="14"/>
        <v>32.5</v>
      </c>
      <c r="AE24" s="174"/>
      <c r="AF24" s="172">
        <f t="shared" ca="1" si="15"/>
        <v>419166.37073863635</v>
      </c>
      <c r="AG24" s="174"/>
      <c r="AH24" s="172">
        <f t="shared" ca="1" si="16"/>
        <v>92.75</v>
      </c>
      <c r="AI24" s="174"/>
      <c r="AJ24" s="172">
        <f t="shared" ca="1" si="17"/>
        <v>0.15839818196347555</v>
      </c>
      <c r="AK24" s="174"/>
      <c r="AL24" s="172">
        <f t="shared" ca="1" si="18"/>
        <v>2.3433979269941414</v>
      </c>
      <c r="AM24" s="174"/>
      <c r="AN24" s="177">
        <f ca="1">[1]Dimensionnement!$C$28-[1]Dilatation!$D$45+T24</f>
        <v>840.85660207300589</v>
      </c>
      <c r="AO24" s="178"/>
      <c r="AP24" s="177">
        <f ca="1">AN24-[1]Dimensionnement!$Q$34</f>
        <v>800.85660207300589</v>
      </c>
      <c r="AQ24" s="178"/>
      <c r="AR24" s="172">
        <f t="shared" ca="1" si="19"/>
        <v>320000</v>
      </c>
      <c r="AS24" s="174"/>
      <c r="AT24" s="172">
        <f ca="1">-1/($AJ$6*AR24)*(($A$3/2*$AJ$5^3)/48-($A$3/2*[1]Resultats!$E$38^3)/192+($A$3/2)*([1]Resultats!$E$38^2/24-$AJ$5^2/8)*$AJ$5/2)</f>
        <v>0.18485565185546873</v>
      </c>
      <c r="AU24" s="174"/>
      <c r="AV24" s="167"/>
      <c r="AW24" s="168"/>
      <c r="AX24" s="168"/>
      <c r="AY24" s="168"/>
      <c r="AZ24" s="168"/>
      <c r="BA24" s="168"/>
      <c r="BB24" s="168"/>
      <c r="BC24" s="168"/>
      <c r="BD24" s="168"/>
      <c r="BE24" s="168"/>
      <c r="BF24" s="168"/>
      <c r="BG24" s="168"/>
      <c r="BH24" s="168"/>
      <c r="BI24" s="168"/>
    </row>
    <row r="25" spans="1:61" x14ac:dyDescent="0.25">
      <c r="A25" s="169" t="str">
        <f t="shared" ca="1" si="0"/>
        <v>180054</v>
      </c>
      <c r="B25" s="170">
        <f t="shared" ca="1" si="1"/>
        <v>56</v>
      </c>
      <c r="C25" s="170">
        <f t="shared" ca="1" si="2"/>
        <v>28.5</v>
      </c>
      <c r="D25" s="170">
        <f t="shared" ca="1" si="3"/>
        <v>1.5</v>
      </c>
      <c r="E25" s="170">
        <f t="shared" ca="1" si="4"/>
        <v>1.95</v>
      </c>
      <c r="F25" s="171">
        <f t="shared" ca="1" si="5"/>
        <v>1.462</v>
      </c>
      <c r="G25" s="171"/>
      <c r="H25" s="171">
        <f t="shared" ca="1" si="6"/>
        <v>2622</v>
      </c>
      <c r="I25" s="171"/>
      <c r="J25" s="171"/>
      <c r="K25" s="172">
        <f t="shared" ca="1" si="7"/>
        <v>25</v>
      </c>
      <c r="L25" s="173"/>
      <c r="M25" s="174"/>
      <c r="N25" s="172">
        <f t="shared" ca="1" si="8"/>
        <v>74.370709382151034</v>
      </c>
      <c r="O25" s="173"/>
      <c r="P25" s="174"/>
      <c r="Q25" s="172">
        <f t="shared" ca="1" si="9"/>
        <v>37.999771167048053</v>
      </c>
      <c r="R25" s="173"/>
      <c r="S25" s="173"/>
      <c r="T25" s="172">
        <f t="shared" ca="1" si="10"/>
        <v>75.999542334096105</v>
      </c>
      <c r="U25" s="174"/>
      <c r="V25" s="172">
        <f t="shared" ca="1" si="11"/>
        <v>537.22500000000002</v>
      </c>
      <c r="W25" s="173"/>
      <c r="X25" s="173"/>
      <c r="Y25" s="174"/>
      <c r="Z25" s="175">
        <f t="shared" ca="1" si="12"/>
        <v>-1.3223920366132723E-2</v>
      </c>
      <c r="AA25" s="176"/>
      <c r="AB25" s="175">
        <f t="shared" ca="1" si="13"/>
        <v>2.6447840732265446E-2</v>
      </c>
      <c r="AC25" s="176"/>
      <c r="AD25" s="172">
        <f t="shared" ca="1" si="14"/>
        <v>32.5</v>
      </c>
      <c r="AE25" s="174"/>
      <c r="AF25" s="172">
        <f t="shared" ca="1" si="15"/>
        <v>419166.37073863635</v>
      </c>
      <c r="AG25" s="174"/>
      <c r="AH25" s="172">
        <f t="shared" ca="1" si="16"/>
        <v>92.75</v>
      </c>
      <c r="AI25" s="174"/>
      <c r="AJ25" s="172">
        <f t="shared" ca="1" si="17"/>
        <v>0.15839818196347555</v>
      </c>
      <c r="AK25" s="174"/>
      <c r="AL25" s="172">
        <f t="shared" ca="1" si="18"/>
        <v>2.8994660564454615</v>
      </c>
      <c r="AM25" s="174"/>
      <c r="AN25" s="177">
        <f ca="1">[1]Dimensionnement!$C$28-[1]Dilatation!$D$45+T25</f>
        <v>855.99954233409608</v>
      </c>
      <c r="AO25" s="178"/>
      <c r="AP25" s="177">
        <f ca="1">AN25-[1]Dimensionnement!$Q$34</f>
        <v>815.99954233409608</v>
      </c>
      <c r="AQ25" s="178"/>
      <c r="AR25" s="172">
        <f t="shared" ca="1" si="19"/>
        <v>320000</v>
      </c>
      <c r="AS25" s="174"/>
      <c r="AT25" s="172">
        <f ca="1">-1/($AJ$6*AR25)*(($A$3/2*$AJ$5^3)/48-($A$3/2*[1]Resultats!$E$38^3)/192+($A$3/2)*([1]Resultats!$E$38^2/24-$AJ$5^2/8)*$AJ$5/2)</f>
        <v>0.18485565185546873</v>
      </c>
      <c r="AU25" s="174"/>
      <c r="AV25" s="167"/>
      <c r="AW25" s="168"/>
      <c r="AX25" s="168"/>
      <c r="AY25" s="168"/>
      <c r="AZ25" s="168"/>
      <c r="BA25" s="168"/>
      <c r="BB25" s="168"/>
      <c r="BC25" s="168"/>
      <c r="BD25" s="168"/>
      <c r="BE25" s="168"/>
      <c r="BF25" s="168"/>
      <c r="BG25" s="168"/>
      <c r="BH25" s="168"/>
      <c r="BI25" s="168"/>
    </row>
    <row r="26" spans="1:61" x14ac:dyDescent="0.25">
      <c r="A26" s="169" t="str">
        <f t="shared" ca="1" si="0"/>
        <v>180066</v>
      </c>
      <c r="B26" s="170">
        <f t="shared" ca="1" si="1"/>
        <v>60</v>
      </c>
      <c r="C26" s="170">
        <f t="shared" ca="1" si="2"/>
        <v>30.5</v>
      </c>
      <c r="D26" s="170">
        <f t="shared" ca="1" si="3"/>
        <v>3.5</v>
      </c>
      <c r="E26" s="170">
        <f t="shared" ca="1" si="4"/>
        <v>1.5</v>
      </c>
      <c r="F26" s="171">
        <f t="shared" ca="1" si="5"/>
        <v>1.125</v>
      </c>
      <c r="G26" s="171"/>
      <c r="H26" s="171">
        <f t="shared" ca="1" si="6"/>
        <v>18153</v>
      </c>
      <c r="I26" s="171"/>
      <c r="J26" s="171"/>
      <c r="K26" s="172">
        <f t="shared" ca="1" si="7"/>
        <v>4</v>
      </c>
      <c r="L26" s="173"/>
      <c r="M26" s="174"/>
      <c r="N26" s="172">
        <f t="shared" ca="1" si="8"/>
        <v>67.137663196165917</v>
      </c>
      <c r="O26" s="173"/>
      <c r="P26" s="174"/>
      <c r="Q26" s="172">
        <f t="shared" ca="1" si="9"/>
        <v>14.492935052057511</v>
      </c>
      <c r="R26" s="173"/>
      <c r="S26" s="173"/>
      <c r="T26" s="172">
        <f t="shared" ca="1" si="10"/>
        <v>28.985870104115023</v>
      </c>
      <c r="U26" s="174"/>
      <c r="V26" s="172">
        <f t="shared" ca="1" si="11"/>
        <v>230.43199999999999</v>
      </c>
      <c r="W26" s="173"/>
      <c r="X26" s="173"/>
      <c r="Y26" s="174"/>
      <c r="Z26" s="175">
        <f t="shared" ca="1" si="12"/>
        <v>-5.0435413981160145E-3</v>
      </c>
      <c r="AA26" s="176"/>
      <c r="AB26" s="175">
        <f t="shared" ca="1" si="13"/>
        <v>1.0087082796232029E-2</v>
      </c>
      <c r="AC26" s="176"/>
      <c r="AD26" s="172">
        <f t="shared" ca="1" si="14"/>
        <v>34.5</v>
      </c>
      <c r="AE26" s="174"/>
      <c r="AF26" s="172">
        <f t="shared" ca="1" si="15"/>
        <v>414541.08664772724</v>
      </c>
      <c r="AG26" s="174"/>
      <c r="AH26" s="172">
        <f t="shared" ca="1" si="16"/>
        <v>91.75</v>
      </c>
      <c r="AI26" s="174"/>
      <c r="AJ26" s="172">
        <f t="shared" ca="1" si="17"/>
        <v>0.15951270223210151</v>
      </c>
      <c r="AK26" s="174"/>
      <c r="AL26" s="172">
        <f t="shared" ca="1" si="18"/>
        <v>2.0141298958849778</v>
      </c>
      <c r="AM26" s="174"/>
      <c r="AN26" s="177">
        <f ca="1">[1]Dimensionnement!$C$28-[1]Dilatation!$D$45+T26</f>
        <v>808.98587010411507</v>
      </c>
      <c r="AO26" s="178"/>
      <c r="AP26" s="177">
        <f ca="1">AN26-[1]Dimensionnement!$Q$34</f>
        <v>768.98587010411507</v>
      </c>
      <c r="AQ26" s="178"/>
      <c r="AR26" s="172">
        <f t="shared" ca="1" si="19"/>
        <v>320000</v>
      </c>
      <c r="AS26" s="174"/>
      <c r="AT26" s="172">
        <f ca="1">-1/($AJ$6*AR26)*(($A$3/2*$AJ$5^3)/48-($A$3/2*[1]Resultats!$E$38^3)/192+($A$3/2)*([1]Resultats!$E$38^2/24-$AJ$5^2/8)*$AJ$5/2)</f>
        <v>0.18485565185546873</v>
      </c>
      <c r="AU26" s="174"/>
      <c r="AV26" s="167"/>
      <c r="AW26" s="168"/>
      <c r="AX26" s="168"/>
      <c r="AY26" s="168"/>
      <c r="AZ26" s="168"/>
      <c r="BA26" s="168"/>
      <c r="BB26" s="168"/>
      <c r="BC26" s="168"/>
      <c r="BD26" s="168"/>
      <c r="BE26" s="168"/>
      <c r="BF26" s="168"/>
      <c r="BG26" s="168"/>
      <c r="BH26" s="168"/>
      <c r="BI26" s="168"/>
    </row>
    <row r="27" spans="1:61" x14ac:dyDescent="0.25">
      <c r="A27" s="169" t="str">
        <f t="shared" ca="1" si="0"/>
        <v>180065</v>
      </c>
      <c r="B27" s="170">
        <f t="shared" ca="1" si="1"/>
        <v>60</v>
      </c>
      <c r="C27" s="170">
        <f t="shared" ca="1" si="2"/>
        <v>30.5</v>
      </c>
      <c r="D27" s="170">
        <f t="shared" ca="1" si="3"/>
        <v>3</v>
      </c>
      <c r="E27" s="170">
        <f t="shared" ca="1" si="4"/>
        <v>1.7</v>
      </c>
      <c r="F27" s="171">
        <f t="shared" ca="1" si="5"/>
        <v>1.2749999999999999</v>
      </c>
      <c r="G27" s="171"/>
      <c r="H27" s="171">
        <f t="shared" ca="1" si="6"/>
        <v>13226</v>
      </c>
      <c r="I27" s="171"/>
      <c r="J27" s="171"/>
      <c r="K27" s="172">
        <f t="shared" ca="1" si="7"/>
        <v>5</v>
      </c>
      <c r="L27" s="173"/>
      <c r="M27" s="174"/>
      <c r="N27" s="172">
        <f t="shared" ca="1" si="8"/>
        <v>73.718433388779687</v>
      </c>
      <c r="O27" s="173"/>
      <c r="P27" s="174"/>
      <c r="Q27" s="172">
        <f t="shared" ca="1" si="9"/>
        <v>15.446786632390745</v>
      </c>
      <c r="R27" s="173"/>
      <c r="S27" s="173"/>
      <c r="T27" s="172">
        <f t="shared" ca="1" si="10"/>
        <v>30.893573264781491</v>
      </c>
      <c r="U27" s="174"/>
      <c r="V27" s="172">
        <f t="shared" ca="1" si="11"/>
        <v>288.03999999999996</v>
      </c>
      <c r="W27" s="173"/>
      <c r="X27" s="173"/>
      <c r="Y27" s="174"/>
      <c r="Z27" s="175">
        <f t="shared" ca="1" si="12"/>
        <v>-5.3754817480719799E-3</v>
      </c>
      <c r="AA27" s="176"/>
      <c r="AB27" s="175">
        <f t="shared" ca="1" si="13"/>
        <v>1.075096349614396E-2</v>
      </c>
      <c r="AC27" s="176"/>
      <c r="AD27" s="172">
        <f t="shared" ca="1" si="14"/>
        <v>34.5</v>
      </c>
      <c r="AE27" s="174"/>
      <c r="AF27" s="172">
        <f t="shared" ca="1" si="15"/>
        <v>414541.08664772724</v>
      </c>
      <c r="AG27" s="174"/>
      <c r="AH27" s="172">
        <f t="shared" ca="1" si="16"/>
        <v>91.75</v>
      </c>
      <c r="AI27" s="174"/>
      <c r="AJ27" s="172">
        <f t="shared" ca="1" si="17"/>
        <v>0.15951270223210151</v>
      </c>
      <c r="AK27" s="174"/>
      <c r="AL27" s="172">
        <f t="shared" ca="1" si="18"/>
        <v>2.5064267352185094</v>
      </c>
      <c r="AM27" s="174"/>
      <c r="AN27" s="177">
        <f ca="1">[1]Dimensionnement!$C$28-[1]Dilatation!$D$45+T27</f>
        <v>810.89357326478148</v>
      </c>
      <c r="AO27" s="178"/>
      <c r="AP27" s="177">
        <f ca="1">AN27-[1]Dimensionnement!$Q$34</f>
        <v>770.89357326478148</v>
      </c>
      <c r="AQ27" s="178"/>
      <c r="AR27" s="172">
        <f t="shared" ca="1" si="19"/>
        <v>320000</v>
      </c>
      <c r="AS27" s="174"/>
      <c r="AT27" s="172">
        <f ca="1">-1/($AJ$6*AR27)*(($A$3/2*$AJ$5^3)/48-($A$3/2*[1]Resultats!$E$38^3)/192+($A$3/2)*([1]Resultats!$E$38^2/24-$AJ$5^2/8)*$AJ$5/2)</f>
        <v>0.18485565185546873</v>
      </c>
      <c r="AU27" s="174"/>
      <c r="AV27" s="167"/>
      <c r="AW27" s="168"/>
      <c r="AX27" s="168"/>
      <c r="AY27" s="168"/>
      <c r="AZ27" s="168"/>
      <c r="BA27" s="168"/>
      <c r="BB27" s="168"/>
      <c r="BC27" s="168"/>
      <c r="BD27" s="168"/>
      <c r="BE27" s="168"/>
      <c r="BF27" s="168"/>
      <c r="BG27" s="168"/>
      <c r="BH27" s="168"/>
      <c r="BI27" s="168"/>
    </row>
    <row r="28" spans="1:61" x14ac:dyDescent="0.25">
      <c r="A28" s="169" t="str">
        <f t="shared" ca="1" si="0"/>
        <v>180064</v>
      </c>
      <c r="B28" s="170">
        <f t="shared" ca="1" si="1"/>
        <v>60</v>
      </c>
      <c r="C28" s="170">
        <f t="shared" ca="1" si="2"/>
        <v>30.5</v>
      </c>
      <c r="D28" s="170">
        <f t="shared" ca="1" si="3"/>
        <v>2.75</v>
      </c>
      <c r="E28" s="170">
        <f t="shared" ca="1" si="4"/>
        <v>2</v>
      </c>
      <c r="F28" s="171">
        <f t="shared" ca="1" si="5"/>
        <v>1.5</v>
      </c>
      <c r="G28" s="171"/>
      <c r="H28" s="171">
        <f t="shared" ca="1" si="6"/>
        <v>12356</v>
      </c>
      <c r="I28" s="171"/>
      <c r="J28" s="171"/>
      <c r="K28" s="172">
        <f t="shared" ca="1" si="7"/>
        <v>6</v>
      </c>
      <c r="L28" s="173"/>
      <c r="M28" s="174"/>
      <c r="N28" s="172">
        <f t="shared" ca="1" si="8"/>
        <v>65.757526707672383</v>
      </c>
      <c r="O28" s="173"/>
      <c r="P28" s="174"/>
      <c r="Q28" s="172">
        <f t="shared" ca="1" si="9"/>
        <v>17.184849465846554</v>
      </c>
      <c r="R28" s="173"/>
      <c r="S28" s="173"/>
      <c r="T28" s="172">
        <f t="shared" ca="1" si="10"/>
        <v>34.369698931693108</v>
      </c>
      <c r="U28" s="174"/>
      <c r="V28" s="172">
        <f t="shared" ca="1" si="11"/>
        <v>271.584</v>
      </c>
      <c r="W28" s="173"/>
      <c r="X28" s="173"/>
      <c r="Y28" s="174"/>
      <c r="Z28" s="175">
        <f t="shared" ca="1" si="12"/>
        <v>-5.9803276141146009E-3</v>
      </c>
      <c r="AA28" s="176"/>
      <c r="AB28" s="175">
        <f t="shared" ca="1" si="13"/>
        <v>1.1960655228229202E-2</v>
      </c>
      <c r="AC28" s="176"/>
      <c r="AD28" s="172">
        <f t="shared" ca="1" si="14"/>
        <v>34.5</v>
      </c>
      <c r="AE28" s="174"/>
      <c r="AF28" s="172">
        <f t="shared" ca="1" si="15"/>
        <v>414541.08664772724</v>
      </c>
      <c r="AG28" s="174"/>
      <c r="AH28" s="172">
        <f t="shared" ca="1" si="16"/>
        <v>91.75</v>
      </c>
      <c r="AI28" s="174"/>
      <c r="AJ28" s="172">
        <f t="shared" ca="1" si="17"/>
        <v>0.15951270223210151</v>
      </c>
      <c r="AK28" s="174"/>
      <c r="AL28" s="172">
        <f t="shared" ca="1" si="18"/>
        <v>2.6303010683068955</v>
      </c>
      <c r="AM28" s="174"/>
      <c r="AN28" s="177">
        <f ca="1">[1]Dimensionnement!$C$28-[1]Dilatation!$D$45+T28</f>
        <v>814.36969893169316</v>
      </c>
      <c r="AO28" s="178"/>
      <c r="AP28" s="177">
        <f ca="1">AN28-[1]Dimensionnement!$Q$34</f>
        <v>774.36969893169316</v>
      </c>
      <c r="AQ28" s="178"/>
      <c r="AR28" s="172">
        <f t="shared" ca="1" si="19"/>
        <v>320000</v>
      </c>
      <c r="AS28" s="174"/>
      <c r="AT28" s="172">
        <f ca="1">-1/($AJ$6*AR28)*(($A$3/2*$AJ$5^3)/48-($A$3/2*[1]Resultats!$E$38^3)/192+($A$3/2)*([1]Resultats!$E$38^2/24-$AJ$5^2/8)*$AJ$5/2)</f>
        <v>0.18485565185546873</v>
      </c>
      <c r="AU28" s="174"/>
      <c r="AV28" s="167"/>
      <c r="AW28" s="168"/>
      <c r="AX28" s="168"/>
      <c r="AY28" s="168"/>
      <c r="AZ28" s="168"/>
      <c r="BA28" s="168"/>
      <c r="BB28" s="168"/>
      <c r="BC28" s="168"/>
      <c r="BD28" s="168"/>
      <c r="BE28" s="168"/>
      <c r="BF28" s="168"/>
      <c r="BG28" s="168"/>
      <c r="BH28" s="168"/>
      <c r="BI28" s="168"/>
    </row>
    <row r="29" spans="1:61" x14ac:dyDescent="0.25">
      <c r="A29" s="169" t="str">
        <f t="shared" ca="1" si="0"/>
        <v>180063</v>
      </c>
      <c r="B29" s="170">
        <f t="shared" ca="1" si="1"/>
        <v>60</v>
      </c>
      <c r="C29" s="170">
        <f t="shared" ca="1" si="2"/>
        <v>30.5</v>
      </c>
      <c r="D29" s="170">
        <f t="shared" ca="1" si="3"/>
        <v>2.5</v>
      </c>
      <c r="E29" s="170">
        <f t="shared" ca="1" si="4"/>
        <v>2</v>
      </c>
      <c r="F29" s="171">
        <f t="shared" ca="1" si="5"/>
        <v>1.5</v>
      </c>
      <c r="G29" s="171"/>
      <c r="H29" s="171">
        <f t="shared" ca="1" si="6"/>
        <v>9432</v>
      </c>
      <c r="I29" s="171"/>
      <c r="J29" s="171"/>
      <c r="K29" s="172">
        <f t="shared" ca="1" si="7"/>
        <v>7</v>
      </c>
      <c r="L29" s="173"/>
      <c r="M29" s="174"/>
      <c r="N29" s="172">
        <f t="shared" ca="1" si="8"/>
        <v>73.836786623046166</v>
      </c>
      <c r="O29" s="173"/>
      <c r="P29" s="174"/>
      <c r="Q29" s="172">
        <f t="shared" ca="1" si="9"/>
        <v>18.023264267539076</v>
      </c>
      <c r="R29" s="173"/>
      <c r="S29" s="173"/>
      <c r="T29" s="172">
        <f t="shared" ca="1" si="10"/>
        <v>36.046528535078153</v>
      </c>
      <c r="U29" s="174"/>
      <c r="V29" s="172">
        <f t="shared" ca="1" si="11"/>
        <v>288.04300000000001</v>
      </c>
      <c r="W29" s="173"/>
      <c r="X29" s="173"/>
      <c r="Y29" s="174"/>
      <c r="Z29" s="175">
        <f t="shared" ca="1" si="12"/>
        <v>-6.2720959651035996E-3</v>
      </c>
      <c r="AA29" s="176"/>
      <c r="AB29" s="175">
        <f t="shared" ca="1" si="13"/>
        <v>1.2544191930207199E-2</v>
      </c>
      <c r="AC29" s="176"/>
      <c r="AD29" s="172">
        <f t="shared" ca="1" si="14"/>
        <v>34.5</v>
      </c>
      <c r="AE29" s="174"/>
      <c r="AF29" s="172">
        <f t="shared" ca="1" si="15"/>
        <v>414541.08664772724</v>
      </c>
      <c r="AG29" s="174"/>
      <c r="AH29" s="172">
        <f t="shared" ca="1" si="16"/>
        <v>91.75</v>
      </c>
      <c r="AI29" s="174"/>
      <c r="AJ29" s="172">
        <f t="shared" ca="1" si="17"/>
        <v>0.15951270223210151</v>
      </c>
      <c r="AK29" s="174"/>
      <c r="AL29" s="172">
        <f t="shared" ca="1" si="18"/>
        <v>2.9534714649218468</v>
      </c>
      <c r="AM29" s="174"/>
      <c r="AN29" s="177">
        <f ca="1">[1]Dimensionnement!$C$28-[1]Dilatation!$D$45+T29</f>
        <v>816.0465285350781</v>
      </c>
      <c r="AO29" s="178"/>
      <c r="AP29" s="177">
        <f ca="1">AN29-[1]Dimensionnement!$Q$34</f>
        <v>776.0465285350781</v>
      </c>
      <c r="AQ29" s="178"/>
      <c r="AR29" s="172">
        <f t="shared" ca="1" si="19"/>
        <v>320000</v>
      </c>
      <c r="AS29" s="174"/>
      <c r="AT29" s="172">
        <f ca="1">-1/($AJ$6*AR29)*(($A$3/2*$AJ$5^3)/48-($A$3/2*[1]Resultats!$E$38^3)/192+($A$3/2)*([1]Resultats!$E$38^2/24-$AJ$5^2/8)*$AJ$5/2)</f>
        <v>0.18485565185546873</v>
      </c>
      <c r="AU29" s="174"/>
      <c r="AV29" s="167"/>
      <c r="AW29" s="168"/>
      <c r="AX29" s="168"/>
      <c r="AY29" s="168"/>
      <c r="AZ29" s="168"/>
      <c r="BA29" s="168"/>
      <c r="BB29" s="168"/>
      <c r="BC29" s="168"/>
      <c r="BD29" s="168"/>
      <c r="BE29" s="168"/>
      <c r="BF29" s="168"/>
      <c r="BG29" s="168"/>
      <c r="BH29" s="168"/>
      <c r="BI29" s="168"/>
    </row>
    <row r="30" spans="1:61" x14ac:dyDescent="0.25">
      <c r="A30" s="169" t="str">
        <f t="shared" ca="1" si="0"/>
        <v>180075</v>
      </c>
      <c r="B30" s="170">
        <f t="shared" ca="1" si="1"/>
        <v>70</v>
      </c>
      <c r="C30" s="170">
        <f t="shared" ca="1" si="2"/>
        <v>30.5</v>
      </c>
      <c r="D30" s="170">
        <f t="shared" ca="1" si="3"/>
        <v>3</v>
      </c>
      <c r="E30" s="170">
        <f t="shared" ca="1" si="4"/>
        <v>2.1</v>
      </c>
      <c r="F30" s="171">
        <f t="shared" ca="1" si="5"/>
        <v>1.575</v>
      </c>
      <c r="G30" s="171"/>
      <c r="H30" s="171">
        <f t="shared" ca="1" si="6"/>
        <v>11426</v>
      </c>
      <c r="I30" s="171"/>
      <c r="J30" s="171"/>
      <c r="K30" s="172">
        <f t="shared" ca="1" si="7"/>
        <v>6</v>
      </c>
      <c r="L30" s="173"/>
      <c r="M30" s="174"/>
      <c r="N30" s="172">
        <f t="shared" ca="1" si="8"/>
        <v>71.109749693681081</v>
      </c>
      <c r="O30" s="173"/>
      <c r="P30" s="174"/>
      <c r="Q30" s="172">
        <f t="shared" ca="1" si="9"/>
        <v>18.606695256432698</v>
      </c>
      <c r="R30" s="173"/>
      <c r="S30" s="173"/>
      <c r="T30" s="172">
        <f t="shared" ca="1" si="10"/>
        <v>37.213390512865395</v>
      </c>
      <c r="U30" s="174"/>
      <c r="V30" s="172">
        <f t="shared" ca="1" si="11"/>
        <v>440.53800000000001</v>
      </c>
      <c r="W30" s="173"/>
      <c r="X30" s="173"/>
      <c r="Y30" s="174"/>
      <c r="Z30" s="175">
        <f t="shared" ca="1" si="12"/>
        <v>-6.4751299492385788E-3</v>
      </c>
      <c r="AA30" s="176"/>
      <c r="AB30" s="175">
        <f t="shared" ca="1" si="13"/>
        <v>1.2950259898477158E-2</v>
      </c>
      <c r="AC30" s="176"/>
      <c r="AD30" s="172">
        <f t="shared" ca="1" si="14"/>
        <v>34.5</v>
      </c>
      <c r="AE30" s="174"/>
      <c r="AF30" s="172">
        <f t="shared" ca="1" si="15"/>
        <v>414541.08664772724</v>
      </c>
      <c r="AG30" s="174"/>
      <c r="AH30" s="172">
        <f t="shared" ca="1" si="16"/>
        <v>91.75</v>
      </c>
      <c r="AI30" s="174"/>
      <c r="AJ30" s="172">
        <f t="shared" ca="1" si="17"/>
        <v>0.15951270223210151</v>
      </c>
      <c r="AK30" s="174"/>
      <c r="AL30" s="172">
        <f t="shared" ca="1" si="18"/>
        <v>2.9866094871346056</v>
      </c>
      <c r="AM30" s="174"/>
      <c r="AN30" s="177">
        <f ca="1">[1]Dimensionnement!$C$28-[1]Dilatation!$D$45+T30</f>
        <v>817.21339051286543</v>
      </c>
      <c r="AO30" s="178"/>
      <c r="AP30" s="177">
        <f ca="1">AN30-[1]Dimensionnement!$Q$34</f>
        <v>777.21339051286543</v>
      </c>
      <c r="AQ30" s="178"/>
      <c r="AR30" s="172">
        <f t="shared" ca="1" si="19"/>
        <v>320000</v>
      </c>
      <c r="AS30" s="174"/>
      <c r="AT30" s="172">
        <f ca="1">-1/($AJ$6*AR30)*(($A$3/2*$AJ$5^3)/48-($A$3/2*[1]Resultats!$E$38^3)/192+($A$3/2)*([1]Resultats!$E$38^2/24-$AJ$5^2/8)*$AJ$5/2)</f>
        <v>0.18485565185546873</v>
      </c>
      <c r="AU30" s="174"/>
      <c r="AV30" s="167"/>
      <c r="AW30" s="168"/>
      <c r="AX30" s="168"/>
      <c r="AY30" s="168"/>
      <c r="AZ30" s="168"/>
      <c r="BA30" s="168"/>
      <c r="BB30" s="168"/>
      <c r="BC30" s="168"/>
      <c r="BD30" s="168"/>
      <c r="BE30" s="168"/>
      <c r="BF30" s="168"/>
      <c r="BG30" s="168"/>
      <c r="BH30" s="168"/>
      <c r="BI30" s="168"/>
    </row>
    <row r="31" spans="1:61" x14ac:dyDescent="0.25">
      <c r="A31" s="169" t="str">
        <f t="shared" ca="1" si="0"/>
        <v>180074</v>
      </c>
      <c r="B31" s="170">
        <f t="shared" ca="1" si="1"/>
        <v>70</v>
      </c>
      <c r="C31" s="170">
        <f t="shared" ca="1" si="2"/>
        <v>30.5</v>
      </c>
      <c r="D31" s="170">
        <f t="shared" ca="1" si="3"/>
        <v>2.5</v>
      </c>
      <c r="E31" s="170">
        <f t="shared" ca="1" si="4"/>
        <v>2.4</v>
      </c>
      <c r="F31" s="171">
        <f t="shared" ca="1" si="5"/>
        <v>1.8</v>
      </c>
      <c r="G31" s="171"/>
      <c r="H31" s="171">
        <f t="shared" ca="1" si="6"/>
        <v>8031</v>
      </c>
      <c r="I31" s="171"/>
      <c r="J31" s="171"/>
      <c r="K31" s="172">
        <f t="shared" ca="1" si="7"/>
        <v>9</v>
      </c>
      <c r="L31" s="173"/>
      <c r="M31" s="174"/>
      <c r="N31" s="172">
        <f t="shared" ca="1" si="8"/>
        <v>67.446976300170164</v>
      </c>
      <c r="O31" s="173"/>
      <c r="P31" s="174"/>
      <c r="Q31" s="172">
        <f t="shared" ca="1" si="9"/>
        <v>23.281272568795917</v>
      </c>
      <c r="R31" s="173"/>
      <c r="S31" s="173"/>
      <c r="T31" s="172">
        <f t="shared" ca="1" si="10"/>
        <v>46.562545137591833</v>
      </c>
      <c r="U31" s="174"/>
      <c r="V31" s="172">
        <f t="shared" ca="1" si="11"/>
        <v>550.67399999999998</v>
      </c>
      <c r="W31" s="173"/>
      <c r="X31" s="173"/>
      <c r="Y31" s="174"/>
      <c r="Z31" s="175">
        <f t="shared" ca="1" si="12"/>
        <v>-8.1018828539409782E-3</v>
      </c>
      <c r="AA31" s="176"/>
      <c r="AB31" s="175">
        <f t="shared" ca="1" si="13"/>
        <v>1.6203765707881956E-2</v>
      </c>
      <c r="AC31" s="176"/>
      <c r="AD31" s="172">
        <f t="shared" ca="1" si="14"/>
        <v>34.5</v>
      </c>
      <c r="AE31" s="174"/>
      <c r="AF31" s="172">
        <f t="shared" ca="1" si="15"/>
        <v>414541.08664772724</v>
      </c>
      <c r="AG31" s="174"/>
      <c r="AH31" s="172">
        <f t="shared" ca="1" si="16"/>
        <v>91.75</v>
      </c>
      <c r="AI31" s="174"/>
      <c r="AJ31" s="172">
        <f t="shared" ca="1" si="17"/>
        <v>0.15951270223210151</v>
      </c>
      <c r="AK31" s="174"/>
      <c r="AL31" s="172">
        <f t="shared" ca="1" si="18"/>
        <v>3.2374548624081676</v>
      </c>
      <c r="AM31" s="174"/>
      <c r="AN31" s="177">
        <f ca="1">[1]Dimensionnement!$C$28-[1]Dilatation!$D$45+T31</f>
        <v>826.56254513759188</v>
      </c>
      <c r="AO31" s="178"/>
      <c r="AP31" s="177">
        <f ca="1">AN31-[1]Dimensionnement!$Q$34</f>
        <v>786.56254513759188</v>
      </c>
      <c r="AQ31" s="178"/>
      <c r="AR31" s="172">
        <f t="shared" ca="1" si="19"/>
        <v>320000</v>
      </c>
      <c r="AS31" s="174"/>
      <c r="AT31" s="172">
        <f ca="1">-1/($AJ$6*AR31)*(($A$3/2*$AJ$5^3)/48-($A$3/2*[1]Resultats!$E$38^3)/192+($A$3/2)*([1]Resultats!$E$38^2/24-$AJ$5^2/8)*$AJ$5/2)</f>
        <v>0.18485565185546873</v>
      </c>
      <c r="AU31" s="174"/>
      <c r="AV31" s="167"/>
      <c r="AW31" s="168"/>
      <c r="AX31" s="168"/>
      <c r="AY31" s="168"/>
      <c r="AZ31" s="168"/>
      <c r="BA31" s="168"/>
      <c r="BB31" s="168"/>
      <c r="BC31" s="168"/>
      <c r="BD31" s="168"/>
      <c r="BE31" s="168"/>
      <c r="BF31" s="168"/>
      <c r="BG31" s="168"/>
      <c r="BH31" s="168"/>
      <c r="BI31" s="168"/>
    </row>
    <row r="32" spans="1:61" x14ac:dyDescent="0.25">
      <c r="A32" s="169" t="str">
        <f t="shared" ca="1" si="0"/>
        <v>180088</v>
      </c>
      <c r="B32" s="170">
        <f t="shared" ca="1" si="1"/>
        <v>80</v>
      </c>
      <c r="C32" s="170">
        <f t="shared" ca="1" si="2"/>
        <v>30.5</v>
      </c>
      <c r="D32" s="170">
        <f t="shared" ca="1" si="3"/>
        <v>2.5</v>
      </c>
      <c r="E32" s="170">
        <f t="shared" ca="1" si="4"/>
        <v>2.8</v>
      </c>
      <c r="F32" s="171">
        <f t="shared" ca="1" si="5"/>
        <v>2.1</v>
      </c>
      <c r="G32" s="171"/>
      <c r="H32" s="171">
        <f t="shared" ca="1" si="6"/>
        <v>7211</v>
      </c>
      <c r="I32" s="171"/>
      <c r="J32" s="171"/>
      <c r="K32" s="172">
        <f t="shared" ca="1" si="7"/>
        <v>10</v>
      </c>
      <c r="L32" s="173"/>
      <c r="M32" s="174"/>
      <c r="N32" s="172">
        <f t="shared" ca="1" si="8"/>
        <v>67.605047843572322</v>
      </c>
      <c r="O32" s="173"/>
      <c r="P32" s="174"/>
      <c r="Q32" s="172">
        <f t="shared" ca="1" si="9"/>
        <v>25.907058660379974</v>
      </c>
      <c r="R32" s="173"/>
      <c r="S32" s="173"/>
      <c r="T32" s="172">
        <f t="shared" ca="1" si="10"/>
        <v>51.814117320759948</v>
      </c>
      <c r="U32" s="174"/>
      <c r="V32" s="172">
        <f t="shared" ca="1" si="11"/>
        <v>843.05000000000007</v>
      </c>
      <c r="W32" s="173"/>
      <c r="X32" s="173"/>
      <c r="Y32" s="174"/>
      <c r="Z32" s="175">
        <f t="shared" ca="1" si="12"/>
        <v>-9.0156564138122314E-3</v>
      </c>
      <c r="AA32" s="176"/>
      <c r="AB32" s="175">
        <f t="shared" ca="1" si="13"/>
        <v>1.8031312827624463E-2</v>
      </c>
      <c r="AC32" s="176"/>
      <c r="AD32" s="172">
        <f t="shared" ca="1" si="14"/>
        <v>34.5</v>
      </c>
      <c r="AE32" s="174"/>
      <c r="AF32" s="172">
        <f t="shared" ca="1" si="15"/>
        <v>414541.08664772724</v>
      </c>
      <c r="AG32" s="174"/>
      <c r="AH32" s="172">
        <f t="shared" ca="1" si="16"/>
        <v>91.75</v>
      </c>
      <c r="AI32" s="174"/>
      <c r="AJ32" s="172">
        <f t="shared" ca="1" si="17"/>
        <v>0.15951270223210151</v>
      </c>
      <c r="AK32" s="174"/>
      <c r="AL32" s="172">
        <f t="shared" ca="1" si="18"/>
        <v>3.78588267924005</v>
      </c>
      <c r="AM32" s="174"/>
      <c r="AN32" s="177">
        <f ca="1">[1]Dimensionnement!$C$28-[1]Dilatation!$D$45+T32</f>
        <v>831.81411732075992</v>
      </c>
      <c r="AO32" s="178"/>
      <c r="AP32" s="177">
        <f ca="1">AN32-[1]Dimensionnement!$Q$34</f>
        <v>791.81411732075992</v>
      </c>
      <c r="AQ32" s="178"/>
      <c r="AR32" s="172">
        <f t="shared" ca="1" si="19"/>
        <v>320000</v>
      </c>
      <c r="AS32" s="174"/>
      <c r="AT32" s="172">
        <f ca="1">-1/($AJ$6*AR32)*(($A$3/2*$AJ$5^3)/48-($A$3/2*[1]Resultats!$E$38^3)/192+($A$3/2)*([1]Resultats!$E$38^2/24-$AJ$5^2/8)*$AJ$5/2)</f>
        <v>0.18485565185546873</v>
      </c>
      <c r="AU32" s="174"/>
      <c r="AV32" s="167"/>
      <c r="AW32" s="168"/>
      <c r="AX32" s="168"/>
      <c r="AY32" s="168"/>
      <c r="AZ32" s="168"/>
      <c r="BA32" s="168"/>
      <c r="BB32" s="168"/>
      <c r="BC32" s="168"/>
      <c r="BD32" s="168"/>
      <c r="BE32" s="168"/>
      <c r="BF32" s="168"/>
      <c r="BG32" s="168"/>
      <c r="BH32" s="168"/>
      <c r="BI32" s="168"/>
    </row>
    <row r="33" spans="1:61" x14ac:dyDescent="0.25">
      <c r="A33" s="169" t="str">
        <f t="shared" ca="1" si="0"/>
        <v>180070</v>
      </c>
      <c r="B33" s="170">
        <f t="shared" ca="1" si="1"/>
        <v>63</v>
      </c>
      <c r="C33" s="170">
        <f t="shared" ca="1" si="2"/>
        <v>31</v>
      </c>
      <c r="D33" s="170">
        <f t="shared" ca="1" si="3"/>
        <v>3.5</v>
      </c>
      <c r="E33" s="170">
        <f t="shared" ca="1" si="4"/>
        <v>1.4</v>
      </c>
      <c r="F33" s="171">
        <f t="shared" ca="1" si="5"/>
        <v>1.05</v>
      </c>
      <c r="G33" s="171"/>
      <c r="H33" s="171">
        <f t="shared" ca="1" si="6"/>
        <v>15025</v>
      </c>
      <c r="I33" s="171"/>
      <c r="J33" s="171"/>
      <c r="K33" s="172">
        <f t="shared" ca="1" si="7"/>
        <v>5</v>
      </c>
      <c r="L33" s="173"/>
      <c r="M33" s="174"/>
      <c r="N33" s="172">
        <f t="shared" ca="1" si="8"/>
        <v>64.891846921796997</v>
      </c>
      <c r="O33" s="173"/>
      <c r="P33" s="174"/>
      <c r="Q33" s="172">
        <f t="shared" ca="1" si="9"/>
        <v>17.991514143094843</v>
      </c>
      <c r="R33" s="173"/>
      <c r="S33" s="173"/>
      <c r="T33" s="172">
        <f t="shared" ca="1" si="10"/>
        <v>35.983028286189686</v>
      </c>
      <c r="U33" s="174"/>
      <c r="V33" s="172">
        <f t="shared" ca="1" si="11"/>
        <v>324.53499999999997</v>
      </c>
      <c r="W33" s="173"/>
      <c r="X33" s="173"/>
      <c r="Y33" s="174"/>
      <c r="Z33" s="175">
        <f t="shared" ca="1" si="12"/>
        <v>-6.2610469217970061E-3</v>
      </c>
      <c r="AA33" s="176"/>
      <c r="AB33" s="175">
        <f t="shared" ca="1" si="13"/>
        <v>1.2522093843594012E-2</v>
      </c>
      <c r="AC33" s="176"/>
      <c r="AD33" s="172">
        <f t="shared" ca="1" si="14"/>
        <v>35</v>
      </c>
      <c r="AE33" s="174"/>
      <c r="AF33" s="172">
        <f t="shared" ca="1" si="15"/>
        <v>413341.61931818182</v>
      </c>
      <c r="AG33" s="174"/>
      <c r="AH33" s="172">
        <f t="shared" ca="1" si="16"/>
        <v>91.5</v>
      </c>
      <c r="AI33" s="174"/>
      <c r="AJ33" s="172">
        <f t="shared" ca="1" si="17"/>
        <v>0.15980649782197245</v>
      </c>
      <c r="AK33" s="174"/>
      <c r="AL33" s="172">
        <f t="shared" ca="1" si="18"/>
        <v>1.8169717138103156</v>
      </c>
      <c r="AM33" s="174"/>
      <c r="AN33" s="177">
        <f ca="1">[1]Dimensionnement!$C$28-[1]Dilatation!$D$45+T33</f>
        <v>815.98302828618966</v>
      </c>
      <c r="AO33" s="178"/>
      <c r="AP33" s="177">
        <f ca="1">AN33-[1]Dimensionnement!$Q$34</f>
        <v>775.98302828618966</v>
      </c>
      <c r="AQ33" s="178"/>
      <c r="AR33" s="172">
        <f t="shared" ca="1" si="19"/>
        <v>320000</v>
      </c>
      <c r="AS33" s="174"/>
      <c r="AT33" s="172">
        <f ca="1">-1/($AJ$6*AR33)*(($A$3/2*$AJ$5^3)/48-($A$3/2*[1]Resultats!$E$38^3)/192+($A$3/2)*([1]Resultats!$E$38^2/24-$AJ$5^2/8)*$AJ$5/2)</f>
        <v>0.18485565185546873</v>
      </c>
      <c r="AU33" s="174"/>
      <c r="AV33" s="167"/>
      <c r="AW33" s="168"/>
      <c r="AX33" s="168"/>
      <c r="AY33" s="168"/>
      <c r="AZ33" s="168"/>
      <c r="BA33" s="168"/>
      <c r="BB33" s="168"/>
      <c r="BC33" s="168"/>
      <c r="BD33" s="168"/>
      <c r="BE33" s="168"/>
      <c r="BF33" s="168"/>
      <c r="BG33" s="168"/>
      <c r="BH33" s="168"/>
      <c r="BI33" s="168"/>
    </row>
    <row r="34" spans="1:61" x14ac:dyDescent="0.25">
      <c r="A34" s="169" t="str">
        <f t="shared" ca="1" si="0"/>
        <v>180069</v>
      </c>
      <c r="B34" s="170">
        <f t="shared" ca="1" si="1"/>
        <v>63</v>
      </c>
      <c r="C34" s="170">
        <f t="shared" ca="1" si="2"/>
        <v>31</v>
      </c>
      <c r="D34" s="170">
        <f t="shared" ca="1" si="3"/>
        <v>3</v>
      </c>
      <c r="E34" s="170">
        <f t="shared" ca="1" si="4"/>
        <v>1.7</v>
      </c>
      <c r="F34" s="171">
        <f t="shared" ca="1" si="5"/>
        <v>1.2749999999999999</v>
      </c>
      <c r="G34" s="171"/>
      <c r="H34" s="171">
        <f t="shared" ca="1" si="6"/>
        <v>11772</v>
      </c>
      <c r="I34" s="171"/>
      <c r="J34" s="171"/>
      <c r="K34" s="172">
        <f t="shared" ca="1" si="7"/>
        <v>6</v>
      </c>
      <c r="L34" s="173"/>
      <c r="M34" s="174"/>
      <c r="N34" s="172">
        <f t="shared" ca="1" si="8"/>
        <v>69.019707781175683</v>
      </c>
      <c r="O34" s="173"/>
      <c r="P34" s="174"/>
      <c r="Q34" s="172">
        <f t="shared" ca="1" si="9"/>
        <v>18.526664967720013</v>
      </c>
      <c r="R34" s="173"/>
      <c r="S34" s="173"/>
      <c r="T34" s="172">
        <f t="shared" ca="1" si="10"/>
        <v>37.053329935440026</v>
      </c>
      <c r="U34" s="174"/>
      <c r="V34" s="172">
        <f t="shared" ca="1" si="11"/>
        <v>339.81</v>
      </c>
      <c r="W34" s="173"/>
      <c r="X34" s="173"/>
      <c r="Y34" s="174"/>
      <c r="Z34" s="175">
        <f t="shared" ca="1" si="12"/>
        <v>-6.4472794087665642E-3</v>
      </c>
      <c r="AA34" s="176"/>
      <c r="AB34" s="175">
        <f t="shared" ca="1" si="13"/>
        <v>1.2894558817533128E-2</v>
      </c>
      <c r="AC34" s="176"/>
      <c r="AD34" s="172">
        <f t="shared" ca="1" si="14"/>
        <v>35</v>
      </c>
      <c r="AE34" s="174"/>
      <c r="AF34" s="172">
        <f t="shared" ca="1" si="15"/>
        <v>413341.61931818182</v>
      </c>
      <c r="AG34" s="174"/>
      <c r="AH34" s="172">
        <f t="shared" ca="1" si="16"/>
        <v>91.5</v>
      </c>
      <c r="AI34" s="174"/>
      <c r="AJ34" s="172">
        <f t="shared" ca="1" si="17"/>
        <v>0.15980649782197245</v>
      </c>
      <c r="AK34" s="174"/>
      <c r="AL34" s="172">
        <f t="shared" ca="1" si="18"/>
        <v>2.3466700645599734</v>
      </c>
      <c r="AM34" s="174"/>
      <c r="AN34" s="177">
        <f ca="1">[1]Dimensionnement!$C$28-[1]Dilatation!$D$45+T34</f>
        <v>817.05332993544005</v>
      </c>
      <c r="AO34" s="178"/>
      <c r="AP34" s="177">
        <f ca="1">AN34-[1]Dimensionnement!$Q$34</f>
        <v>777.05332993544005</v>
      </c>
      <c r="AQ34" s="178"/>
      <c r="AR34" s="172">
        <f t="shared" ca="1" si="19"/>
        <v>320000</v>
      </c>
      <c r="AS34" s="174"/>
      <c r="AT34" s="172">
        <f ca="1">-1/($AJ$6*AR34)*(($A$3/2*$AJ$5^3)/48-($A$3/2*[1]Resultats!$E$38^3)/192+($A$3/2)*([1]Resultats!$E$38^2/24-$AJ$5^2/8)*$AJ$5/2)</f>
        <v>0.18485565185546873</v>
      </c>
      <c r="AU34" s="174"/>
      <c r="AV34" s="167"/>
      <c r="AW34" s="168"/>
      <c r="AX34" s="168"/>
      <c r="AY34" s="168"/>
      <c r="AZ34" s="168"/>
      <c r="BA34" s="168"/>
      <c r="BB34" s="168"/>
      <c r="BC34" s="168"/>
      <c r="BD34" s="168"/>
      <c r="BE34" s="168"/>
      <c r="BF34" s="168"/>
      <c r="BG34" s="168"/>
      <c r="BH34" s="168"/>
      <c r="BI34" s="168"/>
    </row>
    <row r="35" spans="1:61" x14ac:dyDescent="0.25">
      <c r="A35" s="169" t="str">
        <f t="shared" ca="1" si="0"/>
        <v>180068</v>
      </c>
      <c r="B35" s="170">
        <f t="shared" ca="1" si="1"/>
        <v>63</v>
      </c>
      <c r="C35" s="170">
        <f t="shared" ca="1" si="2"/>
        <v>31</v>
      </c>
      <c r="D35" s="170">
        <f t="shared" ca="1" si="3"/>
        <v>2.5</v>
      </c>
      <c r="E35" s="170">
        <f t="shared" ca="1" si="4"/>
        <v>1.75</v>
      </c>
      <c r="F35" s="171">
        <f t="shared" ca="1" si="5"/>
        <v>1.3120000000000001</v>
      </c>
      <c r="G35" s="171"/>
      <c r="H35" s="171">
        <f t="shared" ca="1" si="6"/>
        <v>7189</v>
      </c>
      <c r="I35" s="171"/>
      <c r="J35" s="171"/>
      <c r="K35" s="172">
        <f t="shared" ca="1" si="7"/>
        <v>10</v>
      </c>
      <c r="L35" s="173"/>
      <c r="M35" s="174"/>
      <c r="N35" s="172">
        <f t="shared" ca="1" si="8"/>
        <v>67.811934900542497</v>
      </c>
      <c r="O35" s="173"/>
      <c r="P35" s="174"/>
      <c r="Q35" s="172">
        <f t="shared" ca="1" si="9"/>
        <v>25.563291139240505</v>
      </c>
      <c r="R35" s="173"/>
      <c r="S35" s="173"/>
      <c r="T35" s="172">
        <f t="shared" ca="1" si="10"/>
        <v>51.12658227848101</v>
      </c>
      <c r="U35" s="174"/>
      <c r="V35" s="172">
        <f t="shared" ca="1" si="11"/>
        <v>463.62</v>
      </c>
      <c r="W35" s="173"/>
      <c r="X35" s="173"/>
      <c r="Y35" s="174"/>
      <c r="Z35" s="175">
        <f t="shared" ca="1" si="12"/>
        <v>-8.8960253164556968E-3</v>
      </c>
      <c r="AA35" s="176"/>
      <c r="AB35" s="175">
        <f t="shared" ca="1" si="13"/>
        <v>1.7792050632911394E-2</v>
      </c>
      <c r="AC35" s="176"/>
      <c r="AD35" s="172">
        <f t="shared" ca="1" si="14"/>
        <v>35</v>
      </c>
      <c r="AE35" s="174"/>
      <c r="AF35" s="172">
        <f t="shared" ca="1" si="15"/>
        <v>413341.61931818182</v>
      </c>
      <c r="AG35" s="174"/>
      <c r="AH35" s="172">
        <f t="shared" ca="1" si="16"/>
        <v>91.5</v>
      </c>
      <c r="AI35" s="174"/>
      <c r="AJ35" s="172">
        <f t="shared" ca="1" si="17"/>
        <v>0.15980649782197245</v>
      </c>
      <c r="AK35" s="174"/>
      <c r="AL35" s="172">
        <f t="shared" ca="1" si="18"/>
        <v>2.3725135623869802</v>
      </c>
      <c r="AM35" s="174"/>
      <c r="AN35" s="177">
        <f ca="1">[1]Dimensionnement!$C$28-[1]Dilatation!$D$45+T35</f>
        <v>831.12658227848101</v>
      </c>
      <c r="AO35" s="178"/>
      <c r="AP35" s="177">
        <f ca="1">AN35-[1]Dimensionnement!$Q$34</f>
        <v>791.12658227848101</v>
      </c>
      <c r="AQ35" s="178"/>
      <c r="AR35" s="172">
        <f t="shared" ca="1" si="19"/>
        <v>320000</v>
      </c>
      <c r="AS35" s="174"/>
      <c r="AT35" s="172">
        <f ca="1">-1/($AJ$6*AR35)*(($A$3/2*$AJ$5^3)/48-($A$3/2*[1]Resultats!$E$38^3)/192+($A$3/2)*([1]Resultats!$E$38^2/24-$AJ$5^2/8)*$AJ$5/2)</f>
        <v>0.18485565185546873</v>
      </c>
      <c r="AU35" s="174"/>
      <c r="AV35" s="167"/>
      <c r="AW35" s="168"/>
      <c r="AX35" s="168"/>
      <c r="AY35" s="168"/>
      <c r="AZ35" s="168"/>
      <c r="BA35" s="168"/>
      <c r="BB35" s="168"/>
      <c r="BC35" s="168"/>
      <c r="BD35" s="168"/>
      <c r="BE35" s="168"/>
      <c r="BF35" s="168"/>
      <c r="BG35" s="168"/>
      <c r="BH35" s="168"/>
      <c r="BI35" s="168"/>
    </row>
    <row r="36" spans="1:61" x14ac:dyDescent="0.25">
      <c r="A36" s="169" t="str">
        <f t="shared" ca="1" si="0"/>
        <v>180067</v>
      </c>
      <c r="B36" s="170">
        <f t="shared" ca="1" si="1"/>
        <v>63</v>
      </c>
      <c r="C36" s="170">
        <f t="shared" ca="1" si="2"/>
        <v>31</v>
      </c>
      <c r="D36" s="170">
        <f t="shared" ca="1" si="3"/>
        <v>1.8</v>
      </c>
      <c r="E36" s="170">
        <f t="shared" ca="1" si="4"/>
        <v>2.35</v>
      </c>
      <c r="F36" s="171">
        <f t="shared" ca="1" si="5"/>
        <v>1.762</v>
      </c>
      <c r="G36" s="171"/>
      <c r="H36" s="171">
        <f t="shared" ca="1" si="6"/>
        <v>4238</v>
      </c>
      <c r="I36" s="171"/>
      <c r="J36" s="171"/>
      <c r="K36" s="172">
        <f t="shared" ca="1" si="7"/>
        <v>16</v>
      </c>
      <c r="L36" s="173"/>
      <c r="M36" s="174"/>
      <c r="N36" s="172">
        <f t="shared" ca="1" si="8"/>
        <v>71.894171779141104</v>
      </c>
      <c r="O36" s="173"/>
      <c r="P36" s="174"/>
      <c r="Q36" s="172">
        <f t="shared" ca="1" si="9"/>
        <v>29.460486963190185</v>
      </c>
      <c r="R36" s="173"/>
      <c r="S36" s="173"/>
      <c r="T36" s="172">
        <f t="shared" ca="1" si="10"/>
        <v>58.92097392638037</v>
      </c>
      <c r="U36" s="174"/>
      <c r="V36" s="172">
        <f t="shared" ca="1" si="11"/>
        <v>534.096</v>
      </c>
      <c r="W36" s="173"/>
      <c r="X36" s="173"/>
      <c r="Y36" s="174"/>
      <c r="Z36" s="175">
        <f t="shared" ca="1" si="12"/>
        <v>-1.0252249463190186E-2</v>
      </c>
      <c r="AA36" s="176"/>
      <c r="AB36" s="175">
        <f t="shared" ca="1" si="13"/>
        <v>2.0504498926380371E-2</v>
      </c>
      <c r="AC36" s="176"/>
      <c r="AD36" s="172">
        <f t="shared" ca="1" si="14"/>
        <v>35</v>
      </c>
      <c r="AE36" s="174"/>
      <c r="AF36" s="172">
        <f t="shared" ca="1" si="15"/>
        <v>413341.61931818182</v>
      </c>
      <c r="AG36" s="174"/>
      <c r="AH36" s="172">
        <f t="shared" ca="1" si="16"/>
        <v>91.5</v>
      </c>
      <c r="AI36" s="174"/>
      <c r="AJ36" s="172">
        <f t="shared" ca="1" si="17"/>
        <v>0.15980649782197245</v>
      </c>
      <c r="AK36" s="174"/>
      <c r="AL36" s="172">
        <f t="shared" ca="1" si="18"/>
        <v>3.3780674846625764</v>
      </c>
      <c r="AM36" s="174"/>
      <c r="AN36" s="177">
        <f ca="1">[1]Dimensionnement!$C$28-[1]Dilatation!$D$45+T36</f>
        <v>838.92097392638038</v>
      </c>
      <c r="AO36" s="178"/>
      <c r="AP36" s="177">
        <f ca="1">AN36-[1]Dimensionnement!$Q$34</f>
        <v>798.92097392638038</v>
      </c>
      <c r="AQ36" s="178"/>
      <c r="AR36" s="172">
        <f t="shared" ca="1" si="19"/>
        <v>320000</v>
      </c>
      <c r="AS36" s="174"/>
      <c r="AT36" s="172">
        <f ca="1">-1/($AJ$6*AR36)*(($A$3/2*$AJ$5^3)/48-($A$3/2*[1]Resultats!$E$38^3)/192+($A$3/2)*([1]Resultats!$E$38^2/24-$AJ$5^2/8)*$AJ$5/2)</f>
        <v>0.18485565185546873</v>
      </c>
      <c r="AU36" s="174"/>
      <c r="AV36" s="167"/>
      <c r="AW36" s="168"/>
      <c r="AX36" s="168"/>
      <c r="AY36" s="168"/>
      <c r="AZ36" s="168"/>
      <c r="BA36" s="168"/>
      <c r="BB36" s="168"/>
      <c r="BC36" s="168"/>
      <c r="BD36" s="168"/>
      <c r="BE36" s="168"/>
      <c r="BF36" s="168"/>
      <c r="BG36" s="168"/>
      <c r="BH36" s="168"/>
      <c r="BI36" s="168"/>
    </row>
    <row r="37" spans="1:61" x14ac:dyDescent="0.25">
      <c r="A37" s="169" t="str">
        <f t="shared" ca="1" si="0"/>
        <v>180091</v>
      </c>
      <c r="B37" s="170">
        <f t="shared" ca="1" si="1"/>
        <v>80</v>
      </c>
      <c r="C37" s="170">
        <f t="shared" ca="1" si="2"/>
        <v>31</v>
      </c>
      <c r="D37" s="170">
        <f t="shared" ca="1" si="3"/>
        <v>4</v>
      </c>
      <c r="E37" s="170">
        <f t="shared" ca="1" si="4"/>
        <v>2.1</v>
      </c>
      <c r="F37" s="171">
        <f t="shared" ca="1" si="5"/>
        <v>1.575</v>
      </c>
      <c r="G37" s="171"/>
      <c r="H37" s="171">
        <f t="shared" ca="1" si="6"/>
        <v>19394</v>
      </c>
      <c r="I37" s="171"/>
      <c r="J37" s="171"/>
      <c r="K37" s="172">
        <f t="shared" ca="1" si="7"/>
        <v>4</v>
      </c>
      <c r="L37" s="173"/>
      <c r="M37" s="174"/>
      <c r="N37" s="172">
        <f t="shared" ca="1" si="8"/>
        <v>62.841600494998453</v>
      </c>
      <c r="O37" s="173"/>
      <c r="P37" s="174"/>
      <c r="Q37" s="172">
        <f t="shared" ca="1" si="9"/>
        <v>16.780326389605033</v>
      </c>
      <c r="R37" s="173"/>
      <c r="S37" s="173"/>
      <c r="T37" s="172">
        <f t="shared" ca="1" si="10"/>
        <v>33.560652779210066</v>
      </c>
      <c r="U37" s="174"/>
      <c r="V37" s="172">
        <f t="shared" ca="1" si="11"/>
        <v>502.988</v>
      </c>
      <c r="W37" s="173"/>
      <c r="X37" s="173"/>
      <c r="Y37" s="174"/>
      <c r="Z37" s="175">
        <f t="shared" ca="1" si="12"/>
        <v>-5.839553583582552E-3</v>
      </c>
      <c r="AA37" s="176"/>
      <c r="AB37" s="175">
        <f t="shared" ca="1" si="13"/>
        <v>1.1679107167165104E-2</v>
      </c>
      <c r="AC37" s="176"/>
      <c r="AD37" s="172">
        <f t="shared" ca="1" si="14"/>
        <v>35</v>
      </c>
      <c r="AE37" s="174"/>
      <c r="AF37" s="172">
        <f t="shared" ca="1" si="15"/>
        <v>413341.61931818182</v>
      </c>
      <c r="AG37" s="174"/>
      <c r="AH37" s="172">
        <f t="shared" ca="1" si="16"/>
        <v>91.5</v>
      </c>
      <c r="AI37" s="174"/>
      <c r="AJ37" s="172">
        <f t="shared" ca="1" si="17"/>
        <v>0.15980649782197245</v>
      </c>
      <c r="AK37" s="174"/>
      <c r="AL37" s="172">
        <f t="shared" ca="1" si="18"/>
        <v>2.6393472207899351</v>
      </c>
      <c r="AM37" s="174"/>
      <c r="AN37" s="177">
        <f ca="1">[1]Dimensionnement!$C$28-[1]Dilatation!$D$45+T37</f>
        <v>813.56065277921005</v>
      </c>
      <c r="AO37" s="178"/>
      <c r="AP37" s="177">
        <f ca="1">AN37-[1]Dimensionnement!$Q$34</f>
        <v>773.56065277921005</v>
      </c>
      <c r="AQ37" s="178"/>
      <c r="AR37" s="172">
        <f t="shared" ca="1" si="19"/>
        <v>320000</v>
      </c>
      <c r="AS37" s="174"/>
      <c r="AT37" s="172">
        <f ca="1">-1/($AJ$6*AR37)*(($A$3/2*$AJ$5^3)/48-($A$3/2*[1]Resultats!$E$38^3)/192+($A$3/2)*([1]Resultats!$E$38^2/24-$AJ$5^2/8)*$AJ$5/2)</f>
        <v>0.18485565185546873</v>
      </c>
      <c r="AU37" s="174"/>
      <c r="AV37" s="167"/>
      <c r="AW37" s="168"/>
      <c r="AX37" s="168"/>
      <c r="AY37" s="168"/>
      <c r="AZ37" s="168"/>
      <c r="BA37" s="168"/>
      <c r="BB37" s="168"/>
      <c r="BC37" s="168"/>
      <c r="BD37" s="168"/>
      <c r="BE37" s="168"/>
      <c r="BF37" s="168"/>
      <c r="BG37" s="168"/>
      <c r="BH37" s="168"/>
      <c r="BI37" s="168"/>
    </row>
    <row r="38" spans="1:61" x14ac:dyDescent="0.25">
      <c r="A38" s="169" t="str">
        <f t="shared" ca="1" si="0"/>
        <v>180090</v>
      </c>
      <c r="B38" s="170">
        <f t="shared" ca="1" si="1"/>
        <v>80</v>
      </c>
      <c r="C38" s="170">
        <f t="shared" ca="1" si="2"/>
        <v>31</v>
      </c>
      <c r="D38" s="170">
        <f t="shared" ca="1" si="3"/>
        <v>4</v>
      </c>
      <c r="E38" s="170">
        <f t="shared" ca="1" si="4"/>
        <v>2.1</v>
      </c>
      <c r="F38" s="171">
        <f t="shared" ca="1" si="5"/>
        <v>1.575</v>
      </c>
      <c r="G38" s="171"/>
      <c r="H38" s="171">
        <f t="shared" ca="1" si="6"/>
        <v>19394</v>
      </c>
      <c r="I38" s="171"/>
      <c r="J38" s="171"/>
      <c r="K38" s="172">
        <f t="shared" ca="1" si="7"/>
        <v>4</v>
      </c>
      <c r="L38" s="173"/>
      <c r="M38" s="174"/>
      <c r="N38" s="172">
        <f t="shared" ca="1" si="8"/>
        <v>62.841600494998453</v>
      </c>
      <c r="O38" s="173"/>
      <c r="P38" s="174"/>
      <c r="Q38" s="172">
        <f t="shared" ca="1" si="9"/>
        <v>16.780326389605033</v>
      </c>
      <c r="R38" s="173"/>
      <c r="S38" s="173"/>
      <c r="T38" s="172">
        <f t="shared" ca="1" si="10"/>
        <v>33.560652779210066</v>
      </c>
      <c r="U38" s="174"/>
      <c r="V38" s="172">
        <f t="shared" ca="1" si="11"/>
        <v>536.52</v>
      </c>
      <c r="W38" s="173"/>
      <c r="X38" s="173"/>
      <c r="Y38" s="174"/>
      <c r="Z38" s="175">
        <f t="shared" ca="1" si="12"/>
        <v>-5.839553583582552E-3</v>
      </c>
      <c r="AA38" s="176"/>
      <c r="AB38" s="175">
        <f t="shared" ca="1" si="13"/>
        <v>1.1679107167165104E-2</v>
      </c>
      <c r="AC38" s="176"/>
      <c r="AD38" s="172">
        <f t="shared" ca="1" si="14"/>
        <v>35</v>
      </c>
      <c r="AE38" s="174"/>
      <c r="AF38" s="172">
        <f t="shared" ca="1" si="15"/>
        <v>413341.61931818182</v>
      </c>
      <c r="AG38" s="174"/>
      <c r="AH38" s="172">
        <f t="shared" ca="1" si="16"/>
        <v>91.5</v>
      </c>
      <c r="AI38" s="174"/>
      <c r="AJ38" s="172">
        <f t="shared" ca="1" si="17"/>
        <v>0.15980649782197245</v>
      </c>
      <c r="AK38" s="174"/>
      <c r="AL38" s="172">
        <f t="shared" ca="1" si="18"/>
        <v>2.6393472207899351</v>
      </c>
      <c r="AM38" s="174"/>
      <c r="AN38" s="177">
        <f ca="1">[1]Dimensionnement!$C$28-[1]Dilatation!$D$45+T38</f>
        <v>813.56065277921005</v>
      </c>
      <c r="AO38" s="178"/>
      <c r="AP38" s="177">
        <f ca="1">AN38-[1]Dimensionnement!$Q$34</f>
        <v>773.56065277921005</v>
      </c>
      <c r="AQ38" s="178"/>
      <c r="AR38" s="172">
        <f t="shared" ca="1" si="19"/>
        <v>320000</v>
      </c>
      <c r="AS38" s="174"/>
      <c r="AT38" s="172">
        <f ca="1">-1/($AJ$6*AR38)*(($A$3/2*$AJ$5^3)/48-($A$3/2*[1]Resultats!$E$38^3)/192+($A$3/2)*([1]Resultats!$E$38^2/24-$AJ$5^2/8)*$AJ$5/2)</f>
        <v>0.18485565185546873</v>
      </c>
      <c r="AU38" s="174"/>
      <c r="AV38" s="167"/>
      <c r="AW38" s="168"/>
      <c r="AX38" s="168"/>
      <c r="AY38" s="168"/>
      <c r="AZ38" s="168"/>
      <c r="BA38" s="168"/>
      <c r="BB38" s="168"/>
      <c r="BC38" s="168"/>
      <c r="BD38" s="168"/>
      <c r="BE38" s="168"/>
      <c r="BF38" s="168"/>
      <c r="BG38" s="168"/>
      <c r="BH38" s="168"/>
      <c r="BI38" s="168"/>
    </row>
    <row r="39" spans="1:61" x14ac:dyDescent="0.25">
      <c r="A39" s="169" t="str">
        <f t="shared" ca="1" si="0"/>
        <v>180089</v>
      </c>
      <c r="B39" s="170">
        <f t="shared" ca="1" si="1"/>
        <v>80</v>
      </c>
      <c r="C39" s="170">
        <f t="shared" ca="1" si="2"/>
        <v>31</v>
      </c>
      <c r="D39" s="170">
        <f t="shared" ca="1" si="3"/>
        <v>3</v>
      </c>
      <c r="E39" s="170">
        <f t="shared" ca="1" si="4"/>
        <v>2.5</v>
      </c>
      <c r="F39" s="171">
        <f t="shared" ca="1" si="5"/>
        <v>1.875</v>
      </c>
      <c r="G39" s="171"/>
      <c r="H39" s="171">
        <f t="shared" ca="1" si="6"/>
        <v>10352</v>
      </c>
      <c r="I39" s="171"/>
      <c r="J39" s="171"/>
      <c r="K39" s="172">
        <f t="shared" ca="1" si="7"/>
        <v>7</v>
      </c>
      <c r="L39" s="173"/>
      <c r="M39" s="174"/>
      <c r="N39" s="172">
        <f t="shared" ca="1" si="8"/>
        <v>67.274784720688899</v>
      </c>
      <c r="O39" s="173"/>
      <c r="P39" s="174"/>
      <c r="Q39" s="172">
        <f t="shared" ca="1" si="9"/>
        <v>21.818130381982776</v>
      </c>
      <c r="R39" s="173"/>
      <c r="S39" s="173"/>
      <c r="T39" s="172">
        <f t="shared" ca="1" si="10"/>
        <v>43.636260763965552</v>
      </c>
      <c r="U39" s="174"/>
      <c r="V39" s="172">
        <f t="shared" ca="1" si="11"/>
        <v>704.18600000000004</v>
      </c>
      <c r="W39" s="173"/>
      <c r="X39" s="173"/>
      <c r="Y39" s="174"/>
      <c r="Z39" s="175">
        <f t="shared" ca="1" si="12"/>
        <v>-7.5927093729300068E-3</v>
      </c>
      <c r="AA39" s="176"/>
      <c r="AB39" s="175">
        <f t="shared" ca="1" si="13"/>
        <v>1.5185418745860014E-2</v>
      </c>
      <c r="AC39" s="176"/>
      <c r="AD39" s="172">
        <f t="shared" ca="1" si="14"/>
        <v>35</v>
      </c>
      <c r="AE39" s="174"/>
      <c r="AF39" s="172">
        <f t="shared" ca="1" si="15"/>
        <v>413341.61931818182</v>
      </c>
      <c r="AG39" s="174"/>
      <c r="AH39" s="172">
        <f t="shared" ca="1" si="16"/>
        <v>91.5</v>
      </c>
      <c r="AI39" s="174"/>
      <c r="AJ39" s="172">
        <f t="shared" ca="1" si="17"/>
        <v>0.15980649782197245</v>
      </c>
      <c r="AK39" s="174"/>
      <c r="AL39" s="172">
        <f t="shared" ca="1" si="18"/>
        <v>3.3637392360344447</v>
      </c>
      <c r="AM39" s="174"/>
      <c r="AN39" s="177">
        <f ca="1">[1]Dimensionnement!$C$28-[1]Dilatation!$D$45+T39</f>
        <v>823.63626076396554</v>
      </c>
      <c r="AO39" s="178"/>
      <c r="AP39" s="177">
        <f ca="1">AN39-[1]Dimensionnement!$Q$34</f>
        <v>783.63626076396554</v>
      </c>
      <c r="AQ39" s="178"/>
      <c r="AR39" s="172">
        <f t="shared" ca="1" si="19"/>
        <v>320000</v>
      </c>
      <c r="AS39" s="174"/>
      <c r="AT39" s="172">
        <f ca="1">-1/($AJ$6*AR39)*(($A$3/2*$AJ$5^3)/48-($A$3/2*[1]Resultats!$E$38^3)/192+($A$3/2)*([1]Resultats!$E$38^2/24-$AJ$5^2/8)*$AJ$5/2)</f>
        <v>0.18485565185546873</v>
      </c>
      <c r="AU39" s="174"/>
      <c r="AV39" s="167"/>
      <c r="AW39" s="168"/>
      <c r="AX39" s="168"/>
      <c r="AY39" s="168"/>
      <c r="AZ39" s="168"/>
      <c r="BA39" s="168"/>
      <c r="BB39" s="168"/>
      <c r="BC39" s="168"/>
      <c r="BD39" s="168"/>
      <c r="BE39" s="168"/>
      <c r="BF39" s="168"/>
      <c r="BG39" s="168"/>
      <c r="BH39" s="168"/>
      <c r="BI39" s="168"/>
    </row>
    <row r="40" spans="1:61" x14ac:dyDescent="0.25">
      <c r="A40" s="179" t="str">
        <f t="shared" ca="1" si="0"/>
        <v>180079</v>
      </c>
      <c r="B40" s="170">
        <f t="shared" ca="1" si="1"/>
        <v>70</v>
      </c>
      <c r="C40" s="170">
        <f t="shared" ca="1" si="2"/>
        <v>35.5</v>
      </c>
      <c r="D40" s="170">
        <f t="shared" ca="1" si="3"/>
        <v>4</v>
      </c>
      <c r="E40" s="170">
        <f t="shared" ca="1" si="4"/>
        <v>1.8</v>
      </c>
      <c r="F40" s="172">
        <f t="shared" ca="1" si="5"/>
        <v>1.35</v>
      </c>
      <c r="G40" s="174"/>
      <c r="H40" s="172">
        <f t="shared" ca="1" si="6"/>
        <v>23923</v>
      </c>
      <c r="I40" s="173"/>
      <c r="J40" s="174"/>
      <c r="K40" s="172">
        <f t="shared" ca="1" si="7"/>
        <v>3</v>
      </c>
      <c r="L40" s="173"/>
      <c r="M40" s="174"/>
      <c r="N40" s="172">
        <f t="shared" ca="1" si="8"/>
        <v>67.926263428499766</v>
      </c>
      <c r="O40" s="173"/>
      <c r="P40" s="174"/>
      <c r="Q40" s="172">
        <f ca="1">((K40*D40)+((1-(N40/100))*E40))</f>
        <v>12.577327258287005</v>
      </c>
      <c r="R40" s="173"/>
      <c r="S40" s="174"/>
      <c r="T40" s="173">
        <f t="shared" ca="1" si="10"/>
        <v>25.154654516574009</v>
      </c>
      <c r="U40" s="174"/>
      <c r="V40" s="172">
        <f t="shared" ca="1" si="11"/>
        <v>252.447</v>
      </c>
      <c r="W40" s="173"/>
      <c r="X40" s="173"/>
      <c r="Y40" s="174"/>
      <c r="Z40" s="175">
        <f t="shared" ca="1" si="12"/>
        <v>-4.3769098858838784E-3</v>
      </c>
      <c r="AA40" s="176"/>
      <c r="AB40" s="175">
        <f t="shared" ca="1" si="13"/>
        <v>8.7538197717677568E-3</v>
      </c>
      <c r="AC40" s="176"/>
      <c r="AD40" s="172">
        <f t="shared" ca="1" si="14"/>
        <v>39.5</v>
      </c>
      <c r="AE40" s="174"/>
      <c r="AF40" s="172">
        <f t="shared" ca="1" si="15"/>
        <v>401769.77982954547</v>
      </c>
      <c r="AG40" s="174"/>
      <c r="AH40" s="172">
        <f t="shared" ca="1" si="16"/>
        <v>89.25</v>
      </c>
      <c r="AI40" s="174"/>
      <c r="AJ40" s="172">
        <f t="shared" ca="1" si="17"/>
        <v>0.16274467228414816</v>
      </c>
      <c r="AK40" s="174"/>
      <c r="AL40" s="172">
        <f t="shared" ca="1" si="18"/>
        <v>2.4453454834259918</v>
      </c>
      <c r="AM40" s="174"/>
      <c r="AN40" s="177">
        <f ca="1">[1]Dimensionnement!$C$28-[1]Dilatation!$D$45+T40</f>
        <v>805.15465451657406</v>
      </c>
      <c r="AO40" s="178"/>
      <c r="AP40" s="177">
        <f ca="1">AN40-[1]Dimensionnement!$Q$34</f>
        <v>765.15465451657406</v>
      </c>
      <c r="AQ40" s="178"/>
      <c r="AR40" s="172">
        <f t="shared" ca="1" si="19"/>
        <v>320000</v>
      </c>
      <c r="AS40" s="174"/>
      <c r="AT40" s="172">
        <f ca="1">-1/($AJ$6*AR40)*(($A$3/2*$AJ$5^3)/48-($A$3/2*[1]Resultats!$E$38^3)/192+($A$3/2)*([1]Resultats!$E$38^2/24-$AJ$5^2/8)*$AJ$5/2)</f>
        <v>0.18485565185546873</v>
      </c>
      <c r="AU40" s="174"/>
      <c r="AV40" s="167"/>
      <c r="AW40" s="168"/>
      <c r="AX40" s="168"/>
      <c r="AY40" s="168"/>
      <c r="AZ40" s="168"/>
      <c r="BA40" s="168"/>
      <c r="BB40" s="168"/>
      <c r="BC40" s="168"/>
      <c r="BD40" s="168"/>
      <c r="BE40" s="168"/>
      <c r="BF40" s="168"/>
      <c r="BG40" s="168"/>
      <c r="BH40" s="168"/>
      <c r="BI40" s="168"/>
    </row>
    <row r="41" spans="1:61" x14ac:dyDescent="0.25">
      <c r="A41" s="179" t="str">
        <f t="shared" ca="1" si="0"/>
        <v>180078</v>
      </c>
      <c r="B41" s="170">
        <f t="shared" ca="1" si="1"/>
        <v>70</v>
      </c>
      <c r="C41" s="170">
        <f t="shared" ca="1" si="2"/>
        <v>35.5</v>
      </c>
      <c r="D41" s="170">
        <f t="shared" ca="1" si="3"/>
        <v>4</v>
      </c>
      <c r="E41" s="170">
        <f t="shared" ca="1" si="4"/>
        <v>1.8</v>
      </c>
      <c r="F41" s="172">
        <f t="shared" ca="1" si="5"/>
        <v>1.35</v>
      </c>
      <c r="G41" s="174"/>
      <c r="H41" s="172">
        <f t="shared" ca="1" si="6"/>
        <v>23923</v>
      </c>
      <c r="I41" s="173"/>
      <c r="J41" s="174"/>
      <c r="K41" s="172">
        <f t="shared" ca="1" si="7"/>
        <v>3</v>
      </c>
      <c r="L41" s="173"/>
      <c r="M41" s="174"/>
      <c r="N41" s="172">
        <f t="shared" ca="1" si="8"/>
        <v>67.926263428499766</v>
      </c>
      <c r="O41" s="173"/>
      <c r="P41" s="174"/>
      <c r="Q41" s="172">
        <f t="shared" ref="Q41:Q43" ca="1" si="20">((K41*D41)+((1-(N41/100))*E41))</f>
        <v>12.577327258287005</v>
      </c>
      <c r="R41" s="173"/>
      <c r="S41" s="174"/>
      <c r="T41" s="173">
        <f t="shared" ca="1" si="10"/>
        <v>25.154654516574009</v>
      </c>
      <c r="U41" s="174"/>
      <c r="V41" s="172">
        <f t="shared" ca="1" si="11"/>
        <v>269.27699999999999</v>
      </c>
      <c r="W41" s="173"/>
      <c r="X41" s="173"/>
      <c r="Y41" s="174"/>
      <c r="Z41" s="175">
        <f t="shared" ca="1" si="12"/>
        <v>-4.3769098858838784E-3</v>
      </c>
      <c r="AA41" s="176"/>
      <c r="AB41" s="175">
        <f t="shared" ca="1" si="13"/>
        <v>8.7538197717677568E-3</v>
      </c>
      <c r="AC41" s="176"/>
      <c r="AD41" s="172">
        <f t="shared" ca="1" si="14"/>
        <v>39.5</v>
      </c>
      <c r="AE41" s="174"/>
      <c r="AF41" s="172">
        <f t="shared" ca="1" si="15"/>
        <v>401769.77982954547</v>
      </c>
      <c r="AG41" s="174"/>
      <c r="AH41" s="172">
        <f t="shared" ca="1" si="16"/>
        <v>89.25</v>
      </c>
      <c r="AI41" s="174"/>
      <c r="AJ41" s="172">
        <f t="shared" ca="1" si="17"/>
        <v>0.16274467228414816</v>
      </c>
      <c r="AK41" s="174"/>
      <c r="AL41" s="172">
        <f t="shared" ca="1" si="18"/>
        <v>2.4453454834259918</v>
      </c>
      <c r="AM41" s="174"/>
      <c r="AN41" s="177">
        <f ca="1">[1]Dimensionnement!$C$28-[1]Dilatation!$D$45+T41</f>
        <v>805.15465451657406</v>
      </c>
      <c r="AO41" s="178"/>
      <c r="AP41" s="177">
        <f ca="1">AN41-[1]Dimensionnement!$Q$34</f>
        <v>765.15465451657406</v>
      </c>
      <c r="AQ41" s="178"/>
      <c r="AR41" s="172">
        <f t="shared" ca="1" si="19"/>
        <v>320000</v>
      </c>
      <c r="AS41" s="174"/>
      <c r="AT41" s="172">
        <f ca="1">-1/($AJ$6*AR41)*(($A$3/2*$AJ$5^3)/48-($A$3/2*[1]Resultats!$E$38^3)/192+($A$3/2)*([1]Resultats!$E$38^2/24-$AJ$5^2/8)*$AJ$5/2)</f>
        <v>0.18485565185546873</v>
      </c>
      <c r="AU41" s="174"/>
      <c r="AV41" s="167"/>
      <c r="AW41" s="168"/>
      <c r="AX41" s="168"/>
      <c r="AY41" s="168"/>
      <c r="AZ41" s="168"/>
      <c r="BA41" s="168"/>
      <c r="BB41" s="168"/>
      <c r="BC41" s="168"/>
      <c r="BD41" s="168"/>
      <c r="BE41" s="168"/>
      <c r="BF41" s="168"/>
      <c r="BG41" s="168"/>
      <c r="BH41" s="168"/>
      <c r="BI41" s="168"/>
    </row>
    <row r="42" spans="1:61" x14ac:dyDescent="0.25">
      <c r="A42" s="179" t="str">
        <f t="shared" ca="1" si="0"/>
        <v>180077</v>
      </c>
      <c r="B42" s="170">
        <f t="shared" ca="1" si="1"/>
        <v>70</v>
      </c>
      <c r="C42" s="170">
        <f t="shared" ca="1" si="2"/>
        <v>35.5</v>
      </c>
      <c r="D42" s="170">
        <f t="shared" ca="1" si="3"/>
        <v>3.5</v>
      </c>
      <c r="E42" s="170">
        <f t="shared" ca="1" si="4"/>
        <v>1.8</v>
      </c>
      <c r="F42" s="172">
        <f t="shared" ca="1" si="5"/>
        <v>1.35</v>
      </c>
      <c r="G42" s="174"/>
      <c r="H42" s="172">
        <f t="shared" ca="1" si="6"/>
        <v>16177</v>
      </c>
      <c r="I42" s="173"/>
      <c r="J42" s="174"/>
      <c r="K42" s="172">
        <f t="shared" ca="1" si="7"/>
        <v>5</v>
      </c>
      <c r="L42" s="173"/>
      <c r="M42" s="174"/>
      <c r="N42" s="172">
        <f t="shared" ca="1" si="8"/>
        <v>60.270754775298265</v>
      </c>
      <c r="O42" s="173"/>
      <c r="P42" s="174"/>
      <c r="Q42" s="172">
        <f t="shared" ca="1" si="20"/>
        <v>18.215126414044633</v>
      </c>
      <c r="R42" s="173"/>
      <c r="S42" s="174"/>
      <c r="T42" s="173">
        <f t="shared" ca="1" si="10"/>
        <v>36.430252828089266</v>
      </c>
      <c r="U42" s="174"/>
      <c r="V42" s="172">
        <f t="shared" ca="1" si="11"/>
        <v>392.69499999999999</v>
      </c>
      <c r="W42" s="173"/>
      <c r="X42" s="173"/>
      <c r="Y42" s="174"/>
      <c r="Z42" s="175">
        <f t="shared" ca="1" si="12"/>
        <v>-6.3388639920875329E-3</v>
      </c>
      <c r="AA42" s="176"/>
      <c r="AB42" s="175">
        <f t="shared" ca="1" si="13"/>
        <v>1.2677727984175066E-2</v>
      </c>
      <c r="AC42" s="176"/>
      <c r="AD42" s="172">
        <f t="shared" ca="1" si="14"/>
        <v>39.5</v>
      </c>
      <c r="AE42" s="174"/>
      <c r="AF42" s="172">
        <f t="shared" ca="1" si="15"/>
        <v>401769.77982954547</v>
      </c>
      <c r="AG42" s="174"/>
      <c r="AH42" s="172">
        <f t="shared" ca="1" si="16"/>
        <v>89.25</v>
      </c>
      <c r="AI42" s="174"/>
      <c r="AJ42" s="172">
        <f t="shared" ca="1" si="17"/>
        <v>0.16274467228414816</v>
      </c>
      <c r="AK42" s="174"/>
      <c r="AL42" s="172">
        <f t="shared" ca="1" si="18"/>
        <v>2.1697471719107377</v>
      </c>
      <c r="AM42" s="174"/>
      <c r="AN42" s="177">
        <f ca="1">[1]Dimensionnement!$C$28-[1]Dilatation!$D$45+T42</f>
        <v>816.43025282808924</v>
      </c>
      <c r="AO42" s="178"/>
      <c r="AP42" s="177">
        <f ca="1">AN42-[1]Dimensionnement!$Q$34</f>
        <v>776.43025282808924</v>
      </c>
      <c r="AQ42" s="178"/>
      <c r="AR42" s="172">
        <f t="shared" ca="1" si="19"/>
        <v>320000</v>
      </c>
      <c r="AS42" s="174"/>
      <c r="AT42" s="172">
        <f ca="1">-1/($AJ$6*AR42)*(($A$3/2*$AJ$5^3)/48-($A$3/2*[1]Resultats!$E$38^3)/192+($A$3/2)*([1]Resultats!$E$38^2/24-$AJ$5^2/8)*$AJ$5/2)</f>
        <v>0.18485565185546873</v>
      </c>
      <c r="AU42" s="174"/>
      <c r="AV42" s="167"/>
      <c r="AW42" s="168"/>
      <c r="AX42" s="168"/>
      <c r="AY42" s="168"/>
      <c r="AZ42" s="168"/>
      <c r="BA42" s="168"/>
      <c r="BB42" s="168"/>
      <c r="BC42" s="168"/>
      <c r="BD42" s="168"/>
      <c r="BE42" s="168"/>
      <c r="BF42" s="168"/>
      <c r="BG42" s="168"/>
      <c r="BH42" s="168"/>
      <c r="BI42" s="168"/>
    </row>
    <row r="43" spans="1:61" ht="15.75" thickBot="1" x14ac:dyDescent="0.3">
      <c r="A43" s="180" t="str">
        <f t="shared" ca="1" si="0"/>
        <v>180076</v>
      </c>
      <c r="B43" s="181">
        <f t="shared" ca="1" si="1"/>
        <v>70</v>
      </c>
      <c r="C43" s="181">
        <f t="shared" ca="1" si="2"/>
        <v>35.5</v>
      </c>
      <c r="D43" s="181">
        <f t="shared" ca="1" si="3"/>
        <v>3</v>
      </c>
      <c r="E43" s="181">
        <f t="shared" ca="1" si="4"/>
        <v>2.1</v>
      </c>
      <c r="F43" s="182">
        <f t="shared" ca="1" si="5"/>
        <v>1.575</v>
      </c>
      <c r="G43" s="183"/>
      <c r="H43" s="182">
        <f t="shared" ca="1" si="6"/>
        <v>12287</v>
      </c>
      <c r="I43" s="184"/>
      <c r="J43" s="183"/>
      <c r="K43" s="182">
        <f t="shared" ca="1" si="7"/>
        <v>6</v>
      </c>
      <c r="L43" s="184"/>
      <c r="M43" s="183"/>
      <c r="N43" s="182">
        <f t="shared" ca="1" si="8"/>
        <v>66.126800683649392</v>
      </c>
      <c r="O43" s="184"/>
      <c r="P43" s="183"/>
      <c r="Q43" s="182">
        <f t="shared" ca="1" si="20"/>
        <v>18.711337185643362</v>
      </c>
      <c r="R43" s="184"/>
      <c r="S43" s="183"/>
      <c r="T43" s="182">
        <f t="shared" ca="1" si="10"/>
        <v>37.422674371286725</v>
      </c>
      <c r="U43" s="183"/>
      <c r="V43" s="182">
        <f t="shared" ca="1" si="11"/>
        <v>403.91399999999999</v>
      </c>
      <c r="W43" s="184"/>
      <c r="X43" s="184"/>
      <c r="Y43" s="183"/>
      <c r="Z43" s="185">
        <f t="shared" ca="1" si="12"/>
        <v>-6.5115453406038911E-3</v>
      </c>
      <c r="AA43" s="186"/>
      <c r="AB43" s="185">
        <f t="shared" ca="1" si="13"/>
        <v>1.3023090681207782E-2</v>
      </c>
      <c r="AC43" s="186"/>
      <c r="AD43" s="182">
        <f t="shared" ca="1" si="14"/>
        <v>39.5</v>
      </c>
      <c r="AE43" s="183"/>
      <c r="AF43" s="182">
        <f t="shared" ca="1" si="15"/>
        <v>401769.77982954547</v>
      </c>
      <c r="AG43" s="183"/>
      <c r="AH43" s="182">
        <f t="shared" ca="1" si="16"/>
        <v>89.25</v>
      </c>
      <c r="AI43" s="183"/>
      <c r="AJ43" s="182">
        <f t="shared" ca="1" si="17"/>
        <v>0.16274467228414816</v>
      </c>
      <c r="AK43" s="183"/>
      <c r="AL43" s="182">
        <f t="shared" ca="1" si="18"/>
        <v>2.7773256287132742</v>
      </c>
      <c r="AM43" s="183"/>
      <c r="AN43" s="187">
        <f ca="1">[1]Dimensionnement!$C$28-[1]Dilatation!$D$45+T43</f>
        <v>817.42267437128669</v>
      </c>
      <c r="AO43" s="188"/>
      <c r="AP43" s="187">
        <f ca="1">AN43-[1]Dimensionnement!$Q$34</f>
        <v>777.42267437128669</v>
      </c>
      <c r="AQ43" s="188"/>
      <c r="AR43" s="182">
        <f t="shared" ca="1" si="19"/>
        <v>320000</v>
      </c>
      <c r="AS43" s="183"/>
      <c r="AT43" s="182">
        <f ca="1">-1/($AJ$6*AR43)*(($A$3/2*$AJ$5^3)/48-($A$3/2*[1]Resultats!$E$38^3)/192+($A$3/2)*([1]Resultats!$E$38^2/24-$AJ$5^2/8)*$AJ$5/2)</f>
        <v>0.18485565185546873</v>
      </c>
      <c r="AU43" s="183"/>
      <c r="AV43" s="167"/>
      <c r="AW43" s="168"/>
      <c r="AX43" s="168"/>
      <c r="AY43" s="168"/>
      <c r="AZ43" s="168"/>
      <c r="BA43" s="168"/>
      <c r="BB43" s="168"/>
      <c r="BC43" s="168"/>
      <c r="BD43" s="168"/>
      <c r="BE43" s="168"/>
      <c r="BF43" s="168"/>
      <c r="BG43" s="168"/>
      <c r="BH43" s="168"/>
      <c r="BI43" s="168"/>
    </row>
  </sheetData>
  <mergeCells count="628">
    <mergeCell ref="AJ43:AK43"/>
    <mergeCell ref="AL43:AM43"/>
    <mergeCell ref="AN43:AO43"/>
    <mergeCell ref="AP43:AQ43"/>
    <mergeCell ref="AR43:AS43"/>
    <mergeCell ref="AT43:AU43"/>
    <mergeCell ref="V43:Y43"/>
    <mergeCell ref="Z43:AA43"/>
    <mergeCell ref="AB43:AC43"/>
    <mergeCell ref="AD43:AE43"/>
    <mergeCell ref="AF43:AG43"/>
    <mergeCell ref="AH43:AI43"/>
    <mergeCell ref="F43:G43"/>
    <mergeCell ref="H43:J43"/>
    <mergeCell ref="K43:M43"/>
    <mergeCell ref="N43:P43"/>
    <mergeCell ref="Q43:S43"/>
    <mergeCell ref="T43:U43"/>
    <mergeCell ref="AJ42:AK42"/>
    <mergeCell ref="AL42:AM42"/>
    <mergeCell ref="AN42:AO42"/>
    <mergeCell ref="AP42:AQ42"/>
    <mergeCell ref="AR42:AS42"/>
    <mergeCell ref="AT42:AU42"/>
    <mergeCell ref="V42:Y42"/>
    <mergeCell ref="Z42:AA42"/>
    <mergeCell ref="AB42:AC42"/>
    <mergeCell ref="AD42:AE42"/>
    <mergeCell ref="AF42:AG42"/>
    <mergeCell ref="AH42:AI42"/>
    <mergeCell ref="F42:G42"/>
    <mergeCell ref="H42:J42"/>
    <mergeCell ref="K42:M42"/>
    <mergeCell ref="N42:P42"/>
    <mergeCell ref="Q42:S42"/>
    <mergeCell ref="T42:U42"/>
    <mergeCell ref="AJ41:AK41"/>
    <mergeCell ref="AL41:AM41"/>
    <mergeCell ref="AN41:AO41"/>
    <mergeCell ref="AP41:AQ41"/>
    <mergeCell ref="AR41:AS41"/>
    <mergeCell ref="AT41:AU41"/>
    <mergeCell ref="V41:Y41"/>
    <mergeCell ref="Z41:AA41"/>
    <mergeCell ref="AB41:AC41"/>
    <mergeCell ref="AD41:AE41"/>
    <mergeCell ref="AF41:AG41"/>
    <mergeCell ref="AH41:AI41"/>
    <mergeCell ref="F41:G41"/>
    <mergeCell ref="H41:J41"/>
    <mergeCell ref="K41:M41"/>
    <mergeCell ref="N41:P41"/>
    <mergeCell ref="Q41:S41"/>
    <mergeCell ref="T41:U41"/>
    <mergeCell ref="AJ40:AK40"/>
    <mergeCell ref="AL40:AM40"/>
    <mergeCell ref="AN40:AO40"/>
    <mergeCell ref="AP40:AQ40"/>
    <mergeCell ref="AR40:AS40"/>
    <mergeCell ref="AT40:AU40"/>
    <mergeCell ref="V40:Y40"/>
    <mergeCell ref="Z40:AA40"/>
    <mergeCell ref="AB40:AC40"/>
    <mergeCell ref="AD40:AE40"/>
    <mergeCell ref="AF40:AG40"/>
    <mergeCell ref="AH40:AI40"/>
    <mergeCell ref="F40:G40"/>
    <mergeCell ref="H40:J40"/>
    <mergeCell ref="K40:M40"/>
    <mergeCell ref="N40:P40"/>
    <mergeCell ref="Q40:S40"/>
    <mergeCell ref="T40:U40"/>
    <mergeCell ref="AJ39:AK39"/>
    <mergeCell ref="AL39:AM39"/>
    <mergeCell ref="AN39:AO39"/>
    <mergeCell ref="AP39:AQ39"/>
    <mergeCell ref="AR39:AS39"/>
    <mergeCell ref="AT39:AU39"/>
    <mergeCell ref="V39:Y39"/>
    <mergeCell ref="Z39:AA39"/>
    <mergeCell ref="AB39:AC39"/>
    <mergeCell ref="AD39:AE39"/>
    <mergeCell ref="AF39:AG39"/>
    <mergeCell ref="AH39:AI39"/>
    <mergeCell ref="F39:G39"/>
    <mergeCell ref="H39:J39"/>
    <mergeCell ref="K39:M39"/>
    <mergeCell ref="N39:P39"/>
    <mergeCell ref="Q39:S39"/>
    <mergeCell ref="T39:U39"/>
    <mergeCell ref="AJ38:AK38"/>
    <mergeCell ref="AL38:AM38"/>
    <mergeCell ref="AN38:AO38"/>
    <mergeCell ref="AP38:AQ38"/>
    <mergeCell ref="AR38:AS38"/>
    <mergeCell ref="AT38:AU38"/>
    <mergeCell ref="V38:Y38"/>
    <mergeCell ref="Z38:AA38"/>
    <mergeCell ref="AB38:AC38"/>
    <mergeCell ref="AD38:AE38"/>
    <mergeCell ref="AF38:AG38"/>
    <mergeCell ref="AH38:AI38"/>
    <mergeCell ref="F38:G38"/>
    <mergeCell ref="H38:J38"/>
    <mergeCell ref="K38:M38"/>
    <mergeCell ref="N38:P38"/>
    <mergeCell ref="Q38:S38"/>
    <mergeCell ref="T38:U38"/>
    <mergeCell ref="AJ37:AK37"/>
    <mergeCell ref="AL37:AM37"/>
    <mergeCell ref="AN37:AO37"/>
    <mergeCell ref="AP37:AQ37"/>
    <mergeCell ref="AR37:AS37"/>
    <mergeCell ref="AT37:AU37"/>
    <mergeCell ref="V37:Y37"/>
    <mergeCell ref="Z37:AA37"/>
    <mergeCell ref="AB37:AC37"/>
    <mergeCell ref="AD37:AE37"/>
    <mergeCell ref="AF37:AG37"/>
    <mergeCell ref="AH37:AI37"/>
    <mergeCell ref="F37:G37"/>
    <mergeCell ref="H37:J37"/>
    <mergeCell ref="K37:M37"/>
    <mergeCell ref="N37:P37"/>
    <mergeCell ref="Q37:S37"/>
    <mergeCell ref="T37:U37"/>
    <mergeCell ref="AJ36:AK36"/>
    <mergeCell ref="AL36:AM36"/>
    <mergeCell ref="AN36:AO36"/>
    <mergeCell ref="AP36:AQ36"/>
    <mergeCell ref="AR36:AS36"/>
    <mergeCell ref="AT36:AU36"/>
    <mergeCell ref="V36:Y36"/>
    <mergeCell ref="Z36:AA36"/>
    <mergeCell ref="AB36:AC36"/>
    <mergeCell ref="AD36:AE36"/>
    <mergeCell ref="AF36:AG36"/>
    <mergeCell ref="AH36:AI36"/>
    <mergeCell ref="F36:G36"/>
    <mergeCell ref="H36:J36"/>
    <mergeCell ref="K36:M36"/>
    <mergeCell ref="N36:P36"/>
    <mergeCell ref="Q36:S36"/>
    <mergeCell ref="T36:U36"/>
    <mergeCell ref="AJ35:AK35"/>
    <mergeCell ref="AL35:AM35"/>
    <mergeCell ref="AN35:AO35"/>
    <mergeCell ref="AP35:AQ35"/>
    <mergeCell ref="AR35:AS35"/>
    <mergeCell ref="AT35:AU35"/>
    <mergeCell ref="V35:Y35"/>
    <mergeCell ref="Z35:AA35"/>
    <mergeCell ref="AB35:AC35"/>
    <mergeCell ref="AD35:AE35"/>
    <mergeCell ref="AF35:AG35"/>
    <mergeCell ref="AH35:AI35"/>
    <mergeCell ref="F35:G35"/>
    <mergeCell ref="H35:J35"/>
    <mergeCell ref="K35:M35"/>
    <mergeCell ref="N35:P35"/>
    <mergeCell ref="Q35:S35"/>
    <mergeCell ref="T35:U35"/>
    <mergeCell ref="AJ34:AK34"/>
    <mergeCell ref="AL34:AM34"/>
    <mergeCell ref="AN34:AO34"/>
    <mergeCell ref="AP34:AQ34"/>
    <mergeCell ref="AR34:AS34"/>
    <mergeCell ref="AT34:AU34"/>
    <mergeCell ref="V34:Y34"/>
    <mergeCell ref="Z34:AA34"/>
    <mergeCell ref="AB34:AC34"/>
    <mergeCell ref="AD34:AE34"/>
    <mergeCell ref="AF34:AG34"/>
    <mergeCell ref="AH34:AI34"/>
    <mergeCell ref="F34:G34"/>
    <mergeCell ref="H34:J34"/>
    <mergeCell ref="K34:M34"/>
    <mergeCell ref="N34:P34"/>
    <mergeCell ref="Q34:S34"/>
    <mergeCell ref="T34:U34"/>
    <mergeCell ref="AJ33:AK33"/>
    <mergeCell ref="AL33:AM33"/>
    <mergeCell ref="AN33:AO33"/>
    <mergeCell ref="AP33:AQ33"/>
    <mergeCell ref="AR33:AS33"/>
    <mergeCell ref="AT33:AU33"/>
    <mergeCell ref="V33:Y33"/>
    <mergeCell ref="Z33:AA33"/>
    <mergeCell ref="AB33:AC33"/>
    <mergeCell ref="AD33:AE33"/>
    <mergeCell ref="AF33:AG33"/>
    <mergeCell ref="AH33:AI33"/>
    <mergeCell ref="F33:G33"/>
    <mergeCell ref="H33:J33"/>
    <mergeCell ref="K33:M33"/>
    <mergeCell ref="N33:P33"/>
    <mergeCell ref="Q33:S33"/>
    <mergeCell ref="T33:U33"/>
    <mergeCell ref="AJ32:AK32"/>
    <mergeCell ref="AL32:AM32"/>
    <mergeCell ref="AN32:AO32"/>
    <mergeCell ref="AP32:AQ32"/>
    <mergeCell ref="AR32:AS32"/>
    <mergeCell ref="AT32:AU32"/>
    <mergeCell ref="V32:Y32"/>
    <mergeCell ref="Z32:AA32"/>
    <mergeCell ref="AB32:AC32"/>
    <mergeCell ref="AD32:AE32"/>
    <mergeCell ref="AF32:AG32"/>
    <mergeCell ref="AH32:AI32"/>
    <mergeCell ref="F32:G32"/>
    <mergeCell ref="H32:J32"/>
    <mergeCell ref="K32:M32"/>
    <mergeCell ref="N32:P32"/>
    <mergeCell ref="Q32:S32"/>
    <mergeCell ref="T32:U32"/>
    <mergeCell ref="AJ31:AK31"/>
    <mergeCell ref="AL31:AM31"/>
    <mergeCell ref="AN31:AO31"/>
    <mergeCell ref="AP31:AQ31"/>
    <mergeCell ref="AR31:AS31"/>
    <mergeCell ref="AT31:AU31"/>
    <mergeCell ref="V31:Y31"/>
    <mergeCell ref="Z31:AA31"/>
    <mergeCell ref="AB31:AC31"/>
    <mergeCell ref="AD31:AE31"/>
    <mergeCell ref="AF31:AG31"/>
    <mergeCell ref="AH31:AI31"/>
    <mergeCell ref="F31:G31"/>
    <mergeCell ref="H31:J31"/>
    <mergeCell ref="K31:M31"/>
    <mergeCell ref="N31:P31"/>
    <mergeCell ref="Q31:S31"/>
    <mergeCell ref="T31:U31"/>
    <mergeCell ref="AJ30:AK30"/>
    <mergeCell ref="AL30:AM30"/>
    <mergeCell ref="AN30:AO30"/>
    <mergeCell ref="AP30:AQ30"/>
    <mergeCell ref="AR30:AS30"/>
    <mergeCell ref="AT30:AU30"/>
    <mergeCell ref="V30:Y30"/>
    <mergeCell ref="Z30:AA30"/>
    <mergeCell ref="AB30:AC30"/>
    <mergeCell ref="AD30:AE30"/>
    <mergeCell ref="AF30:AG30"/>
    <mergeCell ref="AH30:AI30"/>
    <mergeCell ref="F30:G30"/>
    <mergeCell ref="H30:J30"/>
    <mergeCell ref="K30:M30"/>
    <mergeCell ref="N30:P30"/>
    <mergeCell ref="Q30:S30"/>
    <mergeCell ref="T30:U30"/>
    <mergeCell ref="AJ29:AK29"/>
    <mergeCell ref="AL29:AM29"/>
    <mergeCell ref="AN29:AO29"/>
    <mergeCell ref="AP29:AQ29"/>
    <mergeCell ref="AR29:AS29"/>
    <mergeCell ref="AT29:AU29"/>
    <mergeCell ref="V29:Y29"/>
    <mergeCell ref="Z29:AA29"/>
    <mergeCell ref="AB29:AC29"/>
    <mergeCell ref="AD29:AE29"/>
    <mergeCell ref="AF29:AG29"/>
    <mergeCell ref="AH29:AI29"/>
    <mergeCell ref="F29:G29"/>
    <mergeCell ref="H29:J29"/>
    <mergeCell ref="K29:M29"/>
    <mergeCell ref="N29:P29"/>
    <mergeCell ref="Q29:S29"/>
    <mergeCell ref="T29:U29"/>
    <mergeCell ref="AJ28:AK28"/>
    <mergeCell ref="AL28:AM28"/>
    <mergeCell ref="AN28:AO28"/>
    <mergeCell ref="AP28:AQ28"/>
    <mergeCell ref="AR28:AS28"/>
    <mergeCell ref="AT28:AU28"/>
    <mergeCell ref="V28:Y28"/>
    <mergeCell ref="Z28:AA28"/>
    <mergeCell ref="AB28:AC28"/>
    <mergeCell ref="AD28:AE28"/>
    <mergeCell ref="AF28:AG28"/>
    <mergeCell ref="AH28:AI28"/>
    <mergeCell ref="F28:G28"/>
    <mergeCell ref="H28:J28"/>
    <mergeCell ref="K28:M28"/>
    <mergeCell ref="N28:P28"/>
    <mergeCell ref="Q28:S28"/>
    <mergeCell ref="T28:U28"/>
    <mergeCell ref="AJ27:AK27"/>
    <mergeCell ref="AL27:AM27"/>
    <mergeCell ref="AN27:AO27"/>
    <mergeCell ref="AP27:AQ27"/>
    <mergeCell ref="AR27:AS27"/>
    <mergeCell ref="AT27:AU27"/>
    <mergeCell ref="V27:Y27"/>
    <mergeCell ref="Z27:AA27"/>
    <mergeCell ref="AB27:AC27"/>
    <mergeCell ref="AD27:AE27"/>
    <mergeCell ref="AF27:AG27"/>
    <mergeCell ref="AH27:AI27"/>
    <mergeCell ref="F27:G27"/>
    <mergeCell ref="H27:J27"/>
    <mergeCell ref="K27:M27"/>
    <mergeCell ref="N27:P27"/>
    <mergeCell ref="Q27:S27"/>
    <mergeCell ref="T27:U27"/>
    <mergeCell ref="AJ26:AK26"/>
    <mergeCell ref="AL26:AM26"/>
    <mergeCell ref="AN26:AO26"/>
    <mergeCell ref="AP26:AQ26"/>
    <mergeCell ref="AR26:AS26"/>
    <mergeCell ref="AT26:AU26"/>
    <mergeCell ref="V26:Y26"/>
    <mergeCell ref="Z26:AA26"/>
    <mergeCell ref="AB26:AC26"/>
    <mergeCell ref="AD26:AE26"/>
    <mergeCell ref="AF26:AG26"/>
    <mergeCell ref="AH26:AI26"/>
    <mergeCell ref="F26:G26"/>
    <mergeCell ref="H26:J26"/>
    <mergeCell ref="K26:M26"/>
    <mergeCell ref="N26:P26"/>
    <mergeCell ref="Q26:S26"/>
    <mergeCell ref="T26:U26"/>
    <mergeCell ref="AJ25:AK25"/>
    <mergeCell ref="AL25:AM25"/>
    <mergeCell ref="AN25:AO25"/>
    <mergeCell ref="AP25:AQ25"/>
    <mergeCell ref="AR25:AS25"/>
    <mergeCell ref="AT25:AU25"/>
    <mergeCell ref="V25:Y25"/>
    <mergeCell ref="Z25:AA25"/>
    <mergeCell ref="AB25:AC25"/>
    <mergeCell ref="AD25:AE25"/>
    <mergeCell ref="AF25:AG25"/>
    <mergeCell ref="AH25:AI25"/>
    <mergeCell ref="F25:G25"/>
    <mergeCell ref="H25:J25"/>
    <mergeCell ref="K25:M25"/>
    <mergeCell ref="N25:P25"/>
    <mergeCell ref="Q25:S25"/>
    <mergeCell ref="T25:U25"/>
    <mergeCell ref="AJ24:AK24"/>
    <mergeCell ref="AL24:AM24"/>
    <mergeCell ref="AN24:AO24"/>
    <mergeCell ref="AP24:AQ24"/>
    <mergeCell ref="AR24:AS24"/>
    <mergeCell ref="AT24:AU24"/>
    <mergeCell ref="V24:Y24"/>
    <mergeCell ref="Z24:AA24"/>
    <mergeCell ref="AB24:AC24"/>
    <mergeCell ref="AD24:AE24"/>
    <mergeCell ref="AF24:AG24"/>
    <mergeCell ref="AH24:AI24"/>
    <mergeCell ref="F24:G24"/>
    <mergeCell ref="H24:J24"/>
    <mergeCell ref="K24:M24"/>
    <mergeCell ref="N24:P24"/>
    <mergeCell ref="Q24:S24"/>
    <mergeCell ref="T24:U24"/>
    <mergeCell ref="AJ23:AK23"/>
    <mergeCell ref="AL23:AM23"/>
    <mergeCell ref="AN23:AO23"/>
    <mergeCell ref="AP23:AQ23"/>
    <mergeCell ref="AR23:AS23"/>
    <mergeCell ref="AT23:AU23"/>
    <mergeCell ref="V23:Y23"/>
    <mergeCell ref="Z23:AA23"/>
    <mergeCell ref="AB23:AC23"/>
    <mergeCell ref="AD23:AE23"/>
    <mergeCell ref="AF23:AG23"/>
    <mergeCell ref="AH23:AI23"/>
    <mergeCell ref="F23:G23"/>
    <mergeCell ref="H23:J23"/>
    <mergeCell ref="K23:M23"/>
    <mergeCell ref="N23:P23"/>
    <mergeCell ref="Q23:S23"/>
    <mergeCell ref="T23:U23"/>
    <mergeCell ref="AJ22:AK22"/>
    <mergeCell ref="AL22:AM22"/>
    <mergeCell ref="AN22:AO22"/>
    <mergeCell ref="AP22:AQ22"/>
    <mergeCell ref="AR22:AS22"/>
    <mergeCell ref="AT22:AU22"/>
    <mergeCell ref="V22:Y22"/>
    <mergeCell ref="Z22:AA22"/>
    <mergeCell ref="AB22:AC22"/>
    <mergeCell ref="AD22:AE22"/>
    <mergeCell ref="AF22:AG22"/>
    <mergeCell ref="AH22:AI22"/>
    <mergeCell ref="F22:G22"/>
    <mergeCell ref="H22:J22"/>
    <mergeCell ref="K22:M22"/>
    <mergeCell ref="N22:P22"/>
    <mergeCell ref="Q22:S22"/>
    <mergeCell ref="T22:U22"/>
    <mergeCell ref="AJ21:AK21"/>
    <mergeCell ref="AL21:AM21"/>
    <mergeCell ref="AN21:AO21"/>
    <mergeCell ref="AP21:AQ21"/>
    <mergeCell ref="AR21:AS21"/>
    <mergeCell ref="AT21:AU21"/>
    <mergeCell ref="V21:Y21"/>
    <mergeCell ref="Z21:AA21"/>
    <mergeCell ref="AB21:AC21"/>
    <mergeCell ref="AD21:AE21"/>
    <mergeCell ref="AF21:AG21"/>
    <mergeCell ref="AH21:AI21"/>
    <mergeCell ref="F21:G21"/>
    <mergeCell ref="H21:J21"/>
    <mergeCell ref="K21:M21"/>
    <mergeCell ref="N21:P21"/>
    <mergeCell ref="Q21:S21"/>
    <mergeCell ref="T21:U21"/>
    <mergeCell ref="AJ20:AK20"/>
    <mergeCell ref="AL20:AM20"/>
    <mergeCell ref="AN20:AO20"/>
    <mergeCell ref="AP20:AQ20"/>
    <mergeCell ref="AR20:AS20"/>
    <mergeCell ref="AT20:AU20"/>
    <mergeCell ref="V20:Y20"/>
    <mergeCell ref="Z20:AA20"/>
    <mergeCell ref="AB20:AC20"/>
    <mergeCell ref="AD20:AE20"/>
    <mergeCell ref="AF20:AG20"/>
    <mergeCell ref="AH20:AI20"/>
    <mergeCell ref="F20:G20"/>
    <mergeCell ref="H20:J20"/>
    <mergeCell ref="K20:M20"/>
    <mergeCell ref="N20:P20"/>
    <mergeCell ref="Q20:S20"/>
    <mergeCell ref="T20:U20"/>
    <mergeCell ref="AJ19:AK19"/>
    <mergeCell ref="AL19:AM19"/>
    <mergeCell ref="AN19:AO19"/>
    <mergeCell ref="AP19:AQ19"/>
    <mergeCell ref="AR19:AS19"/>
    <mergeCell ref="AT19:AU19"/>
    <mergeCell ref="V19:Y19"/>
    <mergeCell ref="Z19:AA19"/>
    <mergeCell ref="AB19:AC19"/>
    <mergeCell ref="AD19:AE19"/>
    <mergeCell ref="AF19:AG19"/>
    <mergeCell ref="AH19:AI19"/>
    <mergeCell ref="F19:G19"/>
    <mergeCell ref="H19:J19"/>
    <mergeCell ref="K19:M19"/>
    <mergeCell ref="N19:P19"/>
    <mergeCell ref="Q19:S19"/>
    <mergeCell ref="T19:U19"/>
    <mergeCell ref="AJ18:AK18"/>
    <mergeCell ref="AL18:AM18"/>
    <mergeCell ref="AN18:AO18"/>
    <mergeCell ref="AP18:AQ18"/>
    <mergeCell ref="AR18:AS18"/>
    <mergeCell ref="AT18:AU18"/>
    <mergeCell ref="V18:Y18"/>
    <mergeCell ref="Z18:AA18"/>
    <mergeCell ref="AB18:AC18"/>
    <mergeCell ref="AD18:AE18"/>
    <mergeCell ref="AF18:AG18"/>
    <mergeCell ref="AH18:AI18"/>
    <mergeCell ref="F18:G18"/>
    <mergeCell ref="H18:J18"/>
    <mergeCell ref="K18:M18"/>
    <mergeCell ref="N18:P18"/>
    <mergeCell ref="Q18:S18"/>
    <mergeCell ref="T18:U18"/>
    <mergeCell ref="AJ17:AK17"/>
    <mergeCell ref="AL17:AM17"/>
    <mergeCell ref="AN17:AO17"/>
    <mergeCell ref="AP17:AQ17"/>
    <mergeCell ref="AR17:AS17"/>
    <mergeCell ref="AT17:AU17"/>
    <mergeCell ref="V17:Y17"/>
    <mergeCell ref="Z17:AA17"/>
    <mergeCell ref="AB17:AC17"/>
    <mergeCell ref="AD17:AE17"/>
    <mergeCell ref="AF17:AG17"/>
    <mergeCell ref="AH17:AI17"/>
    <mergeCell ref="F17:G17"/>
    <mergeCell ref="H17:J17"/>
    <mergeCell ref="K17:M17"/>
    <mergeCell ref="N17:P17"/>
    <mergeCell ref="Q17:S17"/>
    <mergeCell ref="T17:U17"/>
    <mergeCell ref="AJ16:AK16"/>
    <mergeCell ref="AL16:AM16"/>
    <mergeCell ref="AN16:AO16"/>
    <mergeCell ref="AP16:AQ16"/>
    <mergeCell ref="AR16:AS16"/>
    <mergeCell ref="AT16:AU16"/>
    <mergeCell ref="V16:Y16"/>
    <mergeCell ref="Z16:AA16"/>
    <mergeCell ref="AB16:AC16"/>
    <mergeCell ref="AD16:AE16"/>
    <mergeCell ref="AF16:AG16"/>
    <mergeCell ref="AH16:AI16"/>
    <mergeCell ref="F16:G16"/>
    <mergeCell ref="H16:J16"/>
    <mergeCell ref="K16:M16"/>
    <mergeCell ref="N16:P16"/>
    <mergeCell ref="Q16:S16"/>
    <mergeCell ref="T16:U16"/>
    <mergeCell ref="AJ15:AK15"/>
    <mergeCell ref="AL15:AM15"/>
    <mergeCell ref="AN15:AO15"/>
    <mergeCell ref="AP15:AQ15"/>
    <mergeCell ref="AR15:AS15"/>
    <mergeCell ref="AT15:AU15"/>
    <mergeCell ref="V15:Y15"/>
    <mergeCell ref="Z15:AA15"/>
    <mergeCell ref="AB15:AC15"/>
    <mergeCell ref="AD15:AE15"/>
    <mergeCell ref="AF15:AG15"/>
    <mergeCell ref="AH15:AI15"/>
    <mergeCell ref="F15:G15"/>
    <mergeCell ref="H15:J15"/>
    <mergeCell ref="K15:M15"/>
    <mergeCell ref="N15:P15"/>
    <mergeCell ref="Q15:S15"/>
    <mergeCell ref="T15:U15"/>
    <mergeCell ref="AJ14:AK14"/>
    <mergeCell ref="AL14:AM14"/>
    <mergeCell ref="AN14:AO14"/>
    <mergeCell ref="AP14:AQ14"/>
    <mergeCell ref="AR14:AS14"/>
    <mergeCell ref="AT14:AU14"/>
    <mergeCell ref="V14:Y14"/>
    <mergeCell ref="Z14:AA14"/>
    <mergeCell ref="AB14:AC14"/>
    <mergeCell ref="AD14:AE14"/>
    <mergeCell ref="AF14:AG14"/>
    <mergeCell ref="AH14:AI14"/>
    <mergeCell ref="F14:G14"/>
    <mergeCell ref="H14:J14"/>
    <mergeCell ref="K14:M14"/>
    <mergeCell ref="N14:P14"/>
    <mergeCell ref="Q14:S14"/>
    <mergeCell ref="T14:U14"/>
    <mergeCell ref="AJ13:AK13"/>
    <mergeCell ref="AL13:AM13"/>
    <mergeCell ref="AN13:AO13"/>
    <mergeCell ref="AP13:AQ13"/>
    <mergeCell ref="AR13:AS13"/>
    <mergeCell ref="AT13:AU13"/>
    <mergeCell ref="V13:Y13"/>
    <mergeCell ref="Z13:AA13"/>
    <mergeCell ref="AB13:AC13"/>
    <mergeCell ref="AD13:AE13"/>
    <mergeCell ref="AF13:AG13"/>
    <mergeCell ref="AH13:AI13"/>
    <mergeCell ref="F13:G13"/>
    <mergeCell ref="H13:J13"/>
    <mergeCell ref="K13:M13"/>
    <mergeCell ref="N13:P13"/>
    <mergeCell ref="Q13:S13"/>
    <mergeCell ref="T13:U13"/>
    <mergeCell ref="AJ12:AK12"/>
    <mergeCell ref="AL12:AM12"/>
    <mergeCell ref="AN12:AO12"/>
    <mergeCell ref="AP12:AQ12"/>
    <mergeCell ref="AR12:AS12"/>
    <mergeCell ref="AT12:AU12"/>
    <mergeCell ref="V12:Y12"/>
    <mergeCell ref="Z12:AA12"/>
    <mergeCell ref="AB12:AC12"/>
    <mergeCell ref="AD12:AE12"/>
    <mergeCell ref="AF12:AG12"/>
    <mergeCell ref="AH12:AI12"/>
    <mergeCell ref="F12:G12"/>
    <mergeCell ref="H12:J12"/>
    <mergeCell ref="K12:M12"/>
    <mergeCell ref="N12:P12"/>
    <mergeCell ref="Q12:S12"/>
    <mergeCell ref="T12:U12"/>
    <mergeCell ref="AJ11:AK11"/>
    <mergeCell ref="AL11:AM11"/>
    <mergeCell ref="AN11:AO11"/>
    <mergeCell ref="AP11:AQ11"/>
    <mergeCell ref="AR11:AS11"/>
    <mergeCell ref="AT11:AU11"/>
    <mergeCell ref="V11:Y11"/>
    <mergeCell ref="Z11:AA11"/>
    <mergeCell ref="AB11:AC11"/>
    <mergeCell ref="AD11:AE11"/>
    <mergeCell ref="AF11:AG11"/>
    <mergeCell ref="AH11:AI11"/>
    <mergeCell ref="AN9:AO10"/>
    <mergeCell ref="AP9:AQ10"/>
    <mergeCell ref="AR9:AS10"/>
    <mergeCell ref="AT9:AU10"/>
    <mergeCell ref="F11:G11"/>
    <mergeCell ref="H11:J11"/>
    <mergeCell ref="K11:M11"/>
    <mergeCell ref="N11:P11"/>
    <mergeCell ref="Q11:S11"/>
    <mergeCell ref="T11:U11"/>
    <mergeCell ref="AB9:AC10"/>
    <mergeCell ref="AD9:AE10"/>
    <mergeCell ref="AF9:AG10"/>
    <mergeCell ref="AH9:AI10"/>
    <mergeCell ref="AJ9:AK10"/>
    <mergeCell ref="AL9:AM10"/>
    <mergeCell ref="K9:M10"/>
    <mergeCell ref="N9:P10"/>
    <mergeCell ref="Q9:S10"/>
    <mergeCell ref="T9:U10"/>
    <mergeCell ref="V9:Y10"/>
    <mergeCell ref="Z9:AA10"/>
    <mergeCell ref="AD5:AF5"/>
    <mergeCell ref="A6:J8"/>
    <mergeCell ref="AD6:AF6"/>
    <mergeCell ref="A9:A10"/>
    <mergeCell ref="B9:B10"/>
    <mergeCell ref="C9:C10"/>
    <mergeCell ref="D9:D10"/>
    <mergeCell ref="E9:E10"/>
    <mergeCell ref="F9:G10"/>
    <mergeCell ref="H9:J10"/>
    <mergeCell ref="A2:B2"/>
    <mergeCell ref="G2:H2"/>
    <mergeCell ref="A3:B3"/>
    <mergeCell ref="G3:H3"/>
    <mergeCell ref="AR3:AS3"/>
    <mergeCell ref="AD4:AF4"/>
    <mergeCell ref="AL4:AM4"/>
    <mergeCell ref="AR4:AS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P33"/>
  <sheetViews>
    <sheetView workbookViewId="0">
      <selection activeCell="J6" sqref="J6"/>
    </sheetView>
  </sheetViews>
  <sheetFormatPr baseColWidth="10" defaultRowHeight="15" x14ac:dyDescent="0.25"/>
  <sheetData>
    <row r="1" spans="1:42" ht="15.75" thickBot="1" x14ac:dyDescent="0.3">
      <c r="A1" s="1"/>
      <c r="B1" s="1"/>
      <c r="C1" s="1"/>
      <c r="D1" s="2" t="s">
        <v>0</v>
      </c>
      <c r="E1" s="3"/>
      <c r="F1" s="4" t="s">
        <v>1</v>
      </c>
      <c r="H1" s="5" t="s">
        <v>2</v>
      </c>
      <c r="I1" s="5" t="s">
        <v>3</v>
      </c>
      <c r="J1" s="5" t="s">
        <v>4</v>
      </c>
      <c r="K1" s="5" t="s">
        <v>5</v>
      </c>
      <c r="L1" s="5" t="s">
        <v>6</v>
      </c>
      <c r="M1" s="5" t="s">
        <v>7</v>
      </c>
      <c r="N1" s="5" t="s">
        <v>8</v>
      </c>
      <c r="O1" s="5" t="s">
        <v>9</v>
      </c>
      <c r="P1" s="5" t="s">
        <v>10</v>
      </c>
      <c r="Q1" s="5" t="s">
        <v>11</v>
      </c>
      <c r="R1" s="5" t="s">
        <v>12</v>
      </c>
      <c r="S1" s="5" t="s">
        <v>13</v>
      </c>
      <c r="T1" s="5" t="s">
        <v>14</v>
      </c>
      <c r="U1" s="5" t="s">
        <v>15</v>
      </c>
      <c r="V1" s="5" t="s">
        <v>16</v>
      </c>
      <c r="W1" s="5" t="s">
        <v>17</v>
      </c>
      <c r="X1" s="6" t="s">
        <v>18</v>
      </c>
      <c r="Y1" s="7"/>
      <c r="Z1" s="5" t="s">
        <v>2</v>
      </c>
      <c r="AA1" s="5" t="s">
        <v>3</v>
      </c>
      <c r="AB1" s="5" t="s">
        <v>4</v>
      </c>
      <c r="AC1" s="5" t="s">
        <v>5</v>
      </c>
      <c r="AD1" s="5" t="s">
        <v>6</v>
      </c>
      <c r="AE1" s="5" t="s">
        <v>7</v>
      </c>
      <c r="AF1" s="5" t="s">
        <v>8</v>
      </c>
      <c r="AG1" s="5" t="s">
        <v>9</v>
      </c>
      <c r="AH1" s="5" t="s">
        <v>10</v>
      </c>
      <c r="AI1" s="5" t="s">
        <v>11</v>
      </c>
      <c r="AJ1" s="5" t="s">
        <v>12</v>
      </c>
      <c r="AK1" s="5" t="s">
        <v>13</v>
      </c>
      <c r="AL1" s="5" t="s">
        <v>14</v>
      </c>
      <c r="AM1" s="5" t="s">
        <v>15</v>
      </c>
      <c r="AN1" s="5" t="s">
        <v>16</v>
      </c>
      <c r="AO1" s="5" t="s">
        <v>17</v>
      </c>
      <c r="AP1" s="5" t="s">
        <v>18</v>
      </c>
    </row>
    <row r="2" spans="1:42" ht="15.75" thickBot="1" x14ac:dyDescent="0.3">
      <c r="A2" s="2"/>
      <c r="B2" s="8"/>
      <c r="C2" s="8"/>
      <c r="D2" s="8"/>
      <c r="E2" s="8"/>
      <c r="F2" s="3"/>
      <c r="H2" s="9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1"/>
      <c r="Z2" s="9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2"/>
    </row>
    <row r="3" spans="1:42" ht="15.75" thickBot="1" x14ac:dyDescent="0.3">
      <c r="A3" s="1" t="s">
        <v>19</v>
      </c>
      <c r="B3" s="1"/>
      <c r="C3" s="1"/>
      <c r="D3" s="2"/>
      <c r="E3" s="3"/>
      <c r="F3" s="4" t="s">
        <v>20</v>
      </c>
      <c r="H3" s="13">
        <f>[1]Divers!C4</f>
        <v>65000</v>
      </c>
      <c r="I3" s="13"/>
      <c r="J3" s="13">
        <f ca="1">H3+I16</f>
        <v>71825.348741333335</v>
      </c>
      <c r="K3" s="13">
        <f ca="1">H3+J16</f>
        <v>64181.299760936687</v>
      </c>
      <c r="L3" s="13">
        <f ca="1">H3+K16</f>
        <v>69611.6828498705</v>
      </c>
      <c r="M3" s="13">
        <f ca="1">H3+L16</f>
        <v>65753.902690663803</v>
      </c>
      <c r="N3" s="13">
        <f ca="1">H3+M16</f>
        <v>68494.495299516158</v>
      </c>
      <c r="O3" s="13">
        <f ca="1">H3+N16</f>
        <v>66547.560135320426</v>
      </c>
      <c r="P3" s="13">
        <f ca="1">H3+O16</f>
        <v>67930.675787511136</v>
      </c>
      <c r="Q3" s="13">
        <f ca="1">H3+P16</f>
        <v>66948.101255746908</v>
      </c>
      <c r="R3" s="13">
        <f ca="1">H3+Q16</f>
        <v>67646.128719280066</v>
      </c>
      <c r="S3" s="13">
        <f ca="1">$H$3+R16</f>
        <v>67150.245380057255</v>
      </c>
      <c r="T3" s="13">
        <f t="shared" ref="T3:X3" ca="1" si="0">$H$3+S16</f>
        <v>67502.52419280498</v>
      </c>
      <c r="U3" s="13">
        <f t="shared" ca="1" si="0"/>
        <v>67252.26298801144</v>
      </c>
      <c r="V3" s="13">
        <f t="shared" ca="1" si="0"/>
        <v>67430.050207561217</v>
      </c>
      <c r="W3" s="13">
        <f t="shared" ca="1" si="0"/>
        <v>67303.748987756422</v>
      </c>
      <c r="X3" s="14">
        <f t="shared" ca="1" si="0"/>
        <v>67393.474211901193</v>
      </c>
      <c r="Y3" s="15"/>
      <c r="Z3" s="13">
        <f>[1]Divers!C4</f>
        <v>65000</v>
      </c>
      <c r="AA3" s="13"/>
      <c r="AB3" s="13">
        <f ca="1">$Z$3+AA16</f>
        <v>66353.588651786049</v>
      </c>
      <c r="AC3" s="13">
        <f t="shared" ref="AC3:AP3" ca="1" si="1">$Z$3+AB16</f>
        <v>62596.714326232948</v>
      </c>
      <c r="AD3" s="13">
        <f t="shared" ca="1" si="1"/>
        <v>65265.622761677667</v>
      </c>
      <c r="AE3" s="13">
        <f t="shared" ca="1" si="1"/>
        <v>63369.612509660714</v>
      </c>
      <c r="AF3" s="13">
        <f t="shared" ca="1" si="1"/>
        <v>64716.550766519416</v>
      </c>
      <c r="AG3" s="13">
        <f t="shared" ca="1" si="1"/>
        <v>63759.676896317724</v>
      </c>
      <c r="AH3" s="13">
        <f t="shared" ca="1" si="1"/>
        <v>64439.446439437037</v>
      </c>
      <c r="AI3" s="13">
        <f t="shared" ca="1" si="1"/>
        <v>63956.533647957796</v>
      </c>
      <c r="AJ3" s="13">
        <f t="shared" ca="1" si="1"/>
        <v>64299.598097571332</v>
      </c>
      <c r="AK3" s="13">
        <f t="shared" ca="1" si="1"/>
        <v>64055.882837455472</v>
      </c>
      <c r="AL3" s="13">
        <f t="shared" ca="1" si="1"/>
        <v>64229.019774495297</v>
      </c>
      <c r="AM3" s="13">
        <f t="shared" ca="1" si="1"/>
        <v>64106.02214622499</v>
      </c>
      <c r="AN3" s="13">
        <f t="shared" ca="1" si="1"/>
        <v>64193.400477035131</v>
      </c>
      <c r="AO3" s="13">
        <f t="shared" ca="1" si="1"/>
        <v>64131.326331358214</v>
      </c>
      <c r="AP3" s="13">
        <f t="shared" ca="1" si="1"/>
        <v>64175.424216105996</v>
      </c>
    </row>
    <row r="4" spans="1:42" ht="15.75" thickBot="1" x14ac:dyDescent="0.3">
      <c r="A4" s="1" t="s">
        <v>21</v>
      </c>
      <c r="B4" s="1"/>
      <c r="C4" s="1"/>
      <c r="D4" s="2"/>
      <c r="E4" s="3"/>
      <c r="F4" s="4" t="s">
        <v>22</v>
      </c>
      <c r="H4" s="16" t="s">
        <v>23</v>
      </c>
      <c r="I4" s="17" t="s">
        <v>24</v>
      </c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9"/>
      <c r="Y4" s="20"/>
      <c r="Z4" s="16" t="s">
        <v>23</v>
      </c>
      <c r="AA4" s="17" t="s">
        <v>25</v>
      </c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9"/>
    </row>
    <row r="5" spans="1:42" ht="15.75" thickBot="1" x14ac:dyDescent="0.3">
      <c r="A5" s="2"/>
      <c r="B5" s="8"/>
      <c r="C5" s="8"/>
      <c r="D5" s="8"/>
      <c r="E5" s="8"/>
      <c r="F5" s="3"/>
      <c r="H5" s="9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1"/>
      <c r="Z5" s="9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2"/>
    </row>
    <row r="6" spans="1:42" ht="15.75" thickBot="1" x14ac:dyDescent="0.3">
      <c r="A6" s="21" t="s">
        <v>26</v>
      </c>
      <c r="B6" s="21"/>
      <c r="C6" s="21"/>
      <c r="D6" s="22" t="s">
        <v>27</v>
      </c>
      <c r="E6" s="23"/>
      <c r="F6" s="24" t="s">
        <v>28</v>
      </c>
      <c r="H6" s="25">
        <f ca="1">[1]Dimensionnement!O18</f>
        <v>0.15539108930710635</v>
      </c>
      <c r="I6" s="26"/>
      <c r="J6" s="27">
        <f ca="1">((-J3/(2*C23*C24))*((C25^2/16*(2*'calcul itératif OK'!N8+'calcul itératif OK'!O8))-('calcul itératif OK'!C25^2/8*(2*[1]Dimensionnement!N8+[1]Dimensionnement!O8))+(1/4*(2*[1]Dimensionnement!N8+[1]Dimensionnement!O8)*([1]Dimensionnement!N8+[1]Dimensionnement!O8)^2)+(1/6*[1]Dimensionnement!O8^2*([1]Dimensionnement!N8+[1]Dimensionnement!O8))-([1]Dimensionnement!O8^3/24)-(1/3*([1]Dimensionnement!N8+[1]Dimensionnement!O8)^3)))-H6</f>
        <v>0.24732150992458177</v>
      </c>
      <c r="K6" s="28">
        <f ca="1">((-K3/(2*C23*C24))*((C25^2/16*(2*'calcul itératif OK'!N8+'calcul itératif OK'!O8))-('calcul itératif OK'!C25^2/8*(2*[1]Dimensionnement!N8+[1]Dimensionnement!O8))+(1/4*(2*[1]Dimensionnement!N8+[1]Dimensionnement!O8)*([1]Dimensionnement!N8+[1]Dimensionnement!O8)^2)+(1/6*[1]Dimensionnement!O8^2*([1]Dimensionnement!N8+[1]Dimensionnement!O8))-([1]Dimensionnement!O8^3/24)-(1/3*([1]Dimensionnement!N8+[1]Dimensionnement!O8)^3)))-H6</f>
        <v>0.20446261835642474</v>
      </c>
      <c r="L6" s="28">
        <f ca="1">((-L3/(2*C23*C24))*((C25^2/16*(2*'calcul itératif OK'!N8+'calcul itératif OK'!O8))-('calcul itératif OK'!C25^2/8*(2*[1]Dimensionnement!N8+[1]Dimensionnement!O8))+(1/4*(2*[1]Dimensionnement!N8+[1]Dimensionnement!O8)*([1]Dimensionnement!N8+[1]Dimensionnement!O8)^2)+(1/6*[1]Dimensionnement!O8^2*([1]Dimensionnement!N8+[1]Dimensionnement!O8))-([1]Dimensionnement!O8^3/24)-(1/3*([1]Dimensionnement!N8+[1]Dimensionnement!O8)^3)))-H6</f>
        <v>0.23490985915499049</v>
      </c>
      <c r="M6" s="28">
        <f ca="1">((-M3/(2*C23*C24))*((C25^2/16*(2*'calcul itératif OK'!N8+'calcul itératif OK'!O8))-('calcul itératif OK'!C25^2/8*(2*[1]Dimensionnement!N8+[1]Dimensionnement!O8))+(1/4*(2*[1]Dimensionnement!N8+[1]Dimensionnement!O8)*([1]Dimensionnement!N8+[1]Dimensionnement!O8)^2)+(1/6*[1]Dimensionnement!O8^2*([1]Dimensionnement!N8+[1]Dimensionnement!O8))-([1]Dimensionnement!O8^3/24)-(1/3*([1]Dimensionnement!N8+[1]Dimensionnement!O8)^3)))-H6</f>
        <v>0.21327993737384462</v>
      </c>
      <c r="N6" s="28">
        <f ca="1">((-N3/(2*C23*C24))*((C25^2/16*(2*'calcul itératif OK'!N8+'calcul itératif OK'!O8))-('calcul itératif OK'!C25^2/8*(2*[1]Dimensionnement!N8+[1]Dimensionnement!O8))+(1/4*(2*[1]Dimensionnement!N8+[1]Dimensionnement!O8)*([1]Dimensionnement!N8+[1]Dimensionnement!O8)^2)+(1/6*[1]Dimensionnement!O8^2*([1]Dimensionnement!N8+[1]Dimensionnement!O8))-([1]Dimensionnement!O8^3/24)-(1/3*([1]Dimensionnement!N8+[1]Dimensionnement!O8)^3)))-H6</f>
        <v>0.22864597725094657</v>
      </c>
      <c r="O6" s="28">
        <f ca="1">((-O3/(2*C23*C24))*((C25^2/16*(2*'calcul itératif OK'!N8+'calcul itératif OK'!O8))-('calcul itératif OK'!C25^2/8*(2*[1]Dimensionnement!N8+[1]Dimensionnement!O8))+(1/4*(2*[1]Dimensionnement!N8+[1]Dimensionnement!O8)*([1]Dimensionnement!N8+[1]Dimensionnement!O8)^2)+(1/6*[1]Dimensionnement!O8^2*([1]Dimensionnement!N8+[1]Dimensionnement!O8))-([1]Dimensionnement!O8^3/24)-(1/3*([1]Dimensionnement!N8+[1]Dimensionnement!O8)^3)))-H6</f>
        <v>0.21772984061884368</v>
      </c>
      <c r="P6" s="28">
        <f ca="1">((-P3/(2*C23*C24))*((C25^2/16*(2*'calcul itératif OK'!N8+'calcul itératif OK'!O8))-('calcul itératif OK'!C25^2/8*(2*[1]Dimensionnement!N8+[1]Dimensionnement!O8))+(1/4*(2*[1]Dimensionnement!N8+[1]Dimensionnement!O8)*([1]Dimensionnement!N8+[1]Dimensionnement!O8)^2)+(1/6*[1]Dimensionnement!O8^2*([1]Dimensionnement!N8+[1]Dimensionnement!O8))-([1]Dimensionnement!O8^3/24)-(1/3*([1]Dimensionnement!N8+[1]Dimensionnement!O8)^3)))-H6</f>
        <v>0.22548473647514758</v>
      </c>
      <c r="Q6" s="28">
        <f ca="1">((-Q3/(2*$C$23*$C$24))*(($C$25^2/16*(2*'calcul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0.2199756070304629</v>
      </c>
      <c r="R6" s="28">
        <f ca="1">((-R3/(2*$C$23*$C$24))*(($C$25^2/16*(2*'calcul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0.22388932912301948</v>
      </c>
      <c r="S6" s="28">
        <f ca="1">((-S3/(2*$C$23*$C$24))*(($C$25^2/16*(2*'calcul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0.22110899499372363</v>
      </c>
      <c r="T6" s="28">
        <f ca="1">((-T3/(2*$C$23*$C$24))*(($C$25^2/16*(2*'calcul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0.22308416279759744</v>
      </c>
      <c r="U6" s="28">
        <f ca="1">((-U3/(2*$C$23*$C$24))*(($C$25^2/16*(2*'calcul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0.22168099049094822</v>
      </c>
      <c r="V6" s="28">
        <f ca="1">((-V3/(2*$C$23*$C$24))*(($C$25^2/16*(2*'calcul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0.22267781340305007</v>
      </c>
      <c r="W6" s="28">
        <f ca="1">((-W3/(2*$C$23*$C$24))*(($C$25^2/16*(2*'calcul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0.22196966379563368</v>
      </c>
      <c r="X6" s="25">
        <f ca="1">((-X3/(2*$C$23*$C$24))*(($C$25^2/16*(2*'calcul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0.22247273797299841</v>
      </c>
      <c r="Y6" s="7"/>
      <c r="Z6" s="25">
        <f ca="1">[1]Dimensionnement!O18</f>
        <v>0.15539108930710635</v>
      </c>
      <c r="AA6" s="26"/>
      <c r="AB6" s="27">
        <f ca="1">((-AB3/(2*$C$23*$C$24))*(($C$25^2/16*(2*'calcul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0.21664227527207078</v>
      </c>
      <c r="AC6" s="27">
        <f ca="1">((-AC3/(2*$C$23*$C$24))*(($C$25^2/16*(2*'calcul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0.19557811545742251</v>
      </c>
      <c r="AD6" s="27">
        <f ca="1">((-AD3/(2*$C$23*$C$24))*(($C$25^2/16*(2*'calcul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0.21054223428154464</v>
      </c>
      <c r="AE6" s="27">
        <f ca="1">((-AE3/(2*$C$23*$C$24))*(($C$25^2/16*(2*'calcul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0.19991162503091006</v>
      </c>
      <c r="AF6" s="27">
        <f ca="1">((-AF3/(2*$C$23*$C$24))*(($C$25^2/16*(2*'calcul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0.20746368034187876</v>
      </c>
      <c r="AG6" s="27">
        <f ca="1">((-AG3/(2*$C$23*$C$24))*(($C$25^2/16*(2*'calcul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0.20209865016578363</v>
      </c>
      <c r="AH6" s="27">
        <f ca="1">((-AH3/(2*$C$23*$C$24))*(($C$25^2/16*(2*'calcul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0.20591000318230687</v>
      </c>
      <c r="AI6" s="27">
        <f ca="1">((-AI3/(2*$C$23*$C$24))*(($C$25^2/16*(2*'calcul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0.20320239272350912</v>
      </c>
      <c r="AJ6" s="27">
        <f ca="1">((-AJ3/(2*$C$23*$C$24))*(($C$25^2/16*(2*'calcul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0.20512589714957744</v>
      </c>
      <c r="AK6" s="27">
        <f ca="1">((-AK3/(2*$C$23*$C$24))*(($C$25^2/16*(2*'calcul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0.2037594268491387</v>
      </c>
      <c r="AL6" s="27">
        <f ca="1">((-AL3/(2*$C$23*$C$24))*(($C$25^2/16*(2*'calcul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0.20473017641263089</v>
      </c>
      <c r="AM6" s="27">
        <f ca="1">((-AM3/(2*$C$23*$C$24))*(($C$25^2/16*(2*'calcul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0.20404054948497816</v>
      </c>
      <c r="AN6" s="27">
        <f ca="1">((-AN3/(2*$C$23*$C$24))*(($C$25^2/16*(2*'calcul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0.20453046502780139</v>
      </c>
      <c r="AO6" s="27">
        <f ca="1">((-AO3/(2*$C$23*$C$24))*(($C$25^2/16*(2*'calcul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0.20418242577719273</v>
      </c>
      <c r="AP6" s="27">
        <f ca="1">((-AP3/(2*$C$23*$C$24))*(($C$25^2/16*(2*'calcul itératif OK'!$N$8+'calcul itératif OK'!$O$8))-('calcul itératif OK'!$C$25^2/8*(2*[1]Dimensionnement!$N$8+[1]Dimensionnement!$O$8))+(1/4*(2*[1]Dimensionnement!$N$8+[1]Dimensionnement!$O$8)*([1]Dimensionnement!$N$8+[1]Dimensionnement!$O$8)^2)+(1/6*[1]Dimensionnement!$O$8^2*([1]Dimensionnement!$N$8+[1]Dimensionnement!$O$8))-([1]Dimensionnement!$O$8^3/24)-(1/3*([1]Dimensionnement!$N$8+[1]Dimensionnement!$O$8)^3)))-$H$6</f>
        <v>0.20442967516892704</v>
      </c>
    </row>
    <row r="7" spans="1:42" ht="15.75" thickBot="1" x14ac:dyDescent="0.3">
      <c r="A7" s="29" t="s">
        <v>29</v>
      </c>
      <c r="B7" s="29"/>
      <c r="C7" s="29"/>
      <c r="D7" s="30" t="s">
        <v>30</v>
      </c>
      <c r="E7" s="31"/>
      <c r="F7" s="32" t="s">
        <v>28</v>
      </c>
      <c r="H7" s="33">
        <f ca="1">[1]Dimensionnement!O38</f>
        <v>0.18485565185546873</v>
      </c>
      <c r="I7" s="34"/>
      <c r="J7" s="35">
        <f ca="1">(-1/(C18*C19)*((J3/2*C20^3)/48-(J3/2*C21^3)/192+(J3/2)*(C21^2/24-C20^2/8)*C20/2))-H7</f>
        <v>1.9410835241847335E-2</v>
      </c>
      <c r="K7" s="36">
        <f ca="1">(-1/(C18*C19)*((K3/2*C20^3)/48-(K3/2*C21^3)/192+(K3/2)*(C21^2/24-C20^2/8)*C20/2))-H7</f>
        <v>-2.3283287133273323E-3</v>
      </c>
      <c r="L7" s="36">
        <f ca="1">(-1/(C18*C19)*((L3/2*C20^3)/48-(L3/2*C21^3)/192+(L3/2)*(C21^2/24-C20^2/8)*C20/2))-H7</f>
        <v>1.3115317528669179E-2</v>
      </c>
      <c r="M7" s="36">
        <f ca="1">(-1/(C18*C19)*((M3/2*C20^3)/48-(M3/2*C21^3)/192+(M3/2)*(C21^2/24-C20^2/8)*C20/2))-H7</f>
        <v>2.1440488202807695E-3</v>
      </c>
      <c r="N7" s="36">
        <f ca="1">(-1/(C18*C19)*((N3/2*C20^3)/48-(N3/2*C21^3)/192+(N3/2)*(C21^2/24-C20^2/8)*C20/2))-H7</f>
        <v>9.938110869198935E-3</v>
      </c>
      <c r="O7" s="36">
        <f ca="1">(-1/(C18*C19)*((O3/2*C20^3)/48-(O3/2*C21^3)/192+(O3/2)*(C21^2/24-C20^2/8)*C20/2))-H7</f>
        <v>4.4011575015415194E-3</v>
      </c>
      <c r="P7" s="36">
        <f ca="1">(-1/(C18*C19)*((P3/2*C20^3)/48-(P3/2*C21^3)/192+(P3/2)*(C21^2/24-C20^2/8)*C20/2))-H7</f>
        <v>8.3346458934985823E-3</v>
      </c>
      <c r="Q7" s="36">
        <f t="shared" ref="Q7:X7" ca="1" si="2">(-1/($C$18*$C$19)*((Q3/2*$C$20^3)/48-(Q3/2*$C$21^3)/192+(Q3/2)*($C$21^2/24-$C$20^2/8)*$C$20/2))-$H$7</f>
        <v>5.5402696540238772E-3</v>
      </c>
      <c r="R7" s="36">
        <f t="shared" ca="1" si="2"/>
        <v>7.5254130660922514E-3</v>
      </c>
      <c r="S7" s="36">
        <f t="shared" ca="1" si="2"/>
        <v>6.115154021226088E-3</v>
      </c>
      <c r="T7" s="36">
        <f t="shared" ca="1" si="2"/>
        <v>7.1170113991545769E-3</v>
      </c>
      <c r="U7" s="36">
        <f t="shared" ca="1" si="2"/>
        <v>6.4052852738276655E-3</v>
      </c>
      <c r="V7" s="36">
        <f t="shared" ca="1" si="2"/>
        <v>6.9109002332345681E-3</v>
      </c>
      <c r="W7" s="36">
        <f t="shared" ca="1" si="2"/>
        <v>6.5517080129705862E-3</v>
      </c>
      <c r="X7" s="33">
        <f t="shared" ca="1" si="2"/>
        <v>6.8068805483114947E-3</v>
      </c>
      <c r="Y7" s="7"/>
      <c r="Z7" s="33">
        <f ca="1">[1]Dimensionnement!O38</f>
        <v>0.18485565185546873</v>
      </c>
      <c r="AA7" s="34"/>
      <c r="AB7" s="35">
        <f ca="1">(-1/($C$18*$C$19)*((AB3/2*$C$20^3)/48-(AB3/2*$C$21^3)/192+(AB3/2)*($C$21^2/24-$C$20^2/8)*$C$20/2))-$H$7</f>
        <v>3.8495155780012003E-3</v>
      </c>
      <c r="AC7" s="35">
        <f t="shared" ref="AC7:AP7" ca="1" si="3">(-1/($C$18*$C$19)*((AC3/2*$C$20^3)/48-(AC3/2*$C$21^3)/192+(AC3/2)*($C$21^2/24-$C$20^2/8)*$C$20/2))-$H$7</f>
        <v>-6.8347836895249203E-3</v>
      </c>
      <c r="AD7" s="35">
        <f t="shared" ca="1" si="3"/>
        <v>7.5541336550116744E-4</v>
      </c>
      <c r="AE7" s="35">
        <f t="shared" ca="1" si="3"/>
        <v>-4.63671295851803E-3</v>
      </c>
      <c r="AF7" s="35">
        <f t="shared" ca="1" si="3"/>
        <v>-8.0611065881519561E-4</v>
      </c>
      <c r="AG7" s="35">
        <f t="shared" ca="1" si="3"/>
        <v>-3.52739593603979E-3</v>
      </c>
      <c r="AH7" s="35">
        <f t="shared" ca="1" si="3"/>
        <v>-1.5941768282733693E-3</v>
      </c>
      <c r="AI7" s="35">
        <f t="shared" ca="1" si="3"/>
        <v>-2.9675485030155324E-3</v>
      </c>
      <c r="AJ7" s="35">
        <f t="shared" ca="1" si="3"/>
        <v>-1.9918961574502125E-3</v>
      </c>
      <c r="AK7" s="35">
        <f t="shared" ca="1" si="3"/>
        <v>-2.6850060540015708E-3</v>
      </c>
      <c r="AL7" s="35">
        <f t="shared" ca="1" si="3"/>
        <v>-2.192616186974583E-3</v>
      </c>
      <c r="AM7" s="35">
        <f t="shared" ca="1" si="3"/>
        <v>-2.5424132139066635E-3</v>
      </c>
      <c r="AN7" s="35">
        <f t="shared" ca="1" si="3"/>
        <v>-2.2939150862150981E-3</v>
      </c>
      <c r="AO7" s="35">
        <f t="shared" ca="1" si="3"/>
        <v>-2.4704498040993839E-3</v>
      </c>
      <c r="AP7" s="35">
        <f t="shared" ca="1" si="3"/>
        <v>-2.3450383697840027E-3</v>
      </c>
    </row>
    <row r="8" spans="1:42" ht="15.75" thickBot="1" x14ac:dyDescent="0.3">
      <c r="A8" s="37" t="s">
        <v>31</v>
      </c>
      <c r="B8" s="37"/>
      <c r="C8" s="37"/>
      <c r="D8" s="38" t="s">
        <v>32</v>
      </c>
      <c r="E8" s="39"/>
      <c r="F8" s="40" t="s">
        <v>28</v>
      </c>
      <c r="H8" s="41">
        <f ca="1">[1]Dimensionnement!F38</f>
        <v>1.6441315412698561</v>
      </c>
      <c r="I8" s="42"/>
      <c r="J8" s="43">
        <f ca="1">(C27*(J3/2)/(C28*C29))-H8</f>
        <v>8.292834861848708E-2</v>
      </c>
      <c r="K8" s="44">
        <f ca="1">(C27*(K3/2)/(C28*C29))-H8</f>
        <v>-0.10087487157789088</v>
      </c>
      <c r="L8" s="44">
        <f ca="1">(C27*(L3/2)/(C28*C29))-H8</f>
        <v>2.9700154982731153E-2</v>
      </c>
      <c r="M8" s="44">
        <f ca="1">(C27*(M3/2)/(C28*C29))-H8</f>
        <v>-6.3061209824103681E-2</v>
      </c>
      <c r="N8" s="44">
        <f ca="1">(C27*(N3/2)/(C28*C29))-H8</f>
        <v>2.8370789028893117E-3</v>
      </c>
      <c r="O8" s="44">
        <f ca="1">(C27*(O3/2)/(C28*C29))-H8</f>
        <v>-4.3977502428347526E-2</v>
      </c>
      <c r="P8" s="44">
        <f ca="1">(C27*(P3/2)/(C28*C29))-H8</f>
        <v>-1.0720113389028008E-2</v>
      </c>
      <c r="Q8" s="44">
        <f t="shared" ref="Q8:X8" ca="1" si="4">($C$27*(Q3/2)/($C$28*$C$29))-$H$8</f>
        <v>-3.4346383116546475E-2</v>
      </c>
      <c r="R8" s="44">
        <f t="shared" ca="1" si="4"/>
        <v>-1.756212441910332E-2</v>
      </c>
      <c r="S8" s="44">
        <f t="shared" ca="1" si="4"/>
        <v>-2.9485773106419089E-2</v>
      </c>
      <c r="T8" s="44">
        <f t="shared" ca="1" si="4"/>
        <v>-2.1015134004545244E-2</v>
      </c>
      <c r="U8" s="44">
        <f t="shared" ca="1" si="4"/>
        <v>-2.7032732197497911E-2</v>
      </c>
      <c r="V8" s="44">
        <f t="shared" ca="1" si="4"/>
        <v>-2.2757790534144728E-2</v>
      </c>
      <c r="W8" s="44">
        <f t="shared" ca="1" si="4"/>
        <v>-2.5794737442044857E-2</v>
      </c>
      <c r="X8" s="41">
        <f t="shared" ca="1" si="4"/>
        <v>-2.3637270218464401E-2</v>
      </c>
      <c r="Y8" s="7"/>
      <c r="Z8" s="41">
        <f ca="1">[1]Dimensionnement!F38</f>
        <v>1.6441315412698561</v>
      </c>
      <c r="AA8" s="42"/>
      <c r="AB8" s="43">
        <f ca="1">($C$27*(AB3/2)/($C$28*$C$29))-$H$8</f>
        <v>-4.8641599085933018E-2</v>
      </c>
      <c r="AC8" s="43">
        <f t="shared" ref="AC8:AP8" ca="1" si="5">($C$27*(AC3/2)/($C$28*$C$29))-$H$8</f>
        <v>-0.13897665589687525</v>
      </c>
      <c r="AD8" s="43">
        <f t="shared" ca="1" si="5"/>
        <v>-7.4802032460780765E-2</v>
      </c>
      <c r="AE8" s="43">
        <f t="shared" ca="1" si="5"/>
        <v>-0.12039211053848287</v>
      </c>
      <c r="AF8" s="43">
        <f t="shared" ca="1" si="5"/>
        <v>-8.8004616731048202E-2</v>
      </c>
      <c r="AG8" s="43">
        <f t="shared" ca="1" si="5"/>
        <v>-0.11101290711692613</v>
      </c>
      <c r="AH8" s="43">
        <f t="shared" ca="1" si="5"/>
        <v>-9.4667665042055704E-2</v>
      </c>
      <c r="AI8" s="43">
        <f t="shared" ca="1" si="5"/>
        <v>-0.10627943340925694</v>
      </c>
      <c r="AJ8" s="43">
        <f t="shared" ca="1" si="5"/>
        <v>-9.8030356155098142E-2</v>
      </c>
      <c r="AK8" s="43">
        <f t="shared" ca="1" si="5"/>
        <v>-0.10389055534209612</v>
      </c>
      <c r="AL8" s="43">
        <f t="shared" ca="1" si="5"/>
        <v>-9.9727430976400688E-2</v>
      </c>
      <c r="AM8" s="43">
        <f t="shared" ca="1" si="5"/>
        <v>-0.10268494213450241</v>
      </c>
      <c r="AN8" s="43">
        <f t="shared" ca="1" si="5"/>
        <v>-0.10058390659437522</v>
      </c>
      <c r="AO8" s="43">
        <f t="shared" ca="1" si="5"/>
        <v>-0.10207649617557957</v>
      </c>
      <c r="AP8" s="43">
        <f t="shared" ca="1" si="5"/>
        <v>-0.10101615063864244</v>
      </c>
    </row>
    <row r="9" spans="1:42" ht="15.75" thickBot="1" x14ac:dyDescent="0.3">
      <c r="A9" s="45" t="s">
        <v>33</v>
      </c>
      <c r="B9" s="45"/>
      <c r="C9" s="45"/>
      <c r="D9" s="46" t="s">
        <v>34</v>
      </c>
      <c r="E9" s="47"/>
      <c r="F9" s="48" t="s">
        <v>28</v>
      </c>
      <c r="H9" s="49">
        <v>0</v>
      </c>
      <c r="I9" s="50">
        <f ca="1">[1]Dilatation!L41-[1]Dilatation!L37-[1]Dilatation!L6-[1]Dilatation!L9</f>
        <v>0.31655170358624041</v>
      </c>
      <c r="J9" s="49">
        <v>0.31655170358624041</v>
      </c>
      <c r="K9" s="49">
        <v>0.31655170358624041</v>
      </c>
      <c r="L9" s="49">
        <v>0.31655170358624041</v>
      </c>
      <c r="M9" s="49">
        <v>0.31655170358624041</v>
      </c>
      <c r="N9" s="49">
        <v>0.31655170358624041</v>
      </c>
      <c r="O9" s="49">
        <v>0.31655170358624041</v>
      </c>
      <c r="P9" s="49">
        <v>0.31655170358624041</v>
      </c>
      <c r="Q9" s="49">
        <v>0.31655170358624041</v>
      </c>
      <c r="R9" s="49">
        <v>0.31655170358624041</v>
      </c>
      <c r="S9" s="49">
        <v>0.31655170358624041</v>
      </c>
      <c r="T9" s="49">
        <v>0.31655170358624041</v>
      </c>
      <c r="U9" s="49">
        <v>0.31655170358624041</v>
      </c>
      <c r="V9" s="49">
        <v>0.31655170358624041</v>
      </c>
      <c r="W9" s="49">
        <v>0.31655170358624041</v>
      </c>
      <c r="X9" s="51">
        <v>0.31655170358624041</v>
      </c>
      <c r="Y9" s="7"/>
      <c r="Z9" s="49">
        <v>0</v>
      </c>
      <c r="AA9" s="50">
        <f ca="1">[1]Dilatation!$J$41-[1]Dilatation!$J$37-[1]Dilatation!$J$6-[1]Dilatation!$J$9</f>
        <v>-5.9744851793120224E-2</v>
      </c>
      <c r="AB9" s="50">
        <f ca="1">[1]Dilatation!$J$41-[1]Dilatation!$J$37-[1]Dilatation!$J$6-[1]Dilatation!$J$9</f>
        <v>-5.9744851793120224E-2</v>
      </c>
      <c r="AC9" s="50">
        <f ca="1">[1]Dilatation!$J$41-[1]Dilatation!$J$37-[1]Dilatation!$J$6-[1]Dilatation!$J$9</f>
        <v>-5.9744851793120224E-2</v>
      </c>
      <c r="AD9" s="50">
        <f ca="1">[1]Dilatation!$J$41-[1]Dilatation!$J$37-[1]Dilatation!$J$6-[1]Dilatation!$J$9</f>
        <v>-5.9744851793120224E-2</v>
      </c>
      <c r="AE9" s="50">
        <f ca="1">[1]Dilatation!$J$41-[1]Dilatation!$J$37-[1]Dilatation!$J$6-[1]Dilatation!$J$9</f>
        <v>-5.9744851793120224E-2</v>
      </c>
      <c r="AF9" s="50">
        <f ca="1">[1]Dilatation!$J$41-[1]Dilatation!$J$37-[1]Dilatation!$J$6-[1]Dilatation!$J$9</f>
        <v>-5.9744851793120224E-2</v>
      </c>
      <c r="AG9" s="50">
        <f ca="1">[1]Dilatation!$J$41-[1]Dilatation!$J$37-[1]Dilatation!$J$6-[1]Dilatation!$J$9</f>
        <v>-5.9744851793120224E-2</v>
      </c>
      <c r="AH9" s="50">
        <f ca="1">[1]Dilatation!$J$41-[1]Dilatation!$J$37-[1]Dilatation!$J$6-[1]Dilatation!$J$9</f>
        <v>-5.9744851793120224E-2</v>
      </c>
      <c r="AI9" s="50">
        <f ca="1">[1]Dilatation!$J$41-[1]Dilatation!$J$37-[1]Dilatation!$J$6-[1]Dilatation!$J$9</f>
        <v>-5.9744851793120224E-2</v>
      </c>
      <c r="AJ9" s="50">
        <f ca="1">[1]Dilatation!$J$41-[1]Dilatation!$J$37-[1]Dilatation!$J$6-[1]Dilatation!$J$9</f>
        <v>-5.9744851793120224E-2</v>
      </c>
      <c r="AK9" s="50">
        <f ca="1">[1]Dilatation!$J$41-[1]Dilatation!$J$37-[1]Dilatation!$J$6-[1]Dilatation!$J$9</f>
        <v>-5.9744851793120224E-2</v>
      </c>
      <c r="AL9" s="50">
        <f ca="1">[1]Dilatation!$J$41-[1]Dilatation!$J$37-[1]Dilatation!$J$6-[1]Dilatation!$J$9</f>
        <v>-5.9744851793120224E-2</v>
      </c>
      <c r="AM9" s="50">
        <f ca="1">[1]Dilatation!$J$41-[1]Dilatation!$J$37-[1]Dilatation!$J$6-[1]Dilatation!$J$9</f>
        <v>-5.9744851793120224E-2</v>
      </c>
      <c r="AN9" s="50">
        <f ca="1">[1]Dilatation!$J$41-[1]Dilatation!$J$37-[1]Dilatation!$J$6-[1]Dilatation!$J$9</f>
        <v>-5.9744851793120224E-2</v>
      </c>
      <c r="AO9" s="50">
        <f ca="1">[1]Dilatation!$J$41-[1]Dilatation!$J$37-[1]Dilatation!$J$6-[1]Dilatation!$J$9</f>
        <v>-5.9744851793120224E-2</v>
      </c>
      <c r="AP9" s="50">
        <f ca="1">[1]Dilatation!$J$41-[1]Dilatation!$J$37-[1]Dilatation!$J$6-[1]Dilatation!$J$9</f>
        <v>-5.9744851793120224E-2</v>
      </c>
    </row>
    <row r="10" spans="1:42" ht="15.75" thickBot="1" x14ac:dyDescent="0.3">
      <c r="A10" s="52" t="s">
        <v>35</v>
      </c>
      <c r="B10" s="52"/>
      <c r="C10" s="52"/>
      <c r="D10" s="53" t="s">
        <v>36</v>
      </c>
      <c r="E10" s="54"/>
      <c r="F10" s="55" t="s">
        <v>28</v>
      </c>
      <c r="H10" s="56">
        <v>0</v>
      </c>
      <c r="I10" s="56">
        <f ca="1">(([1]Dimensionnement!Q14/2)*[1]Dilatation!H9*[1]Dilatation!K9)</f>
        <v>7.8300000000000002E-3</v>
      </c>
      <c r="J10" s="56">
        <v>7.8300000000000002E-3</v>
      </c>
      <c r="K10" s="56">
        <v>7.8300000000000002E-3</v>
      </c>
      <c r="L10" s="56">
        <v>7.8300000000000002E-3</v>
      </c>
      <c r="M10" s="56">
        <v>7.8300000000000002E-3</v>
      </c>
      <c r="N10" s="56">
        <v>7.8300000000000002E-3</v>
      </c>
      <c r="O10" s="56">
        <v>7.8300000000000002E-3</v>
      </c>
      <c r="P10" s="56">
        <v>7.8300000000000002E-3</v>
      </c>
      <c r="Q10" s="56">
        <v>7.8300000000000002E-3</v>
      </c>
      <c r="R10" s="56">
        <v>7.8300000000000002E-3</v>
      </c>
      <c r="S10" s="56">
        <v>7.8300000000000002E-3</v>
      </c>
      <c r="T10" s="56">
        <v>7.8300000000000002E-3</v>
      </c>
      <c r="U10" s="56">
        <v>7.8300000000000002E-3</v>
      </c>
      <c r="V10" s="56">
        <v>7.8300000000000002E-3</v>
      </c>
      <c r="W10" s="56">
        <v>7.8300000000000002E-3</v>
      </c>
      <c r="X10" s="57">
        <v>7.8300000000000002E-3</v>
      </c>
      <c r="Y10" s="7"/>
      <c r="Z10" s="56">
        <v>0</v>
      </c>
      <c r="AA10" s="56">
        <f ca="1">(([1]Dimensionnement!$Q$14/2)*[1]Dilatation!$H$9*[1]Dilatation!$I$9)</f>
        <v>-3.9150000000000001E-3</v>
      </c>
      <c r="AB10" s="56">
        <f ca="1">(([1]Dimensionnement!$Q$14/2)*[1]Dilatation!$H$9*[1]Dilatation!$I$9)</f>
        <v>-3.9150000000000001E-3</v>
      </c>
      <c r="AC10" s="56">
        <f ca="1">(([1]Dimensionnement!$Q$14/2)*[1]Dilatation!$H$9*[1]Dilatation!$I$9)</f>
        <v>-3.9150000000000001E-3</v>
      </c>
      <c r="AD10" s="56">
        <f ca="1">(([1]Dimensionnement!$Q$14/2)*[1]Dilatation!$H$9*[1]Dilatation!$I$9)</f>
        <v>-3.9150000000000001E-3</v>
      </c>
      <c r="AE10" s="56">
        <f ca="1">(([1]Dimensionnement!$Q$14/2)*[1]Dilatation!$H$9*[1]Dilatation!$I$9)</f>
        <v>-3.9150000000000001E-3</v>
      </c>
      <c r="AF10" s="56">
        <f ca="1">(([1]Dimensionnement!$Q$14/2)*[1]Dilatation!$H$9*[1]Dilatation!$I$9)</f>
        <v>-3.9150000000000001E-3</v>
      </c>
      <c r="AG10" s="56">
        <f ca="1">(([1]Dimensionnement!$Q$14/2)*[1]Dilatation!$H$9*[1]Dilatation!$I$9)</f>
        <v>-3.9150000000000001E-3</v>
      </c>
      <c r="AH10" s="56">
        <f ca="1">(([1]Dimensionnement!$Q$14/2)*[1]Dilatation!$H$9*[1]Dilatation!$I$9)</f>
        <v>-3.9150000000000001E-3</v>
      </c>
      <c r="AI10" s="56">
        <f ca="1">(([1]Dimensionnement!$Q$14/2)*[1]Dilatation!$H$9*[1]Dilatation!$I$9)</f>
        <v>-3.9150000000000001E-3</v>
      </c>
      <c r="AJ10" s="56">
        <f ca="1">(([1]Dimensionnement!$Q$14/2)*[1]Dilatation!$H$9*[1]Dilatation!$I$9)</f>
        <v>-3.9150000000000001E-3</v>
      </c>
      <c r="AK10" s="56">
        <f ca="1">(([1]Dimensionnement!$Q$14/2)*[1]Dilatation!$H$9*[1]Dilatation!$I$9)</f>
        <v>-3.9150000000000001E-3</v>
      </c>
      <c r="AL10" s="56">
        <f ca="1">(([1]Dimensionnement!$Q$14/2)*[1]Dilatation!$H$9*[1]Dilatation!$I$9)</f>
        <v>-3.9150000000000001E-3</v>
      </c>
      <c r="AM10" s="56">
        <f ca="1">(([1]Dimensionnement!$Q$14/2)*[1]Dilatation!$H$9*[1]Dilatation!$I$9)</f>
        <v>-3.9150000000000001E-3</v>
      </c>
      <c r="AN10" s="56">
        <f ca="1">(([1]Dimensionnement!$Q$14/2)*[1]Dilatation!$H$9*[1]Dilatation!$I$9)</f>
        <v>-3.9150000000000001E-3</v>
      </c>
      <c r="AO10" s="56">
        <f ca="1">(([1]Dimensionnement!$Q$14/2)*[1]Dilatation!$H$9*[1]Dilatation!$I$9)</f>
        <v>-3.9150000000000001E-3</v>
      </c>
      <c r="AP10" s="56">
        <f ca="1">(([1]Dimensionnement!$Q$14/2)*[1]Dilatation!$H$9*[1]Dilatation!$I$9)</f>
        <v>-3.9150000000000001E-3</v>
      </c>
    </row>
    <row r="11" spans="1:42" ht="15.75" thickBot="1" x14ac:dyDescent="0.3">
      <c r="A11" s="58" t="s">
        <v>37</v>
      </c>
      <c r="B11" s="58"/>
      <c r="C11" s="58"/>
      <c r="D11" s="59" t="s">
        <v>38</v>
      </c>
      <c r="E11" s="60"/>
      <c r="F11" s="61" t="s">
        <v>28</v>
      </c>
      <c r="H11" s="62">
        <v>0</v>
      </c>
      <c r="I11" s="62">
        <f ca="1">(([1]Dimensionnement!Q34/2)*[1]Dilatation!H37*[1]Dilatation!K37)</f>
        <v>6.96E-3</v>
      </c>
      <c r="J11" s="62">
        <v>6.96E-3</v>
      </c>
      <c r="K11" s="62">
        <v>6.96E-3</v>
      </c>
      <c r="L11" s="62">
        <v>6.96E-3</v>
      </c>
      <c r="M11" s="62">
        <v>6.96E-3</v>
      </c>
      <c r="N11" s="62">
        <v>6.96E-3</v>
      </c>
      <c r="O11" s="62">
        <v>6.96E-3</v>
      </c>
      <c r="P11" s="62">
        <v>6.96E-3</v>
      </c>
      <c r="Q11" s="62">
        <v>6.96E-3</v>
      </c>
      <c r="R11" s="62">
        <v>6.96E-3</v>
      </c>
      <c r="S11" s="62">
        <v>6.96E-3</v>
      </c>
      <c r="T11" s="62">
        <v>6.96E-3</v>
      </c>
      <c r="U11" s="62">
        <v>6.96E-3</v>
      </c>
      <c r="V11" s="62">
        <v>6.96E-3</v>
      </c>
      <c r="W11" s="62">
        <v>6.96E-3</v>
      </c>
      <c r="X11" s="63">
        <v>6.96E-3</v>
      </c>
      <c r="Y11" s="7"/>
      <c r="Z11" s="62">
        <v>0</v>
      </c>
      <c r="AA11" s="62">
        <f ca="1">(([1]Dimensionnement!$Q$34/2)*[1]Dilatation!$H$37*[1]Dilatation!$I$37)</f>
        <v>-3.48E-3</v>
      </c>
      <c r="AB11" s="62">
        <f ca="1">(([1]Dimensionnement!$Q$34/2)*[1]Dilatation!$H$37*[1]Dilatation!$I$37)</f>
        <v>-3.48E-3</v>
      </c>
      <c r="AC11" s="62">
        <f ca="1">(([1]Dimensionnement!$Q$34/2)*[1]Dilatation!$H$37*[1]Dilatation!$I$37)</f>
        <v>-3.48E-3</v>
      </c>
      <c r="AD11" s="62">
        <f ca="1">(([1]Dimensionnement!$Q$34/2)*[1]Dilatation!$H$37*[1]Dilatation!$I$37)</f>
        <v>-3.48E-3</v>
      </c>
      <c r="AE11" s="62">
        <f ca="1">(([1]Dimensionnement!$Q$34/2)*[1]Dilatation!$H$37*[1]Dilatation!$I$37)</f>
        <v>-3.48E-3</v>
      </c>
      <c r="AF11" s="62">
        <f ca="1">(([1]Dimensionnement!$Q$34/2)*[1]Dilatation!$H$37*[1]Dilatation!$I$37)</f>
        <v>-3.48E-3</v>
      </c>
      <c r="AG11" s="62">
        <f ca="1">(([1]Dimensionnement!$Q$34/2)*[1]Dilatation!$H$37*[1]Dilatation!$I$37)</f>
        <v>-3.48E-3</v>
      </c>
      <c r="AH11" s="62">
        <f ca="1">(([1]Dimensionnement!$Q$34/2)*[1]Dilatation!$H$37*[1]Dilatation!$I$37)</f>
        <v>-3.48E-3</v>
      </c>
      <c r="AI11" s="62">
        <f ca="1">(([1]Dimensionnement!$Q$34/2)*[1]Dilatation!$H$37*[1]Dilatation!$I$37)</f>
        <v>-3.48E-3</v>
      </c>
      <c r="AJ11" s="62">
        <f ca="1">(([1]Dimensionnement!$Q$34/2)*[1]Dilatation!$H$37*[1]Dilatation!$I$37)</f>
        <v>-3.48E-3</v>
      </c>
      <c r="AK11" s="62">
        <f ca="1">(([1]Dimensionnement!$Q$34/2)*[1]Dilatation!$H$37*[1]Dilatation!$I$37)</f>
        <v>-3.48E-3</v>
      </c>
      <c r="AL11" s="62">
        <f ca="1">(([1]Dimensionnement!$Q$34/2)*[1]Dilatation!$H$37*[1]Dilatation!$I$37)</f>
        <v>-3.48E-3</v>
      </c>
      <c r="AM11" s="62">
        <f ca="1">(([1]Dimensionnement!$Q$34/2)*[1]Dilatation!$H$37*[1]Dilatation!$I$37)</f>
        <v>-3.48E-3</v>
      </c>
      <c r="AN11" s="62">
        <f ca="1">(([1]Dimensionnement!$Q$34/2)*[1]Dilatation!$H$37*[1]Dilatation!$I$37)</f>
        <v>-3.48E-3</v>
      </c>
      <c r="AO11" s="62">
        <f ca="1">(([1]Dimensionnement!$Q$34/2)*[1]Dilatation!$H$37*[1]Dilatation!$I$37)</f>
        <v>-3.48E-3</v>
      </c>
      <c r="AP11" s="62">
        <f ca="1">(([1]Dimensionnement!$Q$34/2)*[1]Dilatation!$H$37*[1]Dilatation!$I$37)</f>
        <v>-3.48E-3</v>
      </c>
    </row>
    <row r="12" spans="1:42" ht="15.75" thickBot="1" x14ac:dyDescent="0.3">
      <c r="A12" s="64" t="s">
        <v>39</v>
      </c>
      <c r="B12" s="64"/>
      <c r="C12" s="64"/>
      <c r="D12" s="65" t="s">
        <v>40</v>
      </c>
      <c r="E12" s="65"/>
      <c r="F12" s="66" t="s">
        <v>28</v>
      </c>
      <c r="H12" s="67">
        <v>0</v>
      </c>
      <c r="I12" s="68">
        <f ca="1">-[1]Dilatation!L45</f>
        <v>1.0449296413759454E-2</v>
      </c>
      <c r="J12" s="67">
        <v>1.0449296413759454E-2</v>
      </c>
      <c r="K12" s="67">
        <v>1.0449296413759454E-2</v>
      </c>
      <c r="L12" s="67">
        <v>1.0449296413759454E-2</v>
      </c>
      <c r="M12" s="67">
        <v>1.0449296413759454E-2</v>
      </c>
      <c r="N12" s="67">
        <v>1.0449296413759454E-2</v>
      </c>
      <c r="O12" s="67">
        <v>1.0449296413759454E-2</v>
      </c>
      <c r="P12" s="67">
        <v>1.0449296413759454E-2</v>
      </c>
      <c r="Q12" s="67">
        <v>1.0449296413759454E-2</v>
      </c>
      <c r="R12" s="67">
        <v>1.0449296413759454E-2</v>
      </c>
      <c r="S12" s="67">
        <v>1.0449296413759454E-2</v>
      </c>
      <c r="T12" s="67">
        <v>1.0449296413759454E-2</v>
      </c>
      <c r="U12" s="67">
        <v>1.0449296413759454E-2</v>
      </c>
      <c r="V12" s="67">
        <v>1.0449296413759454E-2</v>
      </c>
      <c r="W12" s="67">
        <v>1.0449296413759454E-2</v>
      </c>
      <c r="X12" s="69">
        <v>1.0449296413759454E-2</v>
      </c>
      <c r="Y12" s="7"/>
      <c r="Z12" s="67">
        <v>0</v>
      </c>
      <c r="AA12" s="68">
        <f ca="1">-[1]Dilatation!$J$45</f>
        <v>5.2228300293037334E-3</v>
      </c>
      <c r="AB12" s="68">
        <f ca="1">-[1]Dilatation!$J$45</f>
        <v>5.2228300293037334E-3</v>
      </c>
      <c r="AC12" s="68">
        <f ca="1">-[1]Dilatation!$J$45</f>
        <v>5.2228300293037334E-3</v>
      </c>
      <c r="AD12" s="68">
        <f ca="1">-[1]Dilatation!$J$45</f>
        <v>5.2228300293037334E-3</v>
      </c>
      <c r="AE12" s="68">
        <f ca="1">-[1]Dilatation!$J$45</f>
        <v>5.2228300293037334E-3</v>
      </c>
      <c r="AF12" s="68">
        <f ca="1">-[1]Dilatation!$J$45</f>
        <v>5.2228300293037334E-3</v>
      </c>
      <c r="AG12" s="68">
        <f ca="1">-[1]Dilatation!$J$45</f>
        <v>5.2228300293037334E-3</v>
      </c>
      <c r="AH12" s="68">
        <f ca="1">-[1]Dilatation!$J$45</f>
        <v>5.2228300293037334E-3</v>
      </c>
      <c r="AI12" s="68">
        <f ca="1">-[1]Dilatation!$J$45</f>
        <v>5.2228300293037334E-3</v>
      </c>
      <c r="AJ12" s="68">
        <f ca="1">-[1]Dilatation!$J$45</f>
        <v>5.2228300293037334E-3</v>
      </c>
      <c r="AK12" s="68">
        <f ca="1">-[1]Dilatation!$J$45</f>
        <v>5.2228300293037334E-3</v>
      </c>
      <c r="AL12" s="68">
        <f ca="1">-[1]Dilatation!$J$45</f>
        <v>5.2228300293037334E-3</v>
      </c>
      <c r="AM12" s="68">
        <f ca="1">-[1]Dilatation!$J$45</f>
        <v>5.2228300293037334E-3</v>
      </c>
      <c r="AN12" s="68">
        <f ca="1">-[1]Dilatation!$J$45</f>
        <v>5.2228300293037334E-3</v>
      </c>
      <c r="AO12" s="68">
        <f ca="1">-[1]Dilatation!$J$45</f>
        <v>5.2228300293037334E-3</v>
      </c>
      <c r="AP12" s="68">
        <f ca="1">-[1]Dilatation!$J$45</f>
        <v>5.2228300293037334E-3</v>
      </c>
    </row>
    <row r="13" spans="1:42" ht="15.75" thickBot="1" x14ac:dyDescent="0.3">
      <c r="A13" s="70" t="s">
        <v>41</v>
      </c>
      <c r="B13" s="70"/>
      <c r="C13" s="70"/>
      <c r="D13" s="71" t="s">
        <v>42</v>
      </c>
      <c r="E13" s="72"/>
      <c r="F13" s="73" t="s">
        <v>28</v>
      </c>
      <c r="H13" s="74">
        <f ca="1">[1]RondellesRessort!K52</f>
        <v>2.9732861673578923</v>
      </c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6"/>
      <c r="Y13" s="77"/>
      <c r="Z13" s="74">
        <f ca="1">[1]RondellesRessort!K52</f>
        <v>2.9732861673578923</v>
      </c>
      <c r="AA13" s="75"/>
      <c r="AB13" s="75"/>
      <c r="AC13" s="75"/>
      <c r="AD13" s="75"/>
      <c r="AE13" s="75"/>
      <c r="AF13" s="75"/>
      <c r="AG13" s="75"/>
      <c r="AH13" s="75"/>
      <c r="AI13" s="75"/>
      <c r="AJ13" s="75"/>
      <c r="AK13" s="75"/>
      <c r="AL13" s="75"/>
      <c r="AM13" s="75"/>
      <c r="AN13" s="75"/>
      <c r="AO13" s="75"/>
      <c r="AP13" s="76"/>
    </row>
    <row r="14" spans="1:42" ht="15.75" thickBot="1" x14ac:dyDescent="0.3">
      <c r="A14" s="78" t="s">
        <v>43</v>
      </c>
      <c r="B14" s="78"/>
      <c r="C14" s="78"/>
      <c r="D14" s="79" t="s">
        <v>44</v>
      </c>
      <c r="E14" s="80"/>
      <c r="F14" s="81" t="s">
        <v>28</v>
      </c>
      <c r="H14" s="82">
        <v>0</v>
      </c>
      <c r="I14" s="83">
        <f ca="1">I9+I12-(I10+I11)</f>
        <v>0.31221099999999985</v>
      </c>
      <c r="J14" s="82">
        <f ca="1">J9+J12-(J6+J7+J8+J10+J11)</f>
        <v>-3.7449693784916305E-2</v>
      </c>
      <c r="K14" s="82">
        <f ca="1">K9+K12-(K6+K7+K8+K10+K11)</f>
        <v>0.21095158193479335</v>
      </c>
      <c r="L14" s="82">
        <f ca="1">L9+L12-(L6+L7+L8+L10+L11)</f>
        <v>3.4485668333609054E-2</v>
      </c>
      <c r="M14" s="82">
        <f ca="1">M9+M12-(M6+M7+M8+M10+M11)</f>
        <v>0.15984822362997816</v>
      </c>
      <c r="N14" s="82">
        <f ca="1">+N9+N12-(N6+N7+N8+N10+N11)</f>
        <v>7.0789832976965061E-2</v>
      </c>
      <c r="O14" s="82">
        <f ca="1">O9+O12-(O6+O7+O8+O10+O11)</f>
        <v>0.13405750430796221</v>
      </c>
      <c r="P14" s="82">
        <f ca="1">P9+P12-(P6+P7+P8+P10+P11)</f>
        <v>8.9111731020381724E-2</v>
      </c>
      <c r="Q14" s="82">
        <f ca="1">Q9+Q12-(Q6+Q7+Q8+Q10+Q11)</f>
        <v>0.12104150643205958</v>
      </c>
      <c r="R14" s="82">
        <f t="shared" ref="R14:X14" ca="1" si="6">R9+R12-(R6+R7+R8+R10+R11)</f>
        <v>9.8358382229991465E-2</v>
      </c>
      <c r="S14" s="82">
        <f t="shared" ca="1" si="6"/>
        <v>0.11447262409146924</v>
      </c>
      <c r="T14" s="82">
        <f t="shared" ca="1" si="6"/>
        <v>0.10302495980779311</v>
      </c>
      <c r="U14" s="82">
        <f t="shared" ca="1" si="6"/>
        <v>0.1111574564327219</v>
      </c>
      <c r="V14" s="82">
        <f t="shared" ca="1" si="6"/>
        <v>0.10538007689785997</v>
      </c>
      <c r="W14" s="82">
        <f t="shared" ca="1" si="6"/>
        <v>0.10948436563344047</v>
      </c>
      <c r="X14" s="84">
        <f t="shared" ca="1" si="6"/>
        <v>0.10656865169715438</v>
      </c>
      <c r="Y14" s="7"/>
      <c r="Z14" s="82">
        <v>0</v>
      </c>
      <c r="AA14" s="83">
        <f ca="1">-(AA9+AA10+AA11+AA12)</f>
        <v>6.1917021763816492E-2</v>
      </c>
      <c r="AB14" s="82">
        <f ca="1">-(SUM(AB6:AB12))</f>
        <v>-0.10993317000032247</v>
      </c>
      <c r="AC14" s="82">
        <f t="shared" ref="AC14:AP14" ca="1" si="7">-(SUM(AC6:AC12))</f>
        <v>1.2150345892794141E-2</v>
      </c>
      <c r="AD14" s="82">
        <f t="shared" ca="1" si="7"/>
        <v>-7.4578593422448561E-2</v>
      </c>
      <c r="AE14" s="82">
        <f t="shared" ca="1" si="7"/>
        <v>-1.2965779770092674E-2</v>
      </c>
      <c r="AF14" s="82">
        <f t="shared" ca="1" si="7"/>
        <v>-5.673593118819887E-2</v>
      </c>
      <c r="AG14" s="82">
        <f t="shared" ca="1" si="7"/>
        <v>-2.5641325349001216E-2</v>
      </c>
      <c r="AH14" s="82">
        <f t="shared" ca="1" si="7"/>
        <v>-4.7731139548161307E-2</v>
      </c>
      <c r="AI14" s="82">
        <f t="shared" ca="1" si="7"/>
        <v>-3.2038389047420159E-2</v>
      </c>
      <c r="AJ14" s="82">
        <f t="shared" ca="1" si="7"/>
        <v>-4.3186623073212589E-2</v>
      </c>
      <c r="AK14" s="82">
        <f t="shared" ca="1" si="7"/>
        <v>-3.526684368922451E-2</v>
      </c>
      <c r="AL14" s="82">
        <f t="shared" ca="1" si="7"/>
        <v>-4.0893107485439124E-2</v>
      </c>
      <c r="AM14" s="82">
        <f t="shared" ca="1" si="7"/>
        <v>-3.6896172372752591E-2</v>
      </c>
      <c r="AN14" s="82">
        <f t="shared" ca="1" si="7"/>
        <v>-3.9735621583394588E-2</v>
      </c>
      <c r="AO14" s="82">
        <f t="shared" ca="1" si="7"/>
        <v>-3.7718458033697284E-2</v>
      </c>
      <c r="AP14" s="82">
        <f t="shared" ca="1" si="7"/>
        <v>-3.9151464396684106E-2</v>
      </c>
    </row>
    <row r="15" spans="1:42" ht="15.75" thickBot="1" x14ac:dyDescent="0.3">
      <c r="A15" s="85" t="s">
        <v>45</v>
      </c>
      <c r="B15" s="85"/>
      <c r="C15" s="85"/>
      <c r="D15" s="86" t="s">
        <v>46</v>
      </c>
      <c r="E15" s="87"/>
      <c r="F15" s="88" t="s">
        <v>28</v>
      </c>
      <c r="H15" s="89">
        <f ca="1">[1]RondellesRessort!H52</f>
        <v>30.026713832642109</v>
      </c>
      <c r="I15" s="90"/>
      <c r="J15" s="90"/>
      <c r="K15" s="90"/>
      <c r="L15" s="90"/>
      <c r="M15" s="90"/>
      <c r="N15" s="90"/>
      <c r="O15" s="90"/>
      <c r="P15" s="90"/>
      <c r="Q15" s="90"/>
      <c r="R15" s="90"/>
      <c r="S15" s="90"/>
      <c r="T15" s="90"/>
      <c r="U15" s="90"/>
      <c r="V15" s="90"/>
      <c r="W15" s="90"/>
      <c r="X15" s="91"/>
      <c r="Y15" s="92"/>
      <c r="Z15" s="89">
        <v>30.3</v>
      </c>
      <c r="AA15" s="90"/>
      <c r="AB15" s="90"/>
      <c r="AC15" s="90"/>
      <c r="AD15" s="90"/>
      <c r="AE15" s="90"/>
      <c r="AF15" s="90"/>
      <c r="AG15" s="90"/>
      <c r="AH15" s="90"/>
      <c r="AI15" s="90"/>
      <c r="AJ15" s="90"/>
      <c r="AK15" s="90"/>
      <c r="AL15" s="90"/>
      <c r="AM15" s="90"/>
      <c r="AN15" s="90"/>
      <c r="AO15" s="90"/>
      <c r="AP15" s="91"/>
    </row>
    <row r="16" spans="1:42" ht="15.75" thickBot="1" x14ac:dyDescent="0.3">
      <c r="A16" s="93" t="s">
        <v>47</v>
      </c>
      <c r="B16" s="93"/>
      <c r="C16" s="93"/>
      <c r="D16" s="94" t="s">
        <v>48</v>
      </c>
      <c r="E16" s="95"/>
      <c r="F16" s="96" t="s">
        <v>20</v>
      </c>
      <c r="H16" s="97">
        <f ca="1">(H14*I3)/H13</f>
        <v>0</v>
      </c>
      <c r="I16" s="97">
        <f ca="1">((I14*H3)/H13)</f>
        <v>6825.3487413333296</v>
      </c>
      <c r="J16" s="97">
        <f ca="1">((J14*H3)/H13)</f>
        <v>-818.70023906331699</v>
      </c>
      <c r="K16" s="97">
        <f ca="1">((K14*H3)/H13)</f>
        <v>4611.6828498704954</v>
      </c>
      <c r="L16" s="97">
        <f ca="1">((L14*H3)/H13)</f>
        <v>753.90269066380529</v>
      </c>
      <c r="M16" s="97">
        <f ca="1">((M14*H3)/H13)</f>
        <v>3494.4952995161625</v>
      </c>
      <c r="N16" s="98">
        <f ca="1">((N14*H3)/H13)</f>
        <v>1547.5601353204254</v>
      </c>
      <c r="O16" s="98">
        <f ca="1">((O14*H3)/H13)</f>
        <v>2930.6757875111311</v>
      </c>
      <c r="P16" s="98">
        <f ca="1">((P14*H3)/H13)</f>
        <v>1948.1012557469051</v>
      </c>
      <c r="Q16" s="98">
        <f ca="1">((Q14*$H$3)/$H$13)</f>
        <v>2646.1287192800651</v>
      </c>
      <c r="R16" s="98">
        <f t="shared" ref="R16:X16" ca="1" si="8">((R14*$H$3)/$H$13)</f>
        <v>2150.2453800572534</v>
      </c>
      <c r="S16" s="98">
        <f t="shared" ca="1" si="8"/>
        <v>2502.5241928049732</v>
      </c>
      <c r="T16" s="98">
        <f t="shared" ca="1" si="8"/>
        <v>2252.2629880114346</v>
      </c>
      <c r="U16" s="98">
        <f t="shared" ca="1" si="8"/>
        <v>2430.0502075612108</v>
      </c>
      <c r="V16" s="98">
        <f t="shared" ca="1" si="8"/>
        <v>2303.7489877564158</v>
      </c>
      <c r="W16" s="98">
        <f t="shared" ca="1" si="8"/>
        <v>2393.4742119011862</v>
      </c>
      <c r="X16" s="99">
        <f t="shared" ca="1" si="8"/>
        <v>2329.7328176353908</v>
      </c>
      <c r="Y16" s="7"/>
      <c r="Z16" s="97">
        <v>0</v>
      </c>
      <c r="AA16" s="97">
        <f ca="1">((AA14*$Z$3)/$Z$13)</f>
        <v>1353.588651786047</v>
      </c>
      <c r="AB16" s="97">
        <f t="shared" ref="AB16:AP16" ca="1" si="9">((AB14*$Z$3)/$Z$13)</f>
        <v>-2403.2856737670495</v>
      </c>
      <c r="AC16" s="97">
        <f t="shared" ca="1" si="9"/>
        <v>265.62276167767027</v>
      </c>
      <c r="AD16" s="97">
        <f t="shared" ca="1" si="9"/>
        <v>-1630.3874903392889</v>
      </c>
      <c r="AE16" s="97">
        <f t="shared" ca="1" si="9"/>
        <v>-283.44923348058597</v>
      </c>
      <c r="AF16" s="97">
        <f t="shared" ca="1" si="9"/>
        <v>-1240.3231036822781</v>
      </c>
      <c r="AG16" s="97">
        <f t="shared" ca="1" si="9"/>
        <v>-560.55356056296523</v>
      </c>
      <c r="AH16" s="97">
        <f t="shared" ca="1" si="9"/>
        <v>-1043.4663520422037</v>
      </c>
      <c r="AI16" s="97">
        <f t="shared" ca="1" si="9"/>
        <v>-700.40190242866788</v>
      </c>
      <c r="AJ16" s="97">
        <f t="shared" ca="1" si="9"/>
        <v>-944.11716254452472</v>
      </c>
      <c r="AK16" s="97">
        <f t="shared" ca="1" si="9"/>
        <v>-770.9802255047</v>
      </c>
      <c r="AL16" s="97">
        <f t="shared" ca="1" si="9"/>
        <v>-893.97785377501305</v>
      </c>
      <c r="AM16" s="97">
        <f t="shared" ca="1" si="9"/>
        <v>-806.5995229648687</v>
      </c>
      <c r="AN16" s="97">
        <f t="shared" ca="1" si="9"/>
        <v>-868.67366864178359</v>
      </c>
      <c r="AO16" s="97">
        <f t="shared" ca="1" si="9"/>
        <v>-824.57578389400089</v>
      </c>
      <c r="AP16" s="97">
        <f t="shared" ca="1" si="9"/>
        <v>-855.90321366404351</v>
      </c>
    </row>
    <row r="17" spans="1:40" ht="15.75" thickBot="1" x14ac:dyDescent="0.3"/>
    <row r="18" spans="1:40" ht="15.75" thickBot="1" x14ac:dyDescent="0.3">
      <c r="A18" s="100" t="s">
        <v>49</v>
      </c>
      <c r="B18" s="101" t="s">
        <v>50</v>
      </c>
      <c r="C18" s="102">
        <f>[1]Dimensionnement!N26</f>
        <v>210000</v>
      </c>
    </row>
    <row r="19" spans="1:40" ht="15.75" thickBot="1" x14ac:dyDescent="0.3">
      <c r="A19" s="103"/>
      <c r="B19" s="101" t="s">
        <v>51</v>
      </c>
      <c r="C19" s="102">
        <f ca="1">[1]Dimensionnement!M38</f>
        <v>320000</v>
      </c>
    </row>
    <row r="20" spans="1:40" ht="15.75" thickBot="1" x14ac:dyDescent="0.3">
      <c r="A20" s="103"/>
      <c r="B20" s="104" t="s">
        <v>52</v>
      </c>
      <c r="C20" s="105">
        <f>[1]Dimensionnement!L28</f>
        <v>220</v>
      </c>
    </row>
    <row r="21" spans="1:40" ht="15.75" thickBot="1" x14ac:dyDescent="0.3">
      <c r="A21" s="106"/>
      <c r="B21" s="101" t="s">
        <v>53</v>
      </c>
      <c r="C21" s="102">
        <f>[1]Dimensionnement!N28</f>
        <v>125</v>
      </c>
    </row>
    <row r="22" spans="1:40" ht="15.75" thickBot="1" x14ac:dyDescent="0.3"/>
    <row r="23" spans="1:40" ht="15.75" thickBot="1" x14ac:dyDescent="0.3">
      <c r="A23" s="100" t="s">
        <v>54</v>
      </c>
      <c r="B23" s="101" t="s">
        <v>50</v>
      </c>
      <c r="C23" s="102">
        <f>[1]Dimensionnement!N6</f>
        <v>210000</v>
      </c>
    </row>
    <row r="24" spans="1:40" ht="15.75" thickBot="1" x14ac:dyDescent="0.3">
      <c r="A24" s="103"/>
      <c r="B24" s="101" t="s">
        <v>51</v>
      </c>
      <c r="C24" s="102">
        <f ca="1">[1]Dimensionnement!M18</f>
        <v>432291.47727272729</v>
      </c>
    </row>
    <row r="25" spans="1:40" ht="15.75" thickBot="1" x14ac:dyDescent="0.3">
      <c r="A25" s="106"/>
      <c r="B25" s="104" t="s">
        <v>52</v>
      </c>
      <c r="C25" s="105">
        <f>[1]Dimensionnement!L8</f>
        <v>220</v>
      </c>
    </row>
    <row r="26" spans="1:40" ht="15.75" thickBot="1" x14ac:dyDescent="0.3">
      <c r="T26" s="107" t="s">
        <v>55</v>
      </c>
      <c r="U26" s="108"/>
      <c r="V26" s="109"/>
      <c r="AL26" s="107" t="s">
        <v>56</v>
      </c>
      <c r="AM26" s="108"/>
      <c r="AN26" s="109"/>
    </row>
    <row r="27" spans="1:40" ht="15.75" thickBot="1" x14ac:dyDescent="0.3">
      <c r="A27" s="100" t="s">
        <v>57</v>
      </c>
      <c r="B27" s="101" t="s">
        <v>58</v>
      </c>
      <c r="C27" s="110">
        <f ca="1">[1]Dimensionnement!C28-[1]Dimensionnement!Q34</f>
        <v>770.02671383264214</v>
      </c>
      <c r="T27" s="111">
        <f ca="1">(X3+W3)/2</f>
        <v>67348.611599828815</v>
      </c>
      <c r="U27" s="112" t="s">
        <v>20</v>
      </c>
      <c r="V27" s="113"/>
      <c r="AL27" s="111">
        <f ca="1">(AP3+AO3)/2</f>
        <v>64153.375273732105</v>
      </c>
      <c r="AM27" s="112" t="s">
        <v>20</v>
      </c>
      <c r="AN27" s="113"/>
    </row>
    <row r="28" spans="1:40" ht="15.75" thickBot="1" x14ac:dyDescent="0.3">
      <c r="A28" s="103"/>
      <c r="B28" s="101" t="s">
        <v>59</v>
      </c>
      <c r="C28" s="102">
        <f>[1]Dimensionnement!E26</f>
        <v>210000</v>
      </c>
    </row>
    <row r="29" spans="1:40" ht="15.75" thickBot="1" x14ac:dyDescent="0.3">
      <c r="A29" s="106"/>
      <c r="B29" s="101" t="s">
        <v>60</v>
      </c>
      <c r="C29" s="105">
        <f ca="1">[1]Dimensionnement!D38</f>
        <v>76.247717408269182</v>
      </c>
      <c r="T29" s="107" t="s">
        <v>61</v>
      </c>
      <c r="U29" s="108"/>
      <c r="V29" s="109"/>
      <c r="AL29" s="107" t="s">
        <v>62</v>
      </c>
      <c r="AM29" s="108"/>
      <c r="AN29" s="109"/>
    </row>
    <row r="30" spans="1:40" ht="15.75" thickBot="1" x14ac:dyDescent="0.3">
      <c r="T30" s="111">
        <f>[1]Synthèse!I58</f>
        <v>70000</v>
      </c>
      <c r="U30" s="114" t="s">
        <v>20</v>
      </c>
      <c r="AL30" s="111">
        <f>[1]Synthèse!E58</f>
        <v>50000</v>
      </c>
      <c r="AM30" s="114" t="s">
        <v>20</v>
      </c>
    </row>
    <row r="31" spans="1:40" ht="15.75" thickBot="1" x14ac:dyDescent="0.3"/>
    <row r="32" spans="1:40" ht="15.75" thickBot="1" x14ac:dyDescent="0.3">
      <c r="T32" s="115" t="s">
        <v>63</v>
      </c>
      <c r="U32" s="115"/>
      <c r="V32" s="115"/>
      <c r="AL32" s="115" t="s">
        <v>63</v>
      </c>
      <c r="AM32" s="115"/>
      <c r="AN32" s="115"/>
    </row>
    <row r="33" spans="20:40" ht="15.75" thickBot="1" x14ac:dyDescent="0.3">
      <c r="T33" s="111">
        <f ca="1">T30-T27</f>
        <v>2651.3884001711849</v>
      </c>
      <c r="U33" s="114" t="s">
        <v>20</v>
      </c>
      <c r="V33" s="116"/>
      <c r="AL33" s="111">
        <f ca="1">AL27-AL30</f>
        <v>14153.375273732105</v>
      </c>
      <c r="AM33" s="114" t="s">
        <v>20</v>
      </c>
      <c r="AN33" s="116"/>
    </row>
  </sheetData>
  <mergeCells count="45">
    <mergeCell ref="A27:A29"/>
    <mergeCell ref="T29:V29"/>
    <mergeCell ref="AL29:AN29"/>
    <mergeCell ref="T32:V32"/>
    <mergeCell ref="AL32:AN32"/>
    <mergeCell ref="A16:C16"/>
    <mergeCell ref="D16:E16"/>
    <mergeCell ref="A18:A21"/>
    <mergeCell ref="A23:A25"/>
    <mergeCell ref="T26:V26"/>
    <mergeCell ref="AL26:AN26"/>
    <mergeCell ref="H13:X13"/>
    <mergeCell ref="Z13:AP13"/>
    <mergeCell ref="A14:C14"/>
    <mergeCell ref="D14:E14"/>
    <mergeCell ref="A15:C15"/>
    <mergeCell ref="D15:E15"/>
    <mergeCell ref="H15:X15"/>
    <mergeCell ref="Z15:AP15"/>
    <mergeCell ref="A11:C11"/>
    <mergeCell ref="D11:E11"/>
    <mergeCell ref="A12:C12"/>
    <mergeCell ref="D12:E12"/>
    <mergeCell ref="A13:C13"/>
    <mergeCell ref="D13:E13"/>
    <mergeCell ref="A8:C8"/>
    <mergeCell ref="D8:E8"/>
    <mergeCell ref="A9:C9"/>
    <mergeCell ref="D9:E9"/>
    <mergeCell ref="A10:C10"/>
    <mergeCell ref="D10:E10"/>
    <mergeCell ref="I4:X4"/>
    <mergeCell ref="AA4:AP4"/>
    <mergeCell ref="A5:F5"/>
    <mergeCell ref="A6:C6"/>
    <mergeCell ref="D6:E6"/>
    <mergeCell ref="A7:C7"/>
    <mergeCell ref="D7:E7"/>
    <mergeCell ref="A1:C1"/>
    <mergeCell ref="D1:E1"/>
    <mergeCell ref="A2:F2"/>
    <mergeCell ref="A3:C3"/>
    <mergeCell ref="D3:E3"/>
    <mergeCell ref="A4:C4"/>
    <mergeCell ref="D4:E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meilleurs rondelles</vt:lpstr>
      <vt:lpstr>calcul itératif OK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</dc:creator>
  <cp:lastModifiedBy>REMI</cp:lastModifiedBy>
  <dcterms:created xsi:type="dcterms:W3CDTF">2015-03-24T18:06:14Z</dcterms:created>
  <dcterms:modified xsi:type="dcterms:W3CDTF">2015-03-24T18:07:35Z</dcterms:modified>
</cp:coreProperties>
</file>