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gogu00\Documents\"/>
    </mc:Choice>
  </mc:AlternateContent>
  <bookViews>
    <workbookView xWindow="0" yWindow="0" windowWidth="20490" windowHeight="7800" activeTab="1"/>
  </bookViews>
  <sheets>
    <sheet name="SUIVI " sheetId="1" r:id="rId1"/>
    <sheet name="FACTURATION" sheetId="2" r:id="rId2"/>
  </sheets>
  <externalReferences>
    <externalReference r:id="rId3"/>
  </externalReferences>
  <definedNames>
    <definedName name="_xlnm._FilterDatabase" localSheetId="0" hidden="1">'SUIVI '!#REF!</definedName>
    <definedName name="Année">'SUIVI '!$B$1</definedName>
    <definedName name="CSP">[1]Paramètres!$C$5:$C$7</definedName>
    <definedName name="DATE">'SUIVI '!$A$3</definedName>
    <definedName name="IFM">[1]Paramètres!$A$5:$A$6</definedName>
    <definedName name="Liste_ancien_service">#REF!</definedName>
    <definedName name="LISTE_LIGNE_SERVICE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49" i="2" l="1"/>
  <c r="O49" i="2"/>
  <c r="L49" i="2"/>
  <c r="O48" i="2"/>
  <c r="L48" i="2"/>
  <c r="P48" i="2" s="1"/>
  <c r="O47" i="2"/>
  <c r="L47" i="2"/>
  <c r="P47" i="2" s="1"/>
  <c r="O46" i="2"/>
  <c r="L46" i="2"/>
  <c r="P46" i="2" s="1"/>
  <c r="O45" i="2"/>
  <c r="L45" i="2"/>
  <c r="P45" i="2" s="1"/>
  <c r="O44" i="2"/>
  <c r="L44" i="2"/>
  <c r="P44" i="2" s="1"/>
  <c r="O43" i="2"/>
  <c r="L43" i="2"/>
  <c r="P43" i="2" s="1"/>
  <c r="O42" i="2"/>
  <c r="L42" i="2"/>
  <c r="P42" i="2" s="1"/>
  <c r="O41" i="2"/>
  <c r="L41" i="2"/>
  <c r="P41" i="2" s="1"/>
  <c r="O40" i="2"/>
  <c r="L40" i="2"/>
  <c r="P40" i="2" s="1"/>
  <c r="O39" i="2"/>
  <c r="L39" i="2"/>
  <c r="P39" i="2" s="1"/>
  <c r="O38" i="2"/>
  <c r="L38" i="2"/>
  <c r="P38" i="2" s="1"/>
  <c r="O37" i="2"/>
  <c r="L37" i="2"/>
  <c r="P37" i="2" s="1"/>
  <c r="O36" i="2"/>
  <c r="L36" i="2"/>
  <c r="P36" i="2" s="1"/>
  <c r="O35" i="2"/>
  <c r="L35" i="2"/>
  <c r="P35" i="2" s="1"/>
  <c r="O34" i="2"/>
  <c r="L34" i="2"/>
  <c r="P34" i="2" s="1"/>
  <c r="O33" i="2"/>
  <c r="L33" i="2"/>
  <c r="P33" i="2" s="1"/>
  <c r="O32" i="2"/>
  <c r="L32" i="2"/>
  <c r="P32" i="2" s="1"/>
  <c r="O31" i="2"/>
  <c r="L31" i="2"/>
  <c r="P31" i="2" s="1"/>
  <c r="O30" i="2"/>
  <c r="L30" i="2"/>
  <c r="P30" i="2" s="1"/>
  <c r="O29" i="2"/>
  <c r="L29" i="2"/>
  <c r="P29" i="2" s="1"/>
  <c r="O28" i="2"/>
  <c r="L28" i="2"/>
  <c r="P28" i="2" s="1"/>
  <c r="O27" i="2"/>
  <c r="L27" i="2"/>
  <c r="P27" i="2" s="1"/>
  <c r="O26" i="2"/>
  <c r="L26" i="2"/>
  <c r="P26" i="2" s="1"/>
  <c r="O25" i="2"/>
  <c r="L25" i="2"/>
  <c r="P25" i="2" s="1"/>
  <c r="O24" i="2"/>
  <c r="L24" i="2"/>
  <c r="P24" i="2" s="1"/>
  <c r="O23" i="2"/>
  <c r="L23" i="2"/>
  <c r="P23" i="2" s="1"/>
  <c r="O22" i="2"/>
  <c r="L22" i="2"/>
  <c r="P22" i="2" s="1"/>
  <c r="O21" i="2"/>
  <c r="L21" i="2"/>
  <c r="P21" i="2" s="1"/>
  <c r="O20" i="2"/>
  <c r="L20" i="2"/>
  <c r="P20" i="2" s="1"/>
  <c r="O19" i="2"/>
  <c r="L19" i="2"/>
  <c r="P19" i="2" s="1"/>
  <c r="O18" i="2"/>
  <c r="L18" i="2"/>
  <c r="P18" i="2" s="1"/>
  <c r="O17" i="2"/>
  <c r="L17" i="2"/>
  <c r="P17" i="2" s="1"/>
  <c r="O16" i="2"/>
  <c r="L16" i="2"/>
  <c r="P16" i="2" s="1"/>
  <c r="O15" i="2"/>
  <c r="L15" i="2"/>
  <c r="P15" i="2" s="1"/>
  <c r="O14" i="2"/>
  <c r="L14" i="2"/>
  <c r="P14" i="2" s="1"/>
  <c r="O13" i="2"/>
  <c r="L13" i="2"/>
  <c r="P13" i="2" s="1"/>
  <c r="O12" i="2"/>
  <c r="L12" i="2"/>
  <c r="P12" i="2" s="1"/>
  <c r="O11" i="2"/>
  <c r="L11" i="2"/>
  <c r="P11" i="2" s="1"/>
  <c r="O10" i="2"/>
  <c r="L10" i="2"/>
  <c r="P10" i="2" s="1"/>
  <c r="O9" i="2"/>
  <c r="L9" i="2"/>
  <c r="P9" i="2" s="1"/>
  <c r="O8" i="2"/>
  <c r="L8" i="2"/>
  <c r="P8" i="2" s="1"/>
  <c r="O7" i="2"/>
  <c r="L7" i="2"/>
  <c r="P7" i="2" s="1"/>
  <c r="O6" i="2"/>
  <c r="L6" i="2"/>
  <c r="P6" i="2" s="1"/>
  <c r="O5" i="2"/>
  <c r="L5" i="2"/>
  <c r="P5" i="2" s="1"/>
  <c r="O60" i="2"/>
  <c r="L60" i="2"/>
  <c r="P60" i="2" s="1"/>
  <c r="O174" i="2"/>
  <c r="L174" i="2"/>
  <c r="P174" i="2" s="1"/>
  <c r="O173" i="2"/>
  <c r="L173" i="2"/>
  <c r="P173" i="2" s="1"/>
  <c r="O172" i="2"/>
  <c r="L172" i="2"/>
  <c r="P172" i="2" s="1"/>
  <c r="O171" i="2"/>
  <c r="L171" i="2"/>
  <c r="P171" i="2" s="1"/>
  <c r="O170" i="2"/>
  <c r="L170" i="2"/>
  <c r="P170" i="2" s="1"/>
  <c r="O169" i="2"/>
  <c r="L169" i="2"/>
  <c r="P169" i="2" s="1"/>
  <c r="O168" i="2"/>
  <c r="L168" i="2"/>
  <c r="P168" i="2" s="1"/>
  <c r="O167" i="2"/>
  <c r="L167" i="2"/>
  <c r="P167" i="2" s="1"/>
  <c r="O166" i="2"/>
  <c r="L166" i="2"/>
  <c r="P166" i="2" s="1"/>
  <c r="O165" i="2"/>
  <c r="L165" i="2"/>
  <c r="P165" i="2" s="1"/>
  <c r="O164" i="2"/>
  <c r="L164" i="2"/>
  <c r="P164" i="2" s="1"/>
  <c r="O163" i="2"/>
  <c r="L163" i="2"/>
  <c r="P163" i="2" s="1"/>
  <c r="O162" i="2"/>
  <c r="L162" i="2"/>
  <c r="P162" i="2" s="1"/>
  <c r="O161" i="2"/>
  <c r="L161" i="2"/>
  <c r="P161" i="2" s="1"/>
  <c r="O160" i="2"/>
  <c r="L160" i="2"/>
  <c r="P160" i="2" s="1"/>
  <c r="O159" i="2"/>
  <c r="L159" i="2"/>
  <c r="P159" i="2" s="1"/>
  <c r="O158" i="2"/>
  <c r="L158" i="2"/>
  <c r="P158" i="2" s="1"/>
  <c r="O157" i="2"/>
  <c r="L157" i="2"/>
  <c r="P157" i="2" s="1"/>
  <c r="O156" i="2"/>
  <c r="L156" i="2"/>
  <c r="P156" i="2" s="1"/>
  <c r="O155" i="2"/>
  <c r="L155" i="2"/>
  <c r="P155" i="2" s="1"/>
  <c r="O154" i="2"/>
  <c r="L154" i="2"/>
  <c r="P154" i="2" s="1"/>
  <c r="O153" i="2"/>
  <c r="L153" i="2"/>
  <c r="P153" i="2" s="1"/>
  <c r="O152" i="2"/>
  <c r="L152" i="2"/>
  <c r="P152" i="2" s="1"/>
  <c r="O151" i="2"/>
  <c r="L151" i="2"/>
  <c r="P151" i="2" s="1"/>
  <c r="O150" i="2"/>
  <c r="L150" i="2"/>
  <c r="P150" i="2" s="1"/>
  <c r="O149" i="2"/>
  <c r="L149" i="2"/>
  <c r="P149" i="2" s="1"/>
  <c r="O148" i="2"/>
  <c r="L148" i="2"/>
  <c r="P148" i="2" s="1"/>
  <c r="O147" i="2"/>
  <c r="L147" i="2"/>
  <c r="P147" i="2" s="1"/>
  <c r="O146" i="2"/>
  <c r="L146" i="2"/>
  <c r="P146" i="2" s="1"/>
  <c r="O145" i="2"/>
  <c r="L145" i="2"/>
  <c r="P145" i="2" s="1"/>
  <c r="O144" i="2"/>
  <c r="L144" i="2"/>
  <c r="P144" i="2" s="1"/>
  <c r="O143" i="2"/>
  <c r="L143" i="2"/>
  <c r="P143" i="2" s="1"/>
  <c r="O142" i="2"/>
  <c r="L142" i="2"/>
  <c r="P142" i="2" s="1"/>
  <c r="O141" i="2"/>
  <c r="L141" i="2"/>
  <c r="P141" i="2" s="1"/>
  <c r="O140" i="2"/>
  <c r="L140" i="2"/>
  <c r="P140" i="2" s="1"/>
  <c r="O139" i="2"/>
  <c r="L139" i="2"/>
  <c r="P139" i="2" s="1"/>
  <c r="O138" i="2"/>
  <c r="L138" i="2"/>
  <c r="P138" i="2" s="1"/>
  <c r="O137" i="2"/>
  <c r="L137" i="2"/>
  <c r="P137" i="2" s="1"/>
  <c r="O136" i="2"/>
  <c r="L136" i="2"/>
  <c r="P136" i="2" s="1"/>
  <c r="O135" i="2"/>
  <c r="L135" i="2"/>
  <c r="P135" i="2" s="1"/>
  <c r="O134" i="2"/>
  <c r="L134" i="2"/>
  <c r="P134" i="2" s="1"/>
  <c r="O133" i="2"/>
  <c r="L133" i="2"/>
  <c r="P133" i="2" s="1"/>
  <c r="O132" i="2"/>
  <c r="L132" i="2"/>
  <c r="P132" i="2" s="1"/>
  <c r="O131" i="2"/>
  <c r="L131" i="2"/>
  <c r="P131" i="2" s="1"/>
  <c r="O130" i="2"/>
  <c r="L130" i="2"/>
  <c r="P130" i="2" s="1"/>
  <c r="O129" i="2"/>
  <c r="L129" i="2"/>
  <c r="P129" i="2" s="1"/>
  <c r="O128" i="2"/>
  <c r="L128" i="2"/>
  <c r="P128" i="2" s="1"/>
  <c r="O127" i="2"/>
  <c r="L127" i="2"/>
  <c r="P127" i="2" s="1"/>
  <c r="O126" i="2"/>
  <c r="L126" i="2"/>
  <c r="P126" i="2" s="1"/>
  <c r="O125" i="2"/>
  <c r="L125" i="2"/>
  <c r="P125" i="2" s="1"/>
  <c r="O124" i="2"/>
  <c r="L124" i="2"/>
  <c r="P124" i="2" s="1"/>
  <c r="O123" i="2"/>
  <c r="L123" i="2"/>
  <c r="P123" i="2" s="1"/>
  <c r="O122" i="2"/>
  <c r="L122" i="2"/>
  <c r="P122" i="2" s="1"/>
  <c r="O121" i="2"/>
  <c r="L121" i="2"/>
  <c r="P121" i="2" s="1"/>
  <c r="O120" i="2"/>
  <c r="L120" i="2"/>
  <c r="P120" i="2" s="1"/>
  <c r="O119" i="2"/>
  <c r="L119" i="2"/>
  <c r="P119" i="2" s="1"/>
  <c r="O118" i="2"/>
  <c r="L118" i="2"/>
  <c r="P118" i="2" s="1"/>
  <c r="O117" i="2"/>
  <c r="L117" i="2"/>
  <c r="P117" i="2" s="1"/>
  <c r="O116" i="2"/>
  <c r="L116" i="2"/>
  <c r="P116" i="2" s="1"/>
  <c r="O115" i="2"/>
  <c r="L115" i="2"/>
  <c r="P115" i="2" s="1"/>
  <c r="O114" i="2"/>
  <c r="L114" i="2"/>
  <c r="P114" i="2" s="1"/>
  <c r="O113" i="2"/>
  <c r="L113" i="2"/>
  <c r="P113" i="2" s="1"/>
  <c r="O112" i="2"/>
  <c r="L112" i="2"/>
  <c r="P112" i="2" s="1"/>
  <c r="O111" i="2"/>
  <c r="L111" i="2"/>
  <c r="P111" i="2" s="1"/>
  <c r="O110" i="2"/>
  <c r="L110" i="2"/>
  <c r="P110" i="2" s="1"/>
  <c r="O109" i="2"/>
  <c r="L109" i="2"/>
  <c r="P109" i="2" s="1"/>
  <c r="O108" i="2"/>
  <c r="L108" i="2"/>
  <c r="P108" i="2" s="1"/>
  <c r="O107" i="2"/>
  <c r="L107" i="2"/>
  <c r="P107" i="2" s="1"/>
  <c r="O106" i="2"/>
  <c r="L106" i="2"/>
  <c r="P106" i="2" s="1"/>
  <c r="O105" i="2"/>
  <c r="L105" i="2"/>
  <c r="P105" i="2" s="1"/>
  <c r="O104" i="2"/>
  <c r="L104" i="2"/>
  <c r="P104" i="2" s="1"/>
  <c r="O103" i="2"/>
  <c r="L103" i="2"/>
  <c r="P103" i="2" s="1"/>
  <c r="O102" i="2"/>
  <c r="L102" i="2"/>
  <c r="P102" i="2" s="1"/>
  <c r="O101" i="2"/>
  <c r="L101" i="2"/>
  <c r="P101" i="2" s="1"/>
  <c r="O100" i="2"/>
  <c r="L100" i="2"/>
  <c r="P100" i="2" s="1"/>
  <c r="O99" i="2"/>
  <c r="L99" i="2"/>
  <c r="P99" i="2" s="1"/>
  <c r="O98" i="2"/>
  <c r="L98" i="2"/>
  <c r="P98" i="2" s="1"/>
  <c r="O97" i="2"/>
  <c r="L97" i="2"/>
  <c r="P97" i="2" s="1"/>
  <c r="O96" i="2"/>
  <c r="L96" i="2"/>
  <c r="P96" i="2" s="1"/>
  <c r="O95" i="2"/>
  <c r="L95" i="2"/>
  <c r="P95" i="2" s="1"/>
  <c r="O94" i="2"/>
  <c r="L94" i="2"/>
  <c r="P94" i="2" s="1"/>
  <c r="O93" i="2"/>
  <c r="L93" i="2"/>
  <c r="P93" i="2" s="1"/>
  <c r="O92" i="2"/>
  <c r="L92" i="2"/>
  <c r="P92" i="2" s="1"/>
  <c r="O91" i="2"/>
  <c r="L91" i="2"/>
  <c r="P91" i="2" s="1"/>
  <c r="O90" i="2"/>
  <c r="L90" i="2"/>
  <c r="P90" i="2" s="1"/>
  <c r="O89" i="2"/>
  <c r="L89" i="2"/>
  <c r="P89" i="2" s="1"/>
  <c r="O88" i="2"/>
  <c r="L88" i="2"/>
  <c r="P88" i="2" s="1"/>
  <c r="O87" i="2"/>
  <c r="L87" i="2"/>
  <c r="P87" i="2" s="1"/>
  <c r="O86" i="2"/>
  <c r="L86" i="2"/>
  <c r="P86" i="2" s="1"/>
  <c r="O85" i="2"/>
  <c r="L85" i="2"/>
  <c r="P85" i="2" s="1"/>
  <c r="O84" i="2"/>
  <c r="L84" i="2"/>
  <c r="P84" i="2" s="1"/>
  <c r="O83" i="2"/>
  <c r="L83" i="2"/>
  <c r="P83" i="2" s="1"/>
  <c r="O82" i="2"/>
  <c r="L82" i="2"/>
  <c r="P82" i="2" s="1"/>
  <c r="O81" i="2"/>
  <c r="L81" i="2"/>
  <c r="P81" i="2" s="1"/>
  <c r="O80" i="2"/>
  <c r="L80" i="2"/>
  <c r="P80" i="2" s="1"/>
  <c r="O79" i="2"/>
  <c r="L79" i="2"/>
  <c r="P79" i="2" s="1"/>
  <c r="O78" i="2"/>
  <c r="L78" i="2"/>
  <c r="P78" i="2" s="1"/>
  <c r="O77" i="2"/>
  <c r="L77" i="2"/>
  <c r="P77" i="2" s="1"/>
  <c r="O76" i="2"/>
  <c r="L76" i="2"/>
  <c r="P76" i="2" s="1"/>
  <c r="O75" i="2"/>
  <c r="L75" i="2"/>
  <c r="P75" i="2" s="1"/>
  <c r="O74" i="2"/>
  <c r="L74" i="2"/>
  <c r="P74" i="2" s="1"/>
  <c r="O73" i="2"/>
  <c r="L73" i="2"/>
  <c r="P73" i="2" s="1"/>
  <c r="O72" i="2"/>
  <c r="L72" i="2"/>
  <c r="P72" i="2" s="1"/>
  <c r="O71" i="2"/>
  <c r="L71" i="2"/>
  <c r="P71" i="2" s="1"/>
  <c r="O70" i="2"/>
  <c r="L70" i="2"/>
  <c r="P70" i="2" s="1"/>
  <c r="O69" i="2"/>
  <c r="L69" i="2"/>
  <c r="P69" i="2" s="1"/>
  <c r="O68" i="2"/>
  <c r="L68" i="2"/>
  <c r="P68" i="2" s="1"/>
  <c r="O67" i="2"/>
  <c r="L67" i="2"/>
  <c r="P67" i="2" s="1"/>
  <c r="O66" i="2"/>
  <c r="L66" i="2"/>
  <c r="P66" i="2" s="1"/>
  <c r="O65" i="2"/>
  <c r="L65" i="2"/>
  <c r="P65" i="2" s="1"/>
  <c r="O64" i="2"/>
  <c r="L64" i="2"/>
  <c r="P64" i="2" s="1"/>
  <c r="O63" i="2"/>
  <c r="L63" i="2"/>
  <c r="P63" i="2" s="1"/>
  <c r="O62" i="2"/>
  <c r="L62" i="2"/>
  <c r="P62" i="2" s="1"/>
  <c r="O61" i="2"/>
  <c r="L61" i="2"/>
  <c r="P61" i="2" s="1"/>
  <c r="O58" i="2"/>
  <c r="L58" i="2"/>
  <c r="P58" i="2" s="1"/>
  <c r="O57" i="2"/>
  <c r="L57" i="2"/>
  <c r="P57" i="2" s="1"/>
  <c r="O54" i="2"/>
  <c r="L54" i="2"/>
  <c r="P54" i="2" s="1"/>
  <c r="L55" i="2" l="1"/>
  <c r="P55" i="2" s="1"/>
  <c r="L56" i="2"/>
  <c r="P56" i="2" s="1"/>
  <c r="L59" i="2"/>
  <c r="P59" i="2" s="1"/>
  <c r="L52" i="2"/>
  <c r="P52" i="2" s="1"/>
  <c r="L53" i="2"/>
  <c r="P53" i="2" s="1"/>
  <c r="L51" i="2"/>
  <c r="P51" i="2" s="1"/>
  <c r="L4" i="2"/>
  <c r="P4" i="2" s="1"/>
  <c r="L50" i="2"/>
  <c r="P50" i="2" s="1"/>
  <c r="L3" i="2"/>
  <c r="L2" i="2"/>
  <c r="Q5" i="1"/>
  <c r="F2" i="2" l="1"/>
  <c r="G2" i="2"/>
  <c r="O2" i="2"/>
  <c r="P2" i="2"/>
  <c r="F3" i="2"/>
  <c r="G3" i="2"/>
  <c r="O3" i="2"/>
  <c r="P3" i="2"/>
  <c r="F4" i="2"/>
  <c r="G4" i="2"/>
  <c r="O4" i="2"/>
  <c r="F50" i="2"/>
  <c r="G50" i="2"/>
  <c r="O50" i="2"/>
  <c r="F51" i="2"/>
  <c r="G51" i="2"/>
  <c r="O51" i="2"/>
  <c r="F52" i="2"/>
  <c r="G52" i="2"/>
  <c r="O52" i="2"/>
  <c r="F53" i="2"/>
  <c r="G53" i="2"/>
  <c r="O53" i="2"/>
  <c r="F55" i="2"/>
  <c r="G55" i="2"/>
  <c r="O55" i="2"/>
  <c r="F56" i="2"/>
  <c r="G56" i="2"/>
  <c r="O56" i="2"/>
  <c r="F59" i="2"/>
  <c r="G59" i="2"/>
  <c r="O59" i="2"/>
  <c r="A3" i="1"/>
  <c r="B3" i="1"/>
  <c r="E6" i="1"/>
  <c r="G6" i="1"/>
  <c r="E2" i="2" s="1"/>
  <c r="E7" i="1"/>
  <c r="G7" i="1"/>
  <c r="E8" i="1"/>
  <c r="G8" i="1"/>
  <c r="E9" i="1"/>
  <c r="G9" i="1"/>
  <c r="E10" i="1"/>
  <c r="G10" i="1"/>
  <c r="E11" i="1"/>
  <c r="G11" i="1"/>
  <c r="E12" i="1"/>
  <c r="G12" i="1"/>
  <c r="E13" i="1"/>
  <c r="G13" i="1"/>
  <c r="E14" i="1"/>
  <c r="G14" i="1"/>
  <c r="E15" i="1"/>
  <c r="G15" i="1"/>
  <c r="E16" i="1"/>
  <c r="G16" i="1"/>
  <c r="E17" i="1"/>
  <c r="G17" i="1"/>
  <c r="E18" i="1"/>
  <c r="G18" i="1"/>
  <c r="E19" i="1"/>
  <c r="G19" i="1"/>
  <c r="E20" i="1"/>
  <c r="G20" i="1"/>
  <c r="E21" i="1"/>
  <c r="G21" i="1"/>
  <c r="E22" i="1"/>
  <c r="G22" i="1"/>
  <c r="E23" i="1"/>
  <c r="G23" i="1"/>
  <c r="E59" i="2" l="1"/>
  <c r="E56" i="2"/>
  <c r="E52" i="2"/>
  <c r="E50" i="2"/>
  <c r="E3" i="2"/>
  <c r="E55" i="2"/>
  <c r="E53" i="2"/>
  <c r="E51" i="2"/>
  <c r="E4" i="2"/>
</calcChain>
</file>

<file path=xl/sharedStrings.xml><?xml version="1.0" encoding="utf-8"?>
<sst xmlns="http://schemas.openxmlformats.org/spreadsheetml/2006/main" count="1323" uniqueCount="63">
  <si>
    <t>AGCE</t>
  </si>
  <si>
    <t>NOM</t>
  </si>
  <si>
    <t>Poste</t>
  </si>
  <si>
    <t>DATE ENTREE</t>
  </si>
  <si>
    <t>DUREE CUMULEE</t>
  </si>
  <si>
    <t>Costcent</t>
  </si>
  <si>
    <t>MOI-MOD</t>
  </si>
  <si>
    <t>CSP</t>
  </si>
  <si>
    <t>SEXE</t>
  </si>
  <si>
    <t>Tarif journalier</t>
  </si>
  <si>
    <t>DEBUT CONTRAT</t>
  </si>
  <si>
    <t>FIN CONTRAT</t>
  </si>
  <si>
    <t xml:space="preserve">ETAT </t>
  </si>
  <si>
    <t>Agence 1</t>
  </si>
  <si>
    <t xml:space="preserve">Collaborateur 1 </t>
  </si>
  <si>
    <t xml:space="preserve">Poste </t>
  </si>
  <si>
    <t>C114</t>
  </si>
  <si>
    <t>ETAM</t>
  </si>
  <si>
    <t>H</t>
  </si>
  <si>
    <t>Agence 2</t>
  </si>
  <si>
    <t>Collaborateur 2</t>
  </si>
  <si>
    <t>C111</t>
  </si>
  <si>
    <t>F</t>
  </si>
  <si>
    <t>Agence 3</t>
  </si>
  <si>
    <t>Collaborateur 3</t>
  </si>
  <si>
    <t>Collaborateur 4</t>
  </si>
  <si>
    <t>A111</t>
  </si>
  <si>
    <t>Collaborateur 5</t>
  </si>
  <si>
    <t>Collaborateur 6</t>
  </si>
  <si>
    <t>Collaborateur 7</t>
  </si>
  <si>
    <t>Collaborateur 8</t>
  </si>
  <si>
    <t>Collaborateur 9</t>
  </si>
  <si>
    <t>Collaborateur 10</t>
  </si>
  <si>
    <t>Collaborateur 11</t>
  </si>
  <si>
    <t>C116</t>
  </si>
  <si>
    <t>Cadres</t>
  </si>
  <si>
    <t>Collaborateur 12</t>
  </si>
  <si>
    <t>A801</t>
  </si>
  <si>
    <t>Collaborateur 13</t>
  </si>
  <si>
    <t>A141</t>
  </si>
  <si>
    <t>Agence 4</t>
  </si>
  <si>
    <t>Collaborateur 14</t>
  </si>
  <si>
    <t>A121</t>
  </si>
  <si>
    <t>Agence 5</t>
  </si>
  <si>
    <t>Collaborateur 15</t>
  </si>
  <si>
    <t>Agence 6</t>
  </si>
  <si>
    <t>Collaborateur 16</t>
  </si>
  <si>
    <t>Agence 7</t>
  </si>
  <si>
    <t>Collaborateur 17</t>
  </si>
  <si>
    <t>C112</t>
  </si>
  <si>
    <t>Agence 8</t>
  </si>
  <si>
    <t>Collaborateur 18</t>
  </si>
  <si>
    <t>MOIS</t>
  </si>
  <si>
    <t>POTENTIEL JOURS MOIS</t>
  </si>
  <si>
    <t xml:space="preserve">JOURS TRAVAILLES </t>
  </si>
  <si>
    <t>PRIMES</t>
  </si>
  <si>
    <t>Coût</t>
  </si>
  <si>
    <t>ETP</t>
  </si>
  <si>
    <t>IFM</t>
  </si>
  <si>
    <t>COEF</t>
  </si>
  <si>
    <t>HEURES SUP</t>
  </si>
  <si>
    <t>MOD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</si>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</sst>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b/>
      <sz val="8"/>
      <color indexed="3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8"/>
      <color indexed="30"/>
      <name val="Arial"/>
      <family val="2"/>
    </font>
    <font>
      <sz val="8"/>
      <name val="Calibri"/>
      <family val="2"/>
    </font>
    <font>
      <sz val="8"/>
      <color indexed="30"/>
      <name val="Calibri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55">
    <xf numFmtId="0" fontId="0" fillId="0" borderId="0" xfId="0"/>
    <xf numFmtId="14" fontId="1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Protection="1">
      <protection locked="0"/>
    </xf>
    <xf numFmtId="14" fontId="2" fillId="0" borderId="0" xfId="0" applyNumberFormat="1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/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2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2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4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4" fontId="4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left"/>
      <protection locked="0"/>
    </xf>
    <xf numFmtId="0" fontId="6" fillId="0" borderId="4" xfId="1" applyFont="1" applyFill="1" applyBorder="1" applyProtection="1">
      <protection locked="0"/>
    </xf>
    <xf numFmtId="14" fontId="6" fillId="0" borderId="4" xfId="1" applyNumberFormat="1" applyFont="1" applyFill="1" applyBorder="1" applyAlignment="1" applyProtection="1">
      <alignment horizontal="right"/>
      <protection locked="0"/>
    </xf>
    <xf numFmtId="2" fontId="6" fillId="3" borderId="5" xfId="1" applyNumberFormat="1" applyFont="1" applyFill="1" applyBorder="1" applyAlignment="1" applyProtection="1">
      <alignment horizontal="left"/>
      <protection locked="0"/>
    </xf>
    <xf numFmtId="0" fontId="6" fillId="3" borderId="4" xfId="1" applyFont="1" applyFill="1" applyBorder="1" applyAlignment="1" applyProtection="1">
      <alignment horizontal="left"/>
      <protection locked="0"/>
    </xf>
    <xf numFmtId="14" fontId="6" fillId="0" borderId="4" xfId="1" applyNumberFormat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0" borderId="5" xfId="1" applyFont="1" applyFill="1" applyBorder="1" applyProtection="1">
      <protection locked="0"/>
    </xf>
    <xf numFmtId="14" fontId="6" fillId="0" borderId="5" xfId="1" applyNumberFormat="1" applyFont="1" applyFill="1" applyBorder="1" applyAlignment="1" applyProtection="1">
      <alignment horizontal="right"/>
      <protection locked="0"/>
    </xf>
    <xf numFmtId="0" fontId="6" fillId="3" borderId="5" xfId="1" applyFont="1" applyFill="1" applyBorder="1" applyAlignment="1" applyProtection="1">
      <alignment horizontal="left"/>
      <protection locked="0"/>
    </xf>
    <xf numFmtId="14" fontId="6" fillId="0" borderId="5" xfId="1" applyNumberFormat="1" applyFont="1" applyFill="1" applyBorder="1" applyAlignment="1" applyProtection="1">
      <alignment horizontal="center"/>
      <protection locked="0"/>
    </xf>
    <xf numFmtId="0" fontId="5" fillId="0" borderId="6" xfId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wrapText="1"/>
      <protection locked="0"/>
    </xf>
    <xf numFmtId="0" fontId="6" fillId="0" borderId="7" xfId="1" applyFont="1" applyFill="1" applyBorder="1" applyProtection="1">
      <protection locked="0"/>
    </xf>
    <xf numFmtId="0" fontId="6" fillId="3" borderId="5" xfId="1" applyNumberFormat="1" applyFont="1" applyFill="1" applyBorder="1" applyAlignment="1" applyProtection="1">
      <alignment horizontal="left"/>
    </xf>
    <xf numFmtId="0" fontId="6" fillId="0" borderId="5" xfId="1" applyFont="1" applyFill="1" applyBorder="1" applyAlignment="1" applyProtection="1">
      <alignment horizontal="right"/>
      <protection locked="0"/>
    </xf>
    <xf numFmtId="164" fontId="6" fillId="0" borderId="5" xfId="1" applyNumberFormat="1" applyFont="1" applyFill="1" applyBorder="1" applyAlignment="1" applyProtection="1">
      <alignment horizontal="right"/>
      <protection locked="0"/>
    </xf>
    <xf numFmtId="17" fontId="7" fillId="0" borderId="5" xfId="0" applyNumberFormat="1" applyFont="1" applyFill="1" applyBorder="1" applyProtection="1">
      <protection locked="0"/>
    </xf>
    <xf numFmtId="0" fontId="6" fillId="3" borderId="5" xfId="0" applyFont="1" applyFill="1" applyBorder="1" applyProtection="1">
      <protection locked="0"/>
    </xf>
    <xf numFmtId="0" fontId="6" fillId="0" borderId="5" xfId="0" applyFont="1" applyFill="1" applyBorder="1" applyProtection="1">
      <protection locked="0"/>
    </xf>
    <xf numFmtId="0" fontId="7" fillId="0" borderId="5" xfId="0" applyFont="1" applyFill="1" applyBorder="1" applyProtection="1">
      <protection locked="0"/>
    </xf>
    <xf numFmtId="0" fontId="8" fillId="3" borderId="5" xfId="0" applyFont="1" applyFill="1" applyBorder="1" applyProtection="1"/>
    <xf numFmtId="2" fontId="8" fillId="3" borderId="5" xfId="0" applyNumberFormat="1" applyFont="1" applyFill="1" applyBorder="1" applyProtection="1"/>
    <xf numFmtId="0" fontId="9" fillId="0" borderId="0" xfId="0" applyFont="1" applyFill="1" applyProtection="1">
      <protection locked="0"/>
    </xf>
    <xf numFmtId="0" fontId="2" fillId="0" borderId="0" xfId="0" applyNumberFormat="1" applyFont="1" applyAlignment="1" applyProtection="1">
      <alignment horizontal="left"/>
    </xf>
    <xf numFmtId="0" fontId="2" fillId="0" borderId="0" xfId="0" applyNumberFormat="1" applyFont="1" applyBorder="1" applyAlignment="1" applyProtection="1">
      <alignment horizontal="left"/>
    </xf>
    <xf numFmtId="0" fontId="10" fillId="0" borderId="0" xfId="0" applyFont="1" applyProtection="1"/>
    <xf numFmtId="0" fontId="11" fillId="0" borderId="6" xfId="1" applyFont="1" applyFill="1" applyBorder="1" applyAlignment="1" applyProtection="1">
      <alignment horizontal="center" vertical="center" wrapText="1"/>
      <protection locked="0"/>
    </xf>
    <xf numFmtId="0" fontId="11" fillId="0" borderId="6" xfId="1" applyFont="1" applyFill="1" applyBorder="1" applyAlignment="1" applyProtection="1">
      <alignment horizontal="left" vertical="center" wrapText="1"/>
      <protection locked="0"/>
    </xf>
    <xf numFmtId="0" fontId="11" fillId="0" borderId="6" xfId="1" applyNumberFormat="1" applyFont="1" applyFill="1" applyBorder="1" applyAlignment="1" applyProtection="1">
      <alignment horizontal="left" vertical="center" wrapText="1"/>
    </xf>
    <xf numFmtId="0" fontId="11" fillId="0" borderId="6" xfId="1" applyFont="1" applyFill="1" applyBorder="1" applyAlignment="1" applyProtection="1">
      <alignment horizontal="right" vertical="center" wrapText="1"/>
      <protection locked="0"/>
    </xf>
    <xf numFmtId="0" fontId="11" fillId="0" borderId="6" xfId="1" applyFont="1" applyFill="1" applyBorder="1" applyAlignment="1" applyProtection="1">
      <alignment horizontal="center" vertical="center" wrapText="1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2" fillId="0" borderId="5" xfId="0" applyNumberFormat="1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right"/>
      <protection locked="0"/>
    </xf>
    <xf numFmtId="0" fontId="9" fillId="0" borderId="5" xfId="0" applyFont="1" applyFill="1" applyBorder="1" applyProtection="1">
      <protection locked="0"/>
    </xf>
    <xf numFmtId="0" fontId="2" fillId="0" borderId="5" xfId="0" applyFont="1" applyBorder="1" applyProtection="1"/>
    <xf numFmtId="0" fontId="10" fillId="0" borderId="5" xfId="0" applyFont="1" applyBorder="1" applyProtection="1"/>
    <xf numFmtId="0" fontId="6" fillId="0" borderId="8" xfId="1" applyFont="1" applyFill="1" applyBorder="1" applyProtection="1"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0</xdr:row>
      <xdr:rowOff>76200</xdr:rowOff>
    </xdr:from>
    <xdr:to>
      <xdr:col>3</xdr:col>
      <xdr:colOff>171450</xdr:colOff>
      <xdr:row>3</xdr:row>
      <xdr:rowOff>47625</xdr:rowOff>
    </xdr:to>
    <xdr:sp macro="[0]!MacroMAJ" textlink="">
      <xdr:nvSpPr>
        <xdr:cNvPr id="1043" name="Rectangle 2">
          <a:extLst>
            <a:ext uri="{FF2B5EF4-FFF2-40B4-BE49-F238E27FC236}">
              <a16:creationId xmlns:a16="http://schemas.microsoft.com/office/drawing/2014/main" xmlns="" id="{BF60E07D-73AF-47CE-AC36-32CA943CFB91}"/>
            </a:ext>
          </a:extLst>
        </xdr:cNvPr>
        <xdr:cNvSpPr txBox="1">
          <a:spLocks noChangeArrowheads="1"/>
        </xdr:cNvSpPr>
      </xdr:nvSpPr>
      <xdr:spPr bwMode="auto">
        <a:xfrm>
          <a:off x="3619500" y="76200"/>
          <a:ext cx="1524000" cy="419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  <a:ln w="9525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miter lim="800000"/>
          <a:headEnd/>
          <a:tailEnd/>
        </a:ln>
      </xdr:spPr>
      <xdr:txBody>
        <a:bodyPr vertOverflow="clip" wrap="square" lIns="64008" tIns="64008" rIns="64008" bIns="64008" anchor="ctr" upright="1"/>
        <a:lstStyle/>
        <a:p>
          <a:pPr algn="ctr" rtl="0">
            <a:defRPr sz="1000"/>
          </a:pPr>
          <a:r>
            <a:rPr lang="fr-FR" sz="3200" b="0" i="0" u="none" strike="noStrike" baseline="0">
              <a:solidFill>
                <a:srgbClr val="FFFFFF"/>
              </a:solidFill>
              <a:latin typeface="Calibri"/>
              <a:cs typeface="Calibri"/>
            </a:rPr>
            <a:t>MAJ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RH\RECRUTEMENT\08_SOUS_TRAITANCE_PRESTA\CONTRACTUELS\SUIVI_PRESTATAIRES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</sheetNames>
    <sheetDataSet>
      <sheetData sheetId="0">
        <row r="5">
          <cell r="A5" t="str">
            <v>Oui</v>
          </cell>
          <cell r="C5" t="str">
            <v>Cadres</v>
          </cell>
        </row>
        <row r="6">
          <cell r="A6" t="str">
            <v>Non</v>
          </cell>
          <cell r="C6" t="str">
            <v>ETAM</v>
          </cell>
        </row>
        <row r="7">
          <cell r="C7" t="str">
            <v>Ouvriers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Q41"/>
  <sheetViews>
    <sheetView showGridLines="0" workbookViewId="0">
      <pane ySplit="5" topLeftCell="A6" activePane="bottomLeft" state="frozen"/>
      <selection activeCell="H22" sqref="H22"/>
      <selection pane="bottomLeft" activeCell="C30" sqref="C30:D30"/>
    </sheetView>
  </sheetViews>
  <sheetFormatPr baseColWidth="10" defaultColWidth="12.5703125" defaultRowHeight="11.25" x14ac:dyDescent="0.2"/>
  <cols>
    <col min="1" max="1" width="17.42578125" style="4" customWidth="1"/>
    <col min="2" max="3" width="28.5703125" style="5" customWidth="1"/>
    <col min="4" max="4" width="12.5703125" style="3"/>
    <col min="5" max="5" width="9.42578125" style="4" customWidth="1"/>
    <col min="6" max="6" width="12.5703125" style="4"/>
    <col min="7" max="7" width="9.7109375" style="4" customWidth="1"/>
    <col min="8" max="8" width="8.7109375" style="5" customWidth="1"/>
    <col min="9" max="9" width="7.28515625" style="5" customWidth="1"/>
    <col min="10" max="10" width="9.7109375" style="5" customWidth="1"/>
    <col min="11" max="11" width="11.28515625" style="6" customWidth="1"/>
    <col min="12" max="13" width="12.5703125" style="7"/>
    <col min="14" max="16384" width="12.5703125" style="5"/>
  </cols>
  <sheetData>
    <row r="1" spans="1:17" x14ac:dyDescent="0.2">
      <c r="A1" s="4">
        <v>2018</v>
      </c>
    </row>
    <row r="3" spans="1:17" ht="12.75" x14ac:dyDescent="0.2">
      <c r="A3" s="1">
        <f ca="1">TODAY()</f>
        <v>43426</v>
      </c>
      <c r="B3" s="2" t="str">
        <f ca="1">CONCATENATE("S",WEEKNUM(TODAY()))</f>
        <v>S47</v>
      </c>
      <c r="C3" s="2"/>
    </row>
    <row r="5" spans="1:17" ht="22.5" x14ac:dyDescent="0.2">
      <c r="A5" s="9" t="s">
        <v>0</v>
      </c>
      <c r="B5" s="10" t="s">
        <v>1</v>
      </c>
      <c r="C5" s="9" t="s">
        <v>2</v>
      </c>
      <c r="D5" s="9" t="s">
        <v>3</v>
      </c>
      <c r="E5" s="11" t="s">
        <v>4</v>
      </c>
      <c r="F5" s="9" t="s">
        <v>5</v>
      </c>
      <c r="G5" s="9" t="s">
        <v>6</v>
      </c>
      <c r="H5" s="12" t="s">
        <v>7</v>
      </c>
      <c r="I5" s="12" t="s">
        <v>8</v>
      </c>
      <c r="J5" s="9" t="s">
        <v>9</v>
      </c>
      <c r="K5" s="13" t="s">
        <v>10</v>
      </c>
      <c r="L5" s="14" t="s">
        <v>11</v>
      </c>
      <c r="M5" s="14" t="s">
        <v>12</v>
      </c>
      <c r="Q5" s="5" t="str">
        <f>"FERIES "&amp;A1</f>
        <v>FERIES 2018</v>
      </c>
    </row>
    <row r="6" spans="1:17" x14ac:dyDescent="0.2">
      <c r="A6" s="15" t="s">
        <v>13</v>
      </c>
      <c r="B6" s="16" t="s">
        <v>14</v>
      </c>
      <c r="C6" s="16" t="s">
        <v>15</v>
      </c>
      <c r="D6" s="17">
        <v>42184</v>
      </c>
      <c r="E6" s="18">
        <f>IF(K6="","",L6-D6)/30</f>
        <v>42.7</v>
      </c>
      <c r="F6" s="15" t="s">
        <v>16</v>
      </c>
      <c r="G6" s="19" t="str">
        <f t="shared" ref="G6:G23" si="0">IF(LEFT(F6,1)="A","MOI","MOD")</f>
        <v>MOD</v>
      </c>
      <c r="H6" s="16" t="s">
        <v>17</v>
      </c>
      <c r="I6" s="16" t="s">
        <v>18</v>
      </c>
      <c r="J6" s="16">
        <v>10</v>
      </c>
      <c r="K6" s="20">
        <v>43098</v>
      </c>
      <c r="L6" s="20">
        <v>43465</v>
      </c>
      <c r="M6" s="20"/>
      <c r="Q6" s="2">
        <v>43101</v>
      </c>
    </row>
    <row r="7" spans="1:17" x14ac:dyDescent="0.2">
      <c r="A7" s="21" t="s">
        <v>19</v>
      </c>
      <c r="B7" s="22" t="s">
        <v>20</v>
      </c>
      <c r="C7" s="16" t="s">
        <v>15</v>
      </c>
      <c r="D7" s="23">
        <v>42499</v>
      </c>
      <c r="E7" s="18">
        <f>IF(K7="","",L7-D7)/30</f>
        <v>23</v>
      </c>
      <c r="F7" s="21" t="s">
        <v>21</v>
      </c>
      <c r="G7" s="24" t="str">
        <f t="shared" si="0"/>
        <v>MOD</v>
      </c>
      <c r="H7" s="22" t="s">
        <v>17</v>
      </c>
      <c r="I7" s="22" t="s">
        <v>18</v>
      </c>
      <c r="J7" s="22">
        <v>10</v>
      </c>
      <c r="K7" s="25">
        <v>42499</v>
      </c>
      <c r="L7" s="25">
        <v>43189</v>
      </c>
      <c r="M7" s="25" t="s">
        <v>22</v>
      </c>
      <c r="Q7" s="2">
        <v>43192</v>
      </c>
    </row>
    <row r="8" spans="1:17" x14ac:dyDescent="0.2">
      <c r="A8" s="21" t="s">
        <v>23</v>
      </c>
      <c r="B8" s="22" t="s">
        <v>24</v>
      </c>
      <c r="C8" s="16" t="s">
        <v>15</v>
      </c>
      <c r="D8" s="23">
        <v>42513</v>
      </c>
      <c r="E8" s="18">
        <f>IF(K8="","",L8-D8)/30</f>
        <v>30.7</v>
      </c>
      <c r="F8" s="21" t="s">
        <v>16</v>
      </c>
      <c r="G8" s="24" t="str">
        <f t="shared" si="0"/>
        <v>MOD</v>
      </c>
      <c r="H8" s="22" t="s">
        <v>17</v>
      </c>
      <c r="I8" s="22" t="s">
        <v>18</v>
      </c>
      <c r="J8" s="22">
        <v>10</v>
      </c>
      <c r="K8" s="25">
        <v>42513</v>
      </c>
      <c r="L8" s="25">
        <v>43434</v>
      </c>
      <c r="M8" s="25"/>
      <c r="Q8" s="2">
        <v>43221</v>
      </c>
    </row>
    <row r="9" spans="1:17" x14ac:dyDescent="0.2">
      <c r="A9" s="15" t="s">
        <v>13</v>
      </c>
      <c r="B9" s="22" t="s">
        <v>25</v>
      </c>
      <c r="C9" s="16" t="s">
        <v>15</v>
      </c>
      <c r="D9" s="23">
        <v>42535</v>
      </c>
      <c r="E9" s="18">
        <f t="shared" ref="E9:E16" si="1">IF(K9="","",L9-D9)/30</f>
        <v>28.966666666666665</v>
      </c>
      <c r="F9" s="21" t="s">
        <v>26</v>
      </c>
      <c r="G9" s="24" t="str">
        <f t="shared" si="0"/>
        <v>MOI</v>
      </c>
      <c r="H9" s="22" t="s">
        <v>17</v>
      </c>
      <c r="I9" s="22" t="s">
        <v>18</v>
      </c>
      <c r="J9" s="22">
        <v>10</v>
      </c>
      <c r="K9" s="25">
        <v>42535</v>
      </c>
      <c r="L9" s="25">
        <v>43404</v>
      </c>
      <c r="M9" s="25" t="s">
        <v>22</v>
      </c>
      <c r="Q9" s="2">
        <v>43228</v>
      </c>
    </row>
    <row r="10" spans="1:17" x14ac:dyDescent="0.2">
      <c r="A10" s="15" t="s">
        <v>13</v>
      </c>
      <c r="B10" s="22" t="s">
        <v>27</v>
      </c>
      <c r="C10" s="16" t="s">
        <v>15</v>
      </c>
      <c r="D10" s="23">
        <v>42604</v>
      </c>
      <c r="E10" s="18">
        <f t="shared" si="1"/>
        <v>26.666666666666668</v>
      </c>
      <c r="F10" s="21" t="s">
        <v>21</v>
      </c>
      <c r="G10" s="24" t="str">
        <f t="shared" si="0"/>
        <v>MOD</v>
      </c>
      <c r="H10" s="22" t="s">
        <v>17</v>
      </c>
      <c r="I10" s="22" t="s">
        <v>18</v>
      </c>
      <c r="J10" s="22">
        <v>10</v>
      </c>
      <c r="K10" s="25">
        <v>42604</v>
      </c>
      <c r="L10" s="25">
        <v>43404</v>
      </c>
      <c r="M10" s="25" t="s">
        <v>22</v>
      </c>
      <c r="Q10" s="2">
        <v>43230</v>
      </c>
    </row>
    <row r="11" spans="1:17" x14ac:dyDescent="0.2">
      <c r="A11" s="15" t="s">
        <v>13</v>
      </c>
      <c r="B11" s="22" t="s">
        <v>28</v>
      </c>
      <c r="C11" s="16" t="s">
        <v>15</v>
      </c>
      <c r="D11" s="23">
        <v>42604</v>
      </c>
      <c r="E11" s="18">
        <f t="shared" si="1"/>
        <v>26.666666666666668</v>
      </c>
      <c r="F11" s="21" t="s">
        <v>21</v>
      </c>
      <c r="G11" s="24" t="str">
        <f t="shared" si="0"/>
        <v>MOD</v>
      </c>
      <c r="H11" s="22" t="s">
        <v>17</v>
      </c>
      <c r="I11" s="22" t="s">
        <v>18</v>
      </c>
      <c r="J11" s="22">
        <v>10</v>
      </c>
      <c r="K11" s="25">
        <v>42604</v>
      </c>
      <c r="L11" s="25">
        <v>43404</v>
      </c>
      <c r="M11" s="25" t="s">
        <v>22</v>
      </c>
      <c r="Q11" s="2">
        <v>43241</v>
      </c>
    </row>
    <row r="12" spans="1:17" x14ac:dyDescent="0.2">
      <c r="A12" s="15" t="s">
        <v>13</v>
      </c>
      <c r="B12" s="22" t="s">
        <v>29</v>
      </c>
      <c r="C12" s="16" t="s">
        <v>15</v>
      </c>
      <c r="D12" s="23">
        <v>42632</v>
      </c>
      <c r="E12" s="18">
        <f t="shared" si="1"/>
        <v>25.733333333333334</v>
      </c>
      <c r="F12" s="21" t="s">
        <v>21</v>
      </c>
      <c r="G12" s="24" t="str">
        <f t="shared" si="0"/>
        <v>MOD</v>
      </c>
      <c r="H12" s="22" t="s">
        <v>17</v>
      </c>
      <c r="I12" s="22" t="s">
        <v>18</v>
      </c>
      <c r="J12" s="22">
        <v>10</v>
      </c>
      <c r="K12" s="25">
        <v>42632</v>
      </c>
      <c r="L12" s="25">
        <v>43404</v>
      </c>
      <c r="M12" s="25" t="s">
        <v>22</v>
      </c>
      <c r="Q12" s="2">
        <v>43295</v>
      </c>
    </row>
    <row r="13" spans="1:17" x14ac:dyDescent="0.2">
      <c r="A13" s="15" t="s">
        <v>13</v>
      </c>
      <c r="B13" s="22" t="s">
        <v>30</v>
      </c>
      <c r="C13" s="16" t="s">
        <v>15</v>
      </c>
      <c r="D13" s="23">
        <v>42738</v>
      </c>
      <c r="E13" s="18">
        <f t="shared" si="1"/>
        <v>13.3</v>
      </c>
      <c r="F13" s="21" t="s">
        <v>21</v>
      </c>
      <c r="G13" s="24" t="str">
        <f t="shared" si="0"/>
        <v>MOD</v>
      </c>
      <c r="H13" s="22" t="s">
        <v>17</v>
      </c>
      <c r="I13" s="22" t="s">
        <v>18</v>
      </c>
      <c r="J13" s="22">
        <v>10</v>
      </c>
      <c r="K13" s="25">
        <v>42738</v>
      </c>
      <c r="L13" s="25">
        <v>43137</v>
      </c>
      <c r="M13" s="25" t="s">
        <v>22</v>
      </c>
      <c r="Q13" s="2">
        <v>43327</v>
      </c>
    </row>
    <row r="14" spans="1:17" x14ac:dyDescent="0.2">
      <c r="A14" s="15" t="s">
        <v>13</v>
      </c>
      <c r="B14" s="22" t="s">
        <v>31</v>
      </c>
      <c r="C14" s="16" t="s">
        <v>15</v>
      </c>
      <c r="D14" s="23">
        <v>42738</v>
      </c>
      <c r="E14" s="18">
        <f t="shared" si="1"/>
        <v>16.433333333333334</v>
      </c>
      <c r="F14" s="21" t="s">
        <v>21</v>
      </c>
      <c r="G14" s="24" t="str">
        <f t="shared" si="0"/>
        <v>MOD</v>
      </c>
      <c r="H14" s="22" t="s">
        <v>17</v>
      </c>
      <c r="I14" s="22" t="s">
        <v>18</v>
      </c>
      <c r="J14" s="22">
        <v>10</v>
      </c>
      <c r="K14" s="25">
        <v>42738</v>
      </c>
      <c r="L14" s="25">
        <v>43231</v>
      </c>
      <c r="M14" s="25" t="s">
        <v>22</v>
      </c>
      <c r="Q14" s="2">
        <v>43405</v>
      </c>
    </row>
    <row r="15" spans="1:17" x14ac:dyDescent="0.2">
      <c r="A15" s="21" t="s">
        <v>19</v>
      </c>
      <c r="B15" s="22" t="s">
        <v>32</v>
      </c>
      <c r="C15" s="16" t="s">
        <v>15</v>
      </c>
      <c r="D15" s="23">
        <v>42800</v>
      </c>
      <c r="E15" s="18">
        <f t="shared" si="1"/>
        <v>20.133333333333333</v>
      </c>
      <c r="F15" s="21" t="s">
        <v>21</v>
      </c>
      <c r="G15" s="24" t="str">
        <f t="shared" si="0"/>
        <v>MOD</v>
      </c>
      <c r="H15" s="22" t="s">
        <v>17</v>
      </c>
      <c r="I15" s="22" t="s">
        <v>18</v>
      </c>
      <c r="J15" s="22">
        <v>10</v>
      </c>
      <c r="K15" s="25">
        <v>42800</v>
      </c>
      <c r="L15" s="25">
        <v>43404</v>
      </c>
      <c r="M15" s="25" t="s">
        <v>22</v>
      </c>
      <c r="Q15" s="2">
        <v>43415</v>
      </c>
    </row>
    <row r="16" spans="1:17" x14ac:dyDescent="0.2">
      <c r="A16" s="21" t="s">
        <v>19</v>
      </c>
      <c r="B16" s="22" t="s">
        <v>33</v>
      </c>
      <c r="C16" s="16" t="s">
        <v>15</v>
      </c>
      <c r="D16" s="23">
        <v>42828</v>
      </c>
      <c r="E16" s="18">
        <f t="shared" si="1"/>
        <v>21.233333333333334</v>
      </c>
      <c r="F16" s="21" t="s">
        <v>34</v>
      </c>
      <c r="G16" s="24" t="str">
        <f t="shared" si="0"/>
        <v>MOD</v>
      </c>
      <c r="H16" s="22" t="s">
        <v>35</v>
      </c>
      <c r="I16" s="22" t="s">
        <v>18</v>
      </c>
      <c r="J16" s="22">
        <v>10</v>
      </c>
      <c r="K16" s="25">
        <v>42828</v>
      </c>
      <c r="L16" s="25">
        <v>43465</v>
      </c>
      <c r="M16" s="25"/>
      <c r="Q16" s="2">
        <v>43459</v>
      </c>
    </row>
    <row r="17" spans="1:13" x14ac:dyDescent="0.2">
      <c r="A17" s="21" t="s">
        <v>19</v>
      </c>
      <c r="B17" s="22" t="s">
        <v>36</v>
      </c>
      <c r="C17" s="16" t="s">
        <v>15</v>
      </c>
      <c r="D17" s="23">
        <v>42836</v>
      </c>
      <c r="E17" s="18">
        <f t="shared" ref="E17:E23" si="2">IF(K17="","",L17-D17)/30</f>
        <v>17.833333333333332</v>
      </c>
      <c r="F17" s="21" t="s">
        <v>37</v>
      </c>
      <c r="G17" s="24" t="str">
        <f t="shared" si="0"/>
        <v>MOI</v>
      </c>
      <c r="H17" s="22" t="s">
        <v>35</v>
      </c>
      <c r="I17" s="22" t="s">
        <v>18</v>
      </c>
      <c r="J17" s="22">
        <v>10</v>
      </c>
      <c r="K17" s="25">
        <v>42836</v>
      </c>
      <c r="L17" s="25">
        <v>43371</v>
      </c>
      <c r="M17" s="25" t="s">
        <v>22</v>
      </c>
    </row>
    <row r="18" spans="1:13" x14ac:dyDescent="0.2">
      <c r="A18" s="21" t="s">
        <v>23</v>
      </c>
      <c r="B18" s="22" t="s">
        <v>38</v>
      </c>
      <c r="C18" s="16" t="s">
        <v>15</v>
      </c>
      <c r="D18" s="23">
        <v>42864</v>
      </c>
      <c r="E18" s="18">
        <f t="shared" si="2"/>
        <v>8.2666666666666675</v>
      </c>
      <c r="F18" s="21" t="s">
        <v>39</v>
      </c>
      <c r="G18" s="24" t="str">
        <f t="shared" si="0"/>
        <v>MOI</v>
      </c>
      <c r="H18" s="22" t="s">
        <v>35</v>
      </c>
      <c r="I18" s="22" t="s">
        <v>18</v>
      </c>
      <c r="J18" s="22">
        <v>10</v>
      </c>
      <c r="K18" s="25">
        <v>42864</v>
      </c>
      <c r="L18" s="25">
        <v>43112</v>
      </c>
      <c r="M18" s="25" t="s">
        <v>22</v>
      </c>
    </row>
    <row r="19" spans="1:13" x14ac:dyDescent="0.2">
      <c r="A19" s="21" t="s">
        <v>40</v>
      </c>
      <c r="B19" s="22" t="s">
        <v>41</v>
      </c>
      <c r="C19" s="16" t="s">
        <v>15</v>
      </c>
      <c r="D19" s="23">
        <v>42919</v>
      </c>
      <c r="E19" s="18">
        <f t="shared" si="2"/>
        <v>17.866666666666667</v>
      </c>
      <c r="F19" s="21" t="s">
        <v>42</v>
      </c>
      <c r="G19" s="24" t="str">
        <f t="shared" si="0"/>
        <v>MOI</v>
      </c>
      <c r="H19" s="22" t="s">
        <v>35</v>
      </c>
      <c r="I19" s="22" t="s">
        <v>18</v>
      </c>
      <c r="J19" s="22">
        <v>10</v>
      </c>
      <c r="K19" s="25">
        <v>42919</v>
      </c>
      <c r="L19" s="25">
        <v>43455</v>
      </c>
      <c r="M19" s="25"/>
    </row>
    <row r="20" spans="1:13" x14ac:dyDescent="0.2">
      <c r="A20" s="21" t="s">
        <v>43</v>
      </c>
      <c r="B20" s="22" t="s">
        <v>44</v>
      </c>
      <c r="C20" s="16" t="s">
        <v>15</v>
      </c>
      <c r="D20" s="23">
        <v>42926</v>
      </c>
      <c r="E20" s="18">
        <f t="shared" si="2"/>
        <v>14.6</v>
      </c>
      <c r="F20" s="21" t="s">
        <v>26</v>
      </c>
      <c r="G20" s="24" t="str">
        <f t="shared" si="0"/>
        <v>MOI</v>
      </c>
      <c r="H20" s="22" t="s">
        <v>35</v>
      </c>
      <c r="I20" s="22" t="s">
        <v>18</v>
      </c>
      <c r="J20" s="22">
        <v>10</v>
      </c>
      <c r="K20" s="25">
        <v>42926</v>
      </c>
      <c r="L20" s="25">
        <v>43364</v>
      </c>
      <c r="M20" s="25" t="s">
        <v>22</v>
      </c>
    </row>
    <row r="21" spans="1:13" x14ac:dyDescent="0.2">
      <c r="A21" s="21" t="s">
        <v>45</v>
      </c>
      <c r="B21" s="22" t="s">
        <v>46</v>
      </c>
      <c r="C21" s="16" t="s">
        <v>15</v>
      </c>
      <c r="D21" s="23">
        <v>42933</v>
      </c>
      <c r="E21" s="18">
        <f t="shared" si="2"/>
        <v>15.533333333333333</v>
      </c>
      <c r="F21" s="21" t="s">
        <v>21</v>
      </c>
      <c r="G21" s="24" t="str">
        <f t="shared" si="0"/>
        <v>MOD</v>
      </c>
      <c r="H21" s="22" t="s">
        <v>17</v>
      </c>
      <c r="I21" s="22" t="s">
        <v>18</v>
      </c>
      <c r="J21" s="22">
        <v>10</v>
      </c>
      <c r="K21" s="25">
        <v>42933</v>
      </c>
      <c r="L21" s="25">
        <v>43399</v>
      </c>
      <c r="M21" s="25" t="s">
        <v>22</v>
      </c>
    </row>
    <row r="22" spans="1:13" x14ac:dyDescent="0.2">
      <c r="A22" s="21" t="s">
        <v>47</v>
      </c>
      <c r="B22" s="22" t="s">
        <v>48</v>
      </c>
      <c r="C22" s="16" t="s">
        <v>15</v>
      </c>
      <c r="D22" s="23">
        <v>42968</v>
      </c>
      <c r="E22" s="18">
        <f t="shared" si="2"/>
        <v>16.233333333333334</v>
      </c>
      <c r="F22" s="21" t="s">
        <v>49</v>
      </c>
      <c r="G22" s="24" t="str">
        <f t="shared" si="0"/>
        <v>MOD</v>
      </c>
      <c r="H22" s="22" t="s">
        <v>35</v>
      </c>
      <c r="I22" s="22" t="s">
        <v>18</v>
      </c>
      <c r="J22" s="22">
        <v>10</v>
      </c>
      <c r="K22" s="25">
        <v>42968</v>
      </c>
      <c r="L22" s="25">
        <v>43455</v>
      </c>
      <c r="M22" s="25"/>
    </row>
    <row r="23" spans="1:13" x14ac:dyDescent="0.2">
      <c r="A23" s="21" t="s">
        <v>50</v>
      </c>
      <c r="B23" s="22" t="s">
        <v>51</v>
      </c>
      <c r="C23" s="16" t="s">
        <v>15</v>
      </c>
      <c r="D23" s="23">
        <v>42989</v>
      </c>
      <c r="E23" s="18">
        <f t="shared" si="2"/>
        <v>18.866666666666667</v>
      </c>
      <c r="F23" s="21" t="s">
        <v>49</v>
      </c>
      <c r="G23" s="24" t="str">
        <f t="shared" si="0"/>
        <v>MOD</v>
      </c>
      <c r="H23" s="22" t="s">
        <v>35</v>
      </c>
      <c r="I23" s="22" t="s">
        <v>18</v>
      </c>
      <c r="J23" s="22">
        <v>10</v>
      </c>
      <c r="K23" s="25">
        <v>42989</v>
      </c>
      <c r="L23" s="25">
        <v>43555</v>
      </c>
      <c r="M23" s="25"/>
    </row>
    <row r="41" spans="12:12" x14ac:dyDescent="0.2">
      <c r="L41" s="6">
        <v>42521</v>
      </c>
    </row>
  </sheetData>
  <pageMargins left="0.70866141732283472" right="0.70866141732283472" top="0.74803149606299213" bottom="0.74803149606299213" header="0.31496062992125984" footer="0.31496062992125984"/>
  <pageSetup paperSize="9" scale="86" fitToWidth="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75"/>
  <sheetViews>
    <sheetView tabSelected="1" workbookViewId="0">
      <pane xSplit="4" ySplit="1" topLeftCell="E2" activePane="bottomRight" state="frozen"/>
      <selection activeCell="H22" sqref="H22"/>
      <selection pane="topRight" activeCell="H22" sqref="H22"/>
      <selection pane="bottomLeft" activeCell="H22" sqref="H22"/>
      <selection pane="bottomRight" activeCell="B9" sqref="B9"/>
    </sheetView>
  </sheetViews>
  <sheetFormatPr baseColWidth="10" defaultColWidth="12.5703125" defaultRowHeight="11.25" x14ac:dyDescent="0.2"/>
  <cols>
    <col min="1" max="1" width="20" style="5" customWidth="1"/>
    <col min="2" max="3" width="32.7109375" style="5" customWidth="1"/>
    <col min="4" max="5" width="12.5703125" style="4"/>
    <col min="6" max="6" width="12.5703125" style="39"/>
    <col min="7" max="7" width="7" style="40" customWidth="1"/>
    <col min="8" max="8" width="16.7109375" style="3" customWidth="1"/>
    <col min="9" max="9" width="12.85546875" style="3" customWidth="1"/>
    <col min="10" max="10" width="15.140625" style="3" customWidth="1"/>
    <col min="11" max="11" width="12.5703125" style="5"/>
    <col min="12" max="12" width="11.28515625" style="38" customWidth="1"/>
    <col min="13" max="13" width="8.85546875" style="38" customWidth="1"/>
    <col min="14" max="14" width="9.140625" style="5" customWidth="1"/>
    <col min="15" max="15" width="14.140625" style="8" customWidth="1"/>
    <col min="16" max="16" width="6.85546875" style="8" customWidth="1"/>
    <col min="17" max="17" width="7" style="41" customWidth="1"/>
    <col min="18" max="16384" width="12.5703125" style="5"/>
  </cols>
  <sheetData>
    <row r="1" spans="1:19" s="27" customFormat="1" ht="33.75" x14ac:dyDescent="0.2">
      <c r="A1" s="42" t="s">
        <v>0</v>
      </c>
      <c r="B1" s="42" t="s">
        <v>1</v>
      </c>
      <c r="C1" s="42" t="s">
        <v>2</v>
      </c>
      <c r="D1" s="43" t="s">
        <v>5</v>
      </c>
      <c r="E1" s="43" t="s">
        <v>6</v>
      </c>
      <c r="F1" s="44" t="s">
        <v>7</v>
      </c>
      <c r="G1" s="44" t="s">
        <v>8</v>
      </c>
      <c r="H1" s="45" t="s">
        <v>9</v>
      </c>
      <c r="I1" s="45" t="s">
        <v>10</v>
      </c>
      <c r="J1" s="45" t="s">
        <v>11</v>
      </c>
      <c r="K1" s="42" t="s">
        <v>52</v>
      </c>
      <c r="L1" s="42" t="s">
        <v>53</v>
      </c>
      <c r="M1" s="42" t="s">
        <v>54</v>
      </c>
      <c r="N1" s="42" t="s">
        <v>55</v>
      </c>
      <c r="O1" s="46" t="s">
        <v>56</v>
      </c>
      <c r="P1" s="46" t="s">
        <v>57</v>
      </c>
      <c r="Q1" s="46" t="s">
        <v>58</v>
      </c>
      <c r="R1" s="26" t="s">
        <v>59</v>
      </c>
      <c r="S1" s="26" t="s">
        <v>60</v>
      </c>
    </row>
    <row r="2" spans="1:19" x14ac:dyDescent="0.2">
      <c r="A2" s="28" t="s">
        <v>13</v>
      </c>
      <c r="B2" s="22" t="s">
        <v>14</v>
      </c>
      <c r="C2" s="22"/>
      <c r="D2" s="21" t="s">
        <v>16</v>
      </c>
      <c r="E2" s="29" t="str">
        <f>VLOOKUP(FACTURATION!$B$2,'SUIVI '!$B$6:$I$23,6,0)</f>
        <v>MOD</v>
      </c>
      <c r="F2" s="29" t="str">
        <f>VLOOKUP(FACTURATION!$B$2,'SUIVI '!$B$6:$I$23,7,0)</f>
        <v>ETAM</v>
      </c>
      <c r="G2" s="29" t="str">
        <f>VLOOKUP(FACTURATION!$B$2,'SUIVI '!$B$6:$I$23,8,0)</f>
        <v>H</v>
      </c>
      <c r="H2" s="30">
        <v>10</v>
      </c>
      <c r="I2" s="31">
        <v>43098</v>
      </c>
      <c r="J2" s="23">
        <v>43465</v>
      </c>
      <c r="K2" s="32">
        <v>43101</v>
      </c>
      <c r="L2" s="33">
        <f>NETWORKDAYS(K2,EOMONTH(K2,0),'SUIVI '!$Q$6:$Q$24)</f>
        <v>22</v>
      </c>
      <c r="M2" s="34">
        <v>22</v>
      </c>
      <c r="N2" s="35">
        <v>100</v>
      </c>
      <c r="O2" s="36">
        <f>IF(M2="","",(M2*H2)+N2)</f>
        <v>320</v>
      </c>
      <c r="P2" s="37">
        <f>IF(FACTURATION!$M$2=0,"",M2/L2)</f>
        <v>1</v>
      </c>
      <c r="Q2" s="36"/>
    </row>
    <row r="3" spans="1:19" x14ac:dyDescent="0.2">
      <c r="A3" s="28" t="s">
        <v>13</v>
      </c>
      <c r="B3" s="22" t="s">
        <v>14</v>
      </c>
      <c r="C3" s="22"/>
      <c r="D3" s="21" t="s">
        <v>16</v>
      </c>
      <c r="E3" s="29" t="str">
        <f>VLOOKUP(FACTURATION!$B$3,'SUIVI '!$B$6:$I$23,6,0)</f>
        <v>MOD</v>
      </c>
      <c r="F3" s="29" t="str">
        <f>VLOOKUP(FACTURATION!$B$3,'SUIVI '!$B$6:$I$23,7,0)</f>
        <v>ETAM</v>
      </c>
      <c r="G3" s="29" t="str">
        <f>VLOOKUP(FACTURATION!$B$3,'SUIVI '!$B$6:$I$23,8,0)</f>
        <v>H</v>
      </c>
      <c r="H3" s="30">
        <v>10</v>
      </c>
      <c r="I3" s="31">
        <v>43098</v>
      </c>
      <c r="J3" s="23">
        <v>43465</v>
      </c>
      <c r="K3" s="32">
        <v>43132</v>
      </c>
      <c r="L3" s="33">
        <f>NETWORKDAYS(K3,EOMONTH(K3,0),'SUIVI '!$Q$6:$Q$24)</f>
        <v>20</v>
      </c>
      <c r="M3" s="34">
        <v>20</v>
      </c>
      <c r="N3" s="35"/>
      <c r="O3" s="36">
        <f t="shared" ref="O3:O58" si="0">IF(M3="","",(M3*H3)+N3)</f>
        <v>200</v>
      </c>
      <c r="P3" s="37">
        <f>IF(FACTURATION!$M$3=0,"",M3/L3)</f>
        <v>1</v>
      </c>
      <c r="Q3" s="36"/>
    </row>
    <row r="4" spans="1:19" x14ac:dyDescent="0.2">
      <c r="A4" s="28" t="s">
        <v>13</v>
      </c>
      <c r="B4" s="22" t="s">
        <v>14</v>
      </c>
      <c r="C4" s="22"/>
      <c r="D4" s="21" t="s">
        <v>16</v>
      </c>
      <c r="E4" s="29" t="str">
        <f>VLOOKUP(FACTURATION!$B$4,'SUIVI '!$B$6:$I$23,6,0)</f>
        <v>MOD</v>
      </c>
      <c r="F4" s="29" t="str">
        <f>VLOOKUP(FACTURATION!$B$4,'SUIVI '!$B$6:$I$23,7,0)</f>
        <v>ETAM</v>
      </c>
      <c r="G4" s="29" t="str">
        <f>VLOOKUP(FACTURATION!$B$4,'SUIVI '!$B$6:$I$23,8,0)</f>
        <v>H</v>
      </c>
      <c r="H4" s="30">
        <v>10</v>
      </c>
      <c r="I4" s="31">
        <v>43098</v>
      </c>
      <c r="J4" s="23">
        <v>43465</v>
      </c>
      <c r="K4" s="32">
        <v>43160</v>
      </c>
      <c r="L4" s="33">
        <f>NETWORKDAYS(K4,EOMONTH(K4,0),'SUIVI '!$Q$6:$Q$24)</f>
        <v>22</v>
      </c>
      <c r="M4" s="34">
        <v>22</v>
      </c>
      <c r="N4" s="35"/>
      <c r="O4" s="36">
        <f t="shared" si="0"/>
        <v>220</v>
      </c>
      <c r="P4" s="37">
        <f>IF(FACTURATION!$M$3=0,"",M4/L4)</f>
        <v>1</v>
      </c>
      <c r="Q4" s="36"/>
    </row>
    <row r="5" spans="1:19" x14ac:dyDescent="0.2">
      <c r="A5" s="28" t="s">
        <v>19</v>
      </c>
      <c r="B5" s="22" t="s">
        <v>20</v>
      </c>
      <c r="C5" s="22" t="s">
        <v>15</v>
      </c>
      <c r="D5" s="21" t="s">
        <v>21</v>
      </c>
      <c r="E5" s="29" t="s">
        <v>61</v>
      </c>
      <c r="F5" s="29" t="s">
        <v>17</v>
      </c>
      <c r="G5" s="29" t="s">
        <v>18</v>
      </c>
      <c r="H5" s="30">
        <v>10</v>
      </c>
      <c r="I5" s="31">
        <v>42499</v>
      </c>
      <c r="J5" s="23">
        <v>43189</v>
      </c>
      <c r="K5" s="32">
        <v>43101</v>
      </c>
      <c r="L5" s="33">
        <f>NETWORKDAYS(K5,EOMONTH(K5,0),'SUIVI '!$Q$6:$Q$24)</f>
        <v>22</v>
      </c>
      <c r="M5" s="34"/>
      <c r="N5" s="35"/>
      <c r="O5" s="36" t="str">
        <f t="shared" si="0"/>
        <v/>
      </c>
      <c r="P5" s="37">
        <f>IF(FACTURATION!$M$3=0,"",M5/L5)</f>
        <v>0</v>
      </c>
      <c r="Q5" s="36"/>
    </row>
    <row r="6" spans="1:19" x14ac:dyDescent="0.2">
      <c r="A6" s="28" t="s">
        <v>19</v>
      </c>
      <c r="B6" s="22" t="s">
        <v>20</v>
      </c>
      <c r="C6" s="22" t="s">
        <v>15</v>
      </c>
      <c r="D6" s="21" t="s">
        <v>21</v>
      </c>
      <c r="E6" s="29" t="s">
        <v>61</v>
      </c>
      <c r="F6" s="29" t="s">
        <v>17</v>
      </c>
      <c r="G6" s="29" t="s">
        <v>18</v>
      </c>
      <c r="H6" s="30">
        <v>10</v>
      </c>
      <c r="I6" s="31">
        <v>42499</v>
      </c>
      <c r="J6" s="23">
        <v>43189</v>
      </c>
      <c r="K6" s="32">
        <v>43132</v>
      </c>
      <c r="L6" s="33">
        <f>NETWORKDAYS(K6,EOMONTH(K6,0),'SUIVI '!$Q$6:$Q$24)</f>
        <v>20</v>
      </c>
      <c r="M6" s="34"/>
      <c r="N6" s="35"/>
      <c r="O6" s="36" t="str">
        <f t="shared" si="0"/>
        <v/>
      </c>
      <c r="P6" s="37">
        <f>IF(FACTURATION!$M$3=0,"",M6/L6)</f>
        <v>0</v>
      </c>
      <c r="Q6" s="36"/>
    </row>
    <row r="7" spans="1:19" x14ac:dyDescent="0.2">
      <c r="A7" s="28" t="s">
        <v>19</v>
      </c>
      <c r="B7" s="22" t="s">
        <v>20</v>
      </c>
      <c r="C7" s="22" t="s">
        <v>15</v>
      </c>
      <c r="D7" s="21" t="s">
        <v>21</v>
      </c>
      <c r="E7" s="29" t="s">
        <v>61</v>
      </c>
      <c r="F7" s="29" t="s">
        <v>17</v>
      </c>
      <c r="G7" s="29" t="s">
        <v>18</v>
      </c>
      <c r="H7" s="30">
        <v>10</v>
      </c>
      <c r="I7" s="31">
        <v>42499</v>
      </c>
      <c r="J7" s="23">
        <v>43189</v>
      </c>
      <c r="K7" s="32">
        <v>43160</v>
      </c>
      <c r="L7" s="33">
        <f>NETWORKDAYS(K7,EOMONTH(K7,0),'SUIVI '!$Q$6:$Q$24)</f>
        <v>22</v>
      </c>
      <c r="M7" s="34"/>
      <c r="N7" s="35"/>
      <c r="O7" s="36" t="str">
        <f t="shared" si="0"/>
        <v/>
      </c>
      <c r="P7" s="37">
        <f>IF(FACTURATION!$M$3=0,"",M7/L7)</f>
        <v>0</v>
      </c>
      <c r="Q7" s="36"/>
    </row>
    <row r="8" spans="1:19" x14ac:dyDescent="0.2">
      <c r="A8" s="28" t="s">
        <v>23</v>
      </c>
      <c r="B8" s="22" t="s">
        <v>24</v>
      </c>
      <c r="C8" s="22" t="s">
        <v>15</v>
      </c>
      <c r="D8" s="21" t="s">
        <v>16</v>
      </c>
      <c r="E8" s="29" t="s">
        <v>61</v>
      </c>
      <c r="F8" s="29" t="s">
        <v>17</v>
      </c>
      <c r="G8" s="29" t="s">
        <v>18</v>
      </c>
      <c r="H8" s="30">
        <v>10</v>
      </c>
      <c r="I8" s="31">
        <v>42513</v>
      </c>
      <c r="J8" s="23">
        <v>43434</v>
      </c>
      <c r="K8" s="32">
        <v>43101</v>
      </c>
      <c r="L8" s="33">
        <f>NETWORKDAYS(K8,EOMONTH(K8,0),'SUIVI '!$Q$6:$Q$24)</f>
        <v>22</v>
      </c>
      <c r="M8" s="34"/>
      <c r="N8" s="35"/>
      <c r="O8" s="36" t="str">
        <f t="shared" si="0"/>
        <v/>
      </c>
      <c r="P8" s="37">
        <f>IF(FACTURATION!$M$3=0,"",M8/L8)</f>
        <v>0</v>
      </c>
      <c r="Q8" s="36"/>
    </row>
    <row r="9" spans="1:19" x14ac:dyDescent="0.2">
      <c r="A9" s="28" t="s">
        <v>23</v>
      </c>
      <c r="B9" s="22" t="s">
        <v>24</v>
      </c>
      <c r="C9" s="22" t="s">
        <v>15</v>
      </c>
      <c r="D9" s="21" t="s">
        <v>16</v>
      </c>
      <c r="E9" s="29" t="s">
        <v>61</v>
      </c>
      <c r="F9" s="29" t="s">
        <v>17</v>
      </c>
      <c r="G9" s="29" t="s">
        <v>18</v>
      </c>
      <c r="H9" s="30">
        <v>10</v>
      </c>
      <c r="I9" s="31">
        <v>42513</v>
      </c>
      <c r="J9" s="23">
        <v>43434</v>
      </c>
      <c r="K9" s="32">
        <v>43132</v>
      </c>
      <c r="L9" s="33">
        <f>NETWORKDAYS(K9,EOMONTH(K9,0),'SUIVI '!$Q$6:$Q$24)</f>
        <v>20</v>
      </c>
      <c r="M9" s="34"/>
      <c r="N9" s="35"/>
      <c r="O9" s="36" t="str">
        <f t="shared" si="0"/>
        <v/>
      </c>
      <c r="P9" s="37">
        <f>IF(FACTURATION!$M$3=0,"",M9/L9)</f>
        <v>0</v>
      </c>
      <c r="Q9" s="36"/>
    </row>
    <row r="10" spans="1:19" x14ac:dyDescent="0.2">
      <c r="A10" s="28" t="s">
        <v>23</v>
      </c>
      <c r="B10" s="22" t="s">
        <v>24</v>
      </c>
      <c r="C10" s="22" t="s">
        <v>15</v>
      </c>
      <c r="D10" s="21" t="s">
        <v>16</v>
      </c>
      <c r="E10" s="29" t="s">
        <v>61</v>
      </c>
      <c r="F10" s="29" t="s">
        <v>17</v>
      </c>
      <c r="G10" s="29" t="s">
        <v>18</v>
      </c>
      <c r="H10" s="30">
        <v>10</v>
      </c>
      <c r="I10" s="31">
        <v>42513</v>
      </c>
      <c r="J10" s="23">
        <v>43434</v>
      </c>
      <c r="K10" s="32">
        <v>43160</v>
      </c>
      <c r="L10" s="33">
        <f>NETWORKDAYS(K10,EOMONTH(K10,0),'SUIVI '!$Q$6:$Q$24)</f>
        <v>22</v>
      </c>
      <c r="M10" s="34"/>
      <c r="N10" s="35"/>
      <c r="O10" s="36" t="str">
        <f t="shared" si="0"/>
        <v/>
      </c>
      <c r="P10" s="37">
        <f>IF(FACTURATION!$M$3=0,"",M10/L10)</f>
        <v>0</v>
      </c>
      <c r="Q10" s="36"/>
    </row>
    <row r="11" spans="1:19" x14ac:dyDescent="0.2">
      <c r="A11" s="28" t="s">
        <v>13</v>
      </c>
      <c r="B11" s="22" t="s">
        <v>25</v>
      </c>
      <c r="C11" s="22" t="s">
        <v>15</v>
      </c>
      <c r="D11" s="21" t="s">
        <v>26</v>
      </c>
      <c r="E11" s="29" t="s">
        <v>62</v>
      </c>
      <c r="F11" s="29" t="s">
        <v>17</v>
      </c>
      <c r="G11" s="29" t="s">
        <v>18</v>
      </c>
      <c r="H11" s="30">
        <v>10</v>
      </c>
      <c r="I11" s="31">
        <v>42535</v>
      </c>
      <c r="J11" s="23">
        <v>43404</v>
      </c>
      <c r="K11" s="32">
        <v>43101</v>
      </c>
      <c r="L11" s="33">
        <f>NETWORKDAYS(K11,EOMONTH(K11,0),'SUIVI '!$Q$6:$Q$24)</f>
        <v>22</v>
      </c>
      <c r="M11" s="34"/>
      <c r="N11" s="35"/>
      <c r="O11" s="36" t="str">
        <f t="shared" si="0"/>
        <v/>
      </c>
      <c r="P11" s="37">
        <f>IF(FACTURATION!$M$3=0,"",M11/L11)</f>
        <v>0</v>
      </c>
      <c r="Q11" s="36"/>
    </row>
    <row r="12" spans="1:19" x14ac:dyDescent="0.2">
      <c r="A12" s="28" t="s">
        <v>13</v>
      </c>
      <c r="B12" s="22" t="s">
        <v>25</v>
      </c>
      <c r="C12" s="22" t="s">
        <v>15</v>
      </c>
      <c r="D12" s="21" t="s">
        <v>26</v>
      </c>
      <c r="E12" s="29" t="s">
        <v>62</v>
      </c>
      <c r="F12" s="29" t="s">
        <v>17</v>
      </c>
      <c r="G12" s="29" t="s">
        <v>18</v>
      </c>
      <c r="H12" s="30">
        <v>10</v>
      </c>
      <c r="I12" s="31">
        <v>42535</v>
      </c>
      <c r="J12" s="23">
        <v>43404</v>
      </c>
      <c r="K12" s="32">
        <v>43132</v>
      </c>
      <c r="L12" s="33">
        <f>NETWORKDAYS(K12,EOMONTH(K12,0),'SUIVI '!$Q$6:$Q$24)</f>
        <v>20</v>
      </c>
      <c r="M12" s="34"/>
      <c r="N12" s="35"/>
      <c r="O12" s="36" t="str">
        <f t="shared" si="0"/>
        <v/>
      </c>
      <c r="P12" s="37">
        <f>IF(FACTURATION!$M$3=0,"",M12/L12)</f>
        <v>0</v>
      </c>
      <c r="Q12" s="36"/>
    </row>
    <row r="13" spans="1:19" x14ac:dyDescent="0.2">
      <c r="A13" s="28" t="s">
        <v>13</v>
      </c>
      <c r="B13" s="22" t="s">
        <v>25</v>
      </c>
      <c r="C13" s="22" t="s">
        <v>15</v>
      </c>
      <c r="D13" s="21" t="s">
        <v>26</v>
      </c>
      <c r="E13" s="29" t="s">
        <v>62</v>
      </c>
      <c r="F13" s="29" t="s">
        <v>17</v>
      </c>
      <c r="G13" s="29" t="s">
        <v>18</v>
      </c>
      <c r="H13" s="30">
        <v>10</v>
      </c>
      <c r="I13" s="31">
        <v>42535</v>
      </c>
      <c r="J13" s="23">
        <v>43404</v>
      </c>
      <c r="K13" s="32">
        <v>43160</v>
      </c>
      <c r="L13" s="33">
        <f>NETWORKDAYS(K13,EOMONTH(K13,0),'SUIVI '!$Q$6:$Q$24)</f>
        <v>22</v>
      </c>
      <c r="M13" s="34"/>
      <c r="N13" s="35"/>
      <c r="O13" s="36" t="str">
        <f t="shared" si="0"/>
        <v/>
      </c>
      <c r="P13" s="37">
        <f>IF(FACTURATION!$M$3=0,"",M13/L13)</f>
        <v>0</v>
      </c>
      <c r="Q13" s="36"/>
    </row>
    <row r="14" spans="1:19" x14ac:dyDescent="0.2">
      <c r="A14" s="28" t="s">
        <v>13</v>
      </c>
      <c r="B14" s="22" t="s">
        <v>27</v>
      </c>
      <c r="C14" s="22" t="s">
        <v>15</v>
      </c>
      <c r="D14" s="21" t="s">
        <v>21</v>
      </c>
      <c r="E14" s="29" t="s">
        <v>61</v>
      </c>
      <c r="F14" s="29" t="s">
        <v>17</v>
      </c>
      <c r="G14" s="29" t="s">
        <v>18</v>
      </c>
      <c r="H14" s="30">
        <v>10</v>
      </c>
      <c r="I14" s="31">
        <v>42604</v>
      </c>
      <c r="J14" s="23">
        <v>43404</v>
      </c>
      <c r="K14" s="32">
        <v>43101</v>
      </c>
      <c r="L14" s="33">
        <f>NETWORKDAYS(K14,EOMONTH(K14,0),'SUIVI '!$Q$6:$Q$24)</f>
        <v>22</v>
      </c>
      <c r="M14" s="34"/>
      <c r="N14" s="35"/>
      <c r="O14" s="36" t="str">
        <f t="shared" si="0"/>
        <v/>
      </c>
      <c r="P14" s="37">
        <f>IF(FACTURATION!$M$3=0,"",M14/L14)</f>
        <v>0</v>
      </c>
      <c r="Q14" s="36"/>
    </row>
    <row r="15" spans="1:19" x14ac:dyDescent="0.2">
      <c r="A15" s="28" t="s">
        <v>13</v>
      </c>
      <c r="B15" s="22" t="s">
        <v>27</v>
      </c>
      <c r="C15" s="22" t="s">
        <v>15</v>
      </c>
      <c r="D15" s="21" t="s">
        <v>21</v>
      </c>
      <c r="E15" s="29" t="s">
        <v>61</v>
      </c>
      <c r="F15" s="29" t="s">
        <v>17</v>
      </c>
      <c r="G15" s="29" t="s">
        <v>18</v>
      </c>
      <c r="H15" s="30">
        <v>10</v>
      </c>
      <c r="I15" s="31">
        <v>42604</v>
      </c>
      <c r="J15" s="23">
        <v>43404</v>
      </c>
      <c r="K15" s="32">
        <v>43132</v>
      </c>
      <c r="L15" s="33">
        <f>NETWORKDAYS(K15,EOMONTH(K15,0),'SUIVI '!$Q$6:$Q$24)</f>
        <v>20</v>
      </c>
      <c r="M15" s="34"/>
      <c r="N15" s="35"/>
      <c r="O15" s="36" t="str">
        <f t="shared" si="0"/>
        <v/>
      </c>
      <c r="P15" s="37">
        <f>IF(FACTURATION!$M$3=0,"",M15/L15)</f>
        <v>0</v>
      </c>
      <c r="Q15" s="36"/>
    </row>
    <row r="16" spans="1:19" x14ac:dyDescent="0.2">
      <c r="A16" s="28" t="s">
        <v>13</v>
      </c>
      <c r="B16" s="22" t="s">
        <v>27</v>
      </c>
      <c r="C16" s="22" t="s">
        <v>15</v>
      </c>
      <c r="D16" s="21" t="s">
        <v>21</v>
      </c>
      <c r="E16" s="29" t="s">
        <v>61</v>
      </c>
      <c r="F16" s="29" t="s">
        <v>17</v>
      </c>
      <c r="G16" s="29" t="s">
        <v>18</v>
      </c>
      <c r="H16" s="30">
        <v>10</v>
      </c>
      <c r="I16" s="31">
        <v>42604</v>
      </c>
      <c r="J16" s="23">
        <v>43404</v>
      </c>
      <c r="K16" s="32">
        <v>43160</v>
      </c>
      <c r="L16" s="33">
        <f>NETWORKDAYS(K16,EOMONTH(K16,0),'SUIVI '!$Q$6:$Q$24)</f>
        <v>22</v>
      </c>
      <c r="M16" s="34"/>
      <c r="N16" s="35"/>
      <c r="O16" s="36" t="str">
        <f t="shared" si="0"/>
        <v/>
      </c>
      <c r="P16" s="37">
        <f>IF(FACTURATION!$M$3=0,"",M16/L16)</f>
        <v>0</v>
      </c>
      <c r="Q16" s="36"/>
    </row>
    <row r="17" spans="1:17" x14ac:dyDescent="0.2">
      <c r="A17" s="28" t="s">
        <v>13</v>
      </c>
      <c r="B17" s="22" t="s">
        <v>28</v>
      </c>
      <c r="C17" s="22" t="s">
        <v>15</v>
      </c>
      <c r="D17" s="21" t="s">
        <v>21</v>
      </c>
      <c r="E17" s="29" t="s">
        <v>61</v>
      </c>
      <c r="F17" s="29" t="s">
        <v>17</v>
      </c>
      <c r="G17" s="29" t="s">
        <v>18</v>
      </c>
      <c r="H17" s="30">
        <v>10</v>
      </c>
      <c r="I17" s="31">
        <v>42604</v>
      </c>
      <c r="J17" s="23">
        <v>43404</v>
      </c>
      <c r="K17" s="32">
        <v>43101</v>
      </c>
      <c r="L17" s="33">
        <f>NETWORKDAYS(K17,EOMONTH(K17,0),'SUIVI '!$Q$6:$Q$24)</f>
        <v>22</v>
      </c>
      <c r="M17" s="34"/>
      <c r="N17" s="35"/>
      <c r="O17" s="36" t="str">
        <f t="shared" si="0"/>
        <v/>
      </c>
      <c r="P17" s="37">
        <f>IF(FACTURATION!$M$3=0,"",M17/L17)</f>
        <v>0</v>
      </c>
      <c r="Q17" s="36"/>
    </row>
    <row r="18" spans="1:17" x14ac:dyDescent="0.2">
      <c r="A18" s="28" t="s">
        <v>13</v>
      </c>
      <c r="B18" s="22" t="s">
        <v>28</v>
      </c>
      <c r="C18" s="22" t="s">
        <v>15</v>
      </c>
      <c r="D18" s="21" t="s">
        <v>21</v>
      </c>
      <c r="E18" s="29" t="s">
        <v>61</v>
      </c>
      <c r="F18" s="29" t="s">
        <v>17</v>
      </c>
      <c r="G18" s="29" t="s">
        <v>18</v>
      </c>
      <c r="H18" s="30">
        <v>10</v>
      </c>
      <c r="I18" s="31">
        <v>42604</v>
      </c>
      <c r="J18" s="23">
        <v>43404</v>
      </c>
      <c r="K18" s="32">
        <v>43132</v>
      </c>
      <c r="L18" s="33">
        <f>NETWORKDAYS(K18,EOMONTH(K18,0),'SUIVI '!$Q$6:$Q$24)</f>
        <v>20</v>
      </c>
      <c r="M18" s="34"/>
      <c r="N18" s="35"/>
      <c r="O18" s="36" t="str">
        <f t="shared" si="0"/>
        <v/>
      </c>
      <c r="P18" s="37">
        <f>IF(FACTURATION!$M$3=0,"",M18/L18)</f>
        <v>0</v>
      </c>
      <c r="Q18" s="36"/>
    </row>
    <row r="19" spans="1:17" x14ac:dyDescent="0.2">
      <c r="A19" s="28" t="s">
        <v>13</v>
      </c>
      <c r="B19" s="22" t="s">
        <v>28</v>
      </c>
      <c r="C19" s="22" t="s">
        <v>15</v>
      </c>
      <c r="D19" s="21" t="s">
        <v>21</v>
      </c>
      <c r="E19" s="29" t="s">
        <v>61</v>
      </c>
      <c r="F19" s="29" t="s">
        <v>17</v>
      </c>
      <c r="G19" s="29" t="s">
        <v>18</v>
      </c>
      <c r="H19" s="30">
        <v>10</v>
      </c>
      <c r="I19" s="31">
        <v>42604</v>
      </c>
      <c r="J19" s="23">
        <v>43404</v>
      </c>
      <c r="K19" s="32">
        <v>43160</v>
      </c>
      <c r="L19" s="33">
        <f>NETWORKDAYS(K19,EOMONTH(K19,0),'SUIVI '!$Q$6:$Q$24)</f>
        <v>22</v>
      </c>
      <c r="M19" s="34"/>
      <c r="N19" s="35"/>
      <c r="O19" s="36" t="str">
        <f t="shared" si="0"/>
        <v/>
      </c>
      <c r="P19" s="37">
        <f>IF(FACTURATION!$M$3=0,"",M19/L19)</f>
        <v>0</v>
      </c>
      <c r="Q19" s="36"/>
    </row>
    <row r="20" spans="1:17" x14ac:dyDescent="0.2">
      <c r="A20" s="28" t="s">
        <v>13</v>
      </c>
      <c r="B20" s="22" t="s">
        <v>29</v>
      </c>
      <c r="C20" s="22" t="s">
        <v>15</v>
      </c>
      <c r="D20" s="21" t="s">
        <v>21</v>
      </c>
      <c r="E20" s="29" t="s">
        <v>61</v>
      </c>
      <c r="F20" s="29" t="s">
        <v>17</v>
      </c>
      <c r="G20" s="29" t="s">
        <v>18</v>
      </c>
      <c r="H20" s="30">
        <v>10</v>
      </c>
      <c r="I20" s="31">
        <v>42632</v>
      </c>
      <c r="J20" s="23">
        <v>43404</v>
      </c>
      <c r="K20" s="32">
        <v>43101</v>
      </c>
      <c r="L20" s="33">
        <f>NETWORKDAYS(K20,EOMONTH(K20,0),'SUIVI '!$Q$6:$Q$24)</f>
        <v>22</v>
      </c>
      <c r="M20" s="34"/>
      <c r="N20" s="35"/>
      <c r="O20" s="36" t="str">
        <f t="shared" si="0"/>
        <v/>
      </c>
      <c r="P20" s="37">
        <f>IF(FACTURATION!$M$3=0,"",M20/L20)</f>
        <v>0</v>
      </c>
      <c r="Q20" s="36"/>
    </row>
    <row r="21" spans="1:17" x14ac:dyDescent="0.2">
      <c r="A21" s="28" t="s">
        <v>13</v>
      </c>
      <c r="B21" s="22" t="s">
        <v>29</v>
      </c>
      <c r="C21" s="22" t="s">
        <v>15</v>
      </c>
      <c r="D21" s="21" t="s">
        <v>21</v>
      </c>
      <c r="E21" s="29" t="s">
        <v>61</v>
      </c>
      <c r="F21" s="29" t="s">
        <v>17</v>
      </c>
      <c r="G21" s="29" t="s">
        <v>18</v>
      </c>
      <c r="H21" s="30">
        <v>10</v>
      </c>
      <c r="I21" s="31">
        <v>42632</v>
      </c>
      <c r="J21" s="23">
        <v>43404</v>
      </c>
      <c r="K21" s="32">
        <v>43132</v>
      </c>
      <c r="L21" s="33">
        <f>NETWORKDAYS(K21,EOMONTH(K21,0),'SUIVI '!$Q$6:$Q$24)</f>
        <v>20</v>
      </c>
      <c r="M21" s="34"/>
      <c r="N21" s="35"/>
      <c r="O21" s="36" t="str">
        <f t="shared" si="0"/>
        <v/>
      </c>
      <c r="P21" s="37">
        <f>IF(FACTURATION!$M$3=0,"",M21/L21)</f>
        <v>0</v>
      </c>
      <c r="Q21" s="36"/>
    </row>
    <row r="22" spans="1:17" x14ac:dyDescent="0.2">
      <c r="A22" s="28" t="s">
        <v>13</v>
      </c>
      <c r="B22" s="22" t="s">
        <v>29</v>
      </c>
      <c r="C22" s="22" t="s">
        <v>15</v>
      </c>
      <c r="D22" s="21" t="s">
        <v>21</v>
      </c>
      <c r="E22" s="29" t="s">
        <v>61</v>
      </c>
      <c r="F22" s="29" t="s">
        <v>17</v>
      </c>
      <c r="G22" s="29" t="s">
        <v>18</v>
      </c>
      <c r="H22" s="30">
        <v>10</v>
      </c>
      <c r="I22" s="31">
        <v>42632</v>
      </c>
      <c r="J22" s="23">
        <v>43404</v>
      </c>
      <c r="K22" s="32">
        <v>43160</v>
      </c>
      <c r="L22" s="33">
        <f>NETWORKDAYS(K22,EOMONTH(K22,0),'SUIVI '!$Q$6:$Q$24)</f>
        <v>22</v>
      </c>
      <c r="M22" s="34"/>
      <c r="N22" s="35"/>
      <c r="O22" s="36" t="str">
        <f t="shared" si="0"/>
        <v/>
      </c>
      <c r="P22" s="37">
        <f>IF(FACTURATION!$M$3=0,"",M22/L22)</f>
        <v>0</v>
      </c>
      <c r="Q22" s="36"/>
    </row>
    <row r="23" spans="1:17" x14ac:dyDescent="0.2">
      <c r="A23" s="28" t="s">
        <v>13</v>
      </c>
      <c r="B23" s="22" t="s">
        <v>30</v>
      </c>
      <c r="C23" s="22" t="s">
        <v>15</v>
      </c>
      <c r="D23" s="21" t="s">
        <v>21</v>
      </c>
      <c r="E23" s="29" t="s">
        <v>61</v>
      </c>
      <c r="F23" s="29" t="s">
        <v>17</v>
      </c>
      <c r="G23" s="29" t="s">
        <v>18</v>
      </c>
      <c r="H23" s="30">
        <v>10</v>
      </c>
      <c r="I23" s="31">
        <v>42738</v>
      </c>
      <c r="J23" s="23">
        <v>43137</v>
      </c>
      <c r="K23" s="32">
        <v>43101</v>
      </c>
      <c r="L23" s="33">
        <f>NETWORKDAYS(K23,EOMONTH(K23,0),'SUIVI '!$Q$6:$Q$24)</f>
        <v>22</v>
      </c>
      <c r="M23" s="34"/>
      <c r="N23" s="35"/>
      <c r="O23" s="36" t="str">
        <f t="shared" si="0"/>
        <v/>
      </c>
      <c r="P23" s="37">
        <f>IF(FACTURATION!$M$3=0,"",M23/L23)</f>
        <v>0</v>
      </c>
      <c r="Q23" s="36"/>
    </row>
    <row r="24" spans="1:17" x14ac:dyDescent="0.2">
      <c r="A24" s="28" t="s">
        <v>13</v>
      </c>
      <c r="B24" s="22" t="s">
        <v>30</v>
      </c>
      <c r="C24" s="22" t="s">
        <v>15</v>
      </c>
      <c r="D24" s="21" t="s">
        <v>21</v>
      </c>
      <c r="E24" s="29" t="s">
        <v>61</v>
      </c>
      <c r="F24" s="29" t="s">
        <v>17</v>
      </c>
      <c r="G24" s="29" t="s">
        <v>18</v>
      </c>
      <c r="H24" s="30">
        <v>10</v>
      </c>
      <c r="I24" s="31">
        <v>42738</v>
      </c>
      <c r="J24" s="23">
        <v>43137</v>
      </c>
      <c r="K24" s="32">
        <v>43132</v>
      </c>
      <c r="L24" s="33">
        <f>NETWORKDAYS(K24,EOMONTH(K24,0),'SUIVI '!$Q$6:$Q$24)</f>
        <v>20</v>
      </c>
      <c r="M24" s="34"/>
      <c r="N24" s="35"/>
      <c r="O24" s="36" t="str">
        <f t="shared" si="0"/>
        <v/>
      </c>
      <c r="P24" s="37">
        <f>IF(FACTURATION!$M$3=0,"",M24/L24)</f>
        <v>0</v>
      </c>
      <c r="Q24" s="36"/>
    </row>
    <row r="25" spans="1:17" x14ac:dyDescent="0.2">
      <c r="A25" s="28" t="s">
        <v>13</v>
      </c>
      <c r="B25" s="22" t="s">
        <v>30</v>
      </c>
      <c r="C25" s="22" t="s">
        <v>15</v>
      </c>
      <c r="D25" s="21" t="s">
        <v>21</v>
      </c>
      <c r="E25" s="29" t="s">
        <v>61</v>
      </c>
      <c r="F25" s="29" t="s">
        <v>17</v>
      </c>
      <c r="G25" s="29" t="s">
        <v>18</v>
      </c>
      <c r="H25" s="30">
        <v>10</v>
      </c>
      <c r="I25" s="31">
        <v>42738</v>
      </c>
      <c r="J25" s="23">
        <v>43137</v>
      </c>
      <c r="K25" s="32">
        <v>43160</v>
      </c>
      <c r="L25" s="33">
        <f>NETWORKDAYS(K25,EOMONTH(K25,0),'SUIVI '!$Q$6:$Q$24)</f>
        <v>22</v>
      </c>
      <c r="M25" s="34"/>
      <c r="N25" s="35"/>
      <c r="O25" s="36" t="str">
        <f t="shared" si="0"/>
        <v/>
      </c>
      <c r="P25" s="37">
        <f>IF(FACTURATION!$M$3=0,"",M25/L25)</f>
        <v>0</v>
      </c>
      <c r="Q25" s="36"/>
    </row>
    <row r="26" spans="1:17" x14ac:dyDescent="0.2">
      <c r="A26" s="28" t="s">
        <v>13</v>
      </c>
      <c r="B26" s="22" t="s">
        <v>31</v>
      </c>
      <c r="C26" s="22" t="s">
        <v>15</v>
      </c>
      <c r="D26" s="21" t="s">
        <v>21</v>
      </c>
      <c r="E26" s="29" t="s">
        <v>61</v>
      </c>
      <c r="F26" s="29" t="s">
        <v>17</v>
      </c>
      <c r="G26" s="29" t="s">
        <v>18</v>
      </c>
      <c r="H26" s="30">
        <v>10</v>
      </c>
      <c r="I26" s="31">
        <v>42738</v>
      </c>
      <c r="J26" s="23">
        <v>43231</v>
      </c>
      <c r="K26" s="32">
        <v>43101</v>
      </c>
      <c r="L26" s="33">
        <f>NETWORKDAYS(K26,EOMONTH(K26,0),'SUIVI '!$Q$6:$Q$24)</f>
        <v>22</v>
      </c>
      <c r="M26" s="34"/>
      <c r="N26" s="35"/>
      <c r="O26" s="36" t="str">
        <f t="shared" si="0"/>
        <v/>
      </c>
      <c r="P26" s="37">
        <f>IF(FACTURATION!$M$3=0,"",M26/L26)</f>
        <v>0</v>
      </c>
      <c r="Q26" s="36"/>
    </row>
    <row r="27" spans="1:17" x14ac:dyDescent="0.2">
      <c r="A27" s="28" t="s">
        <v>13</v>
      </c>
      <c r="B27" s="22" t="s">
        <v>31</v>
      </c>
      <c r="C27" s="22" t="s">
        <v>15</v>
      </c>
      <c r="D27" s="21" t="s">
        <v>21</v>
      </c>
      <c r="E27" s="29" t="s">
        <v>61</v>
      </c>
      <c r="F27" s="29" t="s">
        <v>17</v>
      </c>
      <c r="G27" s="29" t="s">
        <v>18</v>
      </c>
      <c r="H27" s="30">
        <v>10</v>
      </c>
      <c r="I27" s="31">
        <v>42738</v>
      </c>
      <c r="J27" s="23">
        <v>43231</v>
      </c>
      <c r="K27" s="32">
        <v>43132</v>
      </c>
      <c r="L27" s="33">
        <f>NETWORKDAYS(K27,EOMONTH(K27,0),'SUIVI '!$Q$6:$Q$24)</f>
        <v>20</v>
      </c>
      <c r="M27" s="34"/>
      <c r="N27" s="35"/>
      <c r="O27" s="36" t="str">
        <f t="shared" si="0"/>
        <v/>
      </c>
      <c r="P27" s="37">
        <f>IF(FACTURATION!$M$3=0,"",M27/L27)</f>
        <v>0</v>
      </c>
      <c r="Q27" s="36"/>
    </row>
    <row r="28" spans="1:17" x14ac:dyDescent="0.2">
      <c r="A28" s="28" t="s">
        <v>13</v>
      </c>
      <c r="B28" s="22" t="s">
        <v>31</v>
      </c>
      <c r="C28" s="22" t="s">
        <v>15</v>
      </c>
      <c r="D28" s="21" t="s">
        <v>21</v>
      </c>
      <c r="E28" s="29" t="s">
        <v>61</v>
      </c>
      <c r="F28" s="29" t="s">
        <v>17</v>
      </c>
      <c r="G28" s="29" t="s">
        <v>18</v>
      </c>
      <c r="H28" s="30">
        <v>10</v>
      </c>
      <c r="I28" s="31">
        <v>42738</v>
      </c>
      <c r="J28" s="23">
        <v>43231</v>
      </c>
      <c r="K28" s="32">
        <v>43160</v>
      </c>
      <c r="L28" s="33">
        <f>NETWORKDAYS(K28,EOMONTH(K28,0),'SUIVI '!$Q$6:$Q$24)</f>
        <v>22</v>
      </c>
      <c r="M28" s="34"/>
      <c r="N28" s="35"/>
      <c r="O28" s="36" t="str">
        <f t="shared" si="0"/>
        <v/>
      </c>
      <c r="P28" s="37">
        <f>IF(FACTURATION!$M$3=0,"",M28/L28)</f>
        <v>0</v>
      </c>
      <c r="Q28" s="36"/>
    </row>
    <row r="29" spans="1:17" x14ac:dyDescent="0.2">
      <c r="A29" s="28" t="s">
        <v>19</v>
      </c>
      <c r="B29" s="22" t="s">
        <v>32</v>
      </c>
      <c r="C29" s="22" t="s">
        <v>15</v>
      </c>
      <c r="D29" s="21" t="s">
        <v>21</v>
      </c>
      <c r="E29" s="29" t="s">
        <v>61</v>
      </c>
      <c r="F29" s="29" t="s">
        <v>17</v>
      </c>
      <c r="G29" s="29" t="s">
        <v>18</v>
      </c>
      <c r="H29" s="30">
        <v>10</v>
      </c>
      <c r="I29" s="31">
        <v>42800</v>
      </c>
      <c r="J29" s="23">
        <v>43404</v>
      </c>
      <c r="K29" s="32">
        <v>43101</v>
      </c>
      <c r="L29" s="33">
        <f>NETWORKDAYS(K29,EOMONTH(K29,0),'SUIVI '!$Q$6:$Q$24)</f>
        <v>22</v>
      </c>
      <c r="M29" s="34"/>
      <c r="N29" s="35"/>
      <c r="O29" s="36" t="str">
        <f t="shared" si="0"/>
        <v/>
      </c>
      <c r="P29" s="37">
        <f>IF(FACTURATION!$M$3=0,"",M29/L29)</f>
        <v>0</v>
      </c>
      <c r="Q29" s="36"/>
    </row>
    <row r="30" spans="1:17" x14ac:dyDescent="0.2">
      <c r="A30" s="28" t="s">
        <v>19</v>
      </c>
      <c r="B30" s="22" t="s">
        <v>32</v>
      </c>
      <c r="C30" s="22" t="s">
        <v>15</v>
      </c>
      <c r="D30" s="21" t="s">
        <v>21</v>
      </c>
      <c r="E30" s="29" t="s">
        <v>61</v>
      </c>
      <c r="F30" s="29" t="s">
        <v>17</v>
      </c>
      <c r="G30" s="29" t="s">
        <v>18</v>
      </c>
      <c r="H30" s="30">
        <v>10</v>
      </c>
      <c r="I30" s="31">
        <v>42800</v>
      </c>
      <c r="J30" s="23">
        <v>43404</v>
      </c>
      <c r="K30" s="32">
        <v>43132</v>
      </c>
      <c r="L30" s="33">
        <f>NETWORKDAYS(K30,EOMONTH(K30,0),'SUIVI '!$Q$6:$Q$24)</f>
        <v>20</v>
      </c>
      <c r="M30" s="34"/>
      <c r="N30" s="35"/>
      <c r="O30" s="36" t="str">
        <f t="shared" si="0"/>
        <v/>
      </c>
      <c r="P30" s="37">
        <f>IF(FACTURATION!$M$3=0,"",M30/L30)</f>
        <v>0</v>
      </c>
      <c r="Q30" s="36"/>
    </row>
    <row r="31" spans="1:17" x14ac:dyDescent="0.2">
      <c r="A31" s="28" t="s">
        <v>19</v>
      </c>
      <c r="B31" s="22" t="s">
        <v>32</v>
      </c>
      <c r="C31" s="22" t="s">
        <v>15</v>
      </c>
      <c r="D31" s="21" t="s">
        <v>21</v>
      </c>
      <c r="E31" s="29" t="s">
        <v>61</v>
      </c>
      <c r="F31" s="29" t="s">
        <v>17</v>
      </c>
      <c r="G31" s="29" t="s">
        <v>18</v>
      </c>
      <c r="H31" s="30">
        <v>10</v>
      </c>
      <c r="I31" s="31">
        <v>42800</v>
      </c>
      <c r="J31" s="23">
        <v>43404</v>
      </c>
      <c r="K31" s="32">
        <v>43160</v>
      </c>
      <c r="L31" s="33">
        <f>NETWORKDAYS(K31,EOMONTH(K31,0),'SUIVI '!$Q$6:$Q$24)</f>
        <v>22</v>
      </c>
      <c r="M31" s="34"/>
      <c r="N31" s="35"/>
      <c r="O31" s="36" t="str">
        <f t="shared" si="0"/>
        <v/>
      </c>
      <c r="P31" s="37">
        <f>IF(FACTURATION!$M$3=0,"",M31/L31)</f>
        <v>0</v>
      </c>
      <c r="Q31" s="36"/>
    </row>
    <row r="32" spans="1:17" x14ac:dyDescent="0.2">
      <c r="A32" s="28" t="s">
        <v>19</v>
      </c>
      <c r="B32" s="22" t="s">
        <v>33</v>
      </c>
      <c r="C32" s="22" t="s">
        <v>15</v>
      </c>
      <c r="D32" s="21" t="s">
        <v>34</v>
      </c>
      <c r="E32" s="29" t="s">
        <v>61</v>
      </c>
      <c r="F32" s="29" t="s">
        <v>35</v>
      </c>
      <c r="G32" s="29" t="s">
        <v>18</v>
      </c>
      <c r="H32" s="30">
        <v>10</v>
      </c>
      <c r="I32" s="31">
        <v>42828</v>
      </c>
      <c r="J32" s="23">
        <v>43465</v>
      </c>
      <c r="K32" s="32">
        <v>43101</v>
      </c>
      <c r="L32" s="33">
        <f>NETWORKDAYS(K32,EOMONTH(K32,0),'SUIVI '!$Q$6:$Q$24)</f>
        <v>22</v>
      </c>
      <c r="M32" s="34"/>
      <c r="N32" s="35"/>
      <c r="O32" s="36" t="str">
        <f t="shared" si="0"/>
        <v/>
      </c>
      <c r="P32" s="37">
        <f>IF(FACTURATION!$M$3=0,"",M32/L32)</f>
        <v>0</v>
      </c>
      <c r="Q32" s="36"/>
    </row>
    <row r="33" spans="1:17" x14ac:dyDescent="0.2">
      <c r="A33" s="28" t="s">
        <v>19</v>
      </c>
      <c r="B33" s="22" t="s">
        <v>33</v>
      </c>
      <c r="C33" s="22" t="s">
        <v>15</v>
      </c>
      <c r="D33" s="21" t="s">
        <v>34</v>
      </c>
      <c r="E33" s="29" t="s">
        <v>61</v>
      </c>
      <c r="F33" s="29" t="s">
        <v>35</v>
      </c>
      <c r="G33" s="29" t="s">
        <v>18</v>
      </c>
      <c r="H33" s="30">
        <v>10</v>
      </c>
      <c r="I33" s="31">
        <v>42828</v>
      </c>
      <c r="J33" s="23">
        <v>43465</v>
      </c>
      <c r="K33" s="32">
        <v>43132</v>
      </c>
      <c r="L33" s="33">
        <f>NETWORKDAYS(K33,EOMONTH(K33,0),'SUIVI '!$Q$6:$Q$24)</f>
        <v>20</v>
      </c>
      <c r="M33" s="34"/>
      <c r="N33" s="35"/>
      <c r="O33" s="36" t="str">
        <f t="shared" si="0"/>
        <v/>
      </c>
      <c r="P33" s="37">
        <f>IF(FACTURATION!$M$3=0,"",M33/L33)</f>
        <v>0</v>
      </c>
      <c r="Q33" s="36"/>
    </row>
    <row r="34" spans="1:17" x14ac:dyDescent="0.2">
      <c r="A34" s="28" t="s">
        <v>19</v>
      </c>
      <c r="B34" s="22" t="s">
        <v>33</v>
      </c>
      <c r="C34" s="22" t="s">
        <v>15</v>
      </c>
      <c r="D34" s="21" t="s">
        <v>34</v>
      </c>
      <c r="E34" s="29" t="s">
        <v>61</v>
      </c>
      <c r="F34" s="29" t="s">
        <v>35</v>
      </c>
      <c r="G34" s="29" t="s">
        <v>18</v>
      </c>
      <c r="H34" s="30">
        <v>10</v>
      </c>
      <c r="I34" s="31">
        <v>42828</v>
      </c>
      <c r="J34" s="23">
        <v>43465</v>
      </c>
      <c r="K34" s="32">
        <v>43160</v>
      </c>
      <c r="L34" s="33">
        <f>NETWORKDAYS(K34,EOMONTH(K34,0),'SUIVI '!$Q$6:$Q$24)</f>
        <v>22</v>
      </c>
      <c r="M34" s="34"/>
      <c r="N34" s="35"/>
      <c r="O34" s="36" t="str">
        <f t="shared" si="0"/>
        <v/>
      </c>
      <c r="P34" s="37">
        <f>IF(FACTURATION!$M$3=0,"",M34/L34)</f>
        <v>0</v>
      </c>
      <c r="Q34" s="36"/>
    </row>
    <row r="35" spans="1:17" x14ac:dyDescent="0.2">
      <c r="A35" s="28" t="s">
        <v>19</v>
      </c>
      <c r="B35" s="22" t="s">
        <v>36</v>
      </c>
      <c r="C35" s="22" t="s">
        <v>15</v>
      </c>
      <c r="D35" s="21" t="s">
        <v>37</v>
      </c>
      <c r="E35" s="29" t="s">
        <v>62</v>
      </c>
      <c r="F35" s="29" t="s">
        <v>35</v>
      </c>
      <c r="G35" s="29" t="s">
        <v>18</v>
      </c>
      <c r="H35" s="30">
        <v>10</v>
      </c>
      <c r="I35" s="31">
        <v>42836</v>
      </c>
      <c r="J35" s="23">
        <v>43371</v>
      </c>
      <c r="K35" s="32">
        <v>43101</v>
      </c>
      <c r="L35" s="33">
        <f>NETWORKDAYS(K35,EOMONTH(K35,0),'SUIVI '!$Q$6:$Q$24)</f>
        <v>22</v>
      </c>
      <c r="M35" s="34"/>
      <c r="N35" s="35"/>
      <c r="O35" s="36" t="str">
        <f t="shared" si="0"/>
        <v/>
      </c>
      <c r="P35" s="37">
        <f>IF(FACTURATION!$M$3=0,"",M35/L35)</f>
        <v>0</v>
      </c>
      <c r="Q35" s="36"/>
    </row>
    <row r="36" spans="1:17" x14ac:dyDescent="0.2">
      <c r="A36" s="28" t="s">
        <v>19</v>
      </c>
      <c r="B36" s="22" t="s">
        <v>36</v>
      </c>
      <c r="C36" s="22" t="s">
        <v>15</v>
      </c>
      <c r="D36" s="21" t="s">
        <v>37</v>
      </c>
      <c r="E36" s="29" t="s">
        <v>62</v>
      </c>
      <c r="F36" s="29" t="s">
        <v>35</v>
      </c>
      <c r="G36" s="29" t="s">
        <v>18</v>
      </c>
      <c r="H36" s="30">
        <v>10</v>
      </c>
      <c r="I36" s="31">
        <v>42836</v>
      </c>
      <c r="J36" s="23">
        <v>43371</v>
      </c>
      <c r="K36" s="32">
        <v>43132</v>
      </c>
      <c r="L36" s="33">
        <f>NETWORKDAYS(K36,EOMONTH(K36,0),'SUIVI '!$Q$6:$Q$24)</f>
        <v>20</v>
      </c>
      <c r="M36" s="34"/>
      <c r="N36" s="35"/>
      <c r="O36" s="36" t="str">
        <f t="shared" si="0"/>
        <v/>
      </c>
      <c r="P36" s="37">
        <f>IF(FACTURATION!$M$3=0,"",M36/L36)</f>
        <v>0</v>
      </c>
      <c r="Q36" s="36"/>
    </row>
    <row r="37" spans="1:17" x14ac:dyDescent="0.2">
      <c r="A37" s="28" t="s">
        <v>19</v>
      </c>
      <c r="B37" s="22" t="s">
        <v>36</v>
      </c>
      <c r="C37" s="22" t="s">
        <v>15</v>
      </c>
      <c r="D37" s="21" t="s">
        <v>37</v>
      </c>
      <c r="E37" s="29" t="s">
        <v>62</v>
      </c>
      <c r="F37" s="29" t="s">
        <v>35</v>
      </c>
      <c r="G37" s="29" t="s">
        <v>18</v>
      </c>
      <c r="H37" s="30">
        <v>10</v>
      </c>
      <c r="I37" s="31">
        <v>42836</v>
      </c>
      <c r="J37" s="23">
        <v>43371</v>
      </c>
      <c r="K37" s="32">
        <v>43160</v>
      </c>
      <c r="L37" s="33">
        <f>NETWORKDAYS(K37,EOMONTH(K37,0),'SUIVI '!$Q$6:$Q$24)</f>
        <v>22</v>
      </c>
      <c r="M37" s="34"/>
      <c r="N37" s="35"/>
      <c r="O37" s="36" t="str">
        <f t="shared" si="0"/>
        <v/>
      </c>
      <c r="P37" s="37">
        <f>IF(FACTURATION!$M$3=0,"",M37/L37)</f>
        <v>0</v>
      </c>
      <c r="Q37" s="36"/>
    </row>
    <row r="38" spans="1:17" x14ac:dyDescent="0.2">
      <c r="A38" s="28" t="s">
        <v>23</v>
      </c>
      <c r="B38" s="22" t="s">
        <v>38</v>
      </c>
      <c r="C38" s="22" t="s">
        <v>15</v>
      </c>
      <c r="D38" s="21" t="s">
        <v>39</v>
      </c>
      <c r="E38" s="29" t="s">
        <v>62</v>
      </c>
      <c r="F38" s="29" t="s">
        <v>35</v>
      </c>
      <c r="G38" s="29" t="s">
        <v>18</v>
      </c>
      <c r="H38" s="30">
        <v>10</v>
      </c>
      <c r="I38" s="31">
        <v>42864</v>
      </c>
      <c r="J38" s="23">
        <v>43112</v>
      </c>
      <c r="K38" s="32">
        <v>43101</v>
      </c>
      <c r="L38" s="33">
        <f>NETWORKDAYS(K38,EOMONTH(K38,0),'SUIVI '!$Q$6:$Q$24)</f>
        <v>22</v>
      </c>
      <c r="M38" s="34"/>
      <c r="N38" s="35"/>
      <c r="O38" s="36" t="str">
        <f t="shared" si="0"/>
        <v/>
      </c>
      <c r="P38" s="37">
        <f>IF(FACTURATION!$M$3=0,"",M38/L38)</f>
        <v>0</v>
      </c>
      <c r="Q38" s="36"/>
    </row>
    <row r="39" spans="1:17" x14ac:dyDescent="0.2">
      <c r="A39" s="28" t="s">
        <v>23</v>
      </c>
      <c r="B39" s="22" t="s">
        <v>38</v>
      </c>
      <c r="C39" s="22" t="s">
        <v>15</v>
      </c>
      <c r="D39" s="21" t="s">
        <v>39</v>
      </c>
      <c r="E39" s="29" t="s">
        <v>62</v>
      </c>
      <c r="F39" s="29" t="s">
        <v>35</v>
      </c>
      <c r="G39" s="29" t="s">
        <v>18</v>
      </c>
      <c r="H39" s="30">
        <v>10</v>
      </c>
      <c r="I39" s="31">
        <v>42864</v>
      </c>
      <c r="J39" s="23">
        <v>43112</v>
      </c>
      <c r="K39" s="32">
        <v>43132</v>
      </c>
      <c r="L39" s="33">
        <f>NETWORKDAYS(K39,EOMONTH(K39,0),'SUIVI '!$Q$6:$Q$24)</f>
        <v>20</v>
      </c>
      <c r="M39" s="34"/>
      <c r="N39" s="35"/>
      <c r="O39" s="36" t="str">
        <f t="shared" si="0"/>
        <v/>
      </c>
      <c r="P39" s="37">
        <f>IF(FACTURATION!$M$3=0,"",M39/L39)</f>
        <v>0</v>
      </c>
      <c r="Q39" s="36"/>
    </row>
    <row r="40" spans="1:17" x14ac:dyDescent="0.2">
      <c r="A40" s="28" t="s">
        <v>23</v>
      </c>
      <c r="B40" s="22" t="s">
        <v>38</v>
      </c>
      <c r="C40" s="22" t="s">
        <v>15</v>
      </c>
      <c r="D40" s="21" t="s">
        <v>39</v>
      </c>
      <c r="E40" s="29" t="s">
        <v>62</v>
      </c>
      <c r="F40" s="29" t="s">
        <v>35</v>
      </c>
      <c r="G40" s="29" t="s">
        <v>18</v>
      </c>
      <c r="H40" s="30">
        <v>10</v>
      </c>
      <c r="I40" s="31">
        <v>42864</v>
      </c>
      <c r="J40" s="23">
        <v>43112</v>
      </c>
      <c r="K40" s="32">
        <v>43160</v>
      </c>
      <c r="L40" s="33">
        <f>NETWORKDAYS(K40,EOMONTH(K40,0),'SUIVI '!$Q$6:$Q$24)</f>
        <v>22</v>
      </c>
      <c r="M40" s="34"/>
      <c r="N40" s="35"/>
      <c r="O40" s="36" t="str">
        <f t="shared" si="0"/>
        <v/>
      </c>
      <c r="P40" s="37">
        <f>IF(FACTURATION!$M$3=0,"",M40/L40)</f>
        <v>0</v>
      </c>
      <c r="Q40" s="36"/>
    </row>
    <row r="41" spans="1:17" x14ac:dyDescent="0.2">
      <c r="A41" s="28" t="s">
        <v>40</v>
      </c>
      <c r="B41" s="22" t="s">
        <v>41</v>
      </c>
      <c r="C41" s="22" t="s">
        <v>15</v>
      </c>
      <c r="D41" s="21" t="s">
        <v>42</v>
      </c>
      <c r="E41" s="29" t="s">
        <v>62</v>
      </c>
      <c r="F41" s="29" t="s">
        <v>35</v>
      </c>
      <c r="G41" s="29" t="s">
        <v>18</v>
      </c>
      <c r="H41" s="30">
        <v>10</v>
      </c>
      <c r="I41" s="31">
        <v>42919</v>
      </c>
      <c r="J41" s="23">
        <v>43455</v>
      </c>
      <c r="K41" s="32">
        <v>43101</v>
      </c>
      <c r="L41" s="33">
        <f>NETWORKDAYS(K41,EOMONTH(K41,0),'SUIVI '!$Q$6:$Q$24)</f>
        <v>22</v>
      </c>
      <c r="M41" s="34"/>
      <c r="N41" s="35"/>
      <c r="O41" s="36" t="str">
        <f t="shared" si="0"/>
        <v/>
      </c>
      <c r="P41" s="37">
        <f>IF(FACTURATION!$M$3=0,"",M41/L41)</f>
        <v>0</v>
      </c>
      <c r="Q41" s="36"/>
    </row>
    <row r="42" spans="1:17" x14ac:dyDescent="0.2">
      <c r="A42" s="28" t="s">
        <v>40</v>
      </c>
      <c r="B42" s="22" t="s">
        <v>41</v>
      </c>
      <c r="C42" s="22" t="s">
        <v>15</v>
      </c>
      <c r="D42" s="21" t="s">
        <v>42</v>
      </c>
      <c r="E42" s="29" t="s">
        <v>62</v>
      </c>
      <c r="F42" s="29" t="s">
        <v>35</v>
      </c>
      <c r="G42" s="29" t="s">
        <v>18</v>
      </c>
      <c r="H42" s="30">
        <v>10</v>
      </c>
      <c r="I42" s="31">
        <v>42919</v>
      </c>
      <c r="J42" s="23">
        <v>43455</v>
      </c>
      <c r="K42" s="32">
        <v>43132</v>
      </c>
      <c r="L42" s="33">
        <f>NETWORKDAYS(K42,EOMONTH(K42,0),'SUIVI '!$Q$6:$Q$24)</f>
        <v>20</v>
      </c>
      <c r="M42" s="34"/>
      <c r="N42" s="35"/>
      <c r="O42" s="36" t="str">
        <f t="shared" si="0"/>
        <v/>
      </c>
      <c r="P42" s="37">
        <f>IF(FACTURATION!$M$3=0,"",M42/L42)</f>
        <v>0</v>
      </c>
      <c r="Q42" s="36"/>
    </row>
    <row r="43" spans="1:17" x14ac:dyDescent="0.2">
      <c r="A43" s="28" t="s">
        <v>40</v>
      </c>
      <c r="B43" s="22" t="s">
        <v>41</v>
      </c>
      <c r="C43" s="22" t="s">
        <v>15</v>
      </c>
      <c r="D43" s="21" t="s">
        <v>42</v>
      </c>
      <c r="E43" s="29" t="s">
        <v>62</v>
      </c>
      <c r="F43" s="29" t="s">
        <v>35</v>
      </c>
      <c r="G43" s="29" t="s">
        <v>18</v>
      </c>
      <c r="H43" s="30">
        <v>10</v>
      </c>
      <c r="I43" s="31">
        <v>42919</v>
      </c>
      <c r="J43" s="23">
        <v>43455</v>
      </c>
      <c r="K43" s="32">
        <v>43160</v>
      </c>
      <c r="L43" s="33">
        <f>NETWORKDAYS(K43,EOMONTH(K43,0),'SUIVI '!$Q$6:$Q$24)</f>
        <v>22</v>
      </c>
      <c r="M43" s="34"/>
      <c r="N43" s="35"/>
      <c r="O43" s="36" t="str">
        <f t="shared" si="0"/>
        <v/>
      </c>
      <c r="P43" s="37">
        <f>IF(FACTURATION!$M$3=0,"",M43/L43)</f>
        <v>0</v>
      </c>
      <c r="Q43" s="36"/>
    </row>
    <row r="44" spans="1:17" x14ac:dyDescent="0.2">
      <c r="A44" s="28" t="s">
        <v>43</v>
      </c>
      <c r="B44" s="22" t="s">
        <v>44</v>
      </c>
      <c r="C44" s="22" t="s">
        <v>15</v>
      </c>
      <c r="D44" s="21" t="s">
        <v>26</v>
      </c>
      <c r="E44" s="29" t="s">
        <v>62</v>
      </c>
      <c r="F44" s="29" t="s">
        <v>35</v>
      </c>
      <c r="G44" s="29" t="s">
        <v>18</v>
      </c>
      <c r="H44" s="30">
        <v>10</v>
      </c>
      <c r="I44" s="31">
        <v>42926</v>
      </c>
      <c r="J44" s="23">
        <v>43364</v>
      </c>
      <c r="K44" s="32">
        <v>43101</v>
      </c>
      <c r="L44" s="33">
        <f>NETWORKDAYS(K44,EOMONTH(K44,0),'SUIVI '!$Q$6:$Q$24)</f>
        <v>22</v>
      </c>
      <c r="M44" s="34"/>
      <c r="N44" s="35"/>
      <c r="O44" s="36" t="str">
        <f t="shared" si="0"/>
        <v/>
      </c>
      <c r="P44" s="37">
        <f>IF(FACTURATION!$M$3=0,"",M44/L44)</f>
        <v>0</v>
      </c>
      <c r="Q44" s="36"/>
    </row>
    <row r="45" spans="1:17" x14ac:dyDescent="0.2">
      <c r="A45" s="28" t="s">
        <v>43</v>
      </c>
      <c r="B45" s="22" t="s">
        <v>44</v>
      </c>
      <c r="C45" s="22" t="s">
        <v>15</v>
      </c>
      <c r="D45" s="21" t="s">
        <v>26</v>
      </c>
      <c r="E45" s="29" t="s">
        <v>62</v>
      </c>
      <c r="F45" s="29" t="s">
        <v>35</v>
      </c>
      <c r="G45" s="29" t="s">
        <v>18</v>
      </c>
      <c r="H45" s="30">
        <v>10</v>
      </c>
      <c r="I45" s="31">
        <v>42926</v>
      </c>
      <c r="J45" s="23">
        <v>43364</v>
      </c>
      <c r="K45" s="32">
        <v>43132</v>
      </c>
      <c r="L45" s="33">
        <f>NETWORKDAYS(K45,EOMONTH(K45,0),'SUIVI '!$Q$6:$Q$24)</f>
        <v>20</v>
      </c>
      <c r="M45" s="34"/>
      <c r="N45" s="35"/>
      <c r="O45" s="36" t="str">
        <f t="shared" si="0"/>
        <v/>
      </c>
      <c r="P45" s="37">
        <f>IF(FACTURATION!$M$3=0,"",M45/L45)</f>
        <v>0</v>
      </c>
      <c r="Q45" s="36"/>
    </row>
    <row r="46" spans="1:17" x14ac:dyDescent="0.2">
      <c r="A46" s="28" t="s">
        <v>43</v>
      </c>
      <c r="B46" s="22" t="s">
        <v>44</v>
      </c>
      <c r="C46" s="22" t="s">
        <v>15</v>
      </c>
      <c r="D46" s="21" t="s">
        <v>26</v>
      </c>
      <c r="E46" s="29" t="s">
        <v>62</v>
      </c>
      <c r="F46" s="29" t="s">
        <v>35</v>
      </c>
      <c r="G46" s="29" t="s">
        <v>18</v>
      </c>
      <c r="H46" s="30">
        <v>10</v>
      </c>
      <c r="I46" s="31">
        <v>42926</v>
      </c>
      <c r="J46" s="23">
        <v>43364</v>
      </c>
      <c r="K46" s="32">
        <v>43160</v>
      </c>
      <c r="L46" s="33">
        <f>NETWORKDAYS(K46,EOMONTH(K46,0),'SUIVI '!$Q$6:$Q$24)</f>
        <v>22</v>
      </c>
      <c r="M46" s="34"/>
      <c r="N46" s="35"/>
      <c r="O46" s="36" t="str">
        <f t="shared" si="0"/>
        <v/>
      </c>
      <c r="P46" s="37">
        <f>IF(FACTURATION!$M$3=0,"",M46/L46)</f>
        <v>0</v>
      </c>
      <c r="Q46" s="36"/>
    </row>
    <row r="47" spans="1:17" x14ac:dyDescent="0.2">
      <c r="A47" s="28" t="s">
        <v>45</v>
      </c>
      <c r="B47" s="22" t="s">
        <v>46</v>
      </c>
      <c r="C47" s="22" t="s">
        <v>15</v>
      </c>
      <c r="D47" s="21" t="s">
        <v>21</v>
      </c>
      <c r="E47" s="29" t="s">
        <v>61</v>
      </c>
      <c r="F47" s="29" t="s">
        <v>17</v>
      </c>
      <c r="G47" s="29" t="s">
        <v>18</v>
      </c>
      <c r="H47" s="30">
        <v>10</v>
      </c>
      <c r="I47" s="31">
        <v>42933</v>
      </c>
      <c r="J47" s="23">
        <v>43399</v>
      </c>
      <c r="K47" s="32">
        <v>43101</v>
      </c>
      <c r="L47" s="33">
        <f>NETWORKDAYS(K47,EOMONTH(K47,0),'SUIVI '!$Q$6:$Q$24)</f>
        <v>22</v>
      </c>
      <c r="M47" s="34"/>
      <c r="N47" s="35"/>
      <c r="O47" s="36" t="str">
        <f t="shared" si="0"/>
        <v/>
      </c>
      <c r="P47" s="37">
        <f>IF(FACTURATION!$M$3=0,"",M47/L47)</f>
        <v>0</v>
      </c>
      <c r="Q47" s="36"/>
    </row>
    <row r="48" spans="1:17" x14ac:dyDescent="0.2">
      <c r="A48" s="28" t="s">
        <v>45</v>
      </c>
      <c r="B48" s="22" t="s">
        <v>46</v>
      </c>
      <c r="C48" s="22" t="s">
        <v>15</v>
      </c>
      <c r="D48" s="21" t="s">
        <v>21</v>
      </c>
      <c r="E48" s="29" t="s">
        <v>61</v>
      </c>
      <c r="F48" s="29" t="s">
        <v>17</v>
      </c>
      <c r="G48" s="29" t="s">
        <v>18</v>
      </c>
      <c r="H48" s="30">
        <v>10</v>
      </c>
      <c r="I48" s="31">
        <v>42933</v>
      </c>
      <c r="J48" s="23">
        <v>43399</v>
      </c>
      <c r="K48" s="32">
        <v>43132</v>
      </c>
      <c r="L48" s="33">
        <f>NETWORKDAYS(K48,EOMONTH(K48,0),'SUIVI '!$Q$6:$Q$24)</f>
        <v>20</v>
      </c>
      <c r="M48" s="34"/>
      <c r="N48" s="35"/>
      <c r="O48" s="36" t="str">
        <f t="shared" si="0"/>
        <v/>
      </c>
      <c r="P48" s="37">
        <f>IF(FACTURATION!$M$3=0,"",M48/L48)</f>
        <v>0</v>
      </c>
      <c r="Q48" s="36"/>
    </row>
    <row r="49" spans="1:17" x14ac:dyDescent="0.2">
      <c r="A49" s="28" t="s">
        <v>45</v>
      </c>
      <c r="B49" s="22" t="s">
        <v>46</v>
      </c>
      <c r="C49" s="22" t="s">
        <v>15</v>
      </c>
      <c r="D49" s="21" t="s">
        <v>21</v>
      </c>
      <c r="E49" s="29" t="s">
        <v>61</v>
      </c>
      <c r="F49" s="29" t="s">
        <v>17</v>
      </c>
      <c r="G49" s="29" t="s">
        <v>18</v>
      </c>
      <c r="H49" s="30">
        <v>10</v>
      </c>
      <c r="I49" s="31">
        <v>42933</v>
      </c>
      <c r="J49" s="23">
        <v>43399</v>
      </c>
      <c r="K49" s="32">
        <v>43160</v>
      </c>
      <c r="L49" s="33">
        <f>NETWORKDAYS(K49,EOMONTH(K49,0),'SUIVI '!$Q$6:$Q$24)</f>
        <v>22</v>
      </c>
      <c r="M49" s="34"/>
      <c r="N49" s="35"/>
      <c r="O49" s="36" t="str">
        <f t="shared" si="0"/>
        <v/>
      </c>
      <c r="P49" s="37">
        <f>IF(FACTURATION!$M$3=0,"",M49/L49)</f>
        <v>0</v>
      </c>
      <c r="Q49" s="36"/>
    </row>
    <row r="50" spans="1:17" x14ac:dyDescent="0.2">
      <c r="A50" s="28" t="s">
        <v>13</v>
      </c>
      <c r="B50" s="22" t="s">
        <v>14</v>
      </c>
      <c r="C50" s="22"/>
      <c r="D50" s="21" t="s">
        <v>16</v>
      </c>
      <c r="E50" s="29" t="str">
        <f>VLOOKUP(FACTURATION!$B$50,'SUIVI '!$B$6:$I$23,6,0)</f>
        <v>MOD</v>
      </c>
      <c r="F50" s="29" t="str">
        <f>VLOOKUP(FACTURATION!$B$50,'SUIVI '!$B$6:$I$23,7,0)</f>
        <v>ETAM</v>
      </c>
      <c r="G50" s="29" t="str">
        <f>VLOOKUP(FACTURATION!$B$50,'SUIVI '!$B$6:$I$23,8,0)</f>
        <v>H</v>
      </c>
      <c r="H50" s="30">
        <v>10</v>
      </c>
      <c r="I50" s="31">
        <v>43098</v>
      </c>
      <c r="J50" s="23">
        <v>43465</v>
      </c>
      <c r="K50" s="32">
        <v>43191</v>
      </c>
      <c r="L50" s="33">
        <f>NETWORKDAYS(K50,EOMONTH(K50,0),'SUIVI '!$Q$6:$Q$24)</f>
        <v>20</v>
      </c>
      <c r="M50" s="34">
        <v>20</v>
      </c>
      <c r="N50" s="35"/>
      <c r="O50" s="36">
        <f t="shared" si="0"/>
        <v>200</v>
      </c>
      <c r="P50" s="37">
        <f>IF(FACTURATION!$M$3=0,"",M50/L50)</f>
        <v>1</v>
      </c>
      <c r="Q50" s="36"/>
    </row>
    <row r="51" spans="1:17" x14ac:dyDescent="0.2">
      <c r="A51" s="28" t="s">
        <v>13</v>
      </c>
      <c r="B51" s="22" t="s">
        <v>14</v>
      </c>
      <c r="C51" s="22"/>
      <c r="D51" s="21" t="s">
        <v>16</v>
      </c>
      <c r="E51" s="29" t="str">
        <f>VLOOKUP(FACTURATION!$B$51,'SUIVI '!$B$6:$I$23,6,0)</f>
        <v>MOD</v>
      </c>
      <c r="F51" s="29" t="str">
        <f>VLOOKUP(FACTURATION!$B$51,'SUIVI '!$B$6:$I$23,7,0)</f>
        <v>ETAM</v>
      </c>
      <c r="G51" s="29" t="str">
        <f>VLOOKUP(FACTURATION!$B$51,'SUIVI '!$B$6:$I$23,8,0)</f>
        <v>H</v>
      </c>
      <c r="H51" s="30">
        <v>10</v>
      </c>
      <c r="I51" s="31">
        <v>43098</v>
      </c>
      <c r="J51" s="23">
        <v>43465</v>
      </c>
      <c r="K51" s="32">
        <v>43221</v>
      </c>
      <c r="L51" s="33">
        <f>NETWORKDAYS(K51,EOMONTH(K51,0),'SUIVI '!$Q$6:$Q$24)</f>
        <v>19</v>
      </c>
      <c r="M51" s="34">
        <v>19</v>
      </c>
      <c r="N51" s="35"/>
      <c r="O51" s="36">
        <f t="shared" si="0"/>
        <v>190</v>
      </c>
      <c r="P51" s="37">
        <f>IF(FACTURATION!$M$3=0,"",M51/L51)</f>
        <v>1</v>
      </c>
      <c r="Q51" s="36"/>
    </row>
    <row r="52" spans="1:17" x14ac:dyDescent="0.2">
      <c r="A52" s="28" t="s">
        <v>13</v>
      </c>
      <c r="B52" s="22" t="s">
        <v>14</v>
      </c>
      <c r="C52" s="22"/>
      <c r="D52" s="21" t="s">
        <v>16</v>
      </c>
      <c r="E52" s="29" t="str">
        <f>VLOOKUP(FACTURATION!$B$52,'SUIVI '!$B$6:$I$23,6,0)</f>
        <v>MOD</v>
      </c>
      <c r="F52" s="29" t="str">
        <f>VLOOKUP(FACTURATION!$B$52,'SUIVI '!$B$6:$I$23,7,0)</f>
        <v>ETAM</v>
      </c>
      <c r="G52" s="29" t="str">
        <f>VLOOKUP(FACTURATION!$B$52,'SUIVI '!$B$6:$I$23,8,0)</f>
        <v>H</v>
      </c>
      <c r="H52" s="30">
        <v>10</v>
      </c>
      <c r="I52" s="31">
        <v>43098</v>
      </c>
      <c r="J52" s="23">
        <v>43465</v>
      </c>
      <c r="K52" s="32">
        <v>43252</v>
      </c>
      <c r="L52" s="33">
        <f>NETWORKDAYS(K52,EOMONTH(K52,0),'SUIVI '!$Q$6:$Q$24)</f>
        <v>21</v>
      </c>
      <c r="M52" s="34">
        <v>21</v>
      </c>
      <c r="N52" s="35"/>
      <c r="O52" s="36">
        <f t="shared" si="0"/>
        <v>210</v>
      </c>
      <c r="P52" s="37">
        <f>IF(FACTURATION!$M$3=0,"",M52/L52)</f>
        <v>1</v>
      </c>
      <c r="Q52" s="36"/>
    </row>
    <row r="53" spans="1:17" x14ac:dyDescent="0.2">
      <c r="A53" s="28" t="s">
        <v>13</v>
      </c>
      <c r="B53" s="22" t="s">
        <v>14</v>
      </c>
      <c r="C53" s="22"/>
      <c r="D53" s="21" t="s">
        <v>16</v>
      </c>
      <c r="E53" s="29" t="str">
        <f>VLOOKUP(FACTURATION!$B$53,'SUIVI '!$B$6:$I$23,6,0)</f>
        <v>MOD</v>
      </c>
      <c r="F53" s="29" t="str">
        <f>VLOOKUP(FACTURATION!$B$53,'SUIVI '!$B$6:$I$23,7,0)</f>
        <v>ETAM</v>
      </c>
      <c r="G53" s="29" t="str">
        <f>VLOOKUP(FACTURATION!$B$53,'SUIVI '!$B$6:$I$23,8,0)</f>
        <v>H</v>
      </c>
      <c r="H53" s="30">
        <v>10</v>
      </c>
      <c r="I53" s="31">
        <v>43098</v>
      </c>
      <c r="J53" s="23">
        <v>43465</v>
      </c>
      <c r="K53" s="32">
        <v>43282</v>
      </c>
      <c r="L53" s="33">
        <f>NETWORKDAYS(K53,EOMONTH(K53,0),'SUIVI '!$Q$6:$Q$24)</f>
        <v>22</v>
      </c>
      <c r="M53" s="34">
        <v>22</v>
      </c>
      <c r="N53" s="35"/>
      <c r="O53" s="36">
        <f t="shared" si="0"/>
        <v>220</v>
      </c>
      <c r="P53" s="37">
        <f>IF(FACTURATION!$M$3=0,"",M53/L53)</f>
        <v>1</v>
      </c>
      <c r="Q53" s="36"/>
    </row>
    <row r="54" spans="1:17" x14ac:dyDescent="0.2">
      <c r="A54" s="28" t="s">
        <v>13</v>
      </c>
      <c r="B54" s="22" t="s">
        <v>14</v>
      </c>
      <c r="C54" s="22" t="s">
        <v>15</v>
      </c>
      <c r="D54" s="21" t="s">
        <v>16</v>
      </c>
      <c r="E54" s="29" t="s">
        <v>61</v>
      </c>
      <c r="F54" s="29" t="s">
        <v>17</v>
      </c>
      <c r="G54" s="29" t="s">
        <v>18</v>
      </c>
      <c r="H54" s="30">
        <v>10</v>
      </c>
      <c r="I54" s="31">
        <v>43098</v>
      </c>
      <c r="J54" s="23">
        <v>43465</v>
      </c>
      <c r="K54" s="32">
        <v>43313</v>
      </c>
      <c r="L54" s="33">
        <f>NETWORKDAYS(K54,EOMONTH(K54,0),'SUIVI '!$Q$6:$Q$24)</f>
        <v>22</v>
      </c>
      <c r="M54" s="34"/>
      <c r="N54" s="35"/>
      <c r="O54" s="36" t="str">
        <f t="shared" si="0"/>
        <v/>
      </c>
      <c r="P54" s="37">
        <f>IF(FACTURATION!$M$3=0,"",M54/L54)</f>
        <v>0</v>
      </c>
      <c r="Q54" s="36"/>
    </row>
    <row r="55" spans="1:17" x14ac:dyDescent="0.2">
      <c r="A55" s="28" t="s">
        <v>13</v>
      </c>
      <c r="B55" s="22" t="s">
        <v>14</v>
      </c>
      <c r="C55" s="22"/>
      <c r="D55" s="21" t="s">
        <v>16</v>
      </c>
      <c r="E55" s="29" t="str">
        <f>VLOOKUP(FACTURATION!$B$55,'SUIVI '!$B$6:$I$23,6,0)</f>
        <v>MOD</v>
      </c>
      <c r="F55" s="29" t="str">
        <f>VLOOKUP(FACTURATION!$B$55,'SUIVI '!$B$6:$I$23,7,0)</f>
        <v>ETAM</v>
      </c>
      <c r="G55" s="29" t="str">
        <f>VLOOKUP(FACTURATION!$B$55,'SUIVI '!$B$6:$I$23,8,0)</f>
        <v>H</v>
      </c>
      <c r="H55" s="30">
        <v>10</v>
      </c>
      <c r="I55" s="31">
        <v>43098</v>
      </c>
      <c r="J55" s="23">
        <v>43465</v>
      </c>
      <c r="K55" s="32">
        <v>43344</v>
      </c>
      <c r="L55" s="33">
        <f>NETWORKDAYS(K55,EOMONTH(K55,0),'SUIVI '!$Q$6:$Q$24)</f>
        <v>20</v>
      </c>
      <c r="M55" s="34"/>
      <c r="N55" s="35"/>
      <c r="O55" s="36" t="str">
        <f t="shared" si="0"/>
        <v/>
      </c>
      <c r="P55" s="37">
        <f>IF(FACTURATION!$M$3=0,"",M55/L55)</f>
        <v>0</v>
      </c>
      <c r="Q55" s="36"/>
    </row>
    <row r="56" spans="1:17" x14ac:dyDescent="0.2">
      <c r="A56" s="28" t="s">
        <v>13</v>
      </c>
      <c r="B56" s="22" t="s">
        <v>14</v>
      </c>
      <c r="C56" s="22"/>
      <c r="D56" s="21" t="s">
        <v>16</v>
      </c>
      <c r="E56" s="29" t="str">
        <f>VLOOKUP(FACTURATION!$B$56,'SUIVI '!$B$6:$I$23,6,0)</f>
        <v>MOD</v>
      </c>
      <c r="F56" s="29" t="str">
        <f>VLOOKUP(FACTURATION!$B$56,'SUIVI '!$B$6:$I$23,7,0)</f>
        <v>ETAM</v>
      </c>
      <c r="G56" s="29" t="str">
        <f>VLOOKUP(FACTURATION!$B$56,'SUIVI '!$B$6:$I$23,8,0)</f>
        <v>H</v>
      </c>
      <c r="H56" s="30">
        <v>10</v>
      </c>
      <c r="I56" s="31">
        <v>43098</v>
      </c>
      <c r="J56" s="23">
        <v>43465</v>
      </c>
      <c r="K56" s="32">
        <v>43374</v>
      </c>
      <c r="L56" s="33">
        <f>NETWORKDAYS(K56,EOMONTH(K56,0),'SUIVI '!$Q$6:$Q$24)</f>
        <v>23</v>
      </c>
      <c r="M56" s="34">
        <v>23</v>
      </c>
      <c r="N56" s="35"/>
      <c r="O56" s="36">
        <f t="shared" si="0"/>
        <v>230</v>
      </c>
      <c r="P56" s="37">
        <f>IF(FACTURATION!$M$3=0,"",M56/L56)</f>
        <v>1</v>
      </c>
      <c r="Q56" s="36"/>
    </row>
    <row r="57" spans="1:17" x14ac:dyDescent="0.2">
      <c r="A57" s="28" t="s">
        <v>13</v>
      </c>
      <c r="B57" s="22" t="s">
        <v>14</v>
      </c>
      <c r="C57" s="22" t="s">
        <v>15</v>
      </c>
      <c r="D57" s="21" t="s">
        <v>16</v>
      </c>
      <c r="E57" s="29" t="s">
        <v>61</v>
      </c>
      <c r="F57" s="29" t="s">
        <v>17</v>
      </c>
      <c r="G57" s="29" t="s">
        <v>18</v>
      </c>
      <c r="H57" s="30">
        <v>10</v>
      </c>
      <c r="I57" s="31">
        <v>43098</v>
      </c>
      <c r="J57" s="23">
        <v>43465</v>
      </c>
      <c r="K57" s="32">
        <v>43405</v>
      </c>
      <c r="L57" s="33">
        <f>NETWORKDAYS(K57,EOMONTH(K57,0),'SUIVI '!$Q$6:$Q$24)</f>
        <v>21</v>
      </c>
      <c r="M57" s="34"/>
      <c r="N57" s="35"/>
      <c r="O57" s="36" t="str">
        <f t="shared" si="0"/>
        <v/>
      </c>
      <c r="P57" s="37">
        <f>IF(FACTURATION!$M$3=0,"",M57/L57)</f>
        <v>0</v>
      </c>
      <c r="Q57" s="36"/>
    </row>
    <row r="58" spans="1:17" x14ac:dyDescent="0.2">
      <c r="A58" s="28" t="s">
        <v>13</v>
      </c>
      <c r="B58" s="22" t="s">
        <v>14</v>
      </c>
      <c r="C58" s="22" t="s">
        <v>15</v>
      </c>
      <c r="D58" s="21" t="s">
        <v>16</v>
      </c>
      <c r="E58" s="29" t="s">
        <v>61</v>
      </c>
      <c r="F58" s="29" t="s">
        <v>17</v>
      </c>
      <c r="G58" s="29" t="s">
        <v>18</v>
      </c>
      <c r="H58" s="30">
        <v>10</v>
      </c>
      <c r="I58" s="31">
        <v>43098</v>
      </c>
      <c r="J58" s="23">
        <v>43465</v>
      </c>
      <c r="K58" s="32">
        <v>43435</v>
      </c>
      <c r="L58" s="33">
        <f>NETWORKDAYS(K58,EOMONTH(K58,0),'SUIVI '!$Q$6:$Q$24)</f>
        <v>20</v>
      </c>
      <c r="M58" s="34"/>
      <c r="N58" s="35"/>
      <c r="O58" s="36" t="str">
        <f t="shared" si="0"/>
        <v/>
      </c>
      <c r="P58" s="37">
        <f>IF(FACTURATION!$M$3=0,"",M58/L58)</f>
        <v>0</v>
      </c>
      <c r="Q58" s="36"/>
    </row>
    <row r="59" spans="1:17" x14ac:dyDescent="0.2">
      <c r="A59" s="28" t="s">
        <v>19</v>
      </c>
      <c r="B59" s="22" t="s">
        <v>20</v>
      </c>
      <c r="C59" s="22"/>
      <c r="D59" s="21" t="s">
        <v>21</v>
      </c>
      <c r="E59" s="29" t="str">
        <f>VLOOKUP(FACTURATION!$B$59,'SUIVI '!$B$6:$I$23,6,0)</f>
        <v>MOD</v>
      </c>
      <c r="F59" s="29" t="str">
        <f>VLOOKUP(FACTURATION!$B$59,'SUIVI '!$B$6:$I$23,7,0)</f>
        <v>ETAM</v>
      </c>
      <c r="G59" s="29" t="str">
        <f>VLOOKUP(FACTURATION!$B$59,'SUIVI '!$B$6:$I$23,8,0)</f>
        <v>H</v>
      </c>
      <c r="H59" s="30">
        <v>10</v>
      </c>
      <c r="I59" s="31">
        <v>42499</v>
      </c>
      <c r="J59" s="23">
        <v>43189</v>
      </c>
      <c r="K59" s="32">
        <v>43101</v>
      </c>
      <c r="L59" s="33">
        <f>NETWORKDAYS(K59,EOMONTH(K59,0),'SUIVI '!$Q$6:$Q$24)</f>
        <v>22</v>
      </c>
      <c r="M59" s="34">
        <v>22</v>
      </c>
      <c r="N59" s="35"/>
      <c r="O59" s="36">
        <f>IF(M59="","",(M59*H59)+N59)</f>
        <v>220</v>
      </c>
      <c r="P59" s="37">
        <f>IF(FACTURATION!$M$3=0,"",M59/L59)</f>
        <v>1</v>
      </c>
      <c r="Q59" s="36"/>
    </row>
    <row r="60" spans="1:17" x14ac:dyDescent="0.2">
      <c r="A60" s="54" t="s">
        <v>19</v>
      </c>
      <c r="B60" s="22" t="s">
        <v>20</v>
      </c>
      <c r="C60" s="22" t="s">
        <v>15</v>
      </c>
      <c r="D60" s="21" t="s">
        <v>21</v>
      </c>
      <c r="E60" s="29" t="s">
        <v>61</v>
      </c>
      <c r="F60" s="29" t="s">
        <v>17</v>
      </c>
      <c r="G60" s="29" t="s">
        <v>18</v>
      </c>
      <c r="H60" s="30">
        <v>10</v>
      </c>
      <c r="I60" s="31">
        <v>42499</v>
      </c>
      <c r="J60" s="23">
        <v>43189</v>
      </c>
      <c r="K60" s="32">
        <v>43132</v>
      </c>
      <c r="L60" s="33">
        <f>NETWORKDAYS(K60,EOMONTH(K60,0),'SUIVI '!$Q$6:$Q$24)</f>
        <v>20</v>
      </c>
      <c r="M60" s="34"/>
      <c r="N60" s="35"/>
      <c r="O60" s="36" t="str">
        <f>IF(M60="","",(M60*H60)+N60)</f>
        <v/>
      </c>
      <c r="P60" s="37">
        <f>IF(FACTURATION!$M$3=0,"",M60/L60)</f>
        <v>0</v>
      </c>
      <c r="Q60" s="36"/>
    </row>
    <row r="61" spans="1:17" x14ac:dyDescent="0.2">
      <c r="A61" s="54" t="s">
        <v>23</v>
      </c>
      <c r="B61" s="22" t="s">
        <v>24</v>
      </c>
      <c r="C61" s="22" t="s">
        <v>15</v>
      </c>
      <c r="D61" s="21" t="s">
        <v>16</v>
      </c>
      <c r="E61" s="29" t="s">
        <v>61</v>
      </c>
      <c r="F61" s="29" t="s">
        <v>17</v>
      </c>
      <c r="G61" s="29" t="s">
        <v>18</v>
      </c>
      <c r="H61" s="30">
        <v>10</v>
      </c>
      <c r="I61" s="31">
        <v>42513</v>
      </c>
      <c r="J61" s="23">
        <v>43434</v>
      </c>
      <c r="K61" s="32">
        <v>43101</v>
      </c>
      <c r="L61" s="33">
        <f>NETWORKDAYS(K61,EOMONTH(K61,0),'SUIVI '!$Q$6:$Q$24)</f>
        <v>22</v>
      </c>
      <c r="M61" s="34"/>
      <c r="N61" s="35"/>
      <c r="O61" s="36" t="str">
        <f>IF(M61="","",(M61*H61)+N61)</f>
        <v/>
      </c>
      <c r="P61" s="37">
        <f>IF(FACTURATION!$M$3=0,"",M61/L61)</f>
        <v>0</v>
      </c>
      <c r="Q61" s="36"/>
    </row>
    <row r="62" spans="1:17" x14ac:dyDescent="0.2">
      <c r="A62" s="54" t="s">
        <v>23</v>
      </c>
      <c r="B62" s="22" t="s">
        <v>24</v>
      </c>
      <c r="C62" s="22" t="s">
        <v>15</v>
      </c>
      <c r="D62" s="21" t="s">
        <v>16</v>
      </c>
      <c r="E62" s="29" t="s">
        <v>61</v>
      </c>
      <c r="F62" s="29" t="s">
        <v>17</v>
      </c>
      <c r="G62" s="29" t="s">
        <v>18</v>
      </c>
      <c r="H62" s="30">
        <v>10</v>
      </c>
      <c r="I62" s="31">
        <v>42513</v>
      </c>
      <c r="J62" s="23">
        <v>43434</v>
      </c>
      <c r="K62" s="32">
        <v>43132</v>
      </c>
      <c r="L62" s="33">
        <f>NETWORKDAYS(K62,EOMONTH(K62,0),'SUIVI '!$Q$6:$Q$24)</f>
        <v>20</v>
      </c>
      <c r="M62" s="34"/>
      <c r="N62" s="35"/>
      <c r="O62" s="36" t="str">
        <f>IF(M62="","",(M62*H62)+N62)</f>
        <v/>
      </c>
      <c r="P62" s="37">
        <f>IF(FACTURATION!$M$3=0,"",M62/L62)</f>
        <v>0</v>
      </c>
      <c r="Q62" s="36"/>
    </row>
    <row r="63" spans="1:17" x14ac:dyDescent="0.2">
      <c r="A63" s="54" t="s">
        <v>23</v>
      </c>
      <c r="B63" s="22" t="s">
        <v>24</v>
      </c>
      <c r="C63" s="22" t="s">
        <v>15</v>
      </c>
      <c r="D63" s="21" t="s">
        <v>16</v>
      </c>
      <c r="E63" s="29" t="s">
        <v>61</v>
      </c>
      <c r="F63" s="29" t="s">
        <v>17</v>
      </c>
      <c r="G63" s="29" t="s">
        <v>18</v>
      </c>
      <c r="H63" s="30">
        <v>10</v>
      </c>
      <c r="I63" s="31">
        <v>42513</v>
      </c>
      <c r="J63" s="23">
        <v>43434</v>
      </c>
      <c r="K63" s="32">
        <v>43160</v>
      </c>
      <c r="L63" s="33">
        <f>NETWORKDAYS(K63,EOMONTH(K63,0),'SUIVI '!$Q$6:$Q$24)</f>
        <v>22</v>
      </c>
      <c r="M63" s="34"/>
      <c r="N63" s="35"/>
      <c r="O63" s="36" t="str">
        <f>IF(M63="","",(M63*H63)+N63)</f>
        <v/>
      </c>
      <c r="P63" s="37">
        <f>IF(FACTURATION!$M$3=0,"",M63/L63)</f>
        <v>0</v>
      </c>
      <c r="Q63" s="36"/>
    </row>
    <row r="64" spans="1:17" x14ac:dyDescent="0.2">
      <c r="A64" s="54" t="s">
        <v>23</v>
      </c>
      <c r="B64" s="22" t="s">
        <v>24</v>
      </c>
      <c r="C64" s="22" t="s">
        <v>15</v>
      </c>
      <c r="D64" s="21" t="s">
        <v>16</v>
      </c>
      <c r="E64" s="29" t="s">
        <v>61</v>
      </c>
      <c r="F64" s="29" t="s">
        <v>17</v>
      </c>
      <c r="G64" s="29" t="s">
        <v>18</v>
      </c>
      <c r="H64" s="30">
        <v>10</v>
      </c>
      <c r="I64" s="31">
        <v>42513</v>
      </c>
      <c r="J64" s="23">
        <v>43434</v>
      </c>
      <c r="K64" s="32">
        <v>43191</v>
      </c>
      <c r="L64" s="33">
        <f>NETWORKDAYS(K64,EOMONTH(K64,0),'SUIVI '!$Q$6:$Q$24)</f>
        <v>20</v>
      </c>
      <c r="M64" s="34"/>
      <c r="N64" s="35"/>
      <c r="O64" s="36" t="str">
        <f>IF(M64="","",(M64*H64)+N64)</f>
        <v/>
      </c>
      <c r="P64" s="37">
        <f>IF(FACTURATION!$M$3=0,"",M64/L64)</f>
        <v>0</v>
      </c>
      <c r="Q64" s="36"/>
    </row>
    <row r="65" spans="1:17" x14ac:dyDescent="0.2">
      <c r="A65" s="54" t="s">
        <v>23</v>
      </c>
      <c r="B65" s="22" t="s">
        <v>24</v>
      </c>
      <c r="C65" s="22" t="s">
        <v>15</v>
      </c>
      <c r="D65" s="21" t="s">
        <v>16</v>
      </c>
      <c r="E65" s="29" t="s">
        <v>61</v>
      </c>
      <c r="F65" s="29" t="s">
        <v>17</v>
      </c>
      <c r="G65" s="29" t="s">
        <v>18</v>
      </c>
      <c r="H65" s="30">
        <v>10</v>
      </c>
      <c r="I65" s="31">
        <v>42513</v>
      </c>
      <c r="J65" s="23">
        <v>43434</v>
      </c>
      <c r="K65" s="32">
        <v>43221</v>
      </c>
      <c r="L65" s="33">
        <f>NETWORKDAYS(K65,EOMONTH(K65,0),'SUIVI '!$Q$6:$Q$24)</f>
        <v>19</v>
      </c>
      <c r="M65" s="34"/>
      <c r="N65" s="35"/>
      <c r="O65" s="36" t="str">
        <f>IF(M65="","",(M65*H65)+N65)</f>
        <v/>
      </c>
      <c r="P65" s="37">
        <f>IF(FACTURATION!$M$3=0,"",M65/L65)</f>
        <v>0</v>
      </c>
      <c r="Q65" s="36"/>
    </row>
    <row r="66" spans="1:17" x14ac:dyDescent="0.2">
      <c r="A66" s="54" t="s">
        <v>23</v>
      </c>
      <c r="B66" s="22" t="s">
        <v>24</v>
      </c>
      <c r="C66" s="22" t="s">
        <v>15</v>
      </c>
      <c r="D66" s="21" t="s">
        <v>16</v>
      </c>
      <c r="E66" s="29" t="s">
        <v>61</v>
      </c>
      <c r="F66" s="29" t="s">
        <v>17</v>
      </c>
      <c r="G66" s="29" t="s">
        <v>18</v>
      </c>
      <c r="H66" s="30">
        <v>10</v>
      </c>
      <c r="I66" s="31">
        <v>42513</v>
      </c>
      <c r="J66" s="23">
        <v>43434</v>
      </c>
      <c r="K66" s="32">
        <v>43252</v>
      </c>
      <c r="L66" s="33">
        <f>NETWORKDAYS(K66,EOMONTH(K66,0),'SUIVI '!$Q$6:$Q$24)</f>
        <v>21</v>
      </c>
      <c r="M66" s="34"/>
      <c r="N66" s="35"/>
      <c r="O66" s="36" t="str">
        <f>IF(M66="","",(M66*H66)+N66)</f>
        <v/>
      </c>
      <c r="P66" s="37">
        <f>IF(FACTURATION!$M$3=0,"",M66/L66)</f>
        <v>0</v>
      </c>
      <c r="Q66" s="36"/>
    </row>
    <row r="67" spans="1:17" x14ac:dyDescent="0.2">
      <c r="A67" s="54" t="s">
        <v>23</v>
      </c>
      <c r="B67" s="22" t="s">
        <v>24</v>
      </c>
      <c r="C67" s="22" t="s">
        <v>15</v>
      </c>
      <c r="D67" s="21" t="s">
        <v>16</v>
      </c>
      <c r="E67" s="29" t="s">
        <v>61</v>
      </c>
      <c r="F67" s="29" t="s">
        <v>17</v>
      </c>
      <c r="G67" s="29" t="s">
        <v>18</v>
      </c>
      <c r="H67" s="30">
        <v>10</v>
      </c>
      <c r="I67" s="31">
        <v>42513</v>
      </c>
      <c r="J67" s="23">
        <v>43434</v>
      </c>
      <c r="K67" s="32">
        <v>43282</v>
      </c>
      <c r="L67" s="33">
        <f>NETWORKDAYS(K67,EOMONTH(K67,0),'SUIVI '!$Q$6:$Q$24)</f>
        <v>22</v>
      </c>
      <c r="M67" s="34"/>
      <c r="N67" s="35"/>
      <c r="O67" s="36" t="str">
        <f>IF(M67="","",(M67*H67)+N67)</f>
        <v/>
      </c>
      <c r="P67" s="37">
        <f>IF(FACTURATION!$M$3=0,"",M67/L67)</f>
        <v>0</v>
      </c>
      <c r="Q67" s="36"/>
    </row>
    <row r="68" spans="1:17" x14ac:dyDescent="0.2">
      <c r="A68" s="54" t="s">
        <v>23</v>
      </c>
      <c r="B68" s="22" t="s">
        <v>24</v>
      </c>
      <c r="C68" s="22" t="s">
        <v>15</v>
      </c>
      <c r="D68" s="21" t="s">
        <v>16</v>
      </c>
      <c r="E68" s="29" t="s">
        <v>61</v>
      </c>
      <c r="F68" s="29" t="s">
        <v>17</v>
      </c>
      <c r="G68" s="29" t="s">
        <v>18</v>
      </c>
      <c r="H68" s="30">
        <v>10</v>
      </c>
      <c r="I68" s="31">
        <v>42513</v>
      </c>
      <c r="J68" s="23">
        <v>43434</v>
      </c>
      <c r="K68" s="32">
        <v>43313</v>
      </c>
      <c r="L68" s="33">
        <f>NETWORKDAYS(K68,EOMONTH(K68,0),'SUIVI '!$Q$6:$Q$24)</f>
        <v>22</v>
      </c>
      <c r="M68" s="34"/>
      <c r="N68" s="35"/>
      <c r="O68" s="36" t="str">
        <f>IF(M68="","",(M68*H68)+N68)</f>
        <v/>
      </c>
      <c r="P68" s="37">
        <f>IF(FACTURATION!$M$3=0,"",M68/L68)</f>
        <v>0</v>
      </c>
      <c r="Q68" s="36"/>
    </row>
    <row r="69" spans="1:17" x14ac:dyDescent="0.2">
      <c r="A69" s="54" t="s">
        <v>23</v>
      </c>
      <c r="B69" s="22" t="s">
        <v>24</v>
      </c>
      <c r="C69" s="22" t="s">
        <v>15</v>
      </c>
      <c r="D69" s="21" t="s">
        <v>16</v>
      </c>
      <c r="E69" s="29" t="s">
        <v>61</v>
      </c>
      <c r="F69" s="29" t="s">
        <v>17</v>
      </c>
      <c r="G69" s="29" t="s">
        <v>18</v>
      </c>
      <c r="H69" s="30">
        <v>10</v>
      </c>
      <c r="I69" s="31">
        <v>42513</v>
      </c>
      <c r="J69" s="23">
        <v>43434</v>
      </c>
      <c r="K69" s="32">
        <v>43344</v>
      </c>
      <c r="L69" s="33">
        <f>NETWORKDAYS(K69,EOMONTH(K69,0),'SUIVI '!$Q$6:$Q$24)</f>
        <v>20</v>
      </c>
      <c r="M69" s="34"/>
      <c r="N69" s="35"/>
      <c r="O69" s="36" t="str">
        <f>IF(M69="","",(M69*H69)+N69)</f>
        <v/>
      </c>
      <c r="P69" s="37">
        <f>IF(FACTURATION!$M$3=0,"",M69/L69)</f>
        <v>0</v>
      </c>
      <c r="Q69" s="36"/>
    </row>
    <row r="70" spans="1:17" x14ac:dyDescent="0.2">
      <c r="A70" s="54" t="s">
        <v>23</v>
      </c>
      <c r="B70" s="22" t="s">
        <v>24</v>
      </c>
      <c r="C70" s="22" t="s">
        <v>15</v>
      </c>
      <c r="D70" s="21" t="s">
        <v>16</v>
      </c>
      <c r="E70" s="29" t="s">
        <v>61</v>
      </c>
      <c r="F70" s="29" t="s">
        <v>17</v>
      </c>
      <c r="G70" s="29" t="s">
        <v>18</v>
      </c>
      <c r="H70" s="30">
        <v>10</v>
      </c>
      <c r="I70" s="31">
        <v>42513</v>
      </c>
      <c r="J70" s="23">
        <v>43434</v>
      </c>
      <c r="K70" s="32">
        <v>43374</v>
      </c>
      <c r="L70" s="33">
        <f>NETWORKDAYS(K70,EOMONTH(K70,0),'SUIVI '!$Q$6:$Q$24)</f>
        <v>23</v>
      </c>
      <c r="M70" s="34"/>
      <c r="N70" s="35"/>
      <c r="O70" s="36" t="str">
        <f>IF(M70="","",(M70*H70)+N70)</f>
        <v/>
      </c>
      <c r="P70" s="37">
        <f>IF(FACTURATION!$M$3=0,"",M70/L70)</f>
        <v>0</v>
      </c>
      <c r="Q70" s="36"/>
    </row>
    <row r="71" spans="1:17" x14ac:dyDescent="0.2">
      <c r="A71" s="54" t="s">
        <v>23</v>
      </c>
      <c r="B71" s="22" t="s">
        <v>24</v>
      </c>
      <c r="C71" s="22" t="s">
        <v>15</v>
      </c>
      <c r="D71" s="21" t="s">
        <v>16</v>
      </c>
      <c r="E71" s="29" t="s">
        <v>61</v>
      </c>
      <c r="F71" s="29" t="s">
        <v>17</v>
      </c>
      <c r="G71" s="29" t="s">
        <v>18</v>
      </c>
      <c r="H71" s="30">
        <v>10</v>
      </c>
      <c r="I71" s="31">
        <v>42513</v>
      </c>
      <c r="J71" s="23">
        <v>43434</v>
      </c>
      <c r="K71" s="32">
        <v>43405</v>
      </c>
      <c r="L71" s="33">
        <f>NETWORKDAYS(K71,EOMONTH(K71,0),'SUIVI '!$Q$6:$Q$24)</f>
        <v>21</v>
      </c>
      <c r="M71" s="34"/>
      <c r="N71" s="35"/>
      <c r="O71" s="36" t="str">
        <f>IF(M71="","",(M71*H71)+N71)</f>
        <v/>
      </c>
      <c r="P71" s="37">
        <f>IF(FACTURATION!$M$3=0,"",M71/L71)</f>
        <v>0</v>
      </c>
      <c r="Q71" s="36"/>
    </row>
    <row r="72" spans="1:17" x14ac:dyDescent="0.2">
      <c r="A72" s="54" t="s">
        <v>13</v>
      </c>
      <c r="B72" s="22" t="s">
        <v>25</v>
      </c>
      <c r="C72" s="22" t="s">
        <v>15</v>
      </c>
      <c r="D72" s="21" t="s">
        <v>26</v>
      </c>
      <c r="E72" s="29" t="s">
        <v>62</v>
      </c>
      <c r="F72" s="29" t="s">
        <v>17</v>
      </c>
      <c r="G72" s="29" t="s">
        <v>18</v>
      </c>
      <c r="H72" s="30">
        <v>10</v>
      </c>
      <c r="I72" s="31">
        <v>42535</v>
      </c>
      <c r="J72" s="23">
        <v>43404</v>
      </c>
      <c r="K72" s="32">
        <v>43101</v>
      </c>
      <c r="L72" s="33">
        <f>NETWORKDAYS(K72,EOMONTH(K72,0),'SUIVI '!$Q$6:$Q$24)</f>
        <v>22</v>
      </c>
      <c r="M72" s="34"/>
      <c r="N72" s="35"/>
      <c r="O72" s="36" t="str">
        <f>IF(M72="","",(M72*H72)+N72)</f>
        <v/>
      </c>
      <c r="P72" s="37">
        <f>IF(FACTURATION!$M$3=0,"",M72/L72)</f>
        <v>0</v>
      </c>
      <c r="Q72" s="36"/>
    </row>
    <row r="73" spans="1:17" x14ac:dyDescent="0.2">
      <c r="A73" s="54" t="s">
        <v>13</v>
      </c>
      <c r="B73" s="22" t="s">
        <v>25</v>
      </c>
      <c r="C73" s="22" t="s">
        <v>15</v>
      </c>
      <c r="D73" s="21" t="s">
        <v>26</v>
      </c>
      <c r="E73" s="29" t="s">
        <v>62</v>
      </c>
      <c r="F73" s="29" t="s">
        <v>17</v>
      </c>
      <c r="G73" s="29" t="s">
        <v>18</v>
      </c>
      <c r="H73" s="30">
        <v>10</v>
      </c>
      <c r="I73" s="31">
        <v>42535</v>
      </c>
      <c r="J73" s="23">
        <v>43404</v>
      </c>
      <c r="K73" s="32">
        <v>43132</v>
      </c>
      <c r="L73" s="33">
        <f>NETWORKDAYS(K73,EOMONTH(K73,0),'SUIVI '!$Q$6:$Q$24)</f>
        <v>20</v>
      </c>
      <c r="M73" s="34"/>
      <c r="N73" s="35"/>
      <c r="O73" s="36" t="str">
        <f>IF(M73="","",(M73*H73)+N73)</f>
        <v/>
      </c>
      <c r="P73" s="37">
        <f>IF(FACTURATION!$M$3=0,"",M73/L73)</f>
        <v>0</v>
      </c>
      <c r="Q73" s="36"/>
    </row>
    <row r="74" spans="1:17" x14ac:dyDescent="0.2">
      <c r="A74" s="54" t="s">
        <v>13</v>
      </c>
      <c r="B74" s="22" t="s">
        <v>25</v>
      </c>
      <c r="C74" s="22" t="s">
        <v>15</v>
      </c>
      <c r="D74" s="21" t="s">
        <v>26</v>
      </c>
      <c r="E74" s="29" t="s">
        <v>62</v>
      </c>
      <c r="F74" s="29" t="s">
        <v>17</v>
      </c>
      <c r="G74" s="29" t="s">
        <v>18</v>
      </c>
      <c r="H74" s="30">
        <v>10</v>
      </c>
      <c r="I74" s="31">
        <v>42535</v>
      </c>
      <c r="J74" s="23">
        <v>43404</v>
      </c>
      <c r="K74" s="32">
        <v>43160</v>
      </c>
      <c r="L74" s="33">
        <f>NETWORKDAYS(K74,EOMONTH(K74,0),'SUIVI '!$Q$6:$Q$24)</f>
        <v>22</v>
      </c>
      <c r="M74" s="34"/>
      <c r="N74" s="35"/>
      <c r="O74" s="36" t="str">
        <f>IF(M74="","",(M74*H74)+N74)</f>
        <v/>
      </c>
      <c r="P74" s="37">
        <f>IF(FACTURATION!$M$3=0,"",M74/L74)</f>
        <v>0</v>
      </c>
      <c r="Q74" s="36"/>
    </row>
    <row r="75" spans="1:17" x14ac:dyDescent="0.2">
      <c r="A75" s="54" t="s">
        <v>13</v>
      </c>
      <c r="B75" s="22" t="s">
        <v>25</v>
      </c>
      <c r="C75" s="22" t="s">
        <v>15</v>
      </c>
      <c r="D75" s="21" t="s">
        <v>26</v>
      </c>
      <c r="E75" s="29" t="s">
        <v>62</v>
      </c>
      <c r="F75" s="29" t="s">
        <v>17</v>
      </c>
      <c r="G75" s="29" t="s">
        <v>18</v>
      </c>
      <c r="H75" s="30">
        <v>10</v>
      </c>
      <c r="I75" s="31">
        <v>42535</v>
      </c>
      <c r="J75" s="23">
        <v>43404</v>
      </c>
      <c r="K75" s="32">
        <v>43191</v>
      </c>
      <c r="L75" s="33">
        <f>NETWORKDAYS(K75,EOMONTH(K75,0),'SUIVI '!$Q$6:$Q$24)</f>
        <v>20</v>
      </c>
      <c r="M75" s="34"/>
      <c r="N75" s="35"/>
      <c r="O75" s="36" t="str">
        <f>IF(M75="","",(M75*H75)+N75)</f>
        <v/>
      </c>
      <c r="P75" s="37">
        <f>IF(FACTURATION!$M$3=0,"",M75/L75)</f>
        <v>0</v>
      </c>
      <c r="Q75" s="36"/>
    </row>
    <row r="76" spans="1:17" x14ac:dyDescent="0.2">
      <c r="A76" s="54" t="s">
        <v>13</v>
      </c>
      <c r="B76" s="22" t="s">
        <v>25</v>
      </c>
      <c r="C76" s="22" t="s">
        <v>15</v>
      </c>
      <c r="D76" s="21" t="s">
        <v>26</v>
      </c>
      <c r="E76" s="29" t="s">
        <v>62</v>
      </c>
      <c r="F76" s="29" t="s">
        <v>17</v>
      </c>
      <c r="G76" s="29" t="s">
        <v>18</v>
      </c>
      <c r="H76" s="30">
        <v>10</v>
      </c>
      <c r="I76" s="31">
        <v>42535</v>
      </c>
      <c r="J76" s="23">
        <v>43404</v>
      </c>
      <c r="K76" s="32">
        <v>43221</v>
      </c>
      <c r="L76" s="33">
        <f>NETWORKDAYS(K76,EOMONTH(K76,0),'SUIVI '!$Q$6:$Q$24)</f>
        <v>19</v>
      </c>
      <c r="M76" s="34"/>
      <c r="N76" s="35"/>
      <c r="O76" s="36" t="str">
        <f>IF(M76="","",(M76*H76)+N76)</f>
        <v/>
      </c>
      <c r="P76" s="37">
        <f>IF(FACTURATION!$M$3=0,"",M76/L76)</f>
        <v>0</v>
      </c>
      <c r="Q76" s="36"/>
    </row>
    <row r="77" spans="1:17" x14ac:dyDescent="0.2">
      <c r="A77" s="54" t="s">
        <v>13</v>
      </c>
      <c r="B77" s="22" t="s">
        <v>25</v>
      </c>
      <c r="C77" s="22" t="s">
        <v>15</v>
      </c>
      <c r="D77" s="21" t="s">
        <v>26</v>
      </c>
      <c r="E77" s="29" t="s">
        <v>62</v>
      </c>
      <c r="F77" s="29" t="s">
        <v>17</v>
      </c>
      <c r="G77" s="29" t="s">
        <v>18</v>
      </c>
      <c r="H77" s="30">
        <v>10</v>
      </c>
      <c r="I77" s="31">
        <v>42535</v>
      </c>
      <c r="J77" s="23">
        <v>43404</v>
      </c>
      <c r="K77" s="32">
        <v>43252</v>
      </c>
      <c r="L77" s="33">
        <f>NETWORKDAYS(K77,EOMONTH(K77,0),'SUIVI '!$Q$6:$Q$24)</f>
        <v>21</v>
      </c>
      <c r="M77" s="34"/>
      <c r="N77" s="35"/>
      <c r="O77" s="36" t="str">
        <f>IF(M77="","",(M77*H77)+N77)</f>
        <v/>
      </c>
      <c r="P77" s="37">
        <f>IF(FACTURATION!$M$3=0,"",M77/L77)</f>
        <v>0</v>
      </c>
      <c r="Q77" s="36"/>
    </row>
    <row r="78" spans="1:17" x14ac:dyDescent="0.2">
      <c r="A78" s="54" t="s">
        <v>13</v>
      </c>
      <c r="B78" s="22" t="s">
        <v>25</v>
      </c>
      <c r="C78" s="22" t="s">
        <v>15</v>
      </c>
      <c r="D78" s="21" t="s">
        <v>26</v>
      </c>
      <c r="E78" s="29" t="s">
        <v>62</v>
      </c>
      <c r="F78" s="29" t="s">
        <v>17</v>
      </c>
      <c r="G78" s="29" t="s">
        <v>18</v>
      </c>
      <c r="H78" s="30">
        <v>10</v>
      </c>
      <c r="I78" s="31">
        <v>42535</v>
      </c>
      <c r="J78" s="23">
        <v>43404</v>
      </c>
      <c r="K78" s="32">
        <v>43282</v>
      </c>
      <c r="L78" s="33">
        <f>NETWORKDAYS(K78,EOMONTH(K78,0),'SUIVI '!$Q$6:$Q$24)</f>
        <v>22</v>
      </c>
      <c r="M78" s="34"/>
      <c r="N78" s="35"/>
      <c r="O78" s="36" t="str">
        <f>IF(M78="","",(M78*H78)+N78)</f>
        <v/>
      </c>
      <c r="P78" s="37">
        <f>IF(FACTURATION!$M$3=0,"",M78/L78)</f>
        <v>0</v>
      </c>
      <c r="Q78" s="36"/>
    </row>
    <row r="79" spans="1:17" x14ac:dyDescent="0.2">
      <c r="A79" s="54" t="s">
        <v>13</v>
      </c>
      <c r="B79" s="22" t="s">
        <v>25</v>
      </c>
      <c r="C79" s="22" t="s">
        <v>15</v>
      </c>
      <c r="D79" s="21" t="s">
        <v>26</v>
      </c>
      <c r="E79" s="29" t="s">
        <v>62</v>
      </c>
      <c r="F79" s="29" t="s">
        <v>17</v>
      </c>
      <c r="G79" s="29" t="s">
        <v>18</v>
      </c>
      <c r="H79" s="30">
        <v>10</v>
      </c>
      <c r="I79" s="31">
        <v>42535</v>
      </c>
      <c r="J79" s="23">
        <v>43404</v>
      </c>
      <c r="K79" s="32">
        <v>43313</v>
      </c>
      <c r="L79" s="33">
        <f>NETWORKDAYS(K79,EOMONTH(K79,0),'SUIVI '!$Q$6:$Q$24)</f>
        <v>22</v>
      </c>
      <c r="M79" s="34"/>
      <c r="N79" s="35"/>
      <c r="O79" s="36" t="str">
        <f>IF(M79="","",(M79*H79)+N79)</f>
        <v/>
      </c>
      <c r="P79" s="37">
        <f>IF(FACTURATION!$M$3=0,"",M79/L79)</f>
        <v>0</v>
      </c>
      <c r="Q79" s="36"/>
    </row>
    <row r="80" spans="1:17" x14ac:dyDescent="0.2">
      <c r="A80" s="54" t="s">
        <v>13</v>
      </c>
      <c r="B80" s="22" t="s">
        <v>25</v>
      </c>
      <c r="C80" s="22" t="s">
        <v>15</v>
      </c>
      <c r="D80" s="21" t="s">
        <v>26</v>
      </c>
      <c r="E80" s="29" t="s">
        <v>62</v>
      </c>
      <c r="F80" s="29" t="s">
        <v>17</v>
      </c>
      <c r="G80" s="29" t="s">
        <v>18</v>
      </c>
      <c r="H80" s="30">
        <v>10</v>
      </c>
      <c r="I80" s="31">
        <v>42535</v>
      </c>
      <c r="J80" s="23">
        <v>43404</v>
      </c>
      <c r="K80" s="32">
        <v>43344</v>
      </c>
      <c r="L80" s="33">
        <f>NETWORKDAYS(K80,EOMONTH(K80,0),'SUIVI '!$Q$6:$Q$24)</f>
        <v>20</v>
      </c>
      <c r="M80" s="34"/>
      <c r="N80" s="35"/>
      <c r="O80" s="36" t="str">
        <f>IF(M80="","",(M80*H80)+N80)</f>
        <v/>
      </c>
      <c r="P80" s="37">
        <f>IF(FACTURATION!$M$3=0,"",M80/L80)</f>
        <v>0</v>
      </c>
      <c r="Q80" s="36"/>
    </row>
    <row r="81" spans="1:17" x14ac:dyDescent="0.2">
      <c r="A81" s="54" t="s">
        <v>13</v>
      </c>
      <c r="B81" s="22" t="s">
        <v>25</v>
      </c>
      <c r="C81" s="22" t="s">
        <v>15</v>
      </c>
      <c r="D81" s="21" t="s">
        <v>26</v>
      </c>
      <c r="E81" s="29" t="s">
        <v>62</v>
      </c>
      <c r="F81" s="29" t="s">
        <v>17</v>
      </c>
      <c r="G81" s="29" t="s">
        <v>18</v>
      </c>
      <c r="H81" s="30">
        <v>10</v>
      </c>
      <c r="I81" s="31">
        <v>42535</v>
      </c>
      <c r="J81" s="23">
        <v>43404</v>
      </c>
      <c r="K81" s="32">
        <v>43374</v>
      </c>
      <c r="L81" s="33">
        <f>NETWORKDAYS(K81,EOMONTH(K81,0),'SUIVI '!$Q$6:$Q$24)</f>
        <v>23</v>
      </c>
      <c r="M81" s="34"/>
      <c r="N81" s="35"/>
      <c r="O81" s="36" t="str">
        <f>IF(M81="","",(M81*H81)+N81)</f>
        <v/>
      </c>
      <c r="P81" s="37">
        <f>IF(FACTURATION!$M$3=0,"",M81/L81)</f>
        <v>0</v>
      </c>
      <c r="Q81" s="36"/>
    </row>
    <row r="82" spans="1:17" x14ac:dyDescent="0.2">
      <c r="A82" s="54" t="s">
        <v>13</v>
      </c>
      <c r="B82" s="22" t="s">
        <v>27</v>
      </c>
      <c r="C82" s="22" t="s">
        <v>15</v>
      </c>
      <c r="D82" s="21" t="s">
        <v>21</v>
      </c>
      <c r="E82" s="29" t="s">
        <v>61</v>
      </c>
      <c r="F82" s="29" t="s">
        <v>17</v>
      </c>
      <c r="G82" s="29" t="s">
        <v>18</v>
      </c>
      <c r="H82" s="30">
        <v>10</v>
      </c>
      <c r="I82" s="31">
        <v>42604</v>
      </c>
      <c r="J82" s="23">
        <v>43404</v>
      </c>
      <c r="K82" s="32">
        <v>43101</v>
      </c>
      <c r="L82" s="33">
        <f>NETWORKDAYS(K82,EOMONTH(K82,0),'SUIVI '!$Q$6:$Q$24)</f>
        <v>22</v>
      </c>
      <c r="M82" s="34"/>
      <c r="N82" s="35"/>
      <c r="O82" s="36" t="str">
        <f>IF(M82="","",(M82*H82)+N82)</f>
        <v/>
      </c>
      <c r="P82" s="37">
        <f>IF(FACTURATION!$M$3=0,"",M82/L82)</f>
        <v>0</v>
      </c>
      <c r="Q82" s="36"/>
    </row>
    <row r="83" spans="1:17" x14ac:dyDescent="0.2">
      <c r="A83" s="54" t="s">
        <v>13</v>
      </c>
      <c r="B83" s="22" t="s">
        <v>27</v>
      </c>
      <c r="C83" s="22" t="s">
        <v>15</v>
      </c>
      <c r="D83" s="21" t="s">
        <v>21</v>
      </c>
      <c r="E83" s="29" t="s">
        <v>61</v>
      </c>
      <c r="F83" s="29" t="s">
        <v>17</v>
      </c>
      <c r="G83" s="29" t="s">
        <v>18</v>
      </c>
      <c r="H83" s="30">
        <v>10</v>
      </c>
      <c r="I83" s="31">
        <v>42604</v>
      </c>
      <c r="J83" s="23">
        <v>43404</v>
      </c>
      <c r="K83" s="32">
        <v>43132</v>
      </c>
      <c r="L83" s="33">
        <f>NETWORKDAYS(K83,EOMONTH(K83,0),'SUIVI '!$Q$6:$Q$24)</f>
        <v>20</v>
      </c>
      <c r="M83" s="34"/>
      <c r="N83" s="35"/>
      <c r="O83" s="36" t="str">
        <f>IF(M83="","",(M83*H83)+N83)</f>
        <v/>
      </c>
      <c r="P83" s="37">
        <f>IF(FACTURATION!$M$3=0,"",M83/L83)</f>
        <v>0</v>
      </c>
      <c r="Q83" s="36"/>
    </row>
    <row r="84" spans="1:17" x14ac:dyDescent="0.2">
      <c r="A84" s="54" t="s">
        <v>13</v>
      </c>
      <c r="B84" s="22" t="s">
        <v>27</v>
      </c>
      <c r="C84" s="22" t="s">
        <v>15</v>
      </c>
      <c r="D84" s="21" t="s">
        <v>21</v>
      </c>
      <c r="E84" s="29" t="s">
        <v>61</v>
      </c>
      <c r="F84" s="29" t="s">
        <v>17</v>
      </c>
      <c r="G84" s="29" t="s">
        <v>18</v>
      </c>
      <c r="H84" s="30">
        <v>10</v>
      </c>
      <c r="I84" s="31">
        <v>42604</v>
      </c>
      <c r="J84" s="23">
        <v>43404</v>
      </c>
      <c r="K84" s="32">
        <v>43160</v>
      </c>
      <c r="L84" s="33">
        <f>NETWORKDAYS(K84,EOMONTH(K84,0),'SUIVI '!$Q$6:$Q$24)</f>
        <v>22</v>
      </c>
      <c r="M84" s="34"/>
      <c r="N84" s="35"/>
      <c r="O84" s="36" t="str">
        <f>IF(M84="","",(M84*H84)+N84)</f>
        <v/>
      </c>
      <c r="P84" s="37">
        <f>IF(FACTURATION!$M$3=0,"",M84/L84)</f>
        <v>0</v>
      </c>
      <c r="Q84" s="36"/>
    </row>
    <row r="85" spans="1:17" x14ac:dyDescent="0.2">
      <c r="A85" s="54" t="s">
        <v>13</v>
      </c>
      <c r="B85" s="22" t="s">
        <v>27</v>
      </c>
      <c r="C85" s="22" t="s">
        <v>15</v>
      </c>
      <c r="D85" s="21" t="s">
        <v>21</v>
      </c>
      <c r="E85" s="29" t="s">
        <v>61</v>
      </c>
      <c r="F85" s="29" t="s">
        <v>17</v>
      </c>
      <c r="G85" s="29" t="s">
        <v>18</v>
      </c>
      <c r="H85" s="30">
        <v>10</v>
      </c>
      <c r="I85" s="31">
        <v>42604</v>
      </c>
      <c r="J85" s="23">
        <v>43404</v>
      </c>
      <c r="K85" s="32">
        <v>43191</v>
      </c>
      <c r="L85" s="33">
        <f>NETWORKDAYS(K85,EOMONTH(K85,0),'SUIVI '!$Q$6:$Q$24)</f>
        <v>20</v>
      </c>
      <c r="M85" s="34"/>
      <c r="N85" s="35"/>
      <c r="O85" s="36" t="str">
        <f>IF(M85="","",(M85*H85)+N85)</f>
        <v/>
      </c>
      <c r="P85" s="37">
        <f>IF(FACTURATION!$M$3=0,"",M85/L85)</f>
        <v>0</v>
      </c>
      <c r="Q85" s="36"/>
    </row>
    <row r="86" spans="1:17" x14ac:dyDescent="0.2">
      <c r="A86" s="54" t="s">
        <v>13</v>
      </c>
      <c r="B86" s="22" t="s">
        <v>27</v>
      </c>
      <c r="C86" s="22" t="s">
        <v>15</v>
      </c>
      <c r="D86" s="21" t="s">
        <v>21</v>
      </c>
      <c r="E86" s="29" t="s">
        <v>61</v>
      </c>
      <c r="F86" s="29" t="s">
        <v>17</v>
      </c>
      <c r="G86" s="29" t="s">
        <v>18</v>
      </c>
      <c r="H86" s="30">
        <v>10</v>
      </c>
      <c r="I86" s="31">
        <v>42604</v>
      </c>
      <c r="J86" s="23">
        <v>43404</v>
      </c>
      <c r="K86" s="32">
        <v>43221</v>
      </c>
      <c r="L86" s="33">
        <f>NETWORKDAYS(K86,EOMONTH(K86,0),'SUIVI '!$Q$6:$Q$24)</f>
        <v>19</v>
      </c>
      <c r="M86" s="34"/>
      <c r="N86" s="35"/>
      <c r="O86" s="36" t="str">
        <f>IF(M86="","",(M86*H86)+N86)</f>
        <v/>
      </c>
      <c r="P86" s="37">
        <f>IF(FACTURATION!$M$3=0,"",M86/L86)</f>
        <v>0</v>
      </c>
      <c r="Q86" s="36"/>
    </row>
    <row r="87" spans="1:17" x14ac:dyDescent="0.2">
      <c r="A87" s="54" t="s">
        <v>13</v>
      </c>
      <c r="B87" s="22" t="s">
        <v>27</v>
      </c>
      <c r="C87" s="22" t="s">
        <v>15</v>
      </c>
      <c r="D87" s="21" t="s">
        <v>21</v>
      </c>
      <c r="E87" s="29" t="s">
        <v>61</v>
      </c>
      <c r="F87" s="29" t="s">
        <v>17</v>
      </c>
      <c r="G87" s="29" t="s">
        <v>18</v>
      </c>
      <c r="H87" s="30">
        <v>10</v>
      </c>
      <c r="I87" s="31">
        <v>42604</v>
      </c>
      <c r="J87" s="23">
        <v>43404</v>
      </c>
      <c r="K87" s="32">
        <v>43252</v>
      </c>
      <c r="L87" s="33">
        <f>NETWORKDAYS(K87,EOMONTH(K87,0),'SUIVI '!$Q$6:$Q$24)</f>
        <v>21</v>
      </c>
      <c r="M87" s="34"/>
      <c r="N87" s="35"/>
      <c r="O87" s="36" t="str">
        <f>IF(M87="","",(M87*H87)+N87)</f>
        <v/>
      </c>
      <c r="P87" s="37">
        <f>IF(FACTURATION!$M$3=0,"",M87/L87)</f>
        <v>0</v>
      </c>
      <c r="Q87" s="36"/>
    </row>
    <row r="88" spans="1:17" x14ac:dyDescent="0.2">
      <c r="A88" s="54" t="s">
        <v>13</v>
      </c>
      <c r="B88" s="22" t="s">
        <v>27</v>
      </c>
      <c r="C88" s="22" t="s">
        <v>15</v>
      </c>
      <c r="D88" s="21" t="s">
        <v>21</v>
      </c>
      <c r="E88" s="29" t="s">
        <v>61</v>
      </c>
      <c r="F88" s="29" t="s">
        <v>17</v>
      </c>
      <c r="G88" s="29" t="s">
        <v>18</v>
      </c>
      <c r="H88" s="30">
        <v>10</v>
      </c>
      <c r="I88" s="31">
        <v>42604</v>
      </c>
      <c r="J88" s="23">
        <v>43404</v>
      </c>
      <c r="K88" s="32">
        <v>43282</v>
      </c>
      <c r="L88" s="33">
        <f>NETWORKDAYS(K88,EOMONTH(K88,0),'SUIVI '!$Q$6:$Q$24)</f>
        <v>22</v>
      </c>
      <c r="M88" s="34"/>
      <c r="N88" s="35"/>
      <c r="O88" s="36" t="str">
        <f>IF(M88="","",(M88*H88)+N88)</f>
        <v/>
      </c>
      <c r="P88" s="37">
        <f>IF(FACTURATION!$M$3=0,"",M88/L88)</f>
        <v>0</v>
      </c>
      <c r="Q88" s="36"/>
    </row>
    <row r="89" spans="1:17" x14ac:dyDescent="0.2">
      <c r="A89" s="54" t="s">
        <v>13</v>
      </c>
      <c r="B89" s="22" t="s">
        <v>27</v>
      </c>
      <c r="C89" s="22" t="s">
        <v>15</v>
      </c>
      <c r="D89" s="21" t="s">
        <v>21</v>
      </c>
      <c r="E89" s="29" t="s">
        <v>61</v>
      </c>
      <c r="F89" s="29" t="s">
        <v>17</v>
      </c>
      <c r="G89" s="29" t="s">
        <v>18</v>
      </c>
      <c r="H89" s="30">
        <v>10</v>
      </c>
      <c r="I89" s="31">
        <v>42604</v>
      </c>
      <c r="J89" s="23">
        <v>43404</v>
      </c>
      <c r="K89" s="32">
        <v>43313</v>
      </c>
      <c r="L89" s="33">
        <f>NETWORKDAYS(K89,EOMONTH(K89,0),'SUIVI '!$Q$6:$Q$24)</f>
        <v>22</v>
      </c>
      <c r="M89" s="34"/>
      <c r="N89" s="35"/>
      <c r="O89" s="36" t="str">
        <f>IF(M89="","",(M89*H89)+N89)</f>
        <v/>
      </c>
      <c r="P89" s="37">
        <f>IF(FACTURATION!$M$3=0,"",M89/L89)</f>
        <v>0</v>
      </c>
      <c r="Q89" s="36"/>
    </row>
    <row r="90" spans="1:17" x14ac:dyDescent="0.2">
      <c r="A90" s="54" t="s">
        <v>13</v>
      </c>
      <c r="B90" s="22" t="s">
        <v>27</v>
      </c>
      <c r="C90" s="22" t="s">
        <v>15</v>
      </c>
      <c r="D90" s="21" t="s">
        <v>21</v>
      </c>
      <c r="E90" s="29" t="s">
        <v>61</v>
      </c>
      <c r="F90" s="29" t="s">
        <v>17</v>
      </c>
      <c r="G90" s="29" t="s">
        <v>18</v>
      </c>
      <c r="H90" s="30">
        <v>10</v>
      </c>
      <c r="I90" s="31">
        <v>42604</v>
      </c>
      <c r="J90" s="23">
        <v>43404</v>
      </c>
      <c r="K90" s="32">
        <v>43344</v>
      </c>
      <c r="L90" s="33">
        <f>NETWORKDAYS(K90,EOMONTH(K90,0),'SUIVI '!$Q$6:$Q$24)</f>
        <v>20</v>
      </c>
      <c r="M90" s="34"/>
      <c r="N90" s="35"/>
      <c r="O90" s="36" t="str">
        <f>IF(M90="","",(M90*H90)+N90)</f>
        <v/>
      </c>
      <c r="P90" s="37">
        <f>IF(FACTURATION!$M$3=0,"",M90/L90)</f>
        <v>0</v>
      </c>
      <c r="Q90" s="36"/>
    </row>
    <row r="91" spans="1:17" x14ac:dyDescent="0.2">
      <c r="A91" s="54" t="s">
        <v>13</v>
      </c>
      <c r="B91" s="22" t="s">
        <v>27</v>
      </c>
      <c r="C91" s="22" t="s">
        <v>15</v>
      </c>
      <c r="D91" s="21" t="s">
        <v>21</v>
      </c>
      <c r="E91" s="29" t="s">
        <v>61</v>
      </c>
      <c r="F91" s="29" t="s">
        <v>17</v>
      </c>
      <c r="G91" s="29" t="s">
        <v>18</v>
      </c>
      <c r="H91" s="30">
        <v>10</v>
      </c>
      <c r="I91" s="31">
        <v>42604</v>
      </c>
      <c r="J91" s="23">
        <v>43404</v>
      </c>
      <c r="K91" s="32">
        <v>43374</v>
      </c>
      <c r="L91" s="33">
        <f>NETWORKDAYS(K91,EOMONTH(K91,0),'SUIVI '!$Q$6:$Q$24)</f>
        <v>23</v>
      </c>
      <c r="M91" s="34"/>
      <c r="N91" s="35"/>
      <c r="O91" s="36" t="str">
        <f>IF(M91="","",(M91*H91)+N91)</f>
        <v/>
      </c>
      <c r="P91" s="37">
        <f>IF(FACTURATION!$M$3=0,"",M91/L91)</f>
        <v>0</v>
      </c>
      <c r="Q91" s="36"/>
    </row>
    <row r="92" spans="1:17" x14ac:dyDescent="0.2">
      <c r="A92" s="54" t="s">
        <v>13</v>
      </c>
      <c r="B92" s="22" t="s">
        <v>28</v>
      </c>
      <c r="C92" s="22" t="s">
        <v>15</v>
      </c>
      <c r="D92" s="21" t="s">
        <v>21</v>
      </c>
      <c r="E92" s="29" t="s">
        <v>61</v>
      </c>
      <c r="F92" s="29" t="s">
        <v>17</v>
      </c>
      <c r="G92" s="29" t="s">
        <v>18</v>
      </c>
      <c r="H92" s="30">
        <v>10</v>
      </c>
      <c r="I92" s="31">
        <v>42604</v>
      </c>
      <c r="J92" s="23">
        <v>43404</v>
      </c>
      <c r="K92" s="32">
        <v>43101</v>
      </c>
      <c r="L92" s="33">
        <f>NETWORKDAYS(K92,EOMONTH(K92,0),'SUIVI '!$Q$6:$Q$24)</f>
        <v>22</v>
      </c>
      <c r="M92" s="34"/>
      <c r="N92" s="35"/>
      <c r="O92" s="36" t="str">
        <f>IF(M92="","",(M92*H92)+N92)</f>
        <v/>
      </c>
      <c r="P92" s="37">
        <f>IF(FACTURATION!$M$3=0,"",M92/L92)</f>
        <v>0</v>
      </c>
      <c r="Q92" s="36"/>
    </row>
    <row r="93" spans="1:17" x14ac:dyDescent="0.2">
      <c r="A93" s="54" t="s">
        <v>13</v>
      </c>
      <c r="B93" s="22" t="s">
        <v>28</v>
      </c>
      <c r="C93" s="22" t="s">
        <v>15</v>
      </c>
      <c r="D93" s="21" t="s">
        <v>21</v>
      </c>
      <c r="E93" s="29" t="s">
        <v>61</v>
      </c>
      <c r="F93" s="29" t="s">
        <v>17</v>
      </c>
      <c r="G93" s="29" t="s">
        <v>18</v>
      </c>
      <c r="H93" s="30">
        <v>10</v>
      </c>
      <c r="I93" s="31">
        <v>42604</v>
      </c>
      <c r="J93" s="23">
        <v>43404</v>
      </c>
      <c r="K93" s="32">
        <v>43132</v>
      </c>
      <c r="L93" s="33">
        <f>NETWORKDAYS(K93,EOMONTH(K93,0),'SUIVI '!$Q$6:$Q$24)</f>
        <v>20</v>
      </c>
      <c r="M93" s="34"/>
      <c r="N93" s="35"/>
      <c r="O93" s="36" t="str">
        <f>IF(M93="","",(M93*H93)+N93)</f>
        <v/>
      </c>
      <c r="P93" s="37">
        <f>IF(FACTURATION!$M$3=0,"",M93/L93)</f>
        <v>0</v>
      </c>
      <c r="Q93" s="36"/>
    </row>
    <row r="94" spans="1:17" x14ac:dyDescent="0.2">
      <c r="A94" s="54" t="s">
        <v>13</v>
      </c>
      <c r="B94" s="22" t="s">
        <v>28</v>
      </c>
      <c r="C94" s="22" t="s">
        <v>15</v>
      </c>
      <c r="D94" s="21" t="s">
        <v>21</v>
      </c>
      <c r="E94" s="29" t="s">
        <v>61</v>
      </c>
      <c r="F94" s="29" t="s">
        <v>17</v>
      </c>
      <c r="G94" s="29" t="s">
        <v>18</v>
      </c>
      <c r="H94" s="30">
        <v>10</v>
      </c>
      <c r="I94" s="31">
        <v>42604</v>
      </c>
      <c r="J94" s="23">
        <v>43404</v>
      </c>
      <c r="K94" s="32">
        <v>43160</v>
      </c>
      <c r="L94" s="33">
        <f>NETWORKDAYS(K94,EOMONTH(K94,0),'SUIVI '!$Q$6:$Q$24)</f>
        <v>22</v>
      </c>
      <c r="M94" s="34"/>
      <c r="N94" s="35"/>
      <c r="O94" s="36" t="str">
        <f>IF(M94="","",(M94*H94)+N94)</f>
        <v/>
      </c>
      <c r="P94" s="37">
        <f>IF(FACTURATION!$M$3=0,"",M94/L94)</f>
        <v>0</v>
      </c>
      <c r="Q94" s="36"/>
    </row>
    <row r="95" spans="1:17" x14ac:dyDescent="0.2">
      <c r="A95" s="54" t="s">
        <v>13</v>
      </c>
      <c r="B95" s="22" t="s">
        <v>28</v>
      </c>
      <c r="C95" s="22" t="s">
        <v>15</v>
      </c>
      <c r="D95" s="21" t="s">
        <v>21</v>
      </c>
      <c r="E95" s="29" t="s">
        <v>61</v>
      </c>
      <c r="F95" s="29" t="s">
        <v>17</v>
      </c>
      <c r="G95" s="29" t="s">
        <v>18</v>
      </c>
      <c r="H95" s="30">
        <v>10</v>
      </c>
      <c r="I95" s="31">
        <v>42604</v>
      </c>
      <c r="J95" s="23">
        <v>43404</v>
      </c>
      <c r="K95" s="32">
        <v>43191</v>
      </c>
      <c r="L95" s="33">
        <f>NETWORKDAYS(K95,EOMONTH(K95,0),'SUIVI '!$Q$6:$Q$24)</f>
        <v>20</v>
      </c>
      <c r="M95" s="34"/>
      <c r="N95" s="35"/>
      <c r="O95" s="36" t="str">
        <f>IF(M95="","",(M95*H95)+N95)</f>
        <v/>
      </c>
      <c r="P95" s="37">
        <f>IF(FACTURATION!$M$3=0,"",M95/L95)</f>
        <v>0</v>
      </c>
      <c r="Q95" s="36"/>
    </row>
    <row r="96" spans="1:17" x14ac:dyDescent="0.2">
      <c r="A96" s="54" t="s">
        <v>13</v>
      </c>
      <c r="B96" s="22" t="s">
        <v>28</v>
      </c>
      <c r="C96" s="22" t="s">
        <v>15</v>
      </c>
      <c r="D96" s="21" t="s">
        <v>21</v>
      </c>
      <c r="E96" s="29" t="s">
        <v>61</v>
      </c>
      <c r="F96" s="29" t="s">
        <v>17</v>
      </c>
      <c r="G96" s="29" t="s">
        <v>18</v>
      </c>
      <c r="H96" s="30">
        <v>10</v>
      </c>
      <c r="I96" s="31">
        <v>42604</v>
      </c>
      <c r="J96" s="23">
        <v>43404</v>
      </c>
      <c r="K96" s="32">
        <v>43221</v>
      </c>
      <c r="L96" s="33">
        <f>NETWORKDAYS(K96,EOMONTH(K96,0),'SUIVI '!$Q$6:$Q$24)</f>
        <v>19</v>
      </c>
      <c r="M96" s="34"/>
      <c r="N96" s="35"/>
      <c r="O96" s="36" t="str">
        <f>IF(M96="","",(M96*H96)+N96)</f>
        <v/>
      </c>
      <c r="P96" s="37">
        <f>IF(FACTURATION!$M$3=0,"",M96/L96)</f>
        <v>0</v>
      </c>
      <c r="Q96" s="36"/>
    </row>
    <row r="97" spans="1:17" x14ac:dyDescent="0.2">
      <c r="A97" s="54" t="s">
        <v>13</v>
      </c>
      <c r="B97" s="22" t="s">
        <v>28</v>
      </c>
      <c r="C97" s="22" t="s">
        <v>15</v>
      </c>
      <c r="D97" s="21" t="s">
        <v>21</v>
      </c>
      <c r="E97" s="29" t="s">
        <v>61</v>
      </c>
      <c r="F97" s="29" t="s">
        <v>17</v>
      </c>
      <c r="G97" s="29" t="s">
        <v>18</v>
      </c>
      <c r="H97" s="30">
        <v>10</v>
      </c>
      <c r="I97" s="31">
        <v>42604</v>
      </c>
      <c r="J97" s="23">
        <v>43404</v>
      </c>
      <c r="K97" s="32">
        <v>43252</v>
      </c>
      <c r="L97" s="33">
        <f>NETWORKDAYS(K97,EOMONTH(K97,0),'SUIVI '!$Q$6:$Q$24)</f>
        <v>21</v>
      </c>
      <c r="M97" s="34"/>
      <c r="N97" s="35"/>
      <c r="O97" s="36" t="str">
        <f>IF(M97="","",(M97*H97)+N97)</f>
        <v/>
      </c>
      <c r="P97" s="37">
        <f>IF(FACTURATION!$M$3=0,"",M97/L97)</f>
        <v>0</v>
      </c>
      <c r="Q97" s="36"/>
    </row>
    <row r="98" spans="1:17" x14ac:dyDescent="0.2">
      <c r="A98" s="54" t="s">
        <v>13</v>
      </c>
      <c r="B98" s="22" t="s">
        <v>28</v>
      </c>
      <c r="C98" s="22" t="s">
        <v>15</v>
      </c>
      <c r="D98" s="21" t="s">
        <v>21</v>
      </c>
      <c r="E98" s="29" t="s">
        <v>61</v>
      </c>
      <c r="F98" s="29" t="s">
        <v>17</v>
      </c>
      <c r="G98" s="29" t="s">
        <v>18</v>
      </c>
      <c r="H98" s="30">
        <v>10</v>
      </c>
      <c r="I98" s="31">
        <v>42604</v>
      </c>
      <c r="J98" s="23">
        <v>43404</v>
      </c>
      <c r="K98" s="32">
        <v>43282</v>
      </c>
      <c r="L98" s="33">
        <f>NETWORKDAYS(K98,EOMONTH(K98,0),'SUIVI '!$Q$6:$Q$24)</f>
        <v>22</v>
      </c>
      <c r="M98" s="34"/>
      <c r="N98" s="35"/>
      <c r="O98" s="36" t="str">
        <f>IF(M98="","",(M98*H98)+N98)</f>
        <v/>
      </c>
      <c r="P98" s="37">
        <f>IF(FACTURATION!$M$3=0,"",M98/L98)</f>
        <v>0</v>
      </c>
      <c r="Q98" s="36"/>
    </row>
    <row r="99" spans="1:17" x14ac:dyDescent="0.2">
      <c r="A99" s="54" t="s">
        <v>13</v>
      </c>
      <c r="B99" s="22" t="s">
        <v>28</v>
      </c>
      <c r="C99" s="22" t="s">
        <v>15</v>
      </c>
      <c r="D99" s="21" t="s">
        <v>21</v>
      </c>
      <c r="E99" s="29" t="s">
        <v>61</v>
      </c>
      <c r="F99" s="29" t="s">
        <v>17</v>
      </c>
      <c r="G99" s="29" t="s">
        <v>18</v>
      </c>
      <c r="H99" s="30">
        <v>10</v>
      </c>
      <c r="I99" s="31">
        <v>42604</v>
      </c>
      <c r="J99" s="23">
        <v>43404</v>
      </c>
      <c r="K99" s="32">
        <v>43313</v>
      </c>
      <c r="L99" s="33">
        <f>NETWORKDAYS(K99,EOMONTH(K99,0),'SUIVI '!$Q$6:$Q$24)</f>
        <v>22</v>
      </c>
      <c r="M99" s="34"/>
      <c r="N99" s="35"/>
      <c r="O99" s="36" t="str">
        <f>IF(M99="","",(M99*H99)+N99)</f>
        <v/>
      </c>
      <c r="P99" s="37">
        <f>IF(FACTURATION!$M$3=0,"",M99/L99)</f>
        <v>0</v>
      </c>
      <c r="Q99" s="36"/>
    </row>
    <row r="100" spans="1:17" x14ac:dyDescent="0.2">
      <c r="A100" s="54" t="s">
        <v>13</v>
      </c>
      <c r="B100" s="22" t="s">
        <v>28</v>
      </c>
      <c r="C100" s="22" t="s">
        <v>15</v>
      </c>
      <c r="D100" s="21" t="s">
        <v>21</v>
      </c>
      <c r="E100" s="29" t="s">
        <v>61</v>
      </c>
      <c r="F100" s="29" t="s">
        <v>17</v>
      </c>
      <c r="G100" s="29" t="s">
        <v>18</v>
      </c>
      <c r="H100" s="30">
        <v>10</v>
      </c>
      <c r="I100" s="31">
        <v>42604</v>
      </c>
      <c r="J100" s="23">
        <v>43404</v>
      </c>
      <c r="K100" s="32">
        <v>43344</v>
      </c>
      <c r="L100" s="33">
        <f>NETWORKDAYS(K100,EOMONTH(K100,0),'SUIVI '!$Q$6:$Q$24)</f>
        <v>20</v>
      </c>
      <c r="M100" s="34"/>
      <c r="N100" s="35"/>
      <c r="O100" s="36" t="str">
        <f>IF(M100="","",(M100*H100)+N100)</f>
        <v/>
      </c>
      <c r="P100" s="37">
        <f>IF(FACTURATION!$M$3=0,"",M100/L100)</f>
        <v>0</v>
      </c>
      <c r="Q100" s="36"/>
    </row>
    <row r="101" spans="1:17" x14ac:dyDescent="0.2">
      <c r="A101" s="54" t="s">
        <v>13</v>
      </c>
      <c r="B101" s="22" t="s">
        <v>28</v>
      </c>
      <c r="C101" s="22" t="s">
        <v>15</v>
      </c>
      <c r="D101" s="21" t="s">
        <v>21</v>
      </c>
      <c r="E101" s="29" t="s">
        <v>61</v>
      </c>
      <c r="F101" s="29" t="s">
        <v>17</v>
      </c>
      <c r="G101" s="29" t="s">
        <v>18</v>
      </c>
      <c r="H101" s="30">
        <v>10</v>
      </c>
      <c r="I101" s="31">
        <v>42604</v>
      </c>
      <c r="J101" s="23">
        <v>43404</v>
      </c>
      <c r="K101" s="32">
        <v>43374</v>
      </c>
      <c r="L101" s="33">
        <f>NETWORKDAYS(K101,EOMONTH(K101,0),'SUIVI '!$Q$6:$Q$24)</f>
        <v>23</v>
      </c>
      <c r="M101" s="34"/>
      <c r="N101" s="35"/>
      <c r="O101" s="36" t="str">
        <f>IF(M101="","",(M101*H101)+N101)</f>
        <v/>
      </c>
      <c r="P101" s="37">
        <f>IF(FACTURATION!$M$3=0,"",M101/L101)</f>
        <v>0</v>
      </c>
      <c r="Q101" s="36"/>
    </row>
    <row r="102" spans="1:17" x14ac:dyDescent="0.2">
      <c r="A102" s="54" t="s">
        <v>13</v>
      </c>
      <c r="B102" s="22" t="s">
        <v>29</v>
      </c>
      <c r="C102" s="22" t="s">
        <v>15</v>
      </c>
      <c r="D102" s="21" t="s">
        <v>21</v>
      </c>
      <c r="E102" s="29" t="s">
        <v>61</v>
      </c>
      <c r="F102" s="29" t="s">
        <v>17</v>
      </c>
      <c r="G102" s="29" t="s">
        <v>18</v>
      </c>
      <c r="H102" s="30">
        <v>10</v>
      </c>
      <c r="I102" s="31">
        <v>42632</v>
      </c>
      <c r="J102" s="23">
        <v>43404</v>
      </c>
      <c r="K102" s="32">
        <v>43101</v>
      </c>
      <c r="L102" s="33">
        <f>NETWORKDAYS(K102,EOMONTH(K102,0),'SUIVI '!$Q$6:$Q$24)</f>
        <v>22</v>
      </c>
      <c r="M102" s="34"/>
      <c r="N102" s="35"/>
      <c r="O102" s="36" t="str">
        <f>IF(M102="","",(M102*H102)+N102)</f>
        <v/>
      </c>
      <c r="P102" s="37">
        <f>IF(FACTURATION!$M$3=0,"",M102/L102)</f>
        <v>0</v>
      </c>
      <c r="Q102" s="36"/>
    </row>
    <row r="103" spans="1:17" x14ac:dyDescent="0.2">
      <c r="A103" s="54" t="s">
        <v>13</v>
      </c>
      <c r="B103" s="22" t="s">
        <v>29</v>
      </c>
      <c r="C103" s="22" t="s">
        <v>15</v>
      </c>
      <c r="D103" s="21" t="s">
        <v>21</v>
      </c>
      <c r="E103" s="29" t="s">
        <v>61</v>
      </c>
      <c r="F103" s="29" t="s">
        <v>17</v>
      </c>
      <c r="G103" s="29" t="s">
        <v>18</v>
      </c>
      <c r="H103" s="30">
        <v>10</v>
      </c>
      <c r="I103" s="31">
        <v>42632</v>
      </c>
      <c r="J103" s="23">
        <v>43404</v>
      </c>
      <c r="K103" s="32">
        <v>43132</v>
      </c>
      <c r="L103" s="33">
        <f>NETWORKDAYS(K103,EOMONTH(K103,0),'SUIVI '!$Q$6:$Q$24)</f>
        <v>20</v>
      </c>
      <c r="M103" s="34"/>
      <c r="N103" s="35"/>
      <c r="O103" s="36" t="str">
        <f>IF(M103="","",(M103*H103)+N103)</f>
        <v/>
      </c>
      <c r="P103" s="37">
        <f>IF(FACTURATION!$M$3=0,"",M103/L103)</f>
        <v>0</v>
      </c>
      <c r="Q103" s="36"/>
    </row>
    <row r="104" spans="1:17" x14ac:dyDescent="0.2">
      <c r="A104" s="54" t="s">
        <v>13</v>
      </c>
      <c r="B104" s="22" t="s">
        <v>29</v>
      </c>
      <c r="C104" s="22" t="s">
        <v>15</v>
      </c>
      <c r="D104" s="21" t="s">
        <v>21</v>
      </c>
      <c r="E104" s="29" t="s">
        <v>61</v>
      </c>
      <c r="F104" s="29" t="s">
        <v>17</v>
      </c>
      <c r="G104" s="29" t="s">
        <v>18</v>
      </c>
      <c r="H104" s="30">
        <v>10</v>
      </c>
      <c r="I104" s="31">
        <v>42632</v>
      </c>
      <c r="J104" s="23">
        <v>43404</v>
      </c>
      <c r="K104" s="32">
        <v>43160</v>
      </c>
      <c r="L104" s="33">
        <f>NETWORKDAYS(K104,EOMONTH(K104,0),'SUIVI '!$Q$6:$Q$24)</f>
        <v>22</v>
      </c>
      <c r="M104" s="34"/>
      <c r="N104" s="35"/>
      <c r="O104" s="36" t="str">
        <f>IF(M104="","",(M104*H104)+N104)</f>
        <v/>
      </c>
      <c r="P104" s="37">
        <f>IF(FACTURATION!$M$3=0,"",M104/L104)</f>
        <v>0</v>
      </c>
      <c r="Q104" s="36"/>
    </row>
    <row r="105" spans="1:17" x14ac:dyDescent="0.2">
      <c r="A105" s="54" t="s">
        <v>13</v>
      </c>
      <c r="B105" s="22" t="s">
        <v>29</v>
      </c>
      <c r="C105" s="22" t="s">
        <v>15</v>
      </c>
      <c r="D105" s="21" t="s">
        <v>21</v>
      </c>
      <c r="E105" s="29" t="s">
        <v>61</v>
      </c>
      <c r="F105" s="29" t="s">
        <v>17</v>
      </c>
      <c r="G105" s="29" t="s">
        <v>18</v>
      </c>
      <c r="H105" s="30">
        <v>10</v>
      </c>
      <c r="I105" s="31">
        <v>42632</v>
      </c>
      <c r="J105" s="23">
        <v>43404</v>
      </c>
      <c r="K105" s="32">
        <v>43191</v>
      </c>
      <c r="L105" s="33">
        <f>NETWORKDAYS(K105,EOMONTH(K105,0),'SUIVI '!$Q$6:$Q$24)</f>
        <v>20</v>
      </c>
      <c r="M105" s="34"/>
      <c r="N105" s="35"/>
      <c r="O105" s="36" t="str">
        <f>IF(M105="","",(M105*H105)+N105)</f>
        <v/>
      </c>
      <c r="P105" s="37">
        <f>IF(FACTURATION!$M$3=0,"",M105/L105)</f>
        <v>0</v>
      </c>
      <c r="Q105" s="36"/>
    </row>
    <row r="106" spans="1:17" x14ac:dyDescent="0.2">
      <c r="A106" s="54" t="s">
        <v>13</v>
      </c>
      <c r="B106" s="22" t="s">
        <v>29</v>
      </c>
      <c r="C106" s="22" t="s">
        <v>15</v>
      </c>
      <c r="D106" s="21" t="s">
        <v>21</v>
      </c>
      <c r="E106" s="29" t="s">
        <v>61</v>
      </c>
      <c r="F106" s="29" t="s">
        <v>17</v>
      </c>
      <c r="G106" s="29" t="s">
        <v>18</v>
      </c>
      <c r="H106" s="30">
        <v>10</v>
      </c>
      <c r="I106" s="31">
        <v>42632</v>
      </c>
      <c r="J106" s="23">
        <v>43404</v>
      </c>
      <c r="K106" s="32">
        <v>43221</v>
      </c>
      <c r="L106" s="33">
        <f>NETWORKDAYS(K106,EOMONTH(K106,0),'SUIVI '!$Q$6:$Q$24)</f>
        <v>19</v>
      </c>
      <c r="M106" s="34"/>
      <c r="N106" s="35"/>
      <c r="O106" s="36" t="str">
        <f>IF(M106="","",(M106*H106)+N106)</f>
        <v/>
      </c>
      <c r="P106" s="37">
        <f>IF(FACTURATION!$M$3=0,"",M106/L106)</f>
        <v>0</v>
      </c>
      <c r="Q106" s="36"/>
    </row>
    <row r="107" spans="1:17" x14ac:dyDescent="0.2">
      <c r="A107" s="54" t="s">
        <v>13</v>
      </c>
      <c r="B107" s="22" t="s">
        <v>29</v>
      </c>
      <c r="C107" s="22" t="s">
        <v>15</v>
      </c>
      <c r="D107" s="21" t="s">
        <v>21</v>
      </c>
      <c r="E107" s="29" t="s">
        <v>61</v>
      </c>
      <c r="F107" s="29" t="s">
        <v>17</v>
      </c>
      <c r="G107" s="29" t="s">
        <v>18</v>
      </c>
      <c r="H107" s="30">
        <v>10</v>
      </c>
      <c r="I107" s="31">
        <v>42632</v>
      </c>
      <c r="J107" s="23">
        <v>43404</v>
      </c>
      <c r="K107" s="32">
        <v>43252</v>
      </c>
      <c r="L107" s="33">
        <f>NETWORKDAYS(K107,EOMONTH(K107,0),'SUIVI '!$Q$6:$Q$24)</f>
        <v>21</v>
      </c>
      <c r="M107" s="34"/>
      <c r="N107" s="35"/>
      <c r="O107" s="36" t="str">
        <f>IF(M107="","",(M107*H107)+N107)</f>
        <v/>
      </c>
      <c r="P107" s="37">
        <f>IF(FACTURATION!$M$3=0,"",M107/L107)</f>
        <v>0</v>
      </c>
      <c r="Q107" s="36"/>
    </row>
    <row r="108" spans="1:17" x14ac:dyDescent="0.2">
      <c r="A108" s="54" t="s">
        <v>13</v>
      </c>
      <c r="B108" s="22" t="s">
        <v>29</v>
      </c>
      <c r="C108" s="22" t="s">
        <v>15</v>
      </c>
      <c r="D108" s="21" t="s">
        <v>21</v>
      </c>
      <c r="E108" s="29" t="s">
        <v>61</v>
      </c>
      <c r="F108" s="29" t="s">
        <v>17</v>
      </c>
      <c r="G108" s="29" t="s">
        <v>18</v>
      </c>
      <c r="H108" s="30">
        <v>10</v>
      </c>
      <c r="I108" s="31">
        <v>42632</v>
      </c>
      <c r="J108" s="23">
        <v>43404</v>
      </c>
      <c r="K108" s="32">
        <v>43282</v>
      </c>
      <c r="L108" s="33">
        <f>NETWORKDAYS(K108,EOMONTH(K108,0),'SUIVI '!$Q$6:$Q$24)</f>
        <v>22</v>
      </c>
      <c r="M108" s="34"/>
      <c r="N108" s="35"/>
      <c r="O108" s="36" t="str">
        <f>IF(M108="","",(M108*H108)+N108)</f>
        <v/>
      </c>
      <c r="P108" s="37">
        <f>IF(FACTURATION!$M$3=0,"",M108/L108)</f>
        <v>0</v>
      </c>
      <c r="Q108" s="36"/>
    </row>
    <row r="109" spans="1:17" x14ac:dyDescent="0.2">
      <c r="A109" s="54" t="s">
        <v>13</v>
      </c>
      <c r="B109" s="22" t="s">
        <v>29</v>
      </c>
      <c r="C109" s="22" t="s">
        <v>15</v>
      </c>
      <c r="D109" s="21" t="s">
        <v>21</v>
      </c>
      <c r="E109" s="29" t="s">
        <v>61</v>
      </c>
      <c r="F109" s="29" t="s">
        <v>17</v>
      </c>
      <c r="G109" s="29" t="s">
        <v>18</v>
      </c>
      <c r="H109" s="30">
        <v>10</v>
      </c>
      <c r="I109" s="31">
        <v>42632</v>
      </c>
      <c r="J109" s="23">
        <v>43404</v>
      </c>
      <c r="K109" s="32">
        <v>43313</v>
      </c>
      <c r="L109" s="33">
        <f>NETWORKDAYS(K109,EOMONTH(K109,0),'SUIVI '!$Q$6:$Q$24)</f>
        <v>22</v>
      </c>
      <c r="M109" s="34"/>
      <c r="N109" s="35"/>
      <c r="O109" s="36" t="str">
        <f>IF(M109="","",(M109*H109)+N109)</f>
        <v/>
      </c>
      <c r="P109" s="37">
        <f>IF(FACTURATION!$M$3=0,"",M109/L109)</f>
        <v>0</v>
      </c>
      <c r="Q109" s="36"/>
    </row>
    <row r="110" spans="1:17" x14ac:dyDescent="0.2">
      <c r="A110" s="54" t="s">
        <v>13</v>
      </c>
      <c r="B110" s="22" t="s">
        <v>29</v>
      </c>
      <c r="C110" s="22" t="s">
        <v>15</v>
      </c>
      <c r="D110" s="21" t="s">
        <v>21</v>
      </c>
      <c r="E110" s="29" t="s">
        <v>61</v>
      </c>
      <c r="F110" s="29" t="s">
        <v>17</v>
      </c>
      <c r="G110" s="29" t="s">
        <v>18</v>
      </c>
      <c r="H110" s="30">
        <v>10</v>
      </c>
      <c r="I110" s="31">
        <v>42632</v>
      </c>
      <c r="J110" s="23">
        <v>43404</v>
      </c>
      <c r="K110" s="32">
        <v>43344</v>
      </c>
      <c r="L110" s="33">
        <f>NETWORKDAYS(K110,EOMONTH(K110,0),'SUIVI '!$Q$6:$Q$24)</f>
        <v>20</v>
      </c>
      <c r="M110" s="34"/>
      <c r="N110" s="35"/>
      <c r="O110" s="36" t="str">
        <f>IF(M110="","",(M110*H110)+N110)</f>
        <v/>
      </c>
      <c r="P110" s="37">
        <f>IF(FACTURATION!$M$3=0,"",M110/L110)</f>
        <v>0</v>
      </c>
      <c r="Q110" s="36"/>
    </row>
    <row r="111" spans="1:17" x14ac:dyDescent="0.2">
      <c r="A111" s="54" t="s">
        <v>13</v>
      </c>
      <c r="B111" s="22" t="s">
        <v>29</v>
      </c>
      <c r="C111" s="22" t="s">
        <v>15</v>
      </c>
      <c r="D111" s="21" t="s">
        <v>21</v>
      </c>
      <c r="E111" s="29" t="s">
        <v>61</v>
      </c>
      <c r="F111" s="29" t="s">
        <v>17</v>
      </c>
      <c r="G111" s="29" t="s">
        <v>18</v>
      </c>
      <c r="H111" s="30">
        <v>10</v>
      </c>
      <c r="I111" s="31">
        <v>42632</v>
      </c>
      <c r="J111" s="23">
        <v>43404</v>
      </c>
      <c r="K111" s="32">
        <v>43374</v>
      </c>
      <c r="L111" s="33">
        <f>NETWORKDAYS(K111,EOMONTH(K111,0),'SUIVI '!$Q$6:$Q$24)</f>
        <v>23</v>
      </c>
      <c r="M111" s="34"/>
      <c r="N111" s="35"/>
      <c r="O111" s="36" t="str">
        <f>IF(M111="","",(M111*H111)+N111)</f>
        <v/>
      </c>
      <c r="P111" s="37">
        <f>IF(FACTURATION!$M$3=0,"",M111/L111)</f>
        <v>0</v>
      </c>
      <c r="Q111" s="36"/>
    </row>
    <row r="112" spans="1:17" x14ac:dyDescent="0.2">
      <c r="A112" s="54" t="s">
        <v>13</v>
      </c>
      <c r="B112" s="22" t="s">
        <v>30</v>
      </c>
      <c r="C112" s="22" t="s">
        <v>15</v>
      </c>
      <c r="D112" s="21" t="s">
        <v>21</v>
      </c>
      <c r="E112" s="29" t="s">
        <v>61</v>
      </c>
      <c r="F112" s="29" t="s">
        <v>17</v>
      </c>
      <c r="G112" s="29" t="s">
        <v>18</v>
      </c>
      <c r="H112" s="30">
        <v>10</v>
      </c>
      <c r="I112" s="31">
        <v>42738</v>
      </c>
      <c r="J112" s="23">
        <v>43137</v>
      </c>
      <c r="K112" s="32">
        <v>43101</v>
      </c>
      <c r="L112" s="33">
        <f>NETWORKDAYS(K112,EOMONTH(K112,0),'SUIVI '!$Q$6:$Q$24)</f>
        <v>22</v>
      </c>
      <c r="M112" s="34"/>
      <c r="N112" s="35"/>
      <c r="O112" s="36" t="str">
        <f>IF(M112="","",(M112*H112)+N112)</f>
        <v/>
      </c>
      <c r="P112" s="37">
        <f>IF(FACTURATION!$M$3=0,"",M112/L112)</f>
        <v>0</v>
      </c>
      <c r="Q112" s="36"/>
    </row>
    <row r="113" spans="1:17" x14ac:dyDescent="0.2">
      <c r="A113" s="54" t="s">
        <v>13</v>
      </c>
      <c r="B113" s="22" t="s">
        <v>31</v>
      </c>
      <c r="C113" s="22" t="s">
        <v>15</v>
      </c>
      <c r="D113" s="21" t="s">
        <v>21</v>
      </c>
      <c r="E113" s="29" t="s">
        <v>61</v>
      </c>
      <c r="F113" s="29" t="s">
        <v>17</v>
      </c>
      <c r="G113" s="29" t="s">
        <v>18</v>
      </c>
      <c r="H113" s="30">
        <v>10</v>
      </c>
      <c r="I113" s="31">
        <v>42738</v>
      </c>
      <c r="J113" s="23">
        <v>43231</v>
      </c>
      <c r="K113" s="32">
        <v>43101</v>
      </c>
      <c r="L113" s="33">
        <f>NETWORKDAYS(K113,EOMONTH(K113,0),'SUIVI '!$Q$6:$Q$24)</f>
        <v>22</v>
      </c>
      <c r="M113" s="34"/>
      <c r="N113" s="35"/>
      <c r="O113" s="36" t="str">
        <f>IF(M113="","",(M113*H113)+N113)</f>
        <v/>
      </c>
      <c r="P113" s="37">
        <f>IF(FACTURATION!$M$3=0,"",M113/L113)</f>
        <v>0</v>
      </c>
      <c r="Q113" s="36"/>
    </row>
    <row r="114" spans="1:17" x14ac:dyDescent="0.2">
      <c r="A114" s="54" t="s">
        <v>13</v>
      </c>
      <c r="B114" s="22" t="s">
        <v>31</v>
      </c>
      <c r="C114" s="22" t="s">
        <v>15</v>
      </c>
      <c r="D114" s="21" t="s">
        <v>21</v>
      </c>
      <c r="E114" s="29" t="s">
        <v>61</v>
      </c>
      <c r="F114" s="29" t="s">
        <v>17</v>
      </c>
      <c r="G114" s="29" t="s">
        <v>18</v>
      </c>
      <c r="H114" s="30">
        <v>10</v>
      </c>
      <c r="I114" s="31">
        <v>42738</v>
      </c>
      <c r="J114" s="23">
        <v>43231</v>
      </c>
      <c r="K114" s="32">
        <v>43132</v>
      </c>
      <c r="L114" s="33">
        <f>NETWORKDAYS(K114,EOMONTH(K114,0),'SUIVI '!$Q$6:$Q$24)</f>
        <v>20</v>
      </c>
      <c r="M114" s="34"/>
      <c r="N114" s="35"/>
      <c r="O114" s="36" t="str">
        <f>IF(M114="","",(M114*H114)+N114)</f>
        <v/>
      </c>
      <c r="P114" s="37">
        <f>IF(FACTURATION!$M$3=0,"",M114/L114)</f>
        <v>0</v>
      </c>
      <c r="Q114" s="36"/>
    </row>
    <row r="115" spans="1:17" x14ac:dyDescent="0.2">
      <c r="A115" s="54" t="s">
        <v>13</v>
      </c>
      <c r="B115" s="22" t="s">
        <v>31</v>
      </c>
      <c r="C115" s="22" t="s">
        <v>15</v>
      </c>
      <c r="D115" s="21" t="s">
        <v>21</v>
      </c>
      <c r="E115" s="29" t="s">
        <v>61</v>
      </c>
      <c r="F115" s="29" t="s">
        <v>17</v>
      </c>
      <c r="G115" s="29" t="s">
        <v>18</v>
      </c>
      <c r="H115" s="30">
        <v>10</v>
      </c>
      <c r="I115" s="31">
        <v>42738</v>
      </c>
      <c r="J115" s="23">
        <v>43231</v>
      </c>
      <c r="K115" s="32">
        <v>43160</v>
      </c>
      <c r="L115" s="33">
        <f>NETWORKDAYS(K115,EOMONTH(K115,0),'SUIVI '!$Q$6:$Q$24)</f>
        <v>22</v>
      </c>
      <c r="M115" s="34"/>
      <c r="N115" s="35"/>
      <c r="O115" s="36" t="str">
        <f>IF(M115="","",(M115*H115)+N115)</f>
        <v/>
      </c>
      <c r="P115" s="37">
        <f>IF(FACTURATION!$M$3=0,"",M115/L115)</f>
        <v>0</v>
      </c>
      <c r="Q115" s="36"/>
    </row>
    <row r="116" spans="1:17" x14ac:dyDescent="0.2">
      <c r="A116" s="54" t="s">
        <v>13</v>
      </c>
      <c r="B116" s="22" t="s">
        <v>31</v>
      </c>
      <c r="C116" s="22" t="s">
        <v>15</v>
      </c>
      <c r="D116" s="21" t="s">
        <v>21</v>
      </c>
      <c r="E116" s="29" t="s">
        <v>61</v>
      </c>
      <c r="F116" s="29" t="s">
        <v>17</v>
      </c>
      <c r="G116" s="29" t="s">
        <v>18</v>
      </c>
      <c r="H116" s="30">
        <v>10</v>
      </c>
      <c r="I116" s="31">
        <v>42738</v>
      </c>
      <c r="J116" s="23">
        <v>43231</v>
      </c>
      <c r="K116" s="32">
        <v>43191</v>
      </c>
      <c r="L116" s="33">
        <f>NETWORKDAYS(K116,EOMONTH(K116,0),'SUIVI '!$Q$6:$Q$24)</f>
        <v>20</v>
      </c>
      <c r="M116" s="34"/>
      <c r="N116" s="35"/>
      <c r="O116" s="36" t="str">
        <f>IF(M116="","",(M116*H116)+N116)</f>
        <v/>
      </c>
      <c r="P116" s="37">
        <f>IF(FACTURATION!$M$3=0,"",M116/L116)</f>
        <v>0</v>
      </c>
      <c r="Q116" s="36"/>
    </row>
    <row r="117" spans="1:17" x14ac:dyDescent="0.2">
      <c r="A117" s="54" t="s">
        <v>19</v>
      </c>
      <c r="B117" s="22" t="s">
        <v>32</v>
      </c>
      <c r="C117" s="22" t="s">
        <v>15</v>
      </c>
      <c r="D117" s="21" t="s">
        <v>21</v>
      </c>
      <c r="E117" s="29" t="s">
        <v>61</v>
      </c>
      <c r="F117" s="29" t="s">
        <v>17</v>
      </c>
      <c r="G117" s="29" t="s">
        <v>18</v>
      </c>
      <c r="H117" s="30">
        <v>10</v>
      </c>
      <c r="I117" s="31">
        <v>42800</v>
      </c>
      <c r="J117" s="23">
        <v>43404</v>
      </c>
      <c r="K117" s="32">
        <v>43101</v>
      </c>
      <c r="L117" s="33">
        <f>NETWORKDAYS(K117,EOMONTH(K117,0),'SUIVI '!$Q$6:$Q$24)</f>
        <v>22</v>
      </c>
      <c r="M117" s="34"/>
      <c r="N117" s="35"/>
      <c r="O117" s="36" t="str">
        <f>IF(M117="","",(M117*H117)+N117)</f>
        <v/>
      </c>
      <c r="P117" s="37">
        <f>IF(FACTURATION!$M$3=0,"",M117/L117)</f>
        <v>0</v>
      </c>
      <c r="Q117" s="36"/>
    </row>
    <row r="118" spans="1:17" x14ac:dyDescent="0.2">
      <c r="A118" s="54" t="s">
        <v>19</v>
      </c>
      <c r="B118" s="22" t="s">
        <v>32</v>
      </c>
      <c r="C118" s="22" t="s">
        <v>15</v>
      </c>
      <c r="D118" s="21" t="s">
        <v>21</v>
      </c>
      <c r="E118" s="29" t="s">
        <v>61</v>
      </c>
      <c r="F118" s="29" t="s">
        <v>17</v>
      </c>
      <c r="G118" s="29" t="s">
        <v>18</v>
      </c>
      <c r="H118" s="30">
        <v>10</v>
      </c>
      <c r="I118" s="31">
        <v>42800</v>
      </c>
      <c r="J118" s="23">
        <v>43404</v>
      </c>
      <c r="K118" s="32">
        <v>43132</v>
      </c>
      <c r="L118" s="33">
        <f>NETWORKDAYS(K118,EOMONTH(K118,0),'SUIVI '!$Q$6:$Q$24)</f>
        <v>20</v>
      </c>
      <c r="M118" s="34"/>
      <c r="N118" s="35"/>
      <c r="O118" s="36" t="str">
        <f>IF(M118="","",(M118*H118)+N118)</f>
        <v/>
      </c>
      <c r="P118" s="37">
        <f>IF(FACTURATION!$M$3=0,"",M118/L118)</f>
        <v>0</v>
      </c>
      <c r="Q118" s="36"/>
    </row>
    <row r="119" spans="1:17" x14ac:dyDescent="0.2">
      <c r="A119" s="54" t="s">
        <v>19</v>
      </c>
      <c r="B119" s="22" t="s">
        <v>32</v>
      </c>
      <c r="C119" s="22" t="s">
        <v>15</v>
      </c>
      <c r="D119" s="21" t="s">
        <v>21</v>
      </c>
      <c r="E119" s="29" t="s">
        <v>61</v>
      </c>
      <c r="F119" s="29" t="s">
        <v>17</v>
      </c>
      <c r="G119" s="29" t="s">
        <v>18</v>
      </c>
      <c r="H119" s="30">
        <v>10</v>
      </c>
      <c r="I119" s="31">
        <v>42800</v>
      </c>
      <c r="J119" s="23">
        <v>43404</v>
      </c>
      <c r="K119" s="32">
        <v>43160</v>
      </c>
      <c r="L119" s="33">
        <f>NETWORKDAYS(K119,EOMONTH(K119,0),'SUIVI '!$Q$6:$Q$24)</f>
        <v>22</v>
      </c>
      <c r="M119" s="34"/>
      <c r="N119" s="35"/>
      <c r="O119" s="36" t="str">
        <f>IF(M119="","",(M119*H119)+N119)</f>
        <v/>
      </c>
      <c r="P119" s="37">
        <f>IF(FACTURATION!$M$3=0,"",M119/L119)</f>
        <v>0</v>
      </c>
      <c r="Q119" s="36"/>
    </row>
    <row r="120" spans="1:17" x14ac:dyDescent="0.2">
      <c r="A120" s="54" t="s">
        <v>19</v>
      </c>
      <c r="B120" s="22" t="s">
        <v>32</v>
      </c>
      <c r="C120" s="22" t="s">
        <v>15</v>
      </c>
      <c r="D120" s="21" t="s">
        <v>21</v>
      </c>
      <c r="E120" s="29" t="s">
        <v>61</v>
      </c>
      <c r="F120" s="29" t="s">
        <v>17</v>
      </c>
      <c r="G120" s="29" t="s">
        <v>18</v>
      </c>
      <c r="H120" s="30">
        <v>10</v>
      </c>
      <c r="I120" s="31">
        <v>42800</v>
      </c>
      <c r="J120" s="23">
        <v>43404</v>
      </c>
      <c r="K120" s="32">
        <v>43191</v>
      </c>
      <c r="L120" s="33">
        <f>NETWORKDAYS(K120,EOMONTH(K120,0),'SUIVI '!$Q$6:$Q$24)</f>
        <v>20</v>
      </c>
      <c r="M120" s="34"/>
      <c r="N120" s="35"/>
      <c r="O120" s="36" t="str">
        <f>IF(M120="","",(M120*H120)+N120)</f>
        <v/>
      </c>
      <c r="P120" s="37">
        <f>IF(FACTURATION!$M$3=0,"",M120/L120)</f>
        <v>0</v>
      </c>
      <c r="Q120" s="36"/>
    </row>
    <row r="121" spans="1:17" x14ac:dyDescent="0.2">
      <c r="A121" s="54" t="s">
        <v>19</v>
      </c>
      <c r="B121" s="22" t="s">
        <v>32</v>
      </c>
      <c r="C121" s="22" t="s">
        <v>15</v>
      </c>
      <c r="D121" s="21" t="s">
        <v>21</v>
      </c>
      <c r="E121" s="29" t="s">
        <v>61</v>
      </c>
      <c r="F121" s="29" t="s">
        <v>17</v>
      </c>
      <c r="G121" s="29" t="s">
        <v>18</v>
      </c>
      <c r="H121" s="30">
        <v>10</v>
      </c>
      <c r="I121" s="31">
        <v>42800</v>
      </c>
      <c r="J121" s="23">
        <v>43404</v>
      </c>
      <c r="K121" s="32">
        <v>43221</v>
      </c>
      <c r="L121" s="33">
        <f>NETWORKDAYS(K121,EOMONTH(K121,0),'SUIVI '!$Q$6:$Q$24)</f>
        <v>19</v>
      </c>
      <c r="M121" s="34"/>
      <c r="N121" s="35"/>
      <c r="O121" s="36" t="str">
        <f>IF(M121="","",(M121*H121)+N121)</f>
        <v/>
      </c>
      <c r="P121" s="37">
        <f>IF(FACTURATION!$M$3=0,"",M121/L121)</f>
        <v>0</v>
      </c>
      <c r="Q121" s="36"/>
    </row>
    <row r="122" spans="1:17" x14ac:dyDescent="0.2">
      <c r="A122" s="54" t="s">
        <v>19</v>
      </c>
      <c r="B122" s="22" t="s">
        <v>32</v>
      </c>
      <c r="C122" s="22" t="s">
        <v>15</v>
      </c>
      <c r="D122" s="21" t="s">
        <v>21</v>
      </c>
      <c r="E122" s="29" t="s">
        <v>61</v>
      </c>
      <c r="F122" s="29" t="s">
        <v>17</v>
      </c>
      <c r="G122" s="29" t="s">
        <v>18</v>
      </c>
      <c r="H122" s="30">
        <v>10</v>
      </c>
      <c r="I122" s="31">
        <v>42800</v>
      </c>
      <c r="J122" s="23">
        <v>43404</v>
      </c>
      <c r="K122" s="32">
        <v>43252</v>
      </c>
      <c r="L122" s="33">
        <f>NETWORKDAYS(K122,EOMONTH(K122,0),'SUIVI '!$Q$6:$Q$24)</f>
        <v>21</v>
      </c>
      <c r="M122" s="34"/>
      <c r="N122" s="35"/>
      <c r="O122" s="36" t="str">
        <f>IF(M122="","",(M122*H122)+N122)</f>
        <v/>
      </c>
      <c r="P122" s="37">
        <f>IF(FACTURATION!$M$3=0,"",M122/L122)</f>
        <v>0</v>
      </c>
      <c r="Q122" s="36"/>
    </row>
    <row r="123" spans="1:17" x14ac:dyDescent="0.2">
      <c r="A123" s="54" t="s">
        <v>19</v>
      </c>
      <c r="B123" s="22" t="s">
        <v>32</v>
      </c>
      <c r="C123" s="22" t="s">
        <v>15</v>
      </c>
      <c r="D123" s="21" t="s">
        <v>21</v>
      </c>
      <c r="E123" s="29" t="s">
        <v>61</v>
      </c>
      <c r="F123" s="29" t="s">
        <v>17</v>
      </c>
      <c r="G123" s="29" t="s">
        <v>18</v>
      </c>
      <c r="H123" s="30">
        <v>10</v>
      </c>
      <c r="I123" s="31">
        <v>42800</v>
      </c>
      <c r="J123" s="23">
        <v>43404</v>
      </c>
      <c r="K123" s="32">
        <v>43282</v>
      </c>
      <c r="L123" s="33">
        <f>NETWORKDAYS(K123,EOMONTH(K123,0),'SUIVI '!$Q$6:$Q$24)</f>
        <v>22</v>
      </c>
      <c r="M123" s="34"/>
      <c r="N123" s="35"/>
      <c r="O123" s="36" t="str">
        <f>IF(M123="","",(M123*H123)+N123)</f>
        <v/>
      </c>
      <c r="P123" s="37">
        <f>IF(FACTURATION!$M$3=0,"",M123/L123)</f>
        <v>0</v>
      </c>
      <c r="Q123" s="36"/>
    </row>
    <row r="124" spans="1:17" x14ac:dyDescent="0.2">
      <c r="A124" s="54" t="s">
        <v>19</v>
      </c>
      <c r="B124" s="22" t="s">
        <v>32</v>
      </c>
      <c r="C124" s="22" t="s">
        <v>15</v>
      </c>
      <c r="D124" s="21" t="s">
        <v>21</v>
      </c>
      <c r="E124" s="29" t="s">
        <v>61</v>
      </c>
      <c r="F124" s="29" t="s">
        <v>17</v>
      </c>
      <c r="G124" s="29" t="s">
        <v>18</v>
      </c>
      <c r="H124" s="30">
        <v>10</v>
      </c>
      <c r="I124" s="31">
        <v>42800</v>
      </c>
      <c r="J124" s="23">
        <v>43404</v>
      </c>
      <c r="K124" s="32">
        <v>43313</v>
      </c>
      <c r="L124" s="33">
        <f>NETWORKDAYS(K124,EOMONTH(K124,0),'SUIVI '!$Q$6:$Q$24)</f>
        <v>22</v>
      </c>
      <c r="M124" s="34"/>
      <c r="N124" s="35"/>
      <c r="O124" s="36" t="str">
        <f>IF(M124="","",(M124*H124)+N124)</f>
        <v/>
      </c>
      <c r="P124" s="37">
        <f>IF(FACTURATION!$M$3=0,"",M124/L124)</f>
        <v>0</v>
      </c>
      <c r="Q124" s="36"/>
    </row>
    <row r="125" spans="1:17" x14ac:dyDescent="0.2">
      <c r="A125" s="54" t="s">
        <v>19</v>
      </c>
      <c r="B125" s="22" t="s">
        <v>32</v>
      </c>
      <c r="C125" s="22" t="s">
        <v>15</v>
      </c>
      <c r="D125" s="21" t="s">
        <v>21</v>
      </c>
      <c r="E125" s="29" t="s">
        <v>61</v>
      </c>
      <c r="F125" s="29" t="s">
        <v>17</v>
      </c>
      <c r="G125" s="29" t="s">
        <v>18</v>
      </c>
      <c r="H125" s="30">
        <v>10</v>
      </c>
      <c r="I125" s="31">
        <v>42800</v>
      </c>
      <c r="J125" s="23">
        <v>43404</v>
      </c>
      <c r="K125" s="32">
        <v>43344</v>
      </c>
      <c r="L125" s="33">
        <f>NETWORKDAYS(K125,EOMONTH(K125,0),'SUIVI '!$Q$6:$Q$24)</f>
        <v>20</v>
      </c>
      <c r="M125" s="34"/>
      <c r="N125" s="35"/>
      <c r="O125" s="36" t="str">
        <f>IF(M125="","",(M125*H125)+N125)</f>
        <v/>
      </c>
      <c r="P125" s="37">
        <f>IF(FACTURATION!$M$3=0,"",M125/L125)</f>
        <v>0</v>
      </c>
      <c r="Q125" s="36"/>
    </row>
    <row r="126" spans="1:17" x14ac:dyDescent="0.2">
      <c r="A126" s="54" t="s">
        <v>19</v>
      </c>
      <c r="B126" s="22" t="s">
        <v>32</v>
      </c>
      <c r="C126" s="22" t="s">
        <v>15</v>
      </c>
      <c r="D126" s="21" t="s">
        <v>21</v>
      </c>
      <c r="E126" s="29" t="s">
        <v>61</v>
      </c>
      <c r="F126" s="29" t="s">
        <v>17</v>
      </c>
      <c r="G126" s="29" t="s">
        <v>18</v>
      </c>
      <c r="H126" s="30">
        <v>10</v>
      </c>
      <c r="I126" s="31">
        <v>42800</v>
      </c>
      <c r="J126" s="23">
        <v>43404</v>
      </c>
      <c r="K126" s="32">
        <v>43374</v>
      </c>
      <c r="L126" s="33">
        <f>NETWORKDAYS(K126,EOMONTH(K126,0),'SUIVI '!$Q$6:$Q$24)</f>
        <v>23</v>
      </c>
      <c r="M126" s="34"/>
      <c r="N126" s="35"/>
      <c r="O126" s="36" t="str">
        <f>IF(M126="","",(M126*H126)+N126)</f>
        <v/>
      </c>
      <c r="P126" s="37">
        <f>IF(FACTURATION!$M$3=0,"",M126/L126)</f>
        <v>0</v>
      </c>
      <c r="Q126" s="36"/>
    </row>
    <row r="127" spans="1:17" x14ac:dyDescent="0.2">
      <c r="A127" s="54" t="s">
        <v>19</v>
      </c>
      <c r="B127" s="22" t="s">
        <v>33</v>
      </c>
      <c r="C127" s="22" t="s">
        <v>15</v>
      </c>
      <c r="D127" s="21" t="s">
        <v>34</v>
      </c>
      <c r="E127" s="29" t="s">
        <v>61</v>
      </c>
      <c r="F127" s="29" t="s">
        <v>35</v>
      </c>
      <c r="G127" s="29" t="s">
        <v>18</v>
      </c>
      <c r="H127" s="30">
        <v>10</v>
      </c>
      <c r="I127" s="31">
        <v>42828</v>
      </c>
      <c r="J127" s="23">
        <v>43465</v>
      </c>
      <c r="K127" s="32">
        <v>43101</v>
      </c>
      <c r="L127" s="33">
        <f>NETWORKDAYS(K127,EOMONTH(K127,0),'SUIVI '!$Q$6:$Q$24)</f>
        <v>22</v>
      </c>
      <c r="M127" s="34"/>
      <c r="N127" s="35"/>
      <c r="O127" s="36" t="str">
        <f>IF(M127="","",(M127*H127)+N127)</f>
        <v/>
      </c>
      <c r="P127" s="37">
        <f>IF(FACTURATION!$M$3=0,"",M127/L127)</f>
        <v>0</v>
      </c>
      <c r="Q127" s="36"/>
    </row>
    <row r="128" spans="1:17" x14ac:dyDescent="0.2">
      <c r="A128" s="54" t="s">
        <v>19</v>
      </c>
      <c r="B128" s="22" t="s">
        <v>33</v>
      </c>
      <c r="C128" s="22" t="s">
        <v>15</v>
      </c>
      <c r="D128" s="21" t="s">
        <v>34</v>
      </c>
      <c r="E128" s="29" t="s">
        <v>61</v>
      </c>
      <c r="F128" s="29" t="s">
        <v>35</v>
      </c>
      <c r="G128" s="29" t="s">
        <v>18</v>
      </c>
      <c r="H128" s="30">
        <v>10</v>
      </c>
      <c r="I128" s="31">
        <v>42828</v>
      </c>
      <c r="J128" s="23">
        <v>43465</v>
      </c>
      <c r="K128" s="32">
        <v>43132</v>
      </c>
      <c r="L128" s="33">
        <f>NETWORKDAYS(K128,EOMONTH(K128,0),'SUIVI '!$Q$6:$Q$24)</f>
        <v>20</v>
      </c>
      <c r="M128" s="34"/>
      <c r="N128" s="35"/>
      <c r="O128" s="36" t="str">
        <f>IF(M128="","",(M128*H128)+N128)</f>
        <v/>
      </c>
      <c r="P128" s="37">
        <f>IF(FACTURATION!$M$3=0,"",M128/L128)</f>
        <v>0</v>
      </c>
      <c r="Q128" s="36"/>
    </row>
    <row r="129" spans="1:17" x14ac:dyDescent="0.2">
      <c r="A129" s="54" t="s">
        <v>19</v>
      </c>
      <c r="B129" s="22" t="s">
        <v>33</v>
      </c>
      <c r="C129" s="22" t="s">
        <v>15</v>
      </c>
      <c r="D129" s="21" t="s">
        <v>34</v>
      </c>
      <c r="E129" s="29" t="s">
        <v>61</v>
      </c>
      <c r="F129" s="29" t="s">
        <v>35</v>
      </c>
      <c r="G129" s="29" t="s">
        <v>18</v>
      </c>
      <c r="H129" s="30">
        <v>10</v>
      </c>
      <c r="I129" s="31">
        <v>42828</v>
      </c>
      <c r="J129" s="23">
        <v>43465</v>
      </c>
      <c r="K129" s="32">
        <v>43160</v>
      </c>
      <c r="L129" s="33">
        <f>NETWORKDAYS(K129,EOMONTH(K129,0),'SUIVI '!$Q$6:$Q$24)</f>
        <v>22</v>
      </c>
      <c r="M129" s="34"/>
      <c r="N129" s="35"/>
      <c r="O129" s="36" t="str">
        <f>IF(M129="","",(M129*H129)+N129)</f>
        <v/>
      </c>
      <c r="P129" s="37">
        <f>IF(FACTURATION!$M$3=0,"",M129/L129)</f>
        <v>0</v>
      </c>
      <c r="Q129" s="36"/>
    </row>
    <row r="130" spans="1:17" x14ac:dyDescent="0.2">
      <c r="A130" s="54" t="s">
        <v>19</v>
      </c>
      <c r="B130" s="22" t="s">
        <v>33</v>
      </c>
      <c r="C130" s="22" t="s">
        <v>15</v>
      </c>
      <c r="D130" s="21" t="s">
        <v>34</v>
      </c>
      <c r="E130" s="29" t="s">
        <v>61</v>
      </c>
      <c r="F130" s="29" t="s">
        <v>35</v>
      </c>
      <c r="G130" s="29" t="s">
        <v>18</v>
      </c>
      <c r="H130" s="30">
        <v>10</v>
      </c>
      <c r="I130" s="31">
        <v>42828</v>
      </c>
      <c r="J130" s="23">
        <v>43465</v>
      </c>
      <c r="K130" s="32">
        <v>43191</v>
      </c>
      <c r="L130" s="33">
        <f>NETWORKDAYS(K130,EOMONTH(K130,0),'SUIVI '!$Q$6:$Q$24)</f>
        <v>20</v>
      </c>
      <c r="M130" s="34"/>
      <c r="N130" s="35"/>
      <c r="O130" s="36" t="str">
        <f>IF(M130="","",(M130*H130)+N130)</f>
        <v/>
      </c>
      <c r="P130" s="37">
        <f>IF(FACTURATION!$M$3=0,"",M130/L130)</f>
        <v>0</v>
      </c>
      <c r="Q130" s="36"/>
    </row>
    <row r="131" spans="1:17" x14ac:dyDescent="0.2">
      <c r="A131" s="54" t="s">
        <v>19</v>
      </c>
      <c r="B131" s="22" t="s">
        <v>33</v>
      </c>
      <c r="C131" s="22" t="s">
        <v>15</v>
      </c>
      <c r="D131" s="21" t="s">
        <v>34</v>
      </c>
      <c r="E131" s="29" t="s">
        <v>61</v>
      </c>
      <c r="F131" s="29" t="s">
        <v>35</v>
      </c>
      <c r="G131" s="29" t="s">
        <v>18</v>
      </c>
      <c r="H131" s="30">
        <v>10</v>
      </c>
      <c r="I131" s="31">
        <v>42828</v>
      </c>
      <c r="J131" s="23">
        <v>43465</v>
      </c>
      <c r="K131" s="32">
        <v>43221</v>
      </c>
      <c r="L131" s="33">
        <f>NETWORKDAYS(K131,EOMONTH(K131,0),'SUIVI '!$Q$6:$Q$24)</f>
        <v>19</v>
      </c>
      <c r="M131" s="34"/>
      <c r="N131" s="35"/>
      <c r="O131" s="36" t="str">
        <f>IF(M131="","",(M131*H131)+N131)</f>
        <v/>
      </c>
      <c r="P131" s="37">
        <f>IF(FACTURATION!$M$3=0,"",M131/L131)</f>
        <v>0</v>
      </c>
      <c r="Q131" s="36"/>
    </row>
    <row r="132" spans="1:17" x14ac:dyDescent="0.2">
      <c r="A132" s="54" t="s">
        <v>19</v>
      </c>
      <c r="B132" s="22" t="s">
        <v>33</v>
      </c>
      <c r="C132" s="22" t="s">
        <v>15</v>
      </c>
      <c r="D132" s="21" t="s">
        <v>34</v>
      </c>
      <c r="E132" s="29" t="s">
        <v>61</v>
      </c>
      <c r="F132" s="29" t="s">
        <v>35</v>
      </c>
      <c r="G132" s="29" t="s">
        <v>18</v>
      </c>
      <c r="H132" s="30">
        <v>10</v>
      </c>
      <c r="I132" s="31">
        <v>42828</v>
      </c>
      <c r="J132" s="23">
        <v>43465</v>
      </c>
      <c r="K132" s="32">
        <v>43252</v>
      </c>
      <c r="L132" s="33">
        <f>NETWORKDAYS(K132,EOMONTH(K132,0),'SUIVI '!$Q$6:$Q$24)</f>
        <v>21</v>
      </c>
      <c r="M132" s="34"/>
      <c r="N132" s="35"/>
      <c r="O132" s="36" t="str">
        <f>IF(M132="","",(M132*H132)+N132)</f>
        <v/>
      </c>
      <c r="P132" s="37">
        <f>IF(FACTURATION!$M$3=0,"",M132/L132)</f>
        <v>0</v>
      </c>
      <c r="Q132" s="36"/>
    </row>
    <row r="133" spans="1:17" x14ac:dyDescent="0.2">
      <c r="A133" s="54" t="s">
        <v>19</v>
      </c>
      <c r="B133" s="22" t="s">
        <v>33</v>
      </c>
      <c r="C133" s="22" t="s">
        <v>15</v>
      </c>
      <c r="D133" s="21" t="s">
        <v>34</v>
      </c>
      <c r="E133" s="29" t="s">
        <v>61</v>
      </c>
      <c r="F133" s="29" t="s">
        <v>35</v>
      </c>
      <c r="G133" s="29" t="s">
        <v>18</v>
      </c>
      <c r="H133" s="30">
        <v>10</v>
      </c>
      <c r="I133" s="31">
        <v>42828</v>
      </c>
      <c r="J133" s="23">
        <v>43465</v>
      </c>
      <c r="K133" s="32">
        <v>43282</v>
      </c>
      <c r="L133" s="33">
        <f>NETWORKDAYS(K133,EOMONTH(K133,0),'SUIVI '!$Q$6:$Q$24)</f>
        <v>22</v>
      </c>
      <c r="M133" s="34"/>
      <c r="N133" s="35"/>
      <c r="O133" s="36" t="str">
        <f>IF(M133="","",(M133*H133)+N133)</f>
        <v/>
      </c>
      <c r="P133" s="37">
        <f>IF(FACTURATION!$M$3=0,"",M133/L133)</f>
        <v>0</v>
      </c>
      <c r="Q133" s="36"/>
    </row>
    <row r="134" spans="1:17" x14ac:dyDescent="0.2">
      <c r="A134" s="54" t="s">
        <v>19</v>
      </c>
      <c r="B134" s="22" t="s">
        <v>33</v>
      </c>
      <c r="C134" s="22" t="s">
        <v>15</v>
      </c>
      <c r="D134" s="21" t="s">
        <v>34</v>
      </c>
      <c r="E134" s="29" t="s">
        <v>61</v>
      </c>
      <c r="F134" s="29" t="s">
        <v>35</v>
      </c>
      <c r="G134" s="29" t="s">
        <v>18</v>
      </c>
      <c r="H134" s="30">
        <v>10</v>
      </c>
      <c r="I134" s="31">
        <v>42828</v>
      </c>
      <c r="J134" s="23">
        <v>43465</v>
      </c>
      <c r="K134" s="32">
        <v>43313</v>
      </c>
      <c r="L134" s="33">
        <f>NETWORKDAYS(K134,EOMONTH(K134,0),'SUIVI '!$Q$6:$Q$24)</f>
        <v>22</v>
      </c>
      <c r="M134" s="34"/>
      <c r="N134" s="35"/>
      <c r="O134" s="36" t="str">
        <f>IF(M134="","",(M134*H134)+N134)</f>
        <v/>
      </c>
      <c r="P134" s="37">
        <f>IF(FACTURATION!$M$3=0,"",M134/L134)</f>
        <v>0</v>
      </c>
      <c r="Q134" s="36"/>
    </row>
    <row r="135" spans="1:17" x14ac:dyDescent="0.2">
      <c r="A135" s="54" t="s">
        <v>19</v>
      </c>
      <c r="B135" s="22" t="s">
        <v>33</v>
      </c>
      <c r="C135" s="22" t="s">
        <v>15</v>
      </c>
      <c r="D135" s="21" t="s">
        <v>34</v>
      </c>
      <c r="E135" s="29" t="s">
        <v>61</v>
      </c>
      <c r="F135" s="29" t="s">
        <v>35</v>
      </c>
      <c r="G135" s="29" t="s">
        <v>18</v>
      </c>
      <c r="H135" s="30">
        <v>10</v>
      </c>
      <c r="I135" s="31">
        <v>42828</v>
      </c>
      <c r="J135" s="23">
        <v>43465</v>
      </c>
      <c r="K135" s="32">
        <v>43344</v>
      </c>
      <c r="L135" s="33">
        <f>NETWORKDAYS(K135,EOMONTH(K135,0),'SUIVI '!$Q$6:$Q$24)</f>
        <v>20</v>
      </c>
      <c r="M135" s="34"/>
      <c r="N135" s="35"/>
      <c r="O135" s="36" t="str">
        <f>IF(M135="","",(M135*H135)+N135)</f>
        <v/>
      </c>
      <c r="P135" s="37">
        <f>IF(FACTURATION!$M$3=0,"",M135/L135)</f>
        <v>0</v>
      </c>
      <c r="Q135" s="36"/>
    </row>
    <row r="136" spans="1:17" x14ac:dyDescent="0.2">
      <c r="A136" s="54" t="s">
        <v>19</v>
      </c>
      <c r="B136" s="22" t="s">
        <v>33</v>
      </c>
      <c r="C136" s="22" t="s">
        <v>15</v>
      </c>
      <c r="D136" s="21" t="s">
        <v>34</v>
      </c>
      <c r="E136" s="29" t="s">
        <v>61</v>
      </c>
      <c r="F136" s="29" t="s">
        <v>35</v>
      </c>
      <c r="G136" s="29" t="s">
        <v>18</v>
      </c>
      <c r="H136" s="30">
        <v>10</v>
      </c>
      <c r="I136" s="31">
        <v>42828</v>
      </c>
      <c r="J136" s="23">
        <v>43465</v>
      </c>
      <c r="K136" s="32">
        <v>43374</v>
      </c>
      <c r="L136" s="33">
        <f>NETWORKDAYS(K136,EOMONTH(K136,0),'SUIVI '!$Q$6:$Q$24)</f>
        <v>23</v>
      </c>
      <c r="M136" s="34"/>
      <c r="N136" s="35"/>
      <c r="O136" s="36" t="str">
        <f>IF(M136="","",(M136*H136)+N136)</f>
        <v/>
      </c>
      <c r="P136" s="37">
        <f>IF(FACTURATION!$M$3=0,"",M136/L136)</f>
        <v>0</v>
      </c>
      <c r="Q136" s="36"/>
    </row>
    <row r="137" spans="1:17" x14ac:dyDescent="0.2">
      <c r="A137" s="54" t="s">
        <v>19</v>
      </c>
      <c r="B137" s="22" t="s">
        <v>33</v>
      </c>
      <c r="C137" s="22" t="s">
        <v>15</v>
      </c>
      <c r="D137" s="21" t="s">
        <v>34</v>
      </c>
      <c r="E137" s="29" t="s">
        <v>61</v>
      </c>
      <c r="F137" s="29" t="s">
        <v>35</v>
      </c>
      <c r="G137" s="29" t="s">
        <v>18</v>
      </c>
      <c r="H137" s="30">
        <v>10</v>
      </c>
      <c r="I137" s="31">
        <v>42828</v>
      </c>
      <c r="J137" s="23">
        <v>43465</v>
      </c>
      <c r="K137" s="32">
        <v>43405</v>
      </c>
      <c r="L137" s="33">
        <f>NETWORKDAYS(K137,EOMONTH(K137,0),'SUIVI '!$Q$6:$Q$24)</f>
        <v>21</v>
      </c>
      <c r="M137" s="34"/>
      <c r="N137" s="35"/>
      <c r="O137" s="36" t="str">
        <f>IF(M137="","",(M137*H137)+N137)</f>
        <v/>
      </c>
      <c r="P137" s="37">
        <f>IF(FACTURATION!$M$3=0,"",M137/L137)</f>
        <v>0</v>
      </c>
      <c r="Q137" s="36"/>
    </row>
    <row r="138" spans="1:17" x14ac:dyDescent="0.2">
      <c r="A138" s="54" t="s">
        <v>19</v>
      </c>
      <c r="B138" s="22" t="s">
        <v>33</v>
      </c>
      <c r="C138" s="22" t="s">
        <v>15</v>
      </c>
      <c r="D138" s="21" t="s">
        <v>34</v>
      </c>
      <c r="E138" s="29" t="s">
        <v>61</v>
      </c>
      <c r="F138" s="29" t="s">
        <v>35</v>
      </c>
      <c r="G138" s="29" t="s">
        <v>18</v>
      </c>
      <c r="H138" s="30">
        <v>10</v>
      </c>
      <c r="I138" s="31">
        <v>42828</v>
      </c>
      <c r="J138" s="23">
        <v>43465</v>
      </c>
      <c r="K138" s="32">
        <v>43435</v>
      </c>
      <c r="L138" s="33">
        <f>NETWORKDAYS(K138,EOMONTH(K138,0),'SUIVI '!$Q$6:$Q$24)</f>
        <v>20</v>
      </c>
      <c r="M138" s="34"/>
      <c r="N138" s="35"/>
      <c r="O138" s="36" t="str">
        <f>IF(M138="","",(M138*H138)+N138)</f>
        <v/>
      </c>
      <c r="P138" s="37">
        <f>IF(FACTURATION!$M$3=0,"",M138/L138)</f>
        <v>0</v>
      </c>
      <c r="Q138" s="36"/>
    </row>
    <row r="139" spans="1:17" x14ac:dyDescent="0.2">
      <c r="A139" s="54" t="s">
        <v>19</v>
      </c>
      <c r="B139" s="22" t="s">
        <v>36</v>
      </c>
      <c r="C139" s="22" t="s">
        <v>15</v>
      </c>
      <c r="D139" s="21" t="s">
        <v>37</v>
      </c>
      <c r="E139" s="29" t="s">
        <v>62</v>
      </c>
      <c r="F139" s="29" t="s">
        <v>35</v>
      </c>
      <c r="G139" s="29" t="s">
        <v>18</v>
      </c>
      <c r="H139" s="30">
        <v>10</v>
      </c>
      <c r="I139" s="31">
        <v>42836</v>
      </c>
      <c r="J139" s="23">
        <v>43371</v>
      </c>
      <c r="K139" s="32">
        <v>43101</v>
      </c>
      <c r="L139" s="33">
        <f>NETWORKDAYS(K139,EOMONTH(K139,0),'SUIVI '!$Q$6:$Q$24)</f>
        <v>22</v>
      </c>
      <c r="M139" s="34"/>
      <c r="N139" s="35"/>
      <c r="O139" s="36" t="str">
        <f>IF(M139="","",(M139*H139)+N139)</f>
        <v/>
      </c>
      <c r="P139" s="37">
        <f>IF(FACTURATION!$M$3=0,"",M139/L139)</f>
        <v>0</v>
      </c>
      <c r="Q139" s="36"/>
    </row>
    <row r="140" spans="1:17" x14ac:dyDescent="0.2">
      <c r="A140" s="54" t="s">
        <v>19</v>
      </c>
      <c r="B140" s="22" t="s">
        <v>36</v>
      </c>
      <c r="C140" s="22" t="s">
        <v>15</v>
      </c>
      <c r="D140" s="21" t="s">
        <v>37</v>
      </c>
      <c r="E140" s="29" t="s">
        <v>62</v>
      </c>
      <c r="F140" s="29" t="s">
        <v>35</v>
      </c>
      <c r="G140" s="29" t="s">
        <v>18</v>
      </c>
      <c r="H140" s="30">
        <v>10</v>
      </c>
      <c r="I140" s="31">
        <v>42836</v>
      </c>
      <c r="J140" s="23">
        <v>43371</v>
      </c>
      <c r="K140" s="32">
        <v>43132</v>
      </c>
      <c r="L140" s="33">
        <f>NETWORKDAYS(K140,EOMONTH(K140,0),'SUIVI '!$Q$6:$Q$24)</f>
        <v>20</v>
      </c>
      <c r="M140" s="34"/>
      <c r="N140" s="35"/>
      <c r="O140" s="36" t="str">
        <f>IF(M140="","",(M140*H140)+N140)</f>
        <v/>
      </c>
      <c r="P140" s="37">
        <f>IF(FACTURATION!$M$3=0,"",M140/L140)</f>
        <v>0</v>
      </c>
      <c r="Q140" s="36"/>
    </row>
    <row r="141" spans="1:17" x14ac:dyDescent="0.2">
      <c r="A141" s="54" t="s">
        <v>19</v>
      </c>
      <c r="B141" s="22" t="s">
        <v>36</v>
      </c>
      <c r="C141" s="22" t="s">
        <v>15</v>
      </c>
      <c r="D141" s="21" t="s">
        <v>37</v>
      </c>
      <c r="E141" s="29" t="s">
        <v>62</v>
      </c>
      <c r="F141" s="29" t="s">
        <v>35</v>
      </c>
      <c r="G141" s="29" t="s">
        <v>18</v>
      </c>
      <c r="H141" s="30">
        <v>10</v>
      </c>
      <c r="I141" s="31">
        <v>42836</v>
      </c>
      <c r="J141" s="23">
        <v>43371</v>
      </c>
      <c r="K141" s="32">
        <v>43160</v>
      </c>
      <c r="L141" s="33">
        <f>NETWORKDAYS(K141,EOMONTH(K141,0),'SUIVI '!$Q$6:$Q$24)</f>
        <v>22</v>
      </c>
      <c r="M141" s="34"/>
      <c r="N141" s="35"/>
      <c r="O141" s="36" t="str">
        <f>IF(M141="","",(M141*H141)+N141)</f>
        <v/>
      </c>
      <c r="P141" s="37">
        <f>IF(FACTURATION!$M$3=0,"",M141/L141)</f>
        <v>0</v>
      </c>
      <c r="Q141" s="36"/>
    </row>
    <row r="142" spans="1:17" x14ac:dyDescent="0.2">
      <c r="A142" s="54" t="s">
        <v>19</v>
      </c>
      <c r="B142" s="22" t="s">
        <v>36</v>
      </c>
      <c r="C142" s="22" t="s">
        <v>15</v>
      </c>
      <c r="D142" s="21" t="s">
        <v>37</v>
      </c>
      <c r="E142" s="29" t="s">
        <v>62</v>
      </c>
      <c r="F142" s="29" t="s">
        <v>35</v>
      </c>
      <c r="G142" s="29" t="s">
        <v>18</v>
      </c>
      <c r="H142" s="30">
        <v>10</v>
      </c>
      <c r="I142" s="31">
        <v>42836</v>
      </c>
      <c r="J142" s="23">
        <v>43371</v>
      </c>
      <c r="K142" s="32">
        <v>43191</v>
      </c>
      <c r="L142" s="33">
        <f>NETWORKDAYS(K142,EOMONTH(K142,0),'SUIVI '!$Q$6:$Q$24)</f>
        <v>20</v>
      </c>
      <c r="M142" s="34"/>
      <c r="N142" s="35"/>
      <c r="O142" s="36" t="str">
        <f>IF(M142="","",(M142*H142)+N142)</f>
        <v/>
      </c>
      <c r="P142" s="37">
        <f>IF(FACTURATION!$M$3=0,"",M142/L142)</f>
        <v>0</v>
      </c>
      <c r="Q142" s="36"/>
    </row>
    <row r="143" spans="1:17" x14ac:dyDescent="0.2">
      <c r="A143" s="54" t="s">
        <v>19</v>
      </c>
      <c r="B143" s="22" t="s">
        <v>36</v>
      </c>
      <c r="C143" s="22" t="s">
        <v>15</v>
      </c>
      <c r="D143" s="21" t="s">
        <v>37</v>
      </c>
      <c r="E143" s="29" t="s">
        <v>62</v>
      </c>
      <c r="F143" s="29" t="s">
        <v>35</v>
      </c>
      <c r="G143" s="29" t="s">
        <v>18</v>
      </c>
      <c r="H143" s="30">
        <v>10</v>
      </c>
      <c r="I143" s="31">
        <v>42836</v>
      </c>
      <c r="J143" s="23">
        <v>43371</v>
      </c>
      <c r="K143" s="32">
        <v>43221</v>
      </c>
      <c r="L143" s="33">
        <f>NETWORKDAYS(K143,EOMONTH(K143,0),'SUIVI '!$Q$6:$Q$24)</f>
        <v>19</v>
      </c>
      <c r="M143" s="34"/>
      <c r="N143" s="35"/>
      <c r="O143" s="36" t="str">
        <f>IF(M143="","",(M143*H143)+N143)</f>
        <v/>
      </c>
      <c r="P143" s="37">
        <f>IF(FACTURATION!$M$3=0,"",M143/L143)</f>
        <v>0</v>
      </c>
      <c r="Q143" s="36"/>
    </row>
    <row r="144" spans="1:17" x14ac:dyDescent="0.2">
      <c r="A144" s="54" t="s">
        <v>19</v>
      </c>
      <c r="B144" s="22" t="s">
        <v>36</v>
      </c>
      <c r="C144" s="22" t="s">
        <v>15</v>
      </c>
      <c r="D144" s="21" t="s">
        <v>37</v>
      </c>
      <c r="E144" s="29" t="s">
        <v>62</v>
      </c>
      <c r="F144" s="29" t="s">
        <v>35</v>
      </c>
      <c r="G144" s="29" t="s">
        <v>18</v>
      </c>
      <c r="H144" s="30">
        <v>10</v>
      </c>
      <c r="I144" s="31">
        <v>42836</v>
      </c>
      <c r="J144" s="23">
        <v>43371</v>
      </c>
      <c r="K144" s="32">
        <v>43252</v>
      </c>
      <c r="L144" s="33">
        <f>NETWORKDAYS(K144,EOMONTH(K144,0),'SUIVI '!$Q$6:$Q$24)</f>
        <v>21</v>
      </c>
      <c r="M144" s="34"/>
      <c r="N144" s="35"/>
      <c r="O144" s="36" t="str">
        <f>IF(M144="","",(M144*H144)+N144)</f>
        <v/>
      </c>
      <c r="P144" s="37">
        <f>IF(FACTURATION!$M$3=0,"",M144/L144)</f>
        <v>0</v>
      </c>
      <c r="Q144" s="36"/>
    </row>
    <row r="145" spans="1:17" x14ac:dyDescent="0.2">
      <c r="A145" s="54" t="s">
        <v>19</v>
      </c>
      <c r="B145" s="22" t="s">
        <v>36</v>
      </c>
      <c r="C145" s="22" t="s">
        <v>15</v>
      </c>
      <c r="D145" s="21" t="s">
        <v>37</v>
      </c>
      <c r="E145" s="29" t="s">
        <v>62</v>
      </c>
      <c r="F145" s="29" t="s">
        <v>35</v>
      </c>
      <c r="G145" s="29" t="s">
        <v>18</v>
      </c>
      <c r="H145" s="30">
        <v>10</v>
      </c>
      <c r="I145" s="31">
        <v>42836</v>
      </c>
      <c r="J145" s="23">
        <v>43371</v>
      </c>
      <c r="K145" s="32">
        <v>43282</v>
      </c>
      <c r="L145" s="33">
        <f>NETWORKDAYS(K145,EOMONTH(K145,0),'SUIVI '!$Q$6:$Q$24)</f>
        <v>22</v>
      </c>
      <c r="M145" s="34"/>
      <c r="N145" s="35"/>
      <c r="O145" s="36" t="str">
        <f>IF(M145="","",(M145*H145)+N145)</f>
        <v/>
      </c>
      <c r="P145" s="37">
        <f>IF(FACTURATION!$M$3=0,"",M145/L145)</f>
        <v>0</v>
      </c>
      <c r="Q145" s="36"/>
    </row>
    <row r="146" spans="1:17" x14ac:dyDescent="0.2">
      <c r="A146" s="54" t="s">
        <v>19</v>
      </c>
      <c r="B146" s="22" t="s">
        <v>36</v>
      </c>
      <c r="C146" s="22" t="s">
        <v>15</v>
      </c>
      <c r="D146" s="21" t="s">
        <v>37</v>
      </c>
      <c r="E146" s="29" t="s">
        <v>62</v>
      </c>
      <c r="F146" s="29" t="s">
        <v>35</v>
      </c>
      <c r="G146" s="29" t="s">
        <v>18</v>
      </c>
      <c r="H146" s="30">
        <v>10</v>
      </c>
      <c r="I146" s="31">
        <v>42836</v>
      </c>
      <c r="J146" s="23">
        <v>43371</v>
      </c>
      <c r="K146" s="32">
        <v>43313</v>
      </c>
      <c r="L146" s="33">
        <f>NETWORKDAYS(K146,EOMONTH(K146,0),'SUIVI '!$Q$6:$Q$24)</f>
        <v>22</v>
      </c>
      <c r="M146" s="34"/>
      <c r="N146" s="35"/>
      <c r="O146" s="36" t="str">
        <f>IF(M146="","",(M146*H146)+N146)</f>
        <v/>
      </c>
      <c r="P146" s="37">
        <f>IF(FACTURATION!$M$3=0,"",M146/L146)</f>
        <v>0</v>
      </c>
      <c r="Q146" s="36"/>
    </row>
    <row r="147" spans="1:17" x14ac:dyDescent="0.2">
      <c r="A147" s="54" t="s">
        <v>40</v>
      </c>
      <c r="B147" s="22" t="s">
        <v>41</v>
      </c>
      <c r="C147" s="22" t="s">
        <v>15</v>
      </c>
      <c r="D147" s="21" t="s">
        <v>42</v>
      </c>
      <c r="E147" s="29" t="s">
        <v>62</v>
      </c>
      <c r="F147" s="29" t="s">
        <v>35</v>
      </c>
      <c r="G147" s="29" t="s">
        <v>18</v>
      </c>
      <c r="H147" s="30">
        <v>10</v>
      </c>
      <c r="I147" s="31">
        <v>42919</v>
      </c>
      <c r="J147" s="23">
        <v>43455</v>
      </c>
      <c r="K147" s="32">
        <v>43101</v>
      </c>
      <c r="L147" s="33">
        <f>NETWORKDAYS(K147,EOMONTH(K147,0),'SUIVI '!$Q$6:$Q$24)</f>
        <v>22</v>
      </c>
      <c r="M147" s="34"/>
      <c r="N147" s="35"/>
      <c r="O147" s="36" t="str">
        <f>IF(M147="","",(M147*H147)+N147)</f>
        <v/>
      </c>
      <c r="P147" s="37">
        <f>IF(FACTURATION!$M$3=0,"",M147/L147)</f>
        <v>0</v>
      </c>
      <c r="Q147" s="36"/>
    </row>
    <row r="148" spans="1:17" x14ac:dyDescent="0.2">
      <c r="A148" s="54" t="s">
        <v>40</v>
      </c>
      <c r="B148" s="22" t="s">
        <v>41</v>
      </c>
      <c r="C148" s="22" t="s">
        <v>15</v>
      </c>
      <c r="D148" s="21" t="s">
        <v>42</v>
      </c>
      <c r="E148" s="29" t="s">
        <v>62</v>
      </c>
      <c r="F148" s="29" t="s">
        <v>35</v>
      </c>
      <c r="G148" s="29" t="s">
        <v>18</v>
      </c>
      <c r="H148" s="30">
        <v>10</v>
      </c>
      <c r="I148" s="31">
        <v>42919</v>
      </c>
      <c r="J148" s="23">
        <v>43455</v>
      </c>
      <c r="K148" s="32">
        <v>43132</v>
      </c>
      <c r="L148" s="33">
        <f>NETWORKDAYS(K148,EOMONTH(K148,0),'SUIVI '!$Q$6:$Q$24)</f>
        <v>20</v>
      </c>
      <c r="M148" s="34"/>
      <c r="N148" s="35"/>
      <c r="O148" s="36" t="str">
        <f>IF(M148="","",(M148*H148)+N148)</f>
        <v/>
      </c>
      <c r="P148" s="37">
        <f>IF(FACTURATION!$M$3=0,"",M148/L148)</f>
        <v>0</v>
      </c>
      <c r="Q148" s="36"/>
    </row>
    <row r="149" spans="1:17" x14ac:dyDescent="0.2">
      <c r="A149" s="54" t="s">
        <v>40</v>
      </c>
      <c r="B149" s="22" t="s">
        <v>41</v>
      </c>
      <c r="C149" s="22" t="s">
        <v>15</v>
      </c>
      <c r="D149" s="21" t="s">
        <v>42</v>
      </c>
      <c r="E149" s="29" t="s">
        <v>62</v>
      </c>
      <c r="F149" s="29" t="s">
        <v>35</v>
      </c>
      <c r="G149" s="29" t="s">
        <v>18</v>
      </c>
      <c r="H149" s="30">
        <v>10</v>
      </c>
      <c r="I149" s="31">
        <v>42919</v>
      </c>
      <c r="J149" s="23">
        <v>43455</v>
      </c>
      <c r="K149" s="32">
        <v>43160</v>
      </c>
      <c r="L149" s="33">
        <f>NETWORKDAYS(K149,EOMONTH(K149,0),'SUIVI '!$Q$6:$Q$24)</f>
        <v>22</v>
      </c>
      <c r="M149" s="34"/>
      <c r="N149" s="35"/>
      <c r="O149" s="36" t="str">
        <f>IF(M149="","",(M149*H149)+N149)</f>
        <v/>
      </c>
      <c r="P149" s="37">
        <f>IF(FACTURATION!$M$3=0,"",M149/L149)</f>
        <v>0</v>
      </c>
      <c r="Q149" s="36"/>
    </row>
    <row r="150" spans="1:17" x14ac:dyDescent="0.2">
      <c r="A150" s="54" t="s">
        <v>40</v>
      </c>
      <c r="B150" s="22" t="s">
        <v>41</v>
      </c>
      <c r="C150" s="22" t="s">
        <v>15</v>
      </c>
      <c r="D150" s="21" t="s">
        <v>42</v>
      </c>
      <c r="E150" s="29" t="s">
        <v>62</v>
      </c>
      <c r="F150" s="29" t="s">
        <v>35</v>
      </c>
      <c r="G150" s="29" t="s">
        <v>18</v>
      </c>
      <c r="H150" s="30">
        <v>10</v>
      </c>
      <c r="I150" s="31">
        <v>42919</v>
      </c>
      <c r="J150" s="23">
        <v>43455</v>
      </c>
      <c r="K150" s="32">
        <v>43191</v>
      </c>
      <c r="L150" s="33">
        <f>NETWORKDAYS(K150,EOMONTH(K150,0),'SUIVI '!$Q$6:$Q$24)</f>
        <v>20</v>
      </c>
      <c r="M150" s="34"/>
      <c r="N150" s="35"/>
      <c r="O150" s="36" t="str">
        <f>IF(M150="","",(M150*H150)+N150)</f>
        <v/>
      </c>
      <c r="P150" s="37">
        <f>IF(FACTURATION!$M$3=0,"",M150/L150)</f>
        <v>0</v>
      </c>
      <c r="Q150" s="36"/>
    </row>
    <row r="151" spans="1:17" x14ac:dyDescent="0.2">
      <c r="A151" s="54" t="s">
        <v>40</v>
      </c>
      <c r="B151" s="22" t="s">
        <v>41</v>
      </c>
      <c r="C151" s="22" t="s">
        <v>15</v>
      </c>
      <c r="D151" s="21" t="s">
        <v>42</v>
      </c>
      <c r="E151" s="29" t="s">
        <v>62</v>
      </c>
      <c r="F151" s="29" t="s">
        <v>35</v>
      </c>
      <c r="G151" s="29" t="s">
        <v>18</v>
      </c>
      <c r="H151" s="30">
        <v>10</v>
      </c>
      <c r="I151" s="31">
        <v>42919</v>
      </c>
      <c r="J151" s="23">
        <v>43455</v>
      </c>
      <c r="K151" s="32">
        <v>43221</v>
      </c>
      <c r="L151" s="33">
        <f>NETWORKDAYS(K151,EOMONTH(K151,0),'SUIVI '!$Q$6:$Q$24)</f>
        <v>19</v>
      </c>
      <c r="M151" s="34"/>
      <c r="N151" s="35"/>
      <c r="O151" s="36" t="str">
        <f>IF(M151="","",(M151*H151)+N151)</f>
        <v/>
      </c>
      <c r="P151" s="37">
        <f>IF(FACTURATION!$M$3=0,"",M151/L151)</f>
        <v>0</v>
      </c>
      <c r="Q151" s="36"/>
    </row>
    <row r="152" spans="1:17" x14ac:dyDescent="0.2">
      <c r="A152" s="54" t="s">
        <v>40</v>
      </c>
      <c r="B152" s="22" t="s">
        <v>41</v>
      </c>
      <c r="C152" s="22" t="s">
        <v>15</v>
      </c>
      <c r="D152" s="21" t="s">
        <v>42</v>
      </c>
      <c r="E152" s="29" t="s">
        <v>62</v>
      </c>
      <c r="F152" s="29" t="s">
        <v>35</v>
      </c>
      <c r="G152" s="29" t="s">
        <v>18</v>
      </c>
      <c r="H152" s="30">
        <v>10</v>
      </c>
      <c r="I152" s="31">
        <v>42919</v>
      </c>
      <c r="J152" s="23">
        <v>43455</v>
      </c>
      <c r="K152" s="32">
        <v>43252</v>
      </c>
      <c r="L152" s="33">
        <f>NETWORKDAYS(K152,EOMONTH(K152,0),'SUIVI '!$Q$6:$Q$24)</f>
        <v>21</v>
      </c>
      <c r="M152" s="34"/>
      <c r="N152" s="35"/>
      <c r="O152" s="36" t="str">
        <f>IF(M152="","",(M152*H152)+N152)</f>
        <v/>
      </c>
      <c r="P152" s="37">
        <f>IF(FACTURATION!$M$3=0,"",M152/L152)</f>
        <v>0</v>
      </c>
      <c r="Q152" s="36"/>
    </row>
    <row r="153" spans="1:17" x14ac:dyDescent="0.2">
      <c r="A153" s="54" t="s">
        <v>40</v>
      </c>
      <c r="B153" s="22" t="s">
        <v>41</v>
      </c>
      <c r="C153" s="22" t="s">
        <v>15</v>
      </c>
      <c r="D153" s="21" t="s">
        <v>42</v>
      </c>
      <c r="E153" s="29" t="s">
        <v>62</v>
      </c>
      <c r="F153" s="29" t="s">
        <v>35</v>
      </c>
      <c r="G153" s="29" t="s">
        <v>18</v>
      </c>
      <c r="H153" s="30">
        <v>10</v>
      </c>
      <c r="I153" s="31">
        <v>42919</v>
      </c>
      <c r="J153" s="23">
        <v>43455</v>
      </c>
      <c r="K153" s="32">
        <v>43282</v>
      </c>
      <c r="L153" s="33">
        <f>NETWORKDAYS(K153,EOMONTH(K153,0),'SUIVI '!$Q$6:$Q$24)</f>
        <v>22</v>
      </c>
      <c r="M153" s="34"/>
      <c r="N153" s="35"/>
      <c r="O153" s="36" t="str">
        <f>IF(M153="","",(M153*H153)+N153)</f>
        <v/>
      </c>
      <c r="P153" s="37">
        <f>IF(FACTURATION!$M$3=0,"",M153/L153)</f>
        <v>0</v>
      </c>
      <c r="Q153" s="36"/>
    </row>
    <row r="154" spans="1:17" x14ac:dyDescent="0.2">
      <c r="A154" s="54" t="s">
        <v>40</v>
      </c>
      <c r="B154" s="22" t="s">
        <v>41</v>
      </c>
      <c r="C154" s="22" t="s">
        <v>15</v>
      </c>
      <c r="D154" s="21" t="s">
        <v>42</v>
      </c>
      <c r="E154" s="29" t="s">
        <v>62</v>
      </c>
      <c r="F154" s="29" t="s">
        <v>35</v>
      </c>
      <c r="G154" s="29" t="s">
        <v>18</v>
      </c>
      <c r="H154" s="30">
        <v>10</v>
      </c>
      <c r="I154" s="31">
        <v>42919</v>
      </c>
      <c r="J154" s="23">
        <v>43455</v>
      </c>
      <c r="K154" s="32">
        <v>43313</v>
      </c>
      <c r="L154" s="33">
        <f>NETWORKDAYS(K154,EOMONTH(K154,0),'SUIVI '!$Q$6:$Q$24)</f>
        <v>22</v>
      </c>
      <c r="M154" s="34"/>
      <c r="N154" s="35"/>
      <c r="O154" s="36" t="str">
        <f>IF(M154="","",(M154*H154)+N154)</f>
        <v/>
      </c>
      <c r="P154" s="37">
        <f>IF(FACTURATION!$M$3=0,"",M154/L154)</f>
        <v>0</v>
      </c>
      <c r="Q154" s="36"/>
    </row>
    <row r="155" spans="1:17" x14ac:dyDescent="0.2">
      <c r="A155" s="54" t="s">
        <v>40</v>
      </c>
      <c r="B155" s="22" t="s">
        <v>41</v>
      </c>
      <c r="C155" s="22" t="s">
        <v>15</v>
      </c>
      <c r="D155" s="21" t="s">
        <v>42</v>
      </c>
      <c r="E155" s="29" t="s">
        <v>62</v>
      </c>
      <c r="F155" s="29" t="s">
        <v>35</v>
      </c>
      <c r="G155" s="29" t="s">
        <v>18</v>
      </c>
      <c r="H155" s="30">
        <v>10</v>
      </c>
      <c r="I155" s="31">
        <v>42919</v>
      </c>
      <c r="J155" s="23">
        <v>43455</v>
      </c>
      <c r="K155" s="32">
        <v>43344</v>
      </c>
      <c r="L155" s="33">
        <f>NETWORKDAYS(K155,EOMONTH(K155,0),'SUIVI '!$Q$6:$Q$24)</f>
        <v>20</v>
      </c>
      <c r="M155" s="34"/>
      <c r="N155" s="35"/>
      <c r="O155" s="36" t="str">
        <f>IF(M155="","",(M155*H155)+N155)</f>
        <v/>
      </c>
      <c r="P155" s="37">
        <f>IF(FACTURATION!$M$3=0,"",M155/L155)</f>
        <v>0</v>
      </c>
      <c r="Q155" s="36"/>
    </row>
    <row r="156" spans="1:17" x14ac:dyDescent="0.2">
      <c r="A156" s="54" t="s">
        <v>40</v>
      </c>
      <c r="B156" s="22" t="s">
        <v>41</v>
      </c>
      <c r="C156" s="22" t="s">
        <v>15</v>
      </c>
      <c r="D156" s="21" t="s">
        <v>42</v>
      </c>
      <c r="E156" s="29" t="s">
        <v>62</v>
      </c>
      <c r="F156" s="29" t="s">
        <v>35</v>
      </c>
      <c r="G156" s="29" t="s">
        <v>18</v>
      </c>
      <c r="H156" s="30">
        <v>10</v>
      </c>
      <c r="I156" s="31">
        <v>42919</v>
      </c>
      <c r="J156" s="23">
        <v>43455</v>
      </c>
      <c r="K156" s="32">
        <v>43374</v>
      </c>
      <c r="L156" s="33">
        <f>NETWORKDAYS(K156,EOMONTH(K156,0),'SUIVI '!$Q$6:$Q$24)</f>
        <v>23</v>
      </c>
      <c r="M156" s="34"/>
      <c r="N156" s="35"/>
      <c r="O156" s="36" t="str">
        <f>IF(M156="","",(M156*H156)+N156)</f>
        <v/>
      </c>
      <c r="P156" s="37">
        <f>IF(FACTURATION!$M$3=0,"",M156/L156)</f>
        <v>0</v>
      </c>
      <c r="Q156" s="36"/>
    </row>
    <row r="157" spans="1:17" x14ac:dyDescent="0.2">
      <c r="A157" s="54" t="s">
        <v>40</v>
      </c>
      <c r="B157" s="22" t="s">
        <v>41</v>
      </c>
      <c r="C157" s="22" t="s">
        <v>15</v>
      </c>
      <c r="D157" s="21" t="s">
        <v>42</v>
      </c>
      <c r="E157" s="29" t="s">
        <v>62</v>
      </c>
      <c r="F157" s="29" t="s">
        <v>35</v>
      </c>
      <c r="G157" s="29" t="s">
        <v>18</v>
      </c>
      <c r="H157" s="30">
        <v>10</v>
      </c>
      <c r="I157" s="31">
        <v>42919</v>
      </c>
      <c r="J157" s="23">
        <v>43455</v>
      </c>
      <c r="K157" s="32">
        <v>43405</v>
      </c>
      <c r="L157" s="33">
        <f>NETWORKDAYS(K157,EOMONTH(K157,0),'SUIVI '!$Q$6:$Q$24)</f>
        <v>21</v>
      </c>
      <c r="M157" s="34"/>
      <c r="N157" s="35"/>
      <c r="O157" s="36" t="str">
        <f>IF(M157="","",(M157*H157)+N157)</f>
        <v/>
      </c>
      <c r="P157" s="37">
        <f>IF(FACTURATION!$M$3=0,"",M157/L157)</f>
        <v>0</v>
      </c>
      <c r="Q157" s="36"/>
    </row>
    <row r="158" spans="1:17" x14ac:dyDescent="0.2">
      <c r="A158" s="54" t="s">
        <v>43</v>
      </c>
      <c r="B158" s="22" t="s">
        <v>44</v>
      </c>
      <c r="C158" s="22" t="s">
        <v>15</v>
      </c>
      <c r="D158" s="21" t="s">
        <v>26</v>
      </c>
      <c r="E158" s="29" t="s">
        <v>62</v>
      </c>
      <c r="F158" s="29" t="s">
        <v>35</v>
      </c>
      <c r="G158" s="29" t="s">
        <v>18</v>
      </c>
      <c r="H158" s="30">
        <v>10</v>
      </c>
      <c r="I158" s="31">
        <v>42926</v>
      </c>
      <c r="J158" s="23">
        <v>43364</v>
      </c>
      <c r="K158" s="32">
        <v>43101</v>
      </c>
      <c r="L158" s="33">
        <f>NETWORKDAYS(K158,EOMONTH(K158,0),'SUIVI '!$Q$6:$Q$24)</f>
        <v>22</v>
      </c>
      <c r="M158" s="34"/>
      <c r="N158" s="35"/>
      <c r="O158" s="36" t="str">
        <f>IF(M158="","",(M158*H158)+N158)</f>
        <v/>
      </c>
      <c r="P158" s="37">
        <f>IF(FACTURATION!$M$3=0,"",M158/L158)</f>
        <v>0</v>
      </c>
      <c r="Q158" s="36"/>
    </row>
    <row r="159" spans="1:17" x14ac:dyDescent="0.2">
      <c r="A159" s="54" t="s">
        <v>43</v>
      </c>
      <c r="B159" s="22" t="s">
        <v>44</v>
      </c>
      <c r="C159" s="22" t="s">
        <v>15</v>
      </c>
      <c r="D159" s="21" t="s">
        <v>26</v>
      </c>
      <c r="E159" s="29" t="s">
        <v>62</v>
      </c>
      <c r="F159" s="29" t="s">
        <v>35</v>
      </c>
      <c r="G159" s="29" t="s">
        <v>18</v>
      </c>
      <c r="H159" s="30">
        <v>10</v>
      </c>
      <c r="I159" s="31">
        <v>42926</v>
      </c>
      <c r="J159" s="23">
        <v>43364</v>
      </c>
      <c r="K159" s="32">
        <v>43132</v>
      </c>
      <c r="L159" s="33">
        <f>NETWORKDAYS(K159,EOMONTH(K159,0),'SUIVI '!$Q$6:$Q$24)</f>
        <v>20</v>
      </c>
      <c r="M159" s="34"/>
      <c r="N159" s="35"/>
      <c r="O159" s="36" t="str">
        <f>IF(M159="","",(M159*H159)+N159)</f>
        <v/>
      </c>
      <c r="P159" s="37">
        <f>IF(FACTURATION!$M$3=0,"",M159/L159)</f>
        <v>0</v>
      </c>
      <c r="Q159" s="36"/>
    </row>
    <row r="160" spans="1:17" x14ac:dyDescent="0.2">
      <c r="A160" s="54" t="s">
        <v>43</v>
      </c>
      <c r="B160" s="22" t="s">
        <v>44</v>
      </c>
      <c r="C160" s="22" t="s">
        <v>15</v>
      </c>
      <c r="D160" s="21" t="s">
        <v>26</v>
      </c>
      <c r="E160" s="29" t="s">
        <v>62</v>
      </c>
      <c r="F160" s="29" t="s">
        <v>35</v>
      </c>
      <c r="G160" s="29" t="s">
        <v>18</v>
      </c>
      <c r="H160" s="30">
        <v>10</v>
      </c>
      <c r="I160" s="31">
        <v>42926</v>
      </c>
      <c r="J160" s="23">
        <v>43364</v>
      </c>
      <c r="K160" s="32">
        <v>43160</v>
      </c>
      <c r="L160" s="33">
        <f>NETWORKDAYS(K160,EOMONTH(K160,0),'SUIVI '!$Q$6:$Q$24)</f>
        <v>22</v>
      </c>
      <c r="M160" s="34"/>
      <c r="N160" s="35"/>
      <c r="O160" s="36" t="str">
        <f>IF(M160="","",(M160*H160)+N160)</f>
        <v/>
      </c>
      <c r="P160" s="37">
        <f>IF(FACTURATION!$M$3=0,"",M160/L160)</f>
        <v>0</v>
      </c>
      <c r="Q160" s="36"/>
    </row>
    <row r="161" spans="1:17" x14ac:dyDescent="0.2">
      <c r="A161" s="54" t="s">
        <v>43</v>
      </c>
      <c r="B161" s="22" t="s">
        <v>44</v>
      </c>
      <c r="C161" s="22" t="s">
        <v>15</v>
      </c>
      <c r="D161" s="21" t="s">
        <v>26</v>
      </c>
      <c r="E161" s="29" t="s">
        <v>62</v>
      </c>
      <c r="F161" s="29" t="s">
        <v>35</v>
      </c>
      <c r="G161" s="29" t="s">
        <v>18</v>
      </c>
      <c r="H161" s="30">
        <v>10</v>
      </c>
      <c r="I161" s="31">
        <v>42926</v>
      </c>
      <c r="J161" s="23">
        <v>43364</v>
      </c>
      <c r="K161" s="32">
        <v>43191</v>
      </c>
      <c r="L161" s="33">
        <f>NETWORKDAYS(K161,EOMONTH(K161,0),'SUIVI '!$Q$6:$Q$24)</f>
        <v>20</v>
      </c>
      <c r="M161" s="34"/>
      <c r="N161" s="35"/>
      <c r="O161" s="36" t="str">
        <f>IF(M161="","",(M161*H161)+N161)</f>
        <v/>
      </c>
      <c r="P161" s="37">
        <f>IF(FACTURATION!$M$3=0,"",M161/L161)</f>
        <v>0</v>
      </c>
      <c r="Q161" s="36"/>
    </row>
    <row r="162" spans="1:17" x14ac:dyDescent="0.2">
      <c r="A162" s="54" t="s">
        <v>43</v>
      </c>
      <c r="B162" s="22" t="s">
        <v>44</v>
      </c>
      <c r="C162" s="22" t="s">
        <v>15</v>
      </c>
      <c r="D162" s="21" t="s">
        <v>26</v>
      </c>
      <c r="E162" s="29" t="s">
        <v>62</v>
      </c>
      <c r="F162" s="29" t="s">
        <v>35</v>
      </c>
      <c r="G162" s="29" t="s">
        <v>18</v>
      </c>
      <c r="H162" s="30">
        <v>10</v>
      </c>
      <c r="I162" s="31">
        <v>42926</v>
      </c>
      <c r="J162" s="23">
        <v>43364</v>
      </c>
      <c r="K162" s="32">
        <v>43221</v>
      </c>
      <c r="L162" s="33">
        <f>NETWORKDAYS(K162,EOMONTH(K162,0),'SUIVI '!$Q$6:$Q$24)</f>
        <v>19</v>
      </c>
      <c r="M162" s="34"/>
      <c r="N162" s="35"/>
      <c r="O162" s="36" t="str">
        <f>IF(M162="","",(M162*H162)+N162)</f>
        <v/>
      </c>
      <c r="P162" s="37">
        <f>IF(FACTURATION!$M$3=0,"",M162/L162)</f>
        <v>0</v>
      </c>
      <c r="Q162" s="36"/>
    </row>
    <row r="163" spans="1:17" x14ac:dyDescent="0.2">
      <c r="A163" s="54" t="s">
        <v>43</v>
      </c>
      <c r="B163" s="22" t="s">
        <v>44</v>
      </c>
      <c r="C163" s="22" t="s">
        <v>15</v>
      </c>
      <c r="D163" s="21" t="s">
        <v>26</v>
      </c>
      <c r="E163" s="29" t="s">
        <v>62</v>
      </c>
      <c r="F163" s="29" t="s">
        <v>35</v>
      </c>
      <c r="G163" s="29" t="s">
        <v>18</v>
      </c>
      <c r="H163" s="30">
        <v>10</v>
      </c>
      <c r="I163" s="31">
        <v>42926</v>
      </c>
      <c r="J163" s="23">
        <v>43364</v>
      </c>
      <c r="K163" s="32">
        <v>43252</v>
      </c>
      <c r="L163" s="33">
        <f>NETWORKDAYS(K163,EOMONTH(K163,0),'SUIVI '!$Q$6:$Q$24)</f>
        <v>21</v>
      </c>
      <c r="M163" s="34"/>
      <c r="N163" s="35"/>
      <c r="O163" s="36" t="str">
        <f>IF(M163="","",(M163*H163)+N163)</f>
        <v/>
      </c>
      <c r="P163" s="37">
        <f>IF(FACTURATION!$M$3=0,"",M163/L163)</f>
        <v>0</v>
      </c>
      <c r="Q163" s="36"/>
    </row>
    <row r="164" spans="1:17" x14ac:dyDescent="0.2">
      <c r="A164" s="54" t="s">
        <v>43</v>
      </c>
      <c r="B164" s="22" t="s">
        <v>44</v>
      </c>
      <c r="C164" s="22" t="s">
        <v>15</v>
      </c>
      <c r="D164" s="21" t="s">
        <v>26</v>
      </c>
      <c r="E164" s="29" t="s">
        <v>62</v>
      </c>
      <c r="F164" s="29" t="s">
        <v>35</v>
      </c>
      <c r="G164" s="29" t="s">
        <v>18</v>
      </c>
      <c r="H164" s="30">
        <v>10</v>
      </c>
      <c r="I164" s="31">
        <v>42926</v>
      </c>
      <c r="J164" s="23">
        <v>43364</v>
      </c>
      <c r="K164" s="32">
        <v>43282</v>
      </c>
      <c r="L164" s="33">
        <f>NETWORKDAYS(K164,EOMONTH(K164,0),'SUIVI '!$Q$6:$Q$24)</f>
        <v>22</v>
      </c>
      <c r="M164" s="34"/>
      <c r="N164" s="35"/>
      <c r="O164" s="36" t="str">
        <f>IF(M164="","",(M164*H164)+N164)</f>
        <v/>
      </c>
      <c r="P164" s="37">
        <f>IF(FACTURATION!$M$3=0,"",M164/L164)</f>
        <v>0</v>
      </c>
      <c r="Q164" s="36"/>
    </row>
    <row r="165" spans="1:17" x14ac:dyDescent="0.2">
      <c r="A165" s="54" t="s">
        <v>43</v>
      </c>
      <c r="B165" s="22" t="s">
        <v>44</v>
      </c>
      <c r="C165" s="22" t="s">
        <v>15</v>
      </c>
      <c r="D165" s="21" t="s">
        <v>26</v>
      </c>
      <c r="E165" s="29" t="s">
        <v>62</v>
      </c>
      <c r="F165" s="29" t="s">
        <v>35</v>
      </c>
      <c r="G165" s="29" t="s">
        <v>18</v>
      </c>
      <c r="H165" s="30">
        <v>10</v>
      </c>
      <c r="I165" s="31">
        <v>42926</v>
      </c>
      <c r="J165" s="23">
        <v>43364</v>
      </c>
      <c r="K165" s="32">
        <v>43313</v>
      </c>
      <c r="L165" s="33">
        <f>NETWORKDAYS(K165,EOMONTH(K165,0),'SUIVI '!$Q$6:$Q$24)</f>
        <v>22</v>
      </c>
      <c r="M165" s="34"/>
      <c r="N165" s="35"/>
      <c r="O165" s="36" t="str">
        <f>IF(M165="","",(M165*H165)+N165)</f>
        <v/>
      </c>
      <c r="P165" s="37">
        <f>IF(FACTURATION!$M$3=0,"",M165/L165)</f>
        <v>0</v>
      </c>
      <c r="Q165" s="36"/>
    </row>
    <row r="166" spans="1:17" x14ac:dyDescent="0.2">
      <c r="A166" s="54" t="s">
        <v>45</v>
      </c>
      <c r="B166" s="22" t="s">
        <v>46</v>
      </c>
      <c r="C166" s="22" t="s">
        <v>15</v>
      </c>
      <c r="D166" s="21" t="s">
        <v>21</v>
      </c>
      <c r="E166" s="29" t="s">
        <v>61</v>
      </c>
      <c r="F166" s="29" t="s">
        <v>17</v>
      </c>
      <c r="G166" s="29" t="s">
        <v>18</v>
      </c>
      <c r="H166" s="30">
        <v>10</v>
      </c>
      <c r="I166" s="31">
        <v>42933</v>
      </c>
      <c r="J166" s="23">
        <v>43399</v>
      </c>
      <c r="K166" s="32">
        <v>43101</v>
      </c>
      <c r="L166" s="33">
        <f>NETWORKDAYS(K166,EOMONTH(K166,0),'SUIVI '!$Q$6:$Q$24)</f>
        <v>22</v>
      </c>
      <c r="M166" s="34"/>
      <c r="N166" s="35"/>
      <c r="O166" s="36" t="str">
        <f>IF(M166="","",(M166*H166)+N166)</f>
        <v/>
      </c>
      <c r="P166" s="37">
        <f>IF(FACTURATION!$M$3=0,"",M166/L166)</f>
        <v>0</v>
      </c>
      <c r="Q166" s="36"/>
    </row>
    <row r="167" spans="1:17" x14ac:dyDescent="0.2">
      <c r="A167" s="54" t="s">
        <v>45</v>
      </c>
      <c r="B167" s="22" t="s">
        <v>46</v>
      </c>
      <c r="C167" s="22" t="s">
        <v>15</v>
      </c>
      <c r="D167" s="21" t="s">
        <v>21</v>
      </c>
      <c r="E167" s="29" t="s">
        <v>61</v>
      </c>
      <c r="F167" s="29" t="s">
        <v>17</v>
      </c>
      <c r="G167" s="29" t="s">
        <v>18</v>
      </c>
      <c r="H167" s="30">
        <v>10</v>
      </c>
      <c r="I167" s="31">
        <v>42933</v>
      </c>
      <c r="J167" s="23">
        <v>43399</v>
      </c>
      <c r="K167" s="32">
        <v>43132</v>
      </c>
      <c r="L167" s="33">
        <f>NETWORKDAYS(K167,EOMONTH(K167,0),'SUIVI '!$Q$6:$Q$24)</f>
        <v>20</v>
      </c>
      <c r="M167" s="34"/>
      <c r="N167" s="35"/>
      <c r="O167" s="36" t="str">
        <f>IF(M167="","",(M167*H167)+N167)</f>
        <v/>
      </c>
      <c r="P167" s="37">
        <f>IF(FACTURATION!$M$3=0,"",M167/L167)</f>
        <v>0</v>
      </c>
      <c r="Q167" s="36"/>
    </row>
    <row r="168" spans="1:17" x14ac:dyDescent="0.2">
      <c r="A168" s="54" t="s">
        <v>45</v>
      </c>
      <c r="B168" s="22" t="s">
        <v>46</v>
      </c>
      <c r="C168" s="22" t="s">
        <v>15</v>
      </c>
      <c r="D168" s="21" t="s">
        <v>21</v>
      </c>
      <c r="E168" s="29" t="s">
        <v>61</v>
      </c>
      <c r="F168" s="29" t="s">
        <v>17</v>
      </c>
      <c r="G168" s="29" t="s">
        <v>18</v>
      </c>
      <c r="H168" s="30">
        <v>10</v>
      </c>
      <c r="I168" s="31">
        <v>42933</v>
      </c>
      <c r="J168" s="23">
        <v>43399</v>
      </c>
      <c r="K168" s="32">
        <v>43160</v>
      </c>
      <c r="L168" s="33">
        <f>NETWORKDAYS(K168,EOMONTH(K168,0),'SUIVI '!$Q$6:$Q$24)</f>
        <v>22</v>
      </c>
      <c r="M168" s="34"/>
      <c r="N168" s="35"/>
      <c r="O168" s="36" t="str">
        <f>IF(M168="","",(M168*H168)+N168)</f>
        <v/>
      </c>
      <c r="P168" s="37">
        <f>IF(FACTURATION!$M$3=0,"",M168/L168)</f>
        <v>0</v>
      </c>
      <c r="Q168" s="36"/>
    </row>
    <row r="169" spans="1:17" x14ac:dyDescent="0.2">
      <c r="A169" s="54" t="s">
        <v>45</v>
      </c>
      <c r="B169" s="22" t="s">
        <v>46</v>
      </c>
      <c r="C169" s="22" t="s">
        <v>15</v>
      </c>
      <c r="D169" s="21" t="s">
        <v>21</v>
      </c>
      <c r="E169" s="29" t="s">
        <v>61</v>
      </c>
      <c r="F169" s="29" t="s">
        <v>17</v>
      </c>
      <c r="G169" s="29" t="s">
        <v>18</v>
      </c>
      <c r="H169" s="30">
        <v>10</v>
      </c>
      <c r="I169" s="31">
        <v>42933</v>
      </c>
      <c r="J169" s="23">
        <v>43399</v>
      </c>
      <c r="K169" s="32">
        <v>43191</v>
      </c>
      <c r="L169" s="33">
        <f>NETWORKDAYS(K169,EOMONTH(K169,0),'SUIVI '!$Q$6:$Q$24)</f>
        <v>20</v>
      </c>
      <c r="M169" s="34"/>
      <c r="N169" s="35"/>
      <c r="O169" s="36" t="str">
        <f>IF(M169="","",(M169*H169)+N169)</f>
        <v/>
      </c>
      <c r="P169" s="37">
        <f>IF(FACTURATION!$M$3=0,"",M169/L169)</f>
        <v>0</v>
      </c>
      <c r="Q169" s="36"/>
    </row>
    <row r="170" spans="1:17" x14ac:dyDescent="0.2">
      <c r="A170" s="54" t="s">
        <v>45</v>
      </c>
      <c r="B170" s="22" t="s">
        <v>46</v>
      </c>
      <c r="C170" s="22" t="s">
        <v>15</v>
      </c>
      <c r="D170" s="21" t="s">
        <v>21</v>
      </c>
      <c r="E170" s="29" t="s">
        <v>61</v>
      </c>
      <c r="F170" s="29" t="s">
        <v>17</v>
      </c>
      <c r="G170" s="29" t="s">
        <v>18</v>
      </c>
      <c r="H170" s="30">
        <v>10</v>
      </c>
      <c r="I170" s="31">
        <v>42933</v>
      </c>
      <c r="J170" s="23">
        <v>43399</v>
      </c>
      <c r="K170" s="32">
        <v>43221</v>
      </c>
      <c r="L170" s="33">
        <f>NETWORKDAYS(K170,EOMONTH(K170,0),'SUIVI '!$Q$6:$Q$24)</f>
        <v>19</v>
      </c>
      <c r="M170" s="34"/>
      <c r="N170" s="35"/>
      <c r="O170" s="36" t="str">
        <f>IF(M170="","",(M170*H170)+N170)</f>
        <v/>
      </c>
      <c r="P170" s="37">
        <f>IF(FACTURATION!$M$3=0,"",M170/L170)</f>
        <v>0</v>
      </c>
      <c r="Q170" s="36"/>
    </row>
    <row r="171" spans="1:17" x14ac:dyDescent="0.2">
      <c r="A171" s="54" t="s">
        <v>45</v>
      </c>
      <c r="B171" s="22" t="s">
        <v>46</v>
      </c>
      <c r="C171" s="22" t="s">
        <v>15</v>
      </c>
      <c r="D171" s="21" t="s">
        <v>21</v>
      </c>
      <c r="E171" s="29" t="s">
        <v>61</v>
      </c>
      <c r="F171" s="29" t="s">
        <v>17</v>
      </c>
      <c r="G171" s="29" t="s">
        <v>18</v>
      </c>
      <c r="H171" s="30">
        <v>10</v>
      </c>
      <c r="I171" s="31">
        <v>42933</v>
      </c>
      <c r="J171" s="23">
        <v>43399</v>
      </c>
      <c r="K171" s="32">
        <v>43252</v>
      </c>
      <c r="L171" s="33">
        <f>NETWORKDAYS(K171,EOMONTH(K171,0),'SUIVI '!$Q$6:$Q$24)</f>
        <v>21</v>
      </c>
      <c r="M171" s="34"/>
      <c r="N171" s="35"/>
      <c r="O171" s="36" t="str">
        <f>IF(M171="","",(M171*H171)+N171)</f>
        <v/>
      </c>
      <c r="P171" s="37">
        <f>IF(FACTURATION!$M$3=0,"",M171/L171)</f>
        <v>0</v>
      </c>
      <c r="Q171" s="36"/>
    </row>
    <row r="172" spans="1:17" x14ac:dyDescent="0.2">
      <c r="A172" s="54" t="s">
        <v>45</v>
      </c>
      <c r="B172" s="22" t="s">
        <v>46</v>
      </c>
      <c r="C172" s="22" t="s">
        <v>15</v>
      </c>
      <c r="D172" s="21" t="s">
        <v>21</v>
      </c>
      <c r="E172" s="29" t="s">
        <v>61</v>
      </c>
      <c r="F172" s="29" t="s">
        <v>17</v>
      </c>
      <c r="G172" s="29" t="s">
        <v>18</v>
      </c>
      <c r="H172" s="30">
        <v>10</v>
      </c>
      <c r="I172" s="31">
        <v>42933</v>
      </c>
      <c r="J172" s="23">
        <v>43399</v>
      </c>
      <c r="K172" s="32">
        <v>43282</v>
      </c>
      <c r="L172" s="33">
        <f>NETWORKDAYS(K172,EOMONTH(K172,0),'SUIVI '!$Q$6:$Q$24)</f>
        <v>22</v>
      </c>
      <c r="M172" s="34"/>
      <c r="N172" s="35"/>
      <c r="O172" s="36" t="str">
        <f>IF(M172="","",(M172*H172)+N172)</f>
        <v/>
      </c>
      <c r="P172" s="37">
        <f>IF(FACTURATION!$M$3=0,"",M172/L172)</f>
        <v>0</v>
      </c>
      <c r="Q172" s="36"/>
    </row>
    <row r="173" spans="1:17" x14ac:dyDescent="0.2">
      <c r="A173" s="54" t="s">
        <v>45</v>
      </c>
      <c r="B173" s="22" t="s">
        <v>46</v>
      </c>
      <c r="C173" s="22" t="s">
        <v>15</v>
      </c>
      <c r="D173" s="21" t="s">
        <v>21</v>
      </c>
      <c r="E173" s="29" t="s">
        <v>61</v>
      </c>
      <c r="F173" s="29" t="s">
        <v>17</v>
      </c>
      <c r="G173" s="29" t="s">
        <v>18</v>
      </c>
      <c r="H173" s="30">
        <v>10</v>
      </c>
      <c r="I173" s="31">
        <v>42933</v>
      </c>
      <c r="J173" s="23">
        <v>43399</v>
      </c>
      <c r="K173" s="32">
        <v>43313</v>
      </c>
      <c r="L173" s="33">
        <f>NETWORKDAYS(K173,EOMONTH(K173,0),'SUIVI '!$Q$6:$Q$24)</f>
        <v>22</v>
      </c>
      <c r="M173" s="34"/>
      <c r="N173" s="35"/>
      <c r="O173" s="36" t="str">
        <f>IF(M173="","",(M173*H173)+N173)</f>
        <v/>
      </c>
      <c r="P173" s="37">
        <f>IF(FACTURATION!$M$3=0,"",M173/L173)</f>
        <v>0</v>
      </c>
      <c r="Q173" s="36"/>
    </row>
    <row r="174" spans="1:17" x14ac:dyDescent="0.2">
      <c r="A174" s="54" t="s">
        <v>45</v>
      </c>
      <c r="B174" s="22" t="s">
        <v>46</v>
      </c>
      <c r="C174" s="22" t="s">
        <v>15</v>
      </c>
      <c r="D174" s="21" t="s">
        <v>21</v>
      </c>
      <c r="E174" s="29" t="s">
        <v>61</v>
      </c>
      <c r="F174" s="29" t="s">
        <v>17</v>
      </c>
      <c r="G174" s="29" t="s">
        <v>18</v>
      </c>
      <c r="H174" s="30">
        <v>10</v>
      </c>
      <c r="I174" s="31">
        <v>42933</v>
      </c>
      <c r="J174" s="23">
        <v>43399</v>
      </c>
      <c r="K174" s="32">
        <v>43344</v>
      </c>
      <c r="L174" s="33">
        <f>NETWORKDAYS(K174,EOMONTH(K174,0),'SUIVI '!$Q$6:$Q$24)</f>
        <v>20</v>
      </c>
      <c r="M174" s="34"/>
      <c r="N174" s="35"/>
      <c r="O174" s="36" t="str">
        <f>IF(M174="","",(M174*H174)+N174)</f>
        <v/>
      </c>
      <c r="P174" s="37">
        <f>IF(FACTURATION!$M$3=0,"",M174/L174)</f>
        <v>0</v>
      </c>
      <c r="Q174" s="36"/>
    </row>
    <row r="175" spans="1:17" x14ac:dyDescent="0.2">
      <c r="A175" s="47"/>
      <c r="B175" s="47"/>
      <c r="C175" s="47"/>
      <c r="D175" s="48"/>
      <c r="E175" s="48"/>
      <c r="F175" s="49"/>
      <c r="G175" s="49"/>
      <c r="H175" s="50"/>
      <c r="I175" s="50"/>
      <c r="J175" s="50"/>
      <c r="K175" s="47"/>
      <c r="L175" s="51"/>
      <c r="M175" s="51"/>
      <c r="N175" s="47"/>
      <c r="O175" s="52"/>
      <c r="P175" s="52"/>
      <c r="Q175" s="53"/>
    </row>
  </sheetData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SUIVI </vt:lpstr>
      <vt:lpstr>FACTURATION</vt:lpstr>
      <vt:lpstr>Année</vt:lpstr>
      <vt:lpstr>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LE GOUX Guillaume</cp:lastModifiedBy>
  <dcterms:created xsi:type="dcterms:W3CDTF">2018-11-07T13:03:01Z</dcterms:created>
  <dcterms:modified xsi:type="dcterms:W3CDTF">2018-11-22T13:24:43Z</dcterms:modified>
</cp:coreProperties>
</file>