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1199\Downloads\"/>
    </mc:Choice>
  </mc:AlternateContent>
  <bookViews>
    <workbookView xWindow="0" yWindow="0" windowWidth="28800" windowHeight="11835" activeTab="2"/>
  </bookViews>
  <sheets>
    <sheet name="Listing" sheetId="2" r:id="rId1"/>
    <sheet name="Résultats" sheetId="1" r:id="rId2"/>
    <sheet name="Résultats en liste" sheetId="7" r:id="rId3"/>
    <sheet name="Stats générales" sheetId="3" r:id="rId4"/>
    <sheet name="Stats par circuit" sheetId="4" r:id="rId5"/>
    <sheet name="Stats détaillées" sheetId="5" r:id="rId6"/>
  </sheets>
  <definedNames>
    <definedName name="_xlnm._FilterDatabase" localSheetId="2" hidden="1">'Résultats en liste'!$A$1:$G$173</definedName>
  </definedNames>
  <calcPr calcId="152511"/>
  <pivotCaches>
    <pivotCache cacheId="17" r:id="rId7"/>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3" i="3" l="1"/>
  <c r="H4" i="3"/>
  <c r="H5" i="3"/>
  <c r="H6" i="3"/>
  <c r="H7" i="3"/>
  <c r="H8" i="3"/>
  <c r="H9" i="3"/>
  <c r="H10" i="3"/>
  <c r="H11" i="3"/>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80" i="3"/>
  <c r="H81" i="3"/>
  <c r="H82" i="3"/>
  <c r="H83" i="3"/>
  <c r="H84" i="3"/>
  <c r="H85" i="3"/>
  <c r="H86" i="3"/>
  <c r="H87" i="3"/>
  <c r="H88" i="3"/>
  <c r="H89" i="3"/>
  <c r="H90" i="3"/>
  <c r="H91" i="3"/>
  <c r="H92" i="3"/>
  <c r="H93" i="3"/>
  <c r="H94" i="3"/>
  <c r="H95" i="3"/>
  <c r="H96" i="3"/>
  <c r="H97" i="3"/>
  <c r="H98" i="3"/>
  <c r="H99" i="3"/>
  <c r="H100" i="3"/>
  <c r="H101" i="3"/>
  <c r="H102" i="3"/>
  <c r="H103" i="3"/>
  <c r="H104" i="3"/>
  <c r="H105" i="3"/>
  <c r="H106" i="3"/>
  <c r="H107" i="3"/>
  <c r="H108" i="3"/>
  <c r="H109" i="3"/>
  <c r="H110" i="3"/>
  <c r="H111" i="3"/>
  <c r="H112" i="3"/>
  <c r="H113" i="3"/>
  <c r="H114" i="3"/>
  <c r="H115" i="3"/>
  <c r="H116" i="3"/>
  <c r="H117" i="3"/>
  <c r="H118" i="3"/>
  <c r="H119" i="3"/>
  <c r="H120" i="3"/>
  <c r="H121" i="3"/>
  <c r="H122" i="3"/>
  <c r="H123" i="3"/>
  <c r="H124" i="3"/>
  <c r="H125" i="3"/>
  <c r="H126" i="3"/>
  <c r="H127" i="3"/>
  <c r="H128" i="3"/>
  <c r="H129" i="3"/>
  <c r="H130" i="3"/>
  <c r="H131" i="3"/>
  <c r="H132" i="3"/>
  <c r="H133" i="3"/>
  <c r="H134" i="3"/>
  <c r="H135" i="3"/>
  <c r="H136" i="3"/>
  <c r="H137" i="3"/>
  <c r="H138" i="3"/>
  <c r="H139" i="3"/>
  <c r="H140" i="3"/>
  <c r="H141" i="3"/>
  <c r="H142" i="3"/>
  <c r="H143" i="3"/>
  <c r="H144" i="3"/>
  <c r="H145" i="3"/>
  <c r="H146" i="3"/>
  <c r="H147" i="3"/>
  <c r="H2" i="3"/>
  <c r="G3" i="3"/>
  <c r="G4" i="3"/>
  <c r="G5" i="3"/>
  <c r="G6" i="3"/>
  <c r="G7" i="3"/>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80" i="3"/>
  <c r="G81" i="3"/>
  <c r="G82" i="3"/>
  <c r="G83" i="3"/>
  <c r="G84" i="3"/>
  <c r="G85" i="3"/>
  <c r="G86" i="3"/>
  <c r="G87" i="3"/>
  <c r="G88" i="3"/>
  <c r="G89" i="3"/>
  <c r="G90" i="3"/>
  <c r="G91" i="3"/>
  <c r="G92" i="3"/>
  <c r="G93" i="3"/>
  <c r="G94" i="3"/>
  <c r="G95" i="3"/>
  <c r="G96" i="3"/>
  <c r="G97" i="3"/>
  <c r="G98" i="3"/>
  <c r="G99" i="3"/>
  <c r="G100" i="3"/>
  <c r="G101" i="3"/>
  <c r="G102" i="3"/>
  <c r="G103" i="3"/>
  <c r="G104" i="3"/>
  <c r="G105" i="3"/>
  <c r="G106" i="3"/>
  <c r="G107" i="3"/>
  <c r="G108" i="3"/>
  <c r="G109" i="3"/>
  <c r="G110" i="3"/>
  <c r="G111" i="3"/>
  <c r="G112" i="3"/>
  <c r="G113" i="3"/>
  <c r="G114" i="3"/>
  <c r="G115" i="3"/>
  <c r="G116" i="3"/>
  <c r="G117" i="3"/>
  <c r="G118" i="3"/>
  <c r="G119" i="3"/>
  <c r="G120" i="3"/>
  <c r="G121" i="3"/>
  <c r="G122" i="3"/>
  <c r="G123" i="3"/>
  <c r="G124" i="3"/>
  <c r="G125" i="3"/>
  <c r="G126" i="3"/>
  <c r="G127" i="3"/>
  <c r="G128" i="3"/>
  <c r="G129" i="3"/>
  <c r="G130" i="3"/>
  <c r="G131" i="3"/>
  <c r="G132" i="3"/>
  <c r="G133" i="3"/>
  <c r="G134" i="3"/>
  <c r="G135" i="3"/>
  <c r="G136" i="3"/>
  <c r="G137" i="3"/>
  <c r="G138" i="3"/>
  <c r="G139" i="3"/>
  <c r="G140" i="3"/>
  <c r="G141" i="3"/>
  <c r="G142" i="3"/>
  <c r="G143" i="3"/>
  <c r="G144" i="3"/>
  <c r="G145" i="3"/>
  <c r="G146" i="3"/>
  <c r="G147" i="3"/>
  <c r="G2" i="3"/>
  <c r="D3" i="3"/>
  <c r="D4" i="3"/>
  <c r="D5" i="3"/>
  <c r="D6" i="3"/>
  <c r="D7" i="3"/>
  <c r="D8" i="3"/>
  <c r="D9" i="3"/>
  <c r="D10" i="3"/>
  <c r="D11" i="3"/>
  <c r="D12" i="3"/>
  <c r="D13" i="3"/>
  <c r="D14" i="3"/>
  <c r="D15" i="3"/>
  <c r="D16" i="3"/>
  <c r="D17" i="3"/>
  <c r="D18" i="3"/>
  <c r="D19" i="3"/>
  <c r="D20" i="3"/>
  <c r="D21" i="3"/>
  <c r="D22" i="3"/>
  <c r="D23" i="3"/>
  <c r="D24" i="3"/>
  <c r="D25" i="3"/>
  <c r="D26" i="3"/>
  <c r="D27" i="3"/>
  <c r="D28" i="3"/>
  <c r="D29" i="3"/>
  <c r="D30" i="3"/>
  <c r="D31" i="3"/>
  <c r="D32" i="3"/>
  <c r="D33" i="3"/>
  <c r="D34" i="3"/>
  <c r="D35" i="3"/>
  <c r="D36" i="3"/>
  <c r="D37" i="3"/>
  <c r="D38" i="3"/>
  <c r="D39" i="3"/>
  <c r="D40" i="3"/>
  <c r="D41" i="3"/>
  <c r="D42" i="3"/>
  <c r="D43" i="3"/>
  <c r="D44" i="3"/>
  <c r="D45" i="3"/>
  <c r="D46" i="3"/>
  <c r="D47" i="3"/>
  <c r="D48" i="3"/>
  <c r="D49" i="3"/>
  <c r="D50" i="3"/>
  <c r="D51" i="3"/>
  <c r="D52" i="3"/>
  <c r="D53" i="3"/>
  <c r="D54" i="3"/>
  <c r="D55" i="3"/>
  <c r="D56" i="3"/>
  <c r="D57" i="3"/>
  <c r="D58" i="3"/>
  <c r="D59" i="3"/>
  <c r="D60" i="3"/>
  <c r="D61" i="3"/>
  <c r="D62" i="3"/>
  <c r="D63" i="3"/>
  <c r="D64" i="3"/>
  <c r="D65" i="3"/>
  <c r="D66" i="3"/>
  <c r="D67" i="3"/>
  <c r="D68" i="3"/>
  <c r="D69" i="3"/>
  <c r="D70" i="3"/>
  <c r="D71" i="3"/>
  <c r="D72" i="3"/>
  <c r="D73" i="3"/>
  <c r="D74" i="3"/>
  <c r="D75" i="3"/>
  <c r="D76" i="3"/>
  <c r="D77" i="3"/>
  <c r="D78" i="3"/>
  <c r="D80" i="3"/>
  <c r="D81" i="3"/>
  <c r="D82" i="3"/>
  <c r="D83" i="3"/>
  <c r="D84" i="3"/>
  <c r="D85" i="3"/>
  <c r="D86" i="3"/>
  <c r="D87" i="3"/>
  <c r="D88" i="3"/>
  <c r="D89" i="3"/>
  <c r="D90" i="3"/>
  <c r="D91" i="3"/>
  <c r="D92" i="3"/>
  <c r="D93" i="3"/>
  <c r="D94" i="3"/>
  <c r="D95" i="3"/>
  <c r="D96" i="3"/>
  <c r="D97" i="3"/>
  <c r="D98" i="3"/>
  <c r="D99" i="3"/>
  <c r="D100" i="3"/>
  <c r="D101" i="3"/>
  <c r="D102" i="3"/>
  <c r="D103" i="3"/>
  <c r="D104" i="3"/>
  <c r="D105" i="3"/>
  <c r="D106" i="3"/>
  <c r="D107" i="3"/>
  <c r="D108" i="3"/>
  <c r="D109" i="3"/>
  <c r="D110" i="3"/>
  <c r="D111" i="3"/>
  <c r="D112" i="3"/>
  <c r="D113" i="3"/>
  <c r="D114" i="3"/>
  <c r="D115" i="3"/>
  <c r="D116" i="3"/>
  <c r="D117" i="3"/>
  <c r="D118" i="3"/>
  <c r="D119" i="3"/>
  <c r="D120" i="3"/>
  <c r="D121" i="3"/>
  <c r="D122" i="3"/>
  <c r="D123" i="3"/>
  <c r="D124" i="3"/>
  <c r="D125" i="3"/>
  <c r="D126" i="3"/>
  <c r="D127" i="3"/>
  <c r="D128" i="3"/>
  <c r="D129" i="3"/>
  <c r="D130" i="3"/>
  <c r="D131" i="3"/>
  <c r="D132" i="3"/>
  <c r="D133" i="3"/>
  <c r="D134" i="3"/>
  <c r="D135" i="3"/>
  <c r="D136" i="3"/>
  <c r="D137" i="3"/>
  <c r="D138" i="3"/>
  <c r="D139" i="3"/>
  <c r="D140" i="3"/>
  <c r="D141" i="3"/>
  <c r="D142" i="3"/>
  <c r="D143" i="3"/>
  <c r="D144" i="3"/>
  <c r="D145" i="3"/>
  <c r="D146" i="3"/>
  <c r="D147" i="3"/>
  <c r="C3" i="3"/>
  <c r="C4" i="3"/>
  <c r="C5" i="3"/>
  <c r="C6" i="3"/>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D2" i="3"/>
  <c r="C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2" i="3"/>
  <c r="L26" i="1"/>
  <c r="M26" i="1"/>
  <c r="N26" i="1"/>
  <c r="O26" i="1"/>
  <c r="P26" i="1"/>
  <c r="L27" i="1"/>
  <c r="M27" i="1"/>
  <c r="N27" i="1"/>
  <c r="O27" i="1"/>
  <c r="P27" i="1"/>
  <c r="L28" i="1"/>
  <c r="M28" i="1"/>
  <c r="N28" i="1"/>
  <c r="O28" i="1"/>
  <c r="P28" i="1"/>
  <c r="L29" i="1"/>
  <c r="M29" i="1"/>
  <c r="N29" i="1"/>
  <c r="O29" i="1"/>
  <c r="P29" i="1"/>
  <c r="L30" i="1"/>
  <c r="M30" i="1"/>
  <c r="N30" i="1"/>
  <c r="O30" i="1"/>
  <c r="P30" i="1"/>
  <c r="L31" i="1"/>
  <c r="M31" i="1"/>
  <c r="N31" i="1"/>
  <c r="O31" i="1"/>
  <c r="P31" i="1"/>
  <c r="L32" i="1"/>
  <c r="M32" i="1"/>
  <c r="N32" i="1"/>
  <c r="O32" i="1"/>
  <c r="P32" i="1"/>
  <c r="L33" i="1"/>
  <c r="M33" i="1"/>
  <c r="N33" i="1"/>
  <c r="O33" i="1"/>
  <c r="P33" i="1"/>
  <c r="L34" i="1"/>
  <c r="M34" i="1"/>
  <c r="N34" i="1"/>
  <c r="O34" i="1"/>
  <c r="P34" i="1"/>
  <c r="L35" i="1"/>
  <c r="M35" i="1"/>
  <c r="N35" i="1"/>
  <c r="O35" i="1"/>
  <c r="P35" i="1"/>
  <c r="L36" i="1"/>
  <c r="M36" i="1"/>
  <c r="N36" i="1"/>
  <c r="O36" i="1"/>
  <c r="P36" i="1"/>
  <c r="L37" i="1"/>
  <c r="M37" i="1"/>
  <c r="N37" i="1"/>
  <c r="O37" i="1"/>
  <c r="P37" i="1"/>
  <c r="L38" i="1"/>
  <c r="M38" i="1"/>
  <c r="N38" i="1"/>
  <c r="O38" i="1"/>
  <c r="P38" i="1"/>
  <c r="L39" i="1"/>
  <c r="M39" i="1"/>
  <c r="N39" i="1"/>
  <c r="O39" i="1"/>
  <c r="P39" i="1"/>
  <c r="L40" i="1"/>
  <c r="M40" i="1"/>
  <c r="N40" i="1"/>
  <c r="O40" i="1"/>
  <c r="P40" i="1"/>
  <c r="L41" i="1"/>
  <c r="M41" i="1"/>
  <c r="N41" i="1"/>
  <c r="O41" i="1"/>
  <c r="P41" i="1"/>
  <c r="L42" i="1"/>
  <c r="M42" i="1"/>
  <c r="N42" i="1"/>
  <c r="O42" i="1"/>
  <c r="P42" i="1"/>
  <c r="L43" i="1"/>
  <c r="M43" i="1"/>
  <c r="N43" i="1"/>
  <c r="O43" i="1"/>
  <c r="P43" i="1"/>
  <c r="L44" i="1"/>
  <c r="M44" i="1"/>
  <c r="N44" i="1"/>
  <c r="O44" i="1"/>
  <c r="P44" i="1"/>
  <c r="L45" i="1"/>
  <c r="M45" i="1"/>
  <c r="N45" i="1"/>
  <c r="O45" i="1"/>
  <c r="P45" i="1"/>
  <c r="L46" i="1"/>
  <c r="M46" i="1"/>
  <c r="N46" i="1"/>
  <c r="O46" i="1"/>
  <c r="P46" i="1"/>
  <c r="L47" i="1"/>
  <c r="M47" i="1"/>
  <c r="N47" i="1"/>
  <c r="O47" i="1"/>
  <c r="P47" i="1"/>
  <c r="L48" i="1"/>
  <c r="M48" i="1"/>
  <c r="N48" i="1"/>
  <c r="O48" i="1"/>
  <c r="P48" i="1"/>
  <c r="L49" i="1"/>
  <c r="M49" i="1"/>
  <c r="N49" i="1"/>
  <c r="O49" i="1"/>
  <c r="P49" i="1"/>
  <c r="L50" i="1"/>
  <c r="M50" i="1"/>
  <c r="N50" i="1"/>
  <c r="O50" i="1"/>
  <c r="P50" i="1"/>
  <c r="L51" i="1"/>
  <c r="M51" i="1"/>
  <c r="N51" i="1"/>
  <c r="O51" i="1"/>
  <c r="P51" i="1"/>
  <c r="L52" i="1"/>
  <c r="M52" i="1"/>
  <c r="N52" i="1"/>
  <c r="O52" i="1"/>
  <c r="P52" i="1"/>
  <c r="L53" i="1"/>
  <c r="M53" i="1"/>
  <c r="N53" i="1"/>
  <c r="O53" i="1"/>
  <c r="P53" i="1"/>
  <c r="L54" i="1"/>
  <c r="M54" i="1"/>
  <c r="N54" i="1"/>
  <c r="O54" i="1"/>
  <c r="P54" i="1"/>
  <c r="L55" i="1"/>
  <c r="M55" i="1"/>
  <c r="N55" i="1"/>
  <c r="O55" i="1"/>
  <c r="P55" i="1"/>
  <c r="L56" i="1"/>
  <c r="M56" i="1"/>
  <c r="N56" i="1"/>
  <c r="O56" i="1"/>
  <c r="P56" i="1"/>
  <c r="L6" i="1"/>
  <c r="H79" i="3" s="1"/>
  <c r="M6" i="1"/>
  <c r="G79" i="3" s="1"/>
  <c r="N6" i="1"/>
  <c r="O6" i="1"/>
  <c r="C79" i="3" s="1"/>
  <c r="P6" i="1"/>
  <c r="D79" i="3" s="1"/>
  <c r="L7" i="1"/>
  <c r="M7" i="1"/>
  <c r="N7" i="1"/>
  <c r="O7" i="1"/>
  <c r="P7" i="1"/>
  <c r="L8" i="1"/>
  <c r="M8" i="1"/>
  <c r="N8" i="1"/>
  <c r="O8" i="1"/>
  <c r="P8" i="1"/>
  <c r="L9" i="1"/>
  <c r="M9" i="1"/>
  <c r="N9" i="1"/>
  <c r="O9" i="1"/>
  <c r="P9" i="1"/>
  <c r="L10" i="1"/>
  <c r="M10" i="1"/>
  <c r="N10" i="1"/>
  <c r="O10" i="1"/>
  <c r="P10" i="1"/>
  <c r="L11" i="1"/>
  <c r="M11" i="1"/>
  <c r="N11" i="1"/>
  <c r="O11" i="1"/>
  <c r="P11" i="1"/>
  <c r="L12" i="1"/>
  <c r="M12" i="1"/>
  <c r="N12" i="1"/>
  <c r="O12" i="1"/>
  <c r="P12" i="1"/>
  <c r="L13" i="1"/>
  <c r="M13" i="1"/>
  <c r="N13" i="1"/>
  <c r="O13" i="1"/>
  <c r="P13" i="1"/>
  <c r="L14" i="1"/>
  <c r="M14" i="1"/>
  <c r="N14" i="1"/>
  <c r="O14" i="1"/>
  <c r="P14" i="1"/>
  <c r="L15" i="1"/>
  <c r="M15" i="1"/>
  <c r="N15" i="1"/>
  <c r="O15" i="1"/>
  <c r="P15" i="1"/>
  <c r="L16" i="1"/>
  <c r="M16" i="1"/>
  <c r="N16" i="1"/>
  <c r="O16" i="1"/>
  <c r="P16" i="1"/>
  <c r="L17" i="1"/>
  <c r="M17" i="1"/>
  <c r="N17" i="1"/>
  <c r="O17" i="1"/>
  <c r="P17" i="1"/>
  <c r="L18" i="1"/>
  <c r="M18" i="1"/>
  <c r="N18" i="1"/>
  <c r="O18" i="1"/>
  <c r="P18" i="1"/>
  <c r="L19" i="1"/>
  <c r="M19" i="1"/>
  <c r="N19" i="1"/>
  <c r="O19" i="1"/>
  <c r="P19" i="1"/>
  <c r="L20" i="1"/>
  <c r="M20" i="1"/>
  <c r="N20" i="1"/>
  <c r="O20" i="1"/>
  <c r="P20" i="1"/>
  <c r="L21" i="1"/>
  <c r="M21" i="1"/>
  <c r="N21" i="1"/>
  <c r="O21" i="1"/>
  <c r="P21" i="1"/>
  <c r="L22" i="1"/>
  <c r="M22" i="1"/>
  <c r="N22" i="1"/>
  <c r="O22" i="1"/>
  <c r="P22" i="1"/>
  <c r="L23" i="1"/>
  <c r="M23" i="1"/>
  <c r="N23" i="1"/>
  <c r="O23" i="1"/>
  <c r="P23" i="1"/>
  <c r="L24" i="1"/>
  <c r="M24" i="1"/>
  <c r="N24" i="1"/>
  <c r="O24" i="1"/>
  <c r="P24" i="1"/>
  <c r="L25" i="1"/>
  <c r="M25" i="1"/>
  <c r="N25" i="1"/>
  <c r="O25" i="1"/>
  <c r="P25" i="1"/>
  <c r="L5" i="1"/>
  <c r="P5" i="1"/>
  <c r="N5" i="1"/>
  <c r="O5" i="1"/>
  <c r="M5" i="1"/>
  <c r="B79" i="3" l="1"/>
  <c r="F3" i="3"/>
  <c r="F4" i="3"/>
  <c r="F5" i="3"/>
  <c r="F6" i="3"/>
  <c r="F7" i="3"/>
  <c r="F8" i="3"/>
  <c r="F9" i="3"/>
  <c r="F10" i="3"/>
  <c r="F11"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F56" i="3"/>
  <c r="F57" i="3"/>
  <c r="F58" i="3"/>
  <c r="F59" i="3"/>
  <c r="F60" i="3"/>
  <c r="F61" i="3"/>
  <c r="F62" i="3"/>
  <c r="F63" i="3"/>
  <c r="F64" i="3"/>
  <c r="F65" i="3"/>
  <c r="F66" i="3"/>
  <c r="F67" i="3"/>
  <c r="F68" i="3"/>
  <c r="F69" i="3"/>
  <c r="F70" i="3"/>
  <c r="F71" i="3"/>
  <c r="F72" i="3"/>
  <c r="F73" i="3"/>
  <c r="F74" i="3"/>
  <c r="F75" i="3"/>
  <c r="F76" i="3"/>
  <c r="F77" i="3"/>
  <c r="F78" i="3"/>
  <c r="F79" i="3"/>
  <c r="F80" i="3"/>
  <c r="F81" i="3"/>
  <c r="F82" i="3"/>
  <c r="F83" i="3"/>
  <c r="F84" i="3"/>
  <c r="F85" i="3"/>
  <c r="F86" i="3"/>
  <c r="F87" i="3"/>
  <c r="F88" i="3"/>
  <c r="F89" i="3"/>
  <c r="F90" i="3"/>
  <c r="F91" i="3"/>
  <c r="F92" i="3"/>
  <c r="F93" i="3"/>
  <c r="F94" i="3"/>
  <c r="F95" i="3"/>
  <c r="F96" i="3"/>
  <c r="F97" i="3"/>
  <c r="F98" i="3"/>
  <c r="F99" i="3"/>
  <c r="F100" i="3"/>
  <c r="F101" i="3"/>
  <c r="F102" i="3"/>
  <c r="F103" i="3"/>
  <c r="F104" i="3"/>
  <c r="F105" i="3"/>
  <c r="F106" i="3"/>
  <c r="F107" i="3"/>
  <c r="F108" i="3"/>
  <c r="F109" i="3"/>
  <c r="F110" i="3"/>
  <c r="F111" i="3"/>
  <c r="F112" i="3"/>
  <c r="F113" i="3"/>
  <c r="F114" i="3"/>
  <c r="F115" i="3"/>
  <c r="F116" i="3"/>
  <c r="F117" i="3"/>
  <c r="F118" i="3"/>
  <c r="F119" i="3"/>
  <c r="F120" i="3"/>
  <c r="F121" i="3"/>
  <c r="F122" i="3"/>
  <c r="F123" i="3"/>
  <c r="F124" i="3"/>
  <c r="F125" i="3"/>
  <c r="F126" i="3"/>
  <c r="F127" i="3"/>
  <c r="F128" i="3"/>
  <c r="F129" i="3"/>
  <c r="F130" i="3"/>
  <c r="F131" i="3"/>
  <c r="F132" i="3"/>
  <c r="F133" i="3"/>
  <c r="F134" i="3"/>
  <c r="F135" i="3"/>
  <c r="F136" i="3"/>
  <c r="F137" i="3"/>
  <c r="F138" i="3"/>
  <c r="F139" i="3"/>
  <c r="F140" i="3"/>
  <c r="F141" i="3"/>
  <c r="F142" i="3"/>
  <c r="F143" i="3"/>
  <c r="F144" i="3"/>
  <c r="F145" i="3"/>
  <c r="F146" i="3"/>
  <c r="F147" i="3"/>
  <c r="F2" i="3"/>
  <c r="E3" i="3"/>
  <c r="E4" i="3"/>
  <c r="E5" i="3"/>
  <c r="E6" i="3"/>
  <c r="E7" i="3"/>
  <c r="E8" i="3"/>
  <c r="E9" i="3"/>
  <c r="E10" i="3"/>
  <c r="E11" i="3"/>
  <c r="E12" i="3"/>
  <c r="E13" i="3"/>
  <c r="E14" i="3"/>
  <c r="E15" i="3"/>
  <c r="E16" i="3"/>
  <c r="E17" i="3"/>
  <c r="E18" i="3"/>
  <c r="E19" i="3"/>
  <c r="E20" i="3"/>
  <c r="E21" i="3"/>
  <c r="E22" i="3"/>
  <c r="E23" i="3"/>
  <c r="E24" i="3"/>
  <c r="E25" i="3"/>
  <c r="E26" i="3"/>
  <c r="E27" i="3"/>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E78" i="3"/>
  <c r="E79" i="3"/>
  <c r="E80" i="3"/>
  <c r="E81" i="3"/>
  <c r="E82" i="3"/>
  <c r="E83" i="3"/>
  <c r="E84" i="3"/>
  <c r="E85" i="3"/>
  <c r="E86" i="3"/>
  <c r="E87" i="3"/>
  <c r="E88" i="3"/>
  <c r="E89" i="3"/>
  <c r="E90" i="3"/>
  <c r="E91" i="3"/>
  <c r="E92" i="3"/>
  <c r="E93" i="3"/>
  <c r="E94" i="3"/>
  <c r="E95" i="3"/>
  <c r="E96" i="3"/>
  <c r="E97" i="3"/>
  <c r="E98" i="3"/>
  <c r="E99" i="3"/>
  <c r="E100" i="3"/>
  <c r="E101" i="3"/>
  <c r="E102" i="3"/>
  <c r="E103" i="3"/>
  <c r="E104" i="3"/>
  <c r="E105" i="3"/>
  <c r="E106" i="3"/>
  <c r="E107" i="3"/>
  <c r="E108" i="3"/>
  <c r="E109" i="3"/>
  <c r="E110" i="3"/>
  <c r="E111" i="3"/>
  <c r="E112" i="3"/>
  <c r="E113" i="3"/>
  <c r="E114" i="3"/>
  <c r="E115" i="3"/>
  <c r="E116" i="3"/>
  <c r="E117" i="3"/>
  <c r="E118" i="3"/>
  <c r="E119" i="3"/>
  <c r="E120" i="3"/>
  <c r="E121" i="3"/>
  <c r="E122" i="3"/>
  <c r="E123" i="3"/>
  <c r="E124" i="3"/>
  <c r="E125" i="3"/>
  <c r="E126" i="3"/>
  <c r="E127" i="3"/>
  <c r="E128" i="3"/>
  <c r="E129" i="3"/>
  <c r="E130" i="3"/>
  <c r="E131" i="3"/>
  <c r="E132" i="3"/>
  <c r="E133" i="3"/>
  <c r="E134" i="3"/>
  <c r="E135" i="3"/>
  <c r="E136" i="3"/>
  <c r="E137" i="3"/>
  <c r="E138" i="3"/>
  <c r="E139" i="3"/>
  <c r="E140" i="3"/>
  <c r="E141" i="3"/>
  <c r="E142" i="3"/>
  <c r="E143" i="3"/>
  <c r="E144" i="3"/>
  <c r="E145" i="3"/>
  <c r="E146" i="3"/>
  <c r="E147" i="3"/>
  <c r="E2" i="3"/>
  <c r="A8" i="5" l="1"/>
</calcChain>
</file>

<file path=xl/sharedStrings.xml><?xml version="1.0" encoding="utf-8"?>
<sst xmlns="http://schemas.openxmlformats.org/spreadsheetml/2006/main" count="1102" uniqueCount="235">
  <si>
    <t>Pos</t>
  </si>
  <si>
    <t>Points</t>
  </si>
  <si>
    <t>SUPER FORMULA 2019</t>
  </si>
  <si>
    <t>Pilote</t>
  </si>
  <si>
    <t>Liste pilotes</t>
  </si>
  <si>
    <t>Liste circuits</t>
  </si>
  <si>
    <t>Liste équipes</t>
  </si>
  <si>
    <t>Naoki Yamamoto</t>
  </si>
  <si>
    <t>Kenta Yamashita</t>
  </si>
  <si>
    <t>Yuji Kunimoto </t>
  </si>
  <si>
    <t>Nirei Fukuzumi</t>
  </si>
  <si>
    <t>Artem Markelov</t>
  </si>
  <si>
    <t>Kazuya Oshima </t>
  </si>
  <si>
    <t>Dan Ticktum</t>
  </si>
  <si>
    <t>Tomoki Nojiri </t>
  </si>
  <si>
    <t>Koudai Tsukakoshi </t>
  </si>
  <si>
    <t>Kamui Kobayashi </t>
  </si>
  <si>
    <t>Yuhi Sekiguchi </t>
  </si>
  <si>
    <t>Ryo Hirakawa</t>
  </si>
  <si>
    <t>Kazuki Nakajima</t>
  </si>
  <si>
    <t>Nick Cassidy </t>
  </si>
  <si>
    <t>Hiroaki Ishiura </t>
  </si>
  <si>
    <t>Sho Tsuboi</t>
  </si>
  <si>
    <t>Lucas Auer</t>
  </si>
  <si>
    <t>Harrison Newey</t>
  </si>
  <si>
    <t>Alex Palou</t>
  </si>
  <si>
    <t>Tadasuke Makino</t>
  </si>
  <si>
    <t>Tristan Charpentier</t>
  </si>
  <si>
    <t>Nobuharu Matsushita</t>
  </si>
  <si>
    <t>Pietro Fittipaldi</t>
  </si>
  <si>
    <t>Tom Dillmann</t>
  </si>
  <si>
    <t>Sena Sakaguchi</t>
  </si>
  <si>
    <t>Yuichi Nakayama</t>
  </si>
  <si>
    <t>João Paulo de Olivera</t>
  </si>
  <si>
    <t>James Rossiter</t>
  </si>
  <si>
    <t>Katsumasa Chiyo</t>
  </si>
  <si>
    <t>Narain Karthikeyan </t>
  </si>
  <si>
    <t>Takuya Izawa </t>
  </si>
  <si>
    <t>Takashi Kogure</t>
  </si>
  <si>
    <t>André Lotterer </t>
  </si>
  <si>
    <t>Satoshi Motoyama</t>
  </si>
  <si>
    <t>Tsugio Matsuda</t>
  </si>
  <si>
    <t>Yuji Tachikawa</t>
  </si>
  <si>
    <t>Juichi Wakisaka</t>
  </si>
  <si>
    <t>Ryo Michigami</t>
  </si>
  <si>
    <t>Benoît Tréluyer</t>
  </si>
  <si>
    <t>Naoki Hattori</t>
  </si>
  <si>
    <t>Takeshi Tsuchiya</t>
  </si>
  <si>
    <t>Katsutomo Kaneishi</t>
  </si>
  <si>
    <t>Hideki Noda</t>
  </si>
  <si>
    <t>Toshihiro Kaneishi</t>
  </si>
  <si>
    <t>Loïc Duval</t>
  </si>
  <si>
    <t>Yuji Ide</t>
  </si>
  <si>
    <t>Ralph Firman</t>
  </si>
  <si>
    <t>Richard Lyons</t>
  </si>
  <si>
    <t>Toranosuke Takagi</t>
  </si>
  <si>
    <t>Tetsuji Tamanaka</t>
  </si>
  <si>
    <t>Masami Kageyama</t>
  </si>
  <si>
    <t>Daisuke Nakajima </t>
  </si>
  <si>
    <t>Michael Krumm</t>
  </si>
  <si>
    <t>Masahiko Kageyama</t>
  </si>
  <si>
    <t>Seiji Ara</t>
  </si>
  <si>
    <t>Kohei Hirate</t>
  </si>
  <si>
    <t>Koji Yamanishi</t>
  </si>
  <si>
    <t>Katsuyuki Hiranaka</t>
  </si>
  <si>
    <t>Masahiko Kondo</t>
  </si>
  <si>
    <t>Atsushi Kawamoto</t>
  </si>
  <si>
    <t>Tatsuya Kataoka</t>
  </si>
  <si>
    <t>Takuya Kurosawa</t>
  </si>
  <si>
    <t>Ronnie Quintarelli</t>
  </si>
  <si>
    <t>Yudai Igarashi</t>
  </si>
  <si>
    <t>Hidetoshi Mitsusada</t>
  </si>
  <si>
    <t>Kouki Saga</t>
  </si>
  <si>
    <t>Norberto Fontana</t>
  </si>
  <si>
    <t>Naoki Yokomizo</t>
  </si>
  <si>
    <t>Hideki Mutoh</t>
  </si>
  <si>
    <t>Akira Iida</t>
  </si>
  <si>
    <t>Shinsuke Shibahara</t>
  </si>
  <si>
    <t>Tetsuya Tanaka</t>
  </si>
  <si>
    <t>Dominik Schwager</t>
  </si>
  <si>
    <t>Osamu Nakajima</t>
  </si>
  <si>
    <t>Shigekazu Wakisaka</t>
  </si>
  <si>
    <t>Andrea Caldarelli</t>
  </si>
  <si>
    <t>Pedro de la Rosa</t>
  </si>
  <si>
    <t>Haruki Kurosawa</t>
  </si>
  <si>
    <t>Toshio Suzuki</t>
  </si>
  <si>
    <t>Katsumi Yamamoto</t>
  </si>
  <si>
    <t>Tom Coronel</t>
  </si>
  <si>
    <t>Marc Goossens</t>
  </si>
  <si>
    <t>Yuki Nakayama</t>
  </si>
  <si>
    <t>Björn Wirdheim</t>
  </si>
  <si>
    <t>Masataka Yanagida</t>
  </si>
  <si>
    <t>Marco Apicella</t>
  </si>
  <si>
    <t>Bertrand Baguette</t>
  </si>
  <si>
    <t>William Buller</t>
  </si>
  <si>
    <t>Ryo Orime</t>
  </si>
  <si>
    <t>Eiichi Tajima</t>
  </si>
  <si>
    <t>Hironobu Yasuda</t>
  </si>
  <si>
    <t>Alex Yoong</t>
  </si>
  <si>
    <t>Andrew Gilbert-Scott</t>
  </si>
  <si>
    <t>Hiroki Katoh</t>
  </si>
  <si>
    <t>Jarosław Wierczuk</t>
  </si>
  <si>
    <t>Hiroki Yoshimoto</t>
  </si>
  <si>
    <t>Taichiro Oonishi</t>
  </si>
  <si>
    <t>Sakon Yamamoto</t>
  </si>
  <si>
    <t>Kosuke Matsuura</t>
  </si>
  <si>
    <t>Roberto Streit</t>
  </si>
  <si>
    <t>Masao Yamada</t>
  </si>
  <si>
    <t>André Couto</t>
  </si>
  <si>
    <t>Peter Dumbreck</t>
  </si>
  <si>
    <t>Yukihiro Hane</t>
  </si>
  <si>
    <t>Kazuyoshi Hoshino</t>
  </si>
  <si>
    <t>Daisuke Ito</t>
  </si>
  <si>
    <t>Takashi Kobayashi</t>
  </si>
  <si>
    <t>Shinji Nakano</t>
  </si>
  <si>
    <t>Ralf Schumacher</t>
  </si>
  <si>
    <t>Fabio Carbone</t>
  </si>
  <si>
    <t>Ruben Derfler</t>
  </si>
  <si>
    <t>Kazuki Hoshino</t>
  </si>
  <si>
    <t>Takuto Iguchi</t>
  </si>
  <si>
    <t>Akira Ishikawa</t>
  </si>
  <si>
    <t>Vitantonio Liuzzi</t>
  </si>
  <si>
    <t>Hideki Okada</t>
  </si>
  <si>
    <t>Stoffel Vandoorne</t>
  </si>
  <si>
    <t>Kiyoto Yamamoto</t>
  </si>
  <si>
    <t>Kei Cozzolino</t>
  </si>
  <si>
    <t>Pierre Gasly </t>
  </si>
  <si>
    <t>Jann Mardenborough </t>
  </si>
  <si>
    <t>Felix Rosenqvist</t>
  </si>
  <si>
    <t>Richard Bradley</t>
  </si>
  <si>
    <t>Alexandre Imperatori</t>
  </si>
  <si>
    <t>Keisuke Kunimoto</t>
  </si>
  <si>
    <t>Dilantha Malagamuwa</t>
  </si>
  <si>
    <t>Takuma Sato</t>
  </si>
  <si>
    <t>Esteban Tuero</t>
  </si>
  <si>
    <t>Ryo Fukuda</t>
  </si>
  <si>
    <t>Kouta Sasaki</t>
  </si>
  <si>
    <t>James Courtney</t>
  </si>
  <si>
    <t>Tetsuya Fujisawa</t>
  </si>
  <si>
    <t>Shogo Mitsuyama</t>
  </si>
  <si>
    <t>Tetsufumi Toda</t>
  </si>
  <si>
    <t>Andrea Boldrini</t>
  </si>
  <si>
    <t>Jarek Janis</t>
  </si>
  <si>
    <t>Risto Virtanen</t>
  </si>
  <si>
    <t>Jonathan Cochet</t>
  </si>
  <si>
    <t>Sarah Kavanagh</t>
  </si>
  <si>
    <t>Vincenzo Sospiri</t>
  </si>
  <si>
    <t>Tsuyoshi Takahashi</t>
  </si>
  <si>
    <t>Tony Kanaan</t>
  </si>
  <si>
    <t>Masanobu Kato</t>
  </si>
  <si>
    <t>Tom Kristensen</t>
  </si>
  <si>
    <t>Mauro Martini</t>
  </si>
  <si>
    <t>Tokiyasu Soda</t>
  </si>
  <si>
    <t>Autopolis</t>
  </si>
  <si>
    <t>Fuji</t>
  </si>
  <si>
    <t>Inje</t>
  </si>
  <si>
    <t>Mine</t>
  </si>
  <si>
    <t>Motegi</t>
  </si>
  <si>
    <t>Sepang</t>
  </si>
  <si>
    <t>Sugo</t>
  </si>
  <si>
    <t>Suzuka</t>
  </si>
  <si>
    <t>Okayama</t>
  </si>
  <si>
    <t>Tokashi</t>
  </si>
  <si>
    <t>SUPER FORMULA 2018</t>
  </si>
  <si>
    <t>C</t>
  </si>
  <si>
    <t>12.5</t>
  </si>
  <si>
    <t>11.5</t>
  </si>
  <si>
    <t>DNF</t>
  </si>
  <si>
    <t>DNS</t>
  </si>
  <si>
    <t>DSQ</t>
  </si>
  <si>
    <t>Victoire</t>
  </si>
  <si>
    <t>Faits</t>
  </si>
  <si>
    <t>LEGENDE</t>
  </si>
  <si>
    <t>2è place</t>
  </si>
  <si>
    <t>3è place</t>
  </si>
  <si>
    <t xml:space="preserve">Place dans les points </t>
  </si>
  <si>
    <t>Place hors des points</t>
  </si>
  <si>
    <t>Abandon</t>
  </si>
  <si>
    <t>Disqualifié</t>
  </si>
  <si>
    <t>Pas au départ</t>
  </si>
  <si>
    <t>Course annulée</t>
  </si>
  <si>
    <t>Pas de participation</t>
  </si>
  <si>
    <t>Ajoute une victoire, un podium et un départ</t>
  </si>
  <si>
    <t>Ajoute un podium et un départ</t>
  </si>
  <si>
    <t>Ajoute un départ</t>
  </si>
  <si>
    <t>Influence sur les statistiques pilotes</t>
  </si>
  <si>
    <t>Ajoute une pole</t>
  </si>
  <si>
    <t>Ajoute un best lap</t>
  </si>
  <si>
    <t>BEST LAP</t>
  </si>
  <si>
    <t>Poleman</t>
  </si>
  <si>
    <t>Meilleur tour</t>
  </si>
  <si>
    <t>Victoires</t>
  </si>
  <si>
    <t>Courses</t>
  </si>
  <si>
    <t>Podiums</t>
  </si>
  <si>
    <t>Poles</t>
  </si>
  <si>
    <t>Best laps</t>
  </si>
  <si>
    <t>Abandons</t>
  </si>
  <si>
    <t>Ajoute un départ et un abandon</t>
  </si>
  <si>
    <t xml:space="preserve">Sélection circuit </t>
  </si>
  <si>
    <t xml:space="preserve">Top </t>
  </si>
  <si>
    <t>Top</t>
  </si>
  <si>
    <t>Légende</t>
  </si>
  <si>
    <t>Nombre de courses terminée (chiffre) et DNF et DSQ</t>
  </si>
  <si>
    <t>Nombre de "1"</t>
  </si>
  <si>
    <t>Nombre de "1" et "2" et "3"</t>
  </si>
  <si>
    <t>POLE</t>
  </si>
  <si>
    <t>Nombre de présences dans "POLE"</t>
  </si>
  <si>
    <t>Nombre de présences dans "BEST LAP"</t>
  </si>
  <si>
    <t>Dernier meilleur résultat (plus petit chiffre) sous la forme "X - Circuit année"</t>
  </si>
  <si>
    <t>Nombre de courses disputées sur ce circuit - ne pas compter les événements annulés "C"</t>
  </si>
  <si>
    <t xml:space="preserve">Stats identiques à l'onglet "Stats pilotes" mais avec un filtre par circuit </t>
  </si>
  <si>
    <t>Sélection pilote</t>
  </si>
  <si>
    <t>Sélection cicruit</t>
  </si>
  <si>
    <t>Sélection du pilote obligatoire dans la liste déroulante</t>
  </si>
  <si>
    <t>Derniers résultats</t>
  </si>
  <si>
    <t>Stats</t>
  </si>
  <si>
    <t>Total</t>
  </si>
  <si>
    <t>Tous les circuits</t>
  </si>
  <si>
    <t>Sélection du circuit obligatoire dans la liste déroulante - Tous les circuits = pas de filtre par circuit</t>
  </si>
  <si>
    <t>Liste de tous les résulats en fonction de la sélection circuit du plus récent au plus vieux. Si "Tous les circuits", lister tous les résultats sans filtre de circuit du plus récent au plus vieux</t>
  </si>
  <si>
    <t>Nombre de courses terminées (chiffre) et DNF et DSQ</t>
  </si>
  <si>
    <t>Avg</t>
  </si>
  <si>
    <t>Moyenne des résultats (ne prendre en compte que les nombres, pas C ni DSQ, DNF, DNS et vide)</t>
  </si>
  <si>
    <t>Nombre de "DNF"</t>
  </si>
  <si>
    <t>Terminées</t>
  </si>
  <si>
    <t>Disqualif</t>
  </si>
  <si>
    <t>Date</t>
  </si>
  <si>
    <t>Circuit</t>
  </si>
  <si>
    <t>Position</t>
  </si>
  <si>
    <t>Pôle</t>
  </si>
  <si>
    <t>Best Lap</t>
  </si>
  <si>
    <t>Auopolis</t>
  </si>
  <si>
    <t>Étiquettes de lignes</t>
  </si>
  <si>
    <t>Total général</t>
  </si>
  <si>
    <t>Nombre de Pôle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</si>
</sst>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7" x14ac:knownFonts="1">
    <font>
      <sz val="11"/>
      <color theme="1"/>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sz val="8"/>
      <color theme="1"/>
      <name val="Calibri"/>
      <family val="2"/>
      <scheme val="minor"/>
    </font>
    <font>
      <b/>
      <sz val="10"/>
      <color theme="1"/>
      <name val="Calibri"/>
      <family val="2"/>
      <scheme val="minor"/>
    </font>
    <font>
      <sz val="11"/>
      <color rgb="FFFF0000"/>
      <name val="Calibri"/>
      <family val="2"/>
      <scheme val="minor"/>
    </font>
  </fonts>
  <fills count="10">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rgb="FFCB99DF"/>
        <bgColor indexed="64"/>
      </patternFill>
    </fill>
    <fill>
      <patternFill patternType="solid">
        <fgColor theme="1"/>
        <bgColor indexed="64"/>
      </patternFill>
    </fill>
    <fill>
      <patternFill patternType="solid">
        <fgColor them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0" fillId="0" borderId="0" xfId="0" applyAlignment="1">
      <alignment horizontal="center" vertical="center"/>
    </xf>
    <xf numFmtId="0" fontId="0" fillId="0" borderId="0" xfId="0" applyAlignment="1">
      <alignment horizontal="left" vertical="center"/>
    </xf>
    <xf numFmtId="0" fontId="3" fillId="0" borderId="0" xfId="0" applyFont="1" applyAlignment="1">
      <alignment horizontal="center" vertical="center"/>
    </xf>
    <xf numFmtId="0" fontId="4" fillId="0" borderId="0" xfId="0" applyFont="1" applyAlignment="1">
      <alignment horizontal="center" vertical="center"/>
    </xf>
    <xf numFmtId="0" fontId="0" fillId="2" borderId="0" xfId="0" applyFill="1" applyAlignment="1">
      <alignment horizontal="center" vertical="center"/>
    </xf>
    <xf numFmtId="0" fontId="0" fillId="3" borderId="0" xfId="0" applyFill="1" applyAlignment="1">
      <alignment horizontal="center" vertical="center"/>
    </xf>
    <xf numFmtId="0" fontId="0" fillId="4" borderId="0" xfId="0" applyFill="1" applyAlignment="1">
      <alignment horizontal="center" vertical="center"/>
    </xf>
    <xf numFmtId="0" fontId="0" fillId="5" borderId="0" xfId="0" applyFill="1" applyAlignment="1">
      <alignment horizontal="center" vertical="center"/>
    </xf>
    <xf numFmtId="0" fontId="0" fillId="6" borderId="0" xfId="0" applyFill="1" applyAlignment="1">
      <alignment horizontal="center" vertical="center"/>
    </xf>
    <xf numFmtId="0" fontId="0" fillId="0" borderId="0" xfId="0" applyFill="1" applyAlignment="1">
      <alignment horizontal="center" vertical="center"/>
    </xf>
    <xf numFmtId="0" fontId="0" fillId="7" borderId="0" xfId="0" applyFill="1" applyAlignment="1">
      <alignment horizontal="center" vertical="center"/>
    </xf>
    <xf numFmtId="0" fontId="2" fillId="8" borderId="0" xfId="0" applyFont="1" applyFill="1" applyAlignment="1">
      <alignment horizontal="center" vertical="center"/>
    </xf>
    <xf numFmtId="0" fontId="1"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horizontal="left" vertical="center"/>
    </xf>
    <xf numFmtId="0" fontId="0" fillId="0" borderId="0" xfId="0" applyAlignment="1">
      <alignment horizontal="right" vertical="center"/>
    </xf>
    <xf numFmtId="0" fontId="0" fillId="0" borderId="0" xfId="0" applyAlignment="1">
      <alignment horizontal="left"/>
    </xf>
    <xf numFmtId="0" fontId="0" fillId="9" borderId="0" xfId="0" applyFill="1"/>
    <xf numFmtId="49" fontId="0" fillId="0" borderId="0" xfId="0" applyNumberFormat="1"/>
    <xf numFmtId="0" fontId="6" fillId="0" borderId="0" xfId="0" applyFont="1"/>
    <xf numFmtId="0" fontId="6" fillId="0" borderId="0" xfId="0" applyFont="1" applyAlignment="1">
      <alignment horizontal="left"/>
    </xf>
    <xf numFmtId="164" fontId="0" fillId="0" borderId="0" xfId="0" applyNumberFormat="1"/>
    <xf numFmtId="0" fontId="0" fillId="0" borderId="1" xfId="0" applyBorder="1" applyAlignment="1">
      <alignment horizontal="center" vertical="center"/>
    </xf>
    <xf numFmtId="14" fontId="0" fillId="0" borderId="1" xfId="0" applyNumberFormat="1" applyBorder="1" applyAlignment="1">
      <alignment horizontal="center" vertical="center"/>
    </xf>
    <xf numFmtId="0" fontId="1" fillId="0" borderId="0" xfId="0" applyFont="1" applyAlignment="1">
      <alignment horizontal="center" vertical="center"/>
    </xf>
    <xf numFmtId="0" fontId="0" fillId="0" borderId="0" xfId="0" pivotButton="1"/>
    <xf numFmtId="0" fontId="0" fillId="0" borderId="0" xfId="0" applyNumberFormat="1"/>
  </cellXfs>
  <cellStyles count="1">
    <cellStyle name="Normal" xfId="0" builtinId="0"/>
  </cellStyles>
  <dxfs count="78">
    <dxf>
      <fill>
        <patternFill>
          <bgColor rgb="FFFFFF00"/>
        </patternFill>
      </fill>
    </dxf>
    <dxf>
      <fill>
        <patternFill>
          <bgColor theme="0" tint="-0.14996795556505021"/>
        </patternFill>
      </fill>
    </dxf>
    <dxf>
      <fill>
        <patternFill>
          <bgColor rgb="FFFFC000"/>
        </patternFill>
      </fill>
    </dxf>
    <dxf>
      <fill>
        <patternFill>
          <bgColor theme="9" tint="0.59996337778862885"/>
        </patternFill>
      </fill>
    </dxf>
    <dxf>
      <fill>
        <patternFill>
          <fgColor rgb="FFCB99DF"/>
          <bgColor theme="4" tint="0.39994506668294322"/>
        </patternFill>
      </fill>
    </dxf>
    <dxf>
      <fill>
        <patternFill>
          <bgColor rgb="FFCB99DF"/>
        </patternFill>
      </fill>
    </dxf>
    <dxf>
      <fill>
        <patternFill>
          <bgColor rgb="FFFFFF00"/>
        </patternFill>
      </fill>
    </dxf>
    <dxf>
      <fill>
        <patternFill>
          <bgColor theme="0" tint="-0.14996795556505021"/>
        </patternFill>
      </fill>
    </dxf>
    <dxf>
      <fill>
        <patternFill>
          <bgColor rgb="FFFFC000"/>
        </patternFill>
      </fill>
    </dxf>
    <dxf>
      <fill>
        <patternFill>
          <bgColor theme="9" tint="0.59996337778862885"/>
        </patternFill>
      </fill>
    </dxf>
    <dxf>
      <fill>
        <patternFill>
          <fgColor rgb="FFCB99DF"/>
          <bgColor theme="4" tint="0.39994506668294322"/>
        </patternFill>
      </fill>
    </dxf>
    <dxf>
      <fill>
        <patternFill>
          <bgColor rgb="FFCB99DF"/>
        </patternFill>
      </fill>
    </dxf>
    <dxf>
      <fill>
        <patternFill>
          <bgColor rgb="FFFFFF00"/>
        </patternFill>
      </fill>
    </dxf>
    <dxf>
      <fill>
        <patternFill>
          <bgColor theme="0" tint="-0.14996795556505021"/>
        </patternFill>
      </fill>
    </dxf>
    <dxf>
      <fill>
        <patternFill>
          <bgColor rgb="FFFFC000"/>
        </patternFill>
      </fill>
    </dxf>
    <dxf>
      <fill>
        <patternFill>
          <bgColor theme="9" tint="0.59996337778862885"/>
        </patternFill>
      </fill>
    </dxf>
    <dxf>
      <fill>
        <patternFill>
          <fgColor rgb="FFCB99DF"/>
          <bgColor theme="4" tint="0.39994506668294322"/>
        </patternFill>
      </fill>
    </dxf>
    <dxf>
      <fill>
        <patternFill>
          <bgColor rgb="FFCB99DF"/>
        </patternFill>
      </fill>
    </dxf>
    <dxf>
      <fill>
        <patternFill>
          <bgColor rgb="FFFFFF00"/>
        </patternFill>
      </fill>
    </dxf>
    <dxf>
      <fill>
        <patternFill>
          <bgColor theme="0" tint="-0.14996795556505021"/>
        </patternFill>
      </fill>
    </dxf>
    <dxf>
      <fill>
        <patternFill>
          <bgColor rgb="FFFFC000"/>
        </patternFill>
      </fill>
    </dxf>
    <dxf>
      <fill>
        <patternFill>
          <bgColor theme="9" tint="0.59996337778862885"/>
        </patternFill>
      </fill>
    </dxf>
    <dxf>
      <fill>
        <patternFill>
          <fgColor rgb="FFCB99DF"/>
          <bgColor theme="4" tint="0.39994506668294322"/>
        </patternFill>
      </fill>
    </dxf>
    <dxf>
      <fill>
        <patternFill>
          <bgColor rgb="FFCB99DF"/>
        </patternFill>
      </fill>
    </dxf>
    <dxf>
      <fill>
        <patternFill>
          <bgColor rgb="FFFFFF00"/>
        </patternFill>
      </fill>
    </dxf>
    <dxf>
      <fill>
        <patternFill>
          <bgColor theme="0" tint="-0.14996795556505021"/>
        </patternFill>
      </fill>
    </dxf>
    <dxf>
      <fill>
        <patternFill>
          <bgColor rgb="FFFFC000"/>
        </patternFill>
      </fill>
    </dxf>
    <dxf>
      <fill>
        <patternFill>
          <bgColor theme="9" tint="0.59996337778862885"/>
        </patternFill>
      </fill>
    </dxf>
    <dxf>
      <fill>
        <patternFill>
          <fgColor rgb="FFCB99DF"/>
          <bgColor theme="4" tint="0.39994506668294322"/>
        </patternFill>
      </fill>
    </dxf>
    <dxf>
      <fill>
        <patternFill>
          <bgColor rgb="FFCB99DF"/>
        </patternFill>
      </fill>
    </dxf>
    <dxf>
      <fill>
        <patternFill>
          <bgColor rgb="FFFFFF00"/>
        </patternFill>
      </fill>
    </dxf>
    <dxf>
      <fill>
        <patternFill>
          <bgColor theme="0" tint="-0.14996795556505021"/>
        </patternFill>
      </fill>
    </dxf>
    <dxf>
      <fill>
        <patternFill>
          <bgColor rgb="FFFFC000"/>
        </patternFill>
      </fill>
    </dxf>
    <dxf>
      <fill>
        <patternFill>
          <bgColor theme="9" tint="0.59996337778862885"/>
        </patternFill>
      </fill>
    </dxf>
    <dxf>
      <fill>
        <patternFill>
          <fgColor rgb="FFCB99DF"/>
          <bgColor theme="4" tint="0.39994506668294322"/>
        </patternFill>
      </fill>
    </dxf>
    <dxf>
      <fill>
        <patternFill>
          <bgColor rgb="FFCB99DF"/>
        </patternFill>
      </fill>
    </dxf>
    <dxf>
      <fill>
        <patternFill>
          <bgColor rgb="FFFFFF00"/>
        </patternFill>
      </fill>
    </dxf>
    <dxf>
      <fill>
        <patternFill>
          <bgColor theme="0" tint="-0.14996795556505021"/>
        </patternFill>
      </fill>
    </dxf>
    <dxf>
      <fill>
        <patternFill>
          <bgColor rgb="FFFFC000"/>
        </patternFill>
      </fill>
    </dxf>
    <dxf>
      <fill>
        <patternFill>
          <bgColor theme="9" tint="0.59996337778862885"/>
        </patternFill>
      </fill>
    </dxf>
    <dxf>
      <fill>
        <patternFill>
          <fgColor rgb="FFCB99DF"/>
          <bgColor theme="4" tint="0.39994506668294322"/>
        </patternFill>
      </fill>
    </dxf>
    <dxf>
      <fill>
        <patternFill>
          <bgColor rgb="FFCB99DF"/>
        </patternFill>
      </fill>
    </dxf>
    <dxf>
      <fill>
        <patternFill>
          <bgColor rgb="FFFFFF00"/>
        </patternFill>
      </fill>
    </dxf>
    <dxf>
      <fill>
        <patternFill>
          <bgColor theme="0" tint="-0.14996795556505021"/>
        </patternFill>
      </fill>
    </dxf>
    <dxf>
      <fill>
        <patternFill>
          <bgColor rgb="FFFFC000"/>
        </patternFill>
      </fill>
    </dxf>
    <dxf>
      <fill>
        <patternFill>
          <bgColor theme="9" tint="0.59996337778862885"/>
        </patternFill>
      </fill>
    </dxf>
    <dxf>
      <fill>
        <patternFill>
          <fgColor rgb="FFCB99DF"/>
          <bgColor theme="4" tint="0.39994506668294322"/>
        </patternFill>
      </fill>
    </dxf>
    <dxf>
      <fill>
        <patternFill>
          <bgColor rgb="FFCB99DF"/>
        </patternFill>
      </fill>
    </dxf>
    <dxf>
      <fill>
        <patternFill>
          <bgColor rgb="FFFFFF00"/>
        </patternFill>
      </fill>
    </dxf>
    <dxf>
      <fill>
        <patternFill>
          <bgColor theme="0" tint="-0.14996795556505021"/>
        </patternFill>
      </fill>
    </dxf>
    <dxf>
      <fill>
        <patternFill>
          <bgColor rgb="FFFFC000"/>
        </patternFill>
      </fill>
    </dxf>
    <dxf>
      <fill>
        <patternFill>
          <bgColor theme="9" tint="0.59996337778862885"/>
        </patternFill>
      </fill>
    </dxf>
    <dxf>
      <fill>
        <patternFill>
          <fgColor rgb="FFCB99DF"/>
          <bgColor theme="4" tint="0.39994506668294322"/>
        </patternFill>
      </fill>
    </dxf>
    <dxf>
      <fill>
        <patternFill>
          <bgColor rgb="FFCB99DF"/>
        </patternFill>
      </fill>
    </dxf>
    <dxf>
      <fill>
        <patternFill>
          <bgColor rgb="FFFFFF00"/>
        </patternFill>
      </fill>
    </dxf>
    <dxf>
      <fill>
        <patternFill>
          <bgColor theme="0" tint="-0.14996795556505021"/>
        </patternFill>
      </fill>
    </dxf>
    <dxf>
      <fill>
        <patternFill>
          <bgColor rgb="FFFFC000"/>
        </patternFill>
      </fill>
    </dxf>
    <dxf>
      <fill>
        <patternFill>
          <bgColor theme="9" tint="0.59996337778862885"/>
        </patternFill>
      </fill>
    </dxf>
    <dxf>
      <fill>
        <patternFill>
          <fgColor rgb="FFCB99DF"/>
          <bgColor theme="4" tint="0.39994506668294322"/>
        </patternFill>
      </fill>
    </dxf>
    <dxf>
      <fill>
        <patternFill>
          <bgColor rgb="FFCB99DF"/>
        </patternFill>
      </fill>
    </dxf>
    <dxf>
      <fill>
        <patternFill>
          <bgColor rgb="FFFFFF00"/>
        </patternFill>
      </fill>
    </dxf>
    <dxf>
      <fill>
        <patternFill>
          <bgColor theme="0" tint="-0.14996795556505021"/>
        </patternFill>
      </fill>
    </dxf>
    <dxf>
      <fill>
        <patternFill>
          <bgColor rgb="FFFFC000"/>
        </patternFill>
      </fill>
    </dxf>
    <dxf>
      <fill>
        <patternFill>
          <bgColor theme="9" tint="0.59996337778862885"/>
        </patternFill>
      </fill>
    </dxf>
    <dxf>
      <fill>
        <patternFill>
          <fgColor rgb="FFCB99DF"/>
          <bgColor theme="4" tint="0.39994506668294322"/>
        </patternFill>
      </fill>
    </dxf>
    <dxf>
      <fill>
        <patternFill>
          <bgColor rgb="FFCB99DF"/>
        </patternFill>
      </fill>
    </dxf>
    <dxf>
      <fill>
        <patternFill>
          <bgColor rgb="FFFFFF00"/>
        </patternFill>
      </fill>
    </dxf>
    <dxf>
      <fill>
        <patternFill>
          <bgColor theme="0" tint="-0.14996795556505021"/>
        </patternFill>
      </fill>
    </dxf>
    <dxf>
      <fill>
        <patternFill>
          <bgColor rgb="FFFFC000"/>
        </patternFill>
      </fill>
    </dxf>
    <dxf>
      <fill>
        <patternFill>
          <bgColor theme="9" tint="0.59996337778862885"/>
        </patternFill>
      </fill>
    </dxf>
    <dxf>
      <fill>
        <patternFill>
          <fgColor rgb="FFCB99DF"/>
          <bgColor theme="4" tint="0.39994506668294322"/>
        </patternFill>
      </fill>
    </dxf>
    <dxf>
      <fill>
        <patternFill>
          <bgColor rgb="FFCB99DF"/>
        </patternFill>
      </fill>
    </dxf>
    <dxf>
      <fill>
        <patternFill>
          <bgColor rgb="FFFFFF00"/>
        </patternFill>
      </fill>
    </dxf>
    <dxf>
      <fill>
        <patternFill>
          <bgColor theme="0" tint="-0.14996795556505021"/>
        </patternFill>
      </fill>
    </dxf>
    <dxf>
      <fill>
        <patternFill>
          <bgColor rgb="FFFFC000"/>
        </patternFill>
      </fill>
    </dxf>
    <dxf>
      <fill>
        <patternFill>
          <bgColor theme="9" tint="0.59996337778862885"/>
        </patternFill>
      </fill>
    </dxf>
    <dxf>
      <fill>
        <patternFill>
          <fgColor rgb="FFCB99DF"/>
          <bgColor theme="4" tint="0.39994506668294322"/>
        </patternFill>
      </fill>
    </dxf>
    <dxf>
      <fill>
        <patternFill>
          <bgColor rgb="FFCB99DF"/>
        </patternFill>
      </fill>
    </dxf>
  </dxfs>
  <tableStyles count="0" defaultTableStyle="TableStyleMedium2" defaultPivotStyle="PivotStyleLight16"/>
  <colors>
    <mruColors>
      <color rgb="FFCB99D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LE GOUX Guillaume" refreshedDate="43629.746149652776" createdVersion="5" refreshedVersion="5" minRefreshableVersion="3" recordCount="176">
  <cacheSource type="worksheet">
    <worksheetSource ref="A1:G1048576" sheet="Résultats en liste"/>
  </cacheSource>
  <cacheFields count="7">
    <cacheField name="Date" numFmtId="0">
      <sharedItems containsNonDate="0" containsDate="1" containsString="0" containsBlank="1" minDate="2018-04-22T00:00:00" maxDate="2019-05-20T00:00:00" count="10">
        <d v="2018-04-22T00:00:00"/>
        <d v="2018-05-13T00:00:00"/>
        <d v="2018-05-27T00:00:00"/>
        <d v="2018-07-08T00:00:00"/>
        <d v="2018-08-19T00:00:00"/>
        <d v="2018-09-09T00:00:00"/>
        <d v="2018-10-28T00:00:00"/>
        <d v="2019-04-21T00:00:00"/>
        <d v="2019-05-19T00:00:00"/>
        <m/>
      </sharedItems>
    </cacheField>
    <cacheField name="Circuit" numFmtId="0">
      <sharedItems containsBlank="1" count="8">
        <s v="Suzuka"/>
        <s v="Autopolis"/>
        <s v="Sugo"/>
        <s v="Fuji"/>
        <s v="Motegi"/>
        <s v="Okayama"/>
        <s v="Auopolis"/>
        <m/>
      </sharedItems>
    </cacheField>
    <cacheField name="Pilote" numFmtId="0">
      <sharedItems containsBlank="1" count="31">
        <s v="Naoki Yamamoto"/>
        <s v="Yuhi Sekiguchi "/>
        <s v="Tomoki Nojiri "/>
        <s v="Hiroaki Ishiura "/>
        <s v="Takuya Izawa "/>
        <s v="Koudai Tsukakoshi "/>
        <s v="Nick Cassidy "/>
        <s v="Kazuki Nakajima"/>
        <s v="Kenta Yamashita"/>
        <s v="Kamui Kobayashi "/>
        <s v="James Rossiter"/>
        <s v="Nobuharu Matsushita"/>
        <s v="Yuji Kunimoto "/>
        <s v="Katsumasa Chiyo"/>
        <s v="Kazuya Oshima "/>
        <s v="Pietro Fittipaldi"/>
        <s v="Narain Karthikeyan "/>
        <s v="Ryo Hirakawa"/>
        <s v="Nirei Fukuzumi"/>
        <s v="Tom Dillmann"/>
        <s v="Dan Ticktum"/>
        <s v="Yuki Nakayama"/>
        <s v="Sena Sakaguchi"/>
        <s v="Sho Tsuboi"/>
        <s v="Lucas Auer"/>
        <s v="Artem Markelov"/>
        <s v="Alex Palou"/>
        <s v="Harrison Newey"/>
        <s v="Tadasuke Makino"/>
        <s v="Tristan Charpentier"/>
        <m/>
      </sharedItems>
    </cacheField>
    <cacheField name="Position" numFmtId="0">
      <sharedItems containsBlank="1" containsMixedTypes="1" containsNumber="1" containsInteger="1" minValue="1" maxValue="19"/>
    </cacheField>
    <cacheField name="Points" numFmtId="0">
      <sharedItems containsString="0" containsBlank="1" containsNumber="1" containsInteger="1" minValue="1" maxValue="11"/>
    </cacheField>
    <cacheField name="Pôle" numFmtId="0">
      <sharedItems containsString="0" containsBlank="1" containsNumber="1" containsInteger="1" minValue="1" maxValue="1" count="2">
        <n v="1"/>
        <m/>
      </sharedItems>
    </cacheField>
    <cacheField name="Best Lap" numFmtId="0">
      <sharedItems containsString="0" containsBlank="1" containsNumber="1" containsInteger="1" minValue="1" maxValue="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76">
  <r>
    <x v="0"/>
    <x v="0"/>
    <x v="0"/>
    <n v="1"/>
    <n v="11"/>
    <x v="0"/>
    <m/>
  </r>
  <r>
    <x v="0"/>
    <x v="0"/>
    <x v="1"/>
    <n v="2"/>
    <n v="8"/>
    <x v="1"/>
    <m/>
  </r>
  <r>
    <x v="0"/>
    <x v="0"/>
    <x v="2"/>
    <n v="3"/>
    <n v="6"/>
    <x v="1"/>
    <m/>
  </r>
  <r>
    <x v="0"/>
    <x v="0"/>
    <x v="3"/>
    <n v="4"/>
    <n v="5"/>
    <x v="1"/>
    <m/>
  </r>
  <r>
    <x v="0"/>
    <x v="0"/>
    <x v="4"/>
    <n v="5"/>
    <n v="4"/>
    <x v="1"/>
    <m/>
  </r>
  <r>
    <x v="0"/>
    <x v="0"/>
    <x v="5"/>
    <n v="6"/>
    <n v="3"/>
    <x v="1"/>
    <m/>
  </r>
  <r>
    <x v="0"/>
    <x v="0"/>
    <x v="6"/>
    <n v="7"/>
    <n v="2"/>
    <x v="1"/>
    <m/>
  </r>
  <r>
    <x v="0"/>
    <x v="0"/>
    <x v="7"/>
    <n v="8"/>
    <n v="1"/>
    <x v="1"/>
    <m/>
  </r>
  <r>
    <x v="0"/>
    <x v="0"/>
    <x v="8"/>
    <n v="9"/>
    <m/>
    <x v="1"/>
    <m/>
  </r>
  <r>
    <x v="0"/>
    <x v="0"/>
    <x v="9"/>
    <n v="10"/>
    <m/>
    <x v="1"/>
    <m/>
  </r>
  <r>
    <x v="0"/>
    <x v="0"/>
    <x v="10"/>
    <n v="11"/>
    <m/>
    <x v="1"/>
    <n v="1"/>
  </r>
  <r>
    <x v="0"/>
    <x v="0"/>
    <x v="11"/>
    <n v="12"/>
    <m/>
    <x v="1"/>
    <m/>
  </r>
  <r>
    <x v="0"/>
    <x v="0"/>
    <x v="12"/>
    <n v="13"/>
    <m/>
    <x v="1"/>
    <m/>
  </r>
  <r>
    <x v="0"/>
    <x v="0"/>
    <x v="13"/>
    <n v="14"/>
    <m/>
    <x v="1"/>
    <m/>
  </r>
  <r>
    <x v="0"/>
    <x v="0"/>
    <x v="14"/>
    <n v="15"/>
    <m/>
    <x v="1"/>
    <m/>
  </r>
  <r>
    <x v="0"/>
    <x v="0"/>
    <x v="15"/>
    <n v="16"/>
    <m/>
    <x v="1"/>
    <m/>
  </r>
  <r>
    <x v="0"/>
    <x v="0"/>
    <x v="16"/>
    <n v="17"/>
    <m/>
    <x v="1"/>
    <m/>
  </r>
  <r>
    <x v="0"/>
    <x v="0"/>
    <x v="17"/>
    <s v="DNF"/>
    <m/>
    <x v="1"/>
    <m/>
  </r>
  <r>
    <x v="0"/>
    <x v="0"/>
    <x v="18"/>
    <s v="DNF"/>
    <m/>
    <x v="1"/>
    <m/>
  </r>
  <r>
    <x v="1"/>
    <x v="1"/>
    <x v="0"/>
    <s v="C"/>
    <m/>
    <x v="1"/>
    <m/>
  </r>
  <r>
    <x v="1"/>
    <x v="1"/>
    <x v="1"/>
    <s v="C"/>
    <m/>
    <x v="1"/>
    <m/>
  </r>
  <r>
    <x v="1"/>
    <x v="1"/>
    <x v="2"/>
    <s v="C"/>
    <m/>
    <x v="1"/>
    <m/>
  </r>
  <r>
    <x v="1"/>
    <x v="1"/>
    <x v="3"/>
    <s v="C"/>
    <m/>
    <x v="1"/>
    <m/>
  </r>
  <r>
    <x v="1"/>
    <x v="1"/>
    <x v="4"/>
    <s v="C"/>
    <m/>
    <x v="1"/>
    <m/>
  </r>
  <r>
    <x v="1"/>
    <x v="1"/>
    <x v="5"/>
    <s v="C"/>
    <m/>
    <x v="1"/>
    <m/>
  </r>
  <r>
    <x v="1"/>
    <x v="1"/>
    <x v="6"/>
    <s v="C"/>
    <m/>
    <x v="1"/>
    <m/>
  </r>
  <r>
    <x v="1"/>
    <x v="1"/>
    <x v="7"/>
    <s v="C"/>
    <m/>
    <x v="1"/>
    <m/>
  </r>
  <r>
    <x v="1"/>
    <x v="1"/>
    <x v="8"/>
    <s v="C"/>
    <m/>
    <x v="1"/>
    <m/>
  </r>
  <r>
    <x v="1"/>
    <x v="1"/>
    <x v="9"/>
    <s v="C"/>
    <m/>
    <x v="1"/>
    <m/>
  </r>
  <r>
    <x v="1"/>
    <x v="1"/>
    <x v="10"/>
    <s v="C"/>
    <m/>
    <x v="1"/>
    <m/>
  </r>
  <r>
    <x v="1"/>
    <x v="1"/>
    <x v="11"/>
    <s v="C"/>
    <m/>
    <x v="1"/>
    <m/>
  </r>
  <r>
    <x v="1"/>
    <x v="1"/>
    <x v="12"/>
    <s v="C"/>
    <m/>
    <x v="1"/>
    <m/>
  </r>
  <r>
    <x v="1"/>
    <x v="1"/>
    <x v="13"/>
    <s v="C"/>
    <m/>
    <x v="1"/>
    <m/>
  </r>
  <r>
    <x v="1"/>
    <x v="1"/>
    <x v="14"/>
    <s v="C"/>
    <m/>
    <x v="1"/>
    <m/>
  </r>
  <r>
    <x v="1"/>
    <x v="1"/>
    <x v="16"/>
    <s v="C"/>
    <m/>
    <x v="1"/>
    <m/>
  </r>
  <r>
    <x v="1"/>
    <x v="1"/>
    <x v="17"/>
    <s v="C"/>
    <m/>
    <x v="0"/>
    <m/>
  </r>
  <r>
    <x v="1"/>
    <x v="1"/>
    <x v="19"/>
    <s v="C"/>
    <m/>
    <x v="1"/>
    <m/>
  </r>
  <r>
    <x v="2"/>
    <x v="2"/>
    <x v="0"/>
    <n v="1"/>
    <n v="10"/>
    <x v="1"/>
    <m/>
  </r>
  <r>
    <x v="2"/>
    <x v="2"/>
    <x v="6"/>
    <n v="2"/>
    <n v="8"/>
    <x v="1"/>
    <m/>
  </r>
  <r>
    <x v="2"/>
    <x v="2"/>
    <x v="7"/>
    <n v="3"/>
    <n v="6"/>
    <x v="1"/>
    <m/>
  </r>
  <r>
    <x v="2"/>
    <x v="2"/>
    <x v="19"/>
    <n v="4"/>
    <n v="5"/>
    <x v="1"/>
    <m/>
  </r>
  <r>
    <x v="2"/>
    <x v="2"/>
    <x v="16"/>
    <n v="5"/>
    <n v="4"/>
    <x v="1"/>
    <m/>
  </r>
  <r>
    <x v="2"/>
    <x v="2"/>
    <x v="9"/>
    <n v="6"/>
    <n v="3"/>
    <x v="1"/>
    <m/>
  </r>
  <r>
    <x v="2"/>
    <x v="2"/>
    <x v="2"/>
    <n v="7"/>
    <n v="3"/>
    <x v="0"/>
    <m/>
  </r>
  <r>
    <x v="2"/>
    <x v="2"/>
    <x v="8"/>
    <n v="8"/>
    <n v="1"/>
    <x v="1"/>
    <m/>
  </r>
  <r>
    <x v="2"/>
    <x v="2"/>
    <x v="17"/>
    <n v="9"/>
    <m/>
    <x v="1"/>
    <m/>
  </r>
  <r>
    <x v="2"/>
    <x v="2"/>
    <x v="11"/>
    <n v="10"/>
    <m/>
    <x v="1"/>
    <m/>
  </r>
  <r>
    <x v="2"/>
    <x v="2"/>
    <x v="3"/>
    <n v="11"/>
    <m/>
    <x v="1"/>
    <m/>
  </r>
  <r>
    <x v="2"/>
    <x v="2"/>
    <x v="5"/>
    <n v="12"/>
    <m/>
    <x v="1"/>
    <m/>
  </r>
  <r>
    <x v="2"/>
    <x v="2"/>
    <x v="1"/>
    <n v="13"/>
    <m/>
    <x v="1"/>
    <n v="1"/>
  </r>
  <r>
    <x v="2"/>
    <x v="2"/>
    <x v="4"/>
    <n v="14"/>
    <m/>
    <x v="1"/>
    <m/>
  </r>
  <r>
    <x v="2"/>
    <x v="2"/>
    <x v="14"/>
    <n v="15"/>
    <m/>
    <x v="1"/>
    <m/>
  </r>
  <r>
    <x v="2"/>
    <x v="2"/>
    <x v="10"/>
    <s v="DNF"/>
    <m/>
    <x v="1"/>
    <m/>
  </r>
  <r>
    <x v="2"/>
    <x v="2"/>
    <x v="12"/>
    <s v="DNF"/>
    <m/>
    <x v="1"/>
    <m/>
  </r>
  <r>
    <x v="2"/>
    <x v="2"/>
    <x v="13"/>
    <s v="DNF"/>
    <m/>
    <x v="1"/>
    <m/>
  </r>
  <r>
    <x v="2"/>
    <x v="2"/>
    <x v="20"/>
    <s v="DNF"/>
    <m/>
    <x v="1"/>
    <m/>
  </r>
  <r>
    <x v="3"/>
    <x v="3"/>
    <x v="6"/>
    <n v="1"/>
    <n v="11"/>
    <x v="0"/>
    <n v="1"/>
  </r>
  <r>
    <x v="3"/>
    <x v="3"/>
    <x v="3"/>
    <n v="2"/>
    <n v="8"/>
    <x v="1"/>
    <m/>
  </r>
  <r>
    <x v="3"/>
    <x v="3"/>
    <x v="12"/>
    <n v="3"/>
    <n v="6"/>
    <x v="1"/>
    <m/>
  </r>
  <r>
    <x v="3"/>
    <x v="3"/>
    <x v="17"/>
    <n v="4"/>
    <n v="5"/>
    <x v="1"/>
    <m/>
  </r>
  <r>
    <x v="3"/>
    <x v="3"/>
    <x v="7"/>
    <n v="5"/>
    <n v="4"/>
    <x v="1"/>
    <m/>
  </r>
  <r>
    <x v="3"/>
    <x v="3"/>
    <x v="1"/>
    <n v="6"/>
    <n v="3"/>
    <x v="1"/>
    <m/>
  </r>
  <r>
    <x v="3"/>
    <x v="3"/>
    <x v="14"/>
    <n v="7"/>
    <n v="2"/>
    <x v="1"/>
    <m/>
  </r>
  <r>
    <x v="3"/>
    <x v="3"/>
    <x v="0"/>
    <n v="8"/>
    <n v="1"/>
    <x v="1"/>
    <m/>
  </r>
  <r>
    <x v="3"/>
    <x v="3"/>
    <x v="11"/>
    <n v="9"/>
    <m/>
    <x v="1"/>
    <m/>
  </r>
  <r>
    <x v="3"/>
    <x v="3"/>
    <x v="19"/>
    <n v="10"/>
    <m/>
    <x v="1"/>
    <m/>
  </r>
  <r>
    <x v="3"/>
    <x v="3"/>
    <x v="20"/>
    <n v="11"/>
    <m/>
    <x v="1"/>
    <m/>
  </r>
  <r>
    <x v="3"/>
    <x v="3"/>
    <x v="9"/>
    <n v="12"/>
    <m/>
    <x v="1"/>
    <m/>
  </r>
  <r>
    <x v="3"/>
    <x v="3"/>
    <x v="5"/>
    <n v="13"/>
    <m/>
    <x v="1"/>
    <m/>
  </r>
  <r>
    <x v="3"/>
    <x v="3"/>
    <x v="2"/>
    <n v="14"/>
    <m/>
    <x v="1"/>
    <m/>
  </r>
  <r>
    <x v="3"/>
    <x v="3"/>
    <x v="4"/>
    <n v="15"/>
    <m/>
    <x v="1"/>
    <m/>
  </r>
  <r>
    <x v="3"/>
    <x v="3"/>
    <x v="16"/>
    <n v="16"/>
    <m/>
    <x v="1"/>
    <m/>
  </r>
  <r>
    <x v="3"/>
    <x v="3"/>
    <x v="13"/>
    <n v="17"/>
    <m/>
    <x v="1"/>
    <m/>
  </r>
  <r>
    <x v="3"/>
    <x v="3"/>
    <x v="8"/>
    <n v="18"/>
    <m/>
    <x v="1"/>
    <m/>
  </r>
  <r>
    <x v="3"/>
    <x v="3"/>
    <x v="10"/>
    <n v="19"/>
    <m/>
    <x v="1"/>
    <m/>
  </r>
  <r>
    <x v="4"/>
    <x v="4"/>
    <x v="3"/>
    <n v="1"/>
    <n v="11"/>
    <x v="0"/>
    <m/>
  </r>
  <r>
    <x v="4"/>
    <x v="4"/>
    <x v="17"/>
    <n v="2"/>
    <n v="8"/>
    <x v="1"/>
    <m/>
  </r>
  <r>
    <x v="4"/>
    <x v="4"/>
    <x v="6"/>
    <n v="3"/>
    <n v="6"/>
    <x v="1"/>
    <m/>
  </r>
  <r>
    <x v="4"/>
    <x v="4"/>
    <x v="11"/>
    <n v="4"/>
    <n v="5"/>
    <x v="1"/>
    <m/>
  </r>
  <r>
    <x v="4"/>
    <x v="4"/>
    <x v="14"/>
    <n v="5"/>
    <n v="4"/>
    <x v="1"/>
    <m/>
  </r>
  <r>
    <x v="4"/>
    <x v="4"/>
    <x v="8"/>
    <n v="6"/>
    <n v="3"/>
    <x v="1"/>
    <m/>
  </r>
  <r>
    <x v="4"/>
    <x v="4"/>
    <x v="0"/>
    <n v="7"/>
    <n v="2"/>
    <x v="1"/>
    <m/>
  </r>
  <r>
    <x v="4"/>
    <x v="4"/>
    <x v="2"/>
    <n v="8"/>
    <n v="1"/>
    <x v="1"/>
    <m/>
  </r>
  <r>
    <x v="4"/>
    <x v="4"/>
    <x v="10"/>
    <n v="9"/>
    <m/>
    <x v="1"/>
    <m/>
  </r>
  <r>
    <x v="4"/>
    <x v="4"/>
    <x v="5"/>
    <n v="10"/>
    <m/>
    <x v="1"/>
    <m/>
  </r>
  <r>
    <x v="4"/>
    <x v="4"/>
    <x v="16"/>
    <n v="11"/>
    <m/>
    <x v="1"/>
    <m/>
  </r>
  <r>
    <x v="4"/>
    <x v="4"/>
    <x v="19"/>
    <n v="12"/>
    <m/>
    <x v="1"/>
    <m/>
  </r>
  <r>
    <x v="4"/>
    <x v="4"/>
    <x v="21"/>
    <n v="13"/>
    <m/>
    <x v="1"/>
    <m/>
  </r>
  <r>
    <x v="4"/>
    <x v="4"/>
    <x v="4"/>
    <n v="14"/>
    <m/>
    <x v="1"/>
    <m/>
  </r>
  <r>
    <x v="4"/>
    <x v="4"/>
    <x v="12"/>
    <n v="15"/>
    <m/>
    <x v="1"/>
    <m/>
  </r>
  <r>
    <x v="4"/>
    <x v="4"/>
    <x v="1"/>
    <n v="16"/>
    <m/>
    <x v="1"/>
    <m/>
  </r>
  <r>
    <x v="4"/>
    <x v="4"/>
    <x v="18"/>
    <n v="17"/>
    <m/>
    <x v="1"/>
    <n v="1"/>
  </r>
  <r>
    <x v="4"/>
    <x v="4"/>
    <x v="22"/>
    <n v="18"/>
    <m/>
    <x v="1"/>
    <m/>
  </r>
  <r>
    <x v="4"/>
    <x v="4"/>
    <x v="13"/>
    <n v="19"/>
    <m/>
    <x v="1"/>
    <m/>
  </r>
  <r>
    <x v="5"/>
    <x v="5"/>
    <x v="1"/>
    <n v="1"/>
    <n v="11"/>
    <x v="0"/>
    <m/>
  </r>
  <r>
    <x v="5"/>
    <x v="5"/>
    <x v="9"/>
    <n v="2"/>
    <n v="8"/>
    <x v="1"/>
    <n v="1"/>
  </r>
  <r>
    <x v="5"/>
    <x v="5"/>
    <x v="17"/>
    <n v="3"/>
    <n v="6"/>
    <x v="1"/>
    <m/>
  </r>
  <r>
    <x v="5"/>
    <x v="5"/>
    <x v="2"/>
    <n v="4"/>
    <n v="5"/>
    <x v="1"/>
    <m/>
  </r>
  <r>
    <x v="5"/>
    <x v="5"/>
    <x v="6"/>
    <n v="5"/>
    <n v="4"/>
    <x v="1"/>
    <m/>
  </r>
  <r>
    <x v="5"/>
    <x v="5"/>
    <x v="8"/>
    <n v="6"/>
    <n v="3"/>
    <x v="1"/>
    <m/>
  </r>
  <r>
    <x v="5"/>
    <x v="5"/>
    <x v="3"/>
    <n v="7"/>
    <n v="2"/>
    <x v="1"/>
    <m/>
  </r>
  <r>
    <x v="5"/>
    <x v="5"/>
    <x v="12"/>
    <n v="8"/>
    <n v="1"/>
    <x v="1"/>
    <m/>
  </r>
  <r>
    <x v="5"/>
    <x v="5"/>
    <x v="11"/>
    <n v="9"/>
    <m/>
    <x v="1"/>
    <m/>
  </r>
  <r>
    <x v="5"/>
    <x v="5"/>
    <x v="0"/>
    <n v="10"/>
    <m/>
    <x v="1"/>
    <m/>
  </r>
  <r>
    <x v="5"/>
    <x v="5"/>
    <x v="10"/>
    <n v="11"/>
    <m/>
    <x v="1"/>
    <m/>
  </r>
  <r>
    <x v="5"/>
    <x v="5"/>
    <x v="5"/>
    <n v="12"/>
    <m/>
    <x v="1"/>
    <m/>
  </r>
  <r>
    <x v="5"/>
    <x v="5"/>
    <x v="16"/>
    <n v="13"/>
    <m/>
    <x v="1"/>
    <m/>
  </r>
  <r>
    <x v="5"/>
    <x v="5"/>
    <x v="4"/>
    <n v="14"/>
    <m/>
    <x v="1"/>
    <m/>
  </r>
  <r>
    <x v="5"/>
    <x v="5"/>
    <x v="13"/>
    <n v="15"/>
    <m/>
    <x v="1"/>
    <m/>
  </r>
  <r>
    <x v="5"/>
    <x v="5"/>
    <x v="14"/>
    <n v="16"/>
    <m/>
    <x v="1"/>
    <m/>
  </r>
  <r>
    <x v="5"/>
    <x v="5"/>
    <x v="7"/>
    <n v="17"/>
    <m/>
    <x v="1"/>
    <m/>
  </r>
  <r>
    <x v="5"/>
    <x v="5"/>
    <x v="18"/>
    <n v="18"/>
    <m/>
    <x v="1"/>
    <m/>
  </r>
  <r>
    <x v="5"/>
    <x v="5"/>
    <x v="19"/>
    <s v="DNF"/>
    <m/>
    <x v="1"/>
    <m/>
  </r>
  <r>
    <x v="6"/>
    <x v="0"/>
    <x v="0"/>
    <n v="1"/>
    <n v="11"/>
    <x v="0"/>
    <m/>
  </r>
  <r>
    <x v="6"/>
    <x v="0"/>
    <x v="6"/>
    <n v="2"/>
    <n v="8"/>
    <x v="1"/>
    <m/>
  </r>
  <r>
    <x v="6"/>
    <x v="0"/>
    <x v="8"/>
    <n v="3"/>
    <n v="6"/>
    <x v="1"/>
    <m/>
  </r>
  <r>
    <x v="6"/>
    <x v="0"/>
    <x v="12"/>
    <n v="4"/>
    <n v="5"/>
    <x v="1"/>
    <m/>
  </r>
  <r>
    <x v="6"/>
    <x v="0"/>
    <x v="7"/>
    <n v="5"/>
    <n v="4"/>
    <x v="1"/>
    <m/>
  </r>
  <r>
    <x v="6"/>
    <x v="0"/>
    <x v="5"/>
    <n v="6"/>
    <n v="3"/>
    <x v="1"/>
    <m/>
  </r>
  <r>
    <x v="6"/>
    <x v="0"/>
    <x v="11"/>
    <n v="7"/>
    <n v="2"/>
    <x v="1"/>
    <m/>
  </r>
  <r>
    <x v="6"/>
    <x v="0"/>
    <x v="1"/>
    <n v="8"/>
    <n v="1"/>
    <x v="1"/>
    <n v="1"/>
  </r>
  <r>
    <x v="6"/>
    <x v="0"/>
    <x v="2"/>
    <n v="9"/>
    <m/>
    <x v="1"/>
    <m/>
  </r>
  <r>
    <x v="6"/>
    <x v="0"/>
    <x v="13"/>
    <n v="10"/>
    <m/>
    <x v="1"/>
    <m/>
  </r>
  <r>
    <x v="6"/>
    <x v="0"/>
    <x v="3"/>
    <n v="11"/>
    <m/>
    <x v="1"/>
    <m/>
  </r>
  <r>
    <x v="6"/>
    <x v="0"/>
    <x v="18"/>
    <n v="12"/>
    <m/>
    <x v="1"/>
    <m/>
  </r>
  <r>
    <x v="6"/>
    <x v="0"/>
    <x v="9"/>
    <n v="13"/>
    <m/>
    <x v="1"/>
    <m/>
  </r>
  <r>
    <x v="6"/>
    <x v="0"/>
    <x v="14"/>
    <n v="14"/>
    <m/>
    <x v="1"/>
    <m/>
  </r>
  <r>
    <x v="6"/>
    <x v="0"/>
    <x v="19"/>
    <n v="15"/>
    <m/>
    <x v="1"/>
    <m/>
  </r>
  <r>
    <x v="6"/>
    <x v="0"/>
    <x v="4"/>
    <n v="16"/>
    <m/>
    <x v="1"/>
    <m/>
  </r>
  <r>
    <x v="6"/>
    <x v="0"/>
    <x v="16"/>
    <n v="17"/>
    <m/>
    <x v="1"/>
    <m/>
  </r>
  <r>
    <x v="6"/>
    <x v="0"/>
    <x v="17"/>
    <s v="DNF"/>
    <m/>
    <x v="1"/>
    <m/>
  </r>
  <r>
    <x v="6"/>
    <x v="0"/>
    <x v="10"/>
    <s v="DNF"/>
    <m/>
    <x v="1"/>
    <m/>
  </r>
  <r>
    <x v="7"/>
    <x v="0"/>
    <x v="6"/>
    <n v="1"/>
    <n v="10"/>
    <x v="1"/>
    <m/>
  </r>
  <r>
    <x v="7"/>
    <x v="0"/>
    <x v="0"/>
    <n v="2"/>
    <n v="8"/>
    <x v="1"/>
    <m/>
  </r>
  <r>
    <x v="7"/>
    <x v="0"/>
    <x v="8"/>
    <n v="3"/>
    <n v="6"/>
    <x v="1"/>
    <m/>
  </r>
  <r>
    <x v="7"/>
    <x v="0"/>
    <x v="2"/>
    <n v="4"/>
    <n v="5"/>
    <x v="1"/>
    <m/>
  </r>
  <r>
    <x v="7"/>
    <x v="0"/>
    <x v="23"/>
    <n v="5"/>
    <n v="4"/>
    <x v="1"/>
    <m/>
  </r>
  <r>
    <x v="7"/>
    <x v="0"/>
    <x v="12"/>
    <n v="6"/>
    <n v="3"/>
    <x v="1"/>
    <m/>
  </r>
  <r>
    <x v="7"/>
    <x v="0"/>
    <x v="24"/>
    <n v="7"/>
    <n v="2"/>
    <x v="1"/>
    <m/>
  </r>
  <r>
    <x v="7"/>
    <x v="0"/>
    <x v="20"/>
    <n v="8"/>
    <n v="1"/>
    <x v="1"/>
    <m/>
  </r>
  <r>
    <x v="7"/>
    <x v="0"/>
    <x v="9"/>
    <n v="9"/>
    <m/>
    <x v="1"/>
    <m/>
  </r>
  <r>
    <x v="7"/>
    <x v="0"/>
    <x v="25"/>
    <n v="10"/>
    <m/>
    <x v="1"/>
    <m/>
  </r>
  <r>
    <x v="7"/>
    <x v="0"/>
    <x v="18"/>
    <n v="11"/>
    <m/>
    <x v="1"/>
    <m/>
  </r>
  <r>
    <x v="7"/>
    <x v="0"/>
    <x v="14"/>
    <n v="12"/>
    <m/>
    <x v="1"/>
    <m/>
  </r>
  <r>
    <x v="7"/>
    <x v="0"/>
    <x v="26"/>
    <s v="DNF"/>
    <m/>
    <x v="1"/>
    <n v="1"/>
  </r>
  <r>
    <x v="7"/>
    <x v="0"/>
    <x v="3"/>
    <s v="DNF"/>
    <m/>
    <x v="1"/>
    <m/>
  </r>
  <r>
    <x v="7"/>
    <x v="0"/>
    <x v="7"/>
    <s v="DNF"/>
    <m/>
    <x v="1"/>
    <m/>
  </r>
  <r>
    <x v="7"/>
    <x v="0"/>
    <x v="27"/>
    <s v="DNF"/>
    <m/>
    <x v="1"/>
    <m/>
  </r>
  <r>
    <x v="7"/>
    <x v="0"/>
    <x v="28"/>
    <s v="DNF"/>
    <n v="1"/>
    <x v="0"/>
    <m/>
  </r>
  <r>
    <x v="7"/>
    <x v="0"/>
    <x v="1"/>
    <s v="DNF"/>
    <m/>
    <x v="1"/>
    <m/>
  </r>
  <r>
    <x v="7"/>
    <x v="0"/>
    <x v="17"/>
    <s v="DNF"/>
    <m/>
    <x v="1"/>
    <m/>
  </r>
  <r>
    <x v="7"/>
    <x v="0"/>
    <x v="29"/>
    <s v="DNF"/>
    <m/>
    <x v="1"/>
    <m/>
  </r>
  <r>
    <x v="8"/>
    <x v="6"/>
    <x v="1"/>
    <n v="1"/>
    <n v="10"/>
    <x v="1"/>
    <n v="1"/>
  </r>
  <r>
    <x v="8"/>
    <x v="1"/>
    <x v="0"/>
    <n v="2"/>
    <n v="8"/>
    <x v="1"/>
    <m/>
  </r>
  <r>
    <x v="8"/>
    <x v="1"/>
    <x v="14"/>
    <n v="3"/>
    <n v="6"/>
    <x v="1"/>
    <m/>
  </r>
  <r>
    <x v="8"/>
    <x v="1"/>
    <x v="28"/>
    <n v="4"/>
    <n v="5"/>
    <x v="1"/>
    <m/>
  </r>
  <r>
    <x v="8"/>
    <x v="1"/>
    <x v="18"/>
    <n v="5"/>
    <n v="4"/>
    <x v="1"/>
    <m/>
  </r>
  <r>
    <x v="8"/>
    <x v="1"/>
    <x v="26"/>
    <n v="6"/>
    <n v="3"/>
    <x v="1"/>
    <m/>
  </r>
  <r>
    <x v="8"/>
    <x v="1"/>
    <x v="8"/>
    <n v="7"/>
    <n v="2"/>
    <x v="1"/>
    <m/>
  </r>
  <r>
    <x v="8"/>
    <x v="1"/>
    <x v="6"/>
    <n v="8"/>
    <n v="1"/>
    <x v="1"/>
    <m/>
  </r>
  <r>
    <x v="8"/>
    <x v="1"/>
    <x v="3"/>
    <n v="9"/>
    <m/>
    <x v="1"/>
    <m/>
  </r>
  <r>
    <x v="8"/>
    <x v="1"/>
    <x v="9"/>
    <n v="10"/>
    <m/>
    <x v="1"/>
    <m/>
  </r>
  <r>
    <x v="8"/>
    <x v="1"/>
    <x v="24"/>
    <n v="11"/>
    <m/>
    <x v="1"/>
    <m/>
  </r>
  <r>
    <x v="8"/>
    <x v="1"/>
    <x v="23"/>
    <n v="12"/>
    <m/>
    <x v="1"/>
    <m/>
  </r>
  <r>
    <x v="8"/>
    <x v="1"/>
    <x v="7"/>
    <n v="13"/>
    <m/>
    <x v="1"/>
    <m/>
  </r>
  <r>
    <x v="8"/>
    <x v="1"/>
    <x v="17"/>
    <n v="14"/>
    <m/>
    <x v="1"/>
    <m/>
  </r>
  <r>
    <x v="8"/>
    <x v="1"/>
    <x v="5"/>
    <n v="15"/>
    <m/>
    <x v="1"/>
    <m/>
  </r>
  <r>
    <x v="8"/>
    <x v="1"/>
    <x v="12"/>
    <n v="16"/>
    <n v="1"/>
    <x v="0"/>
    <m/>
  </r>
  <r>
    <x v="8"/>
    <x v="1"/>
    <x v="27"/>
    <n v="17"/>
    <m/>
    <x v="1"/>
    <m/>
  </r>
  <r>
    <x v="8"/>
    <x v="1"/>
    <x v="2"/>
    <n v="18"/>
    <m/>
    <x v="1"/>
    <m/>
  </r>
  <r>
    <x v="8"/>
    <x v="1"/>
    <x v="20"/>
    <s v="DNF"/>
    <m/>
    <x v="1"/>
    <m/>
  </r>
  <r>
    <x v="8"/>
    <x v="1"/>
    <x v="25"/>
    <s v="DNF"/>
    <m/>
    <x v="1"/>
    <m/>
  </r>
  <r>
    <x v="9"/>
    <x v="7"/>
    <x v="30"/>
    <m/>
    <m/>
    <x v="1"/>
    <m/>
  </r>
  <r>
    <x v="9"/>
    <x v="7"/>
    <x v="30"/>
    <m/>
    <m/>
    <x v="1"/>
    <m/>
  </r>
  <r>
    <x v="9"/>
    <x v="7"/>
    <x v="30"/>
    <m/>
    <m/>
    <x v="1"/>
    <m/>
  </r>
  <r>
    <x v="9"/>
    <x v="7"/>
    <x v="30"/>
    <m/>
    <m/>
    <x v="1"/>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17"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location ref="I3:J12" firstHeaderRow="1" firstDataRow="1" firstDataCol="1" rowPageCount="1" colPageCount="1"/>
  <pivotFields count="7">
    <pivotField axis="axisRow" showAll="0">
      <items count="11">
        <item x="0"/>
        <item x="1"/>
        <item x="2"/>
        <item x="3"/>
        <item x="4"/>
        <item x="5"/>
        <item x="6"/>
        <item x="7"/>
        <item x="8"/>
        <item x="9"/>
        <item t="default"/>
      </items>
    </pivotField>
    <pivotField axis="axisRow" showAll="0">
      <items count="9">
        <item sd="0" x="6"/>
        <item sd="0" x="1"/>
        <item sd="0" x="3"/>
        <item sd="0" x="4"/>
        <item sd="0" x="5"/>
        <item sd="0" x="2"/>
        <item sd="0" x="0"/>
        <item sd="0" x="7"/>
        <item t="default" sd="0"/>
      </items>
    </pivotField>
    <pivotField axis="axisRow" showAll="0">
      <items count="32">
        <item sd="0" x="26"/>
        <item sd="0" x="25"/>
        <item sd="0" x="20"/>
        <item sd="0" x="27"/>
        <item sd="0" x="3"/>
        <item sd="0" x="10"/>
        <item sd="0" x="9"/>
        <item sd="0" x="13"/>
        <item sd="0" x="7"/>
        <item sd="0" x="14"/>
        <item sd="0" x="8"/>
        <item sd="0" x="5"/>
        <item sd="0" x="24"/>
        <item sd="0" x="0"/>
        <item sd="0" x="16"/>
        <item sd="0" x="6"/>
        <item sd="0" x="18"/>
        <item sd="0" x="11"/>
        <item sd="0" x="15"/>
        <item sd="0" x="17"/>
        <item sd="0" x="22"/>
        <item sd="0" x="23"/>
        <item sd="0" x="28"/>
        <item sd="0" x="4"/>
        <item sd="0" x="19"/>
        <item sd="0" x="2"/>
        <item sd="0" x="29"/>
        <item sd="0" x="1"/>
        <item sd="0" x="12"/>
        <item sd="0" x="21"/>
        <item sd="0" x="30"/>
        <item t="default" sd="0"/>
      </items>
    </pivotField>
    <pivotField showAll="0"/>
    <pivotField showAll="0"/>
    <pivotField axis="axisPage" dataField="1" multipleItemSelectionAllowed="1" showAll="0">
      <items count="3">
        <item x="0"/>
        <item h="1" x="1"/>
        <item t="default"/>
      </items>
    </pivotField>
    <pivotField showAll="0"/>
  </pivotFields>
  <rowFields count="3">
    <field x="2"/>
    <field x="1"/>
    <field x="0"/>
  </rowFields>
  <rowItems count="9">
    <i>
      <x v="4"/>
    </i>
    <i>
      <x v="13"/>
    </i>
    <i>
      <x v="15"/>
    </i>
    <i>
      <x v="19"/>
    </i>
    <i>
      <x v="22"/>
    </i>
    <i>
      <x v="25"/>
    </i>
    <i>
      <x v="27"/>
    </i>
    <i>
      <x v="28"/>
    </i>
    <i t="grand">
      <x/>
    </i>
  </rowItems>
  <colItems count="1">
    <i/>
  </colItems>
  <pageFields count="1">
    <pageField fld="5" hier="-1"/>
  </pageFields>
  <dataFields count="1">
    <dataField name="Nombre de Pôle" fld="5"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Tableau1" displayName="Tableau1" ref="A1:A148" totalsRowShown="0">
  <autoFilter ref="A1:A148"/>
  <sortState ref="A2:A148">
    <sortCondition ref="A2"/>
  </sortState>
  <tableColumns count="1">
    <tableColumn id="1" name="Liste pilotes"/>
  </tableColumns>
  <tableStyleInfo name="TableStyleLight9" showFirstColumn="0" showLastColumn="0" showRowStripes="1" showColumnStripes="0"/>
</table>
</file>

<file path=xl/tables/table2.xml><?xml version="1.0" encoding="utf-8"?>
<table xmlns="http://schemas.openxmlformats.org/spreadsheetml/2006/main" id="4" name="Tableau4" displayName="Tableau4" ref="C1:C12" totalsRowShown="0">
  <autoFilter ref="C1:C12"/>
  <sortState ref="C2:C12">
    <sortCondition ref="C2"/>
  </sortState>
  <tableColumns count="1">
    <tableColumn id="1" name="Liste circuits"/>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7"/>
  <sheetViews>
    <sheetView workbookViewId="0">
      <selection sqref="A1:A1048576"/>
    </sheetView>
  </sheetViews>
  <sheetFormatPr baseColWidth="10" defaultRowHeight="15" x14ac:dyDescent="0.25"/>
  <cols>
    <col min="1" max="1" width="30.7109375" customWidth="1"/>
    <col min="2" max="2" width="11.42578125" customWidth="1"/>
    <col min="3" max="3" width="30.7109375" customWidth="1"/>
    <col min="5" max="5" width="30.7109375" customWidth="1"/>
  </cols>
  <sheetData>
    <row r="1" spans="1:5" x14ac:dyDescent="0.25">
      <c r="A1" t="s">
        <v>4</v>
      </c>
      <c r="C1" t="s">
        <v>5</v>
      </c>
      <c r="E1" t="s">
        <v>6</v>
      </c>
    </row>
    <row r="2" spans="1:5" x14ac:dyDescent="0.25">
      <c r="A2" t="s">
        <v>76</v>
      </c>
      <c r="C2" t="s">
        <v>153</v>
      </c>
    </row>
    <row r="3" spans="1:5" x14ac:dyDescent="0.25">
      <c r="A3" t="s">
        <v>120</v>
      </c>
      <c r="C3" t="s">
        <v>154</v>
      </c>
    </row>
    <row r="4" spans="1:5" x14ac:dyDescent="0.25">
      <c r="A4" t="s">
        <v>25</v>
      </c>
      <c r="C4" t="s">
        <v>155</v>
      </c>
    </row>
    <row r="5" spans="1:5" x14ac:dyDescent="0.25">
      <c r="A5" t="s">
        <v>98</v>
      </c>
      <c r="C5" t="s">
        <v>156</v>
      </c>
    </row>
    <row r="6" spans="1:5" x14ac:dyDescent="0.25">
      <c r="A6" t="s">
        <v>130</v>
      </c>
      <c r="C6" t="s">
        <v>157</v>
      </c>
    </row>
    <row r="7" spans="1:5" x14ac:dyDescent="0.25">
      <c r="A7" t="s">
        <v>108</v>
      </c>
      <c r="C7" t="s">
        <v>161</v>
      </c>
    </row>
    <row r="8" spans="1:5" x14ac:dyDescent="0.25">
      <c r="A8" t="s">
        <v>39</v>
      </c>
      <c r="C8" t="s">
        <v>158</v>
      </c>
    </row>
    <row r="9" spans="1:5" x14ac:dyDescent="0.25">
      <c r="A9" t="s">
        <v>141</v>
      </c>
      <c r="C9" t="s">
        <v>159</v>
      </c>
    </row>
    <row r="10" spans="1:5" x14ac:dyDescent="0.25">
      <c r="A10" t="s">
        <v>82</v>
      </c>
      <c r="C10" t="s">
        <v>160</v>
      </c>
    </row>
    <row r="11" spans="1:5" x14ac:dyDescent="0.25">
      <c r="A11" t="s">
        <v>99</v>
      </c>
      <c r="C11" t="s">
        <v>162</v>
      </c>
    </row>
    <row r="12" spans="1:5" x14ac:dyDescent="0.25">
      <c r="A12" t="s">
        <v>11</v>
      </c>
      <c r="C12" t="s">
        <v>217</v>
      </c>
    </row>
    <row r="13" spans="1:5" x14ac:dyDescent="0.25">
      <c r="A13" t="s">
        <v>66</v>
      </c>
    </row>
    <row r="14" spans="1:5" x14ac:dyDescent="0.25">
      <c r="A14" t="s">
        <v>45</v>
      </c>
    </row>
    <row r="15" spans="1:5" x14ac:dyDescent="0.25">
      <c r="A15" t="s">
        <v>93</v>
      </c>
    </row>
    <row r="16" spans="1:5" x14ac:dyDescent="0.25">
      <c r="A16" t="s">
        <v>90</v>
      </c>
    </row>
    <row r="17" spans="1:1" x14ac:dyDescent="0.25">
      <c r="A17" t="s">
        <v>112</v>
      </c>
    </row>
    <row r="18" spans="1:1" x14ac:dyDescent="0.25">
      <c r="A18" t="s">
        <v>58</v>
      </c>
    </row>
    <row r="19" spans="1:1" x14ac:dyDescent="0.25">
      <c r="A19" t="s">
        <v>13</v>
      </c>
    </row>
    <row r="20" spans="1:1" x14ac:dyDescent="0.25">
      <c r="A20" t="s">
        <v>132</v>
      </c>
    </row>
    <row r="21" spans="1:1" x14ac:dyDescent="0.25">
      <c r="A21" t="s">
        <v>79</v>
      </c>
    </row>
    <row r="22" spans="1:1" x14ac:dyDescent="0.25">
      <c r="A22" t="s">
        <v>96</v>
      </c>
    </row>
    <row r="23" spans="1:1" x14ac:dyDescent="0.25">
      <c r="A23" t="s">
        <v>134</v>
      </c>
    </row>
    <row r="24" spans="1:1" x14ac:dyDescent="0.25">
      <c r="A24" t="s">
        <v>116</v>
      </c>
    </row>
    <row r="25" spans="1:1" x14ac:dyDescent="0.25">
      <c r="A25" t="s">
        <v>128</v>
      </c>
    </row>
    <row r="26" spans="1:1" x14ac:dyDescent="0.25">
      <c r="A26" t="s">
        <v>24</v>
      </c>
    </row>
    <row r="27" spans="1:1" x14ac:dyDescent="0.25">
      <c r="A27" t="s">
        <v>84</v>
      </c>
    </row>
    <row r="28" spans="1:1" x14ac:dyDescent="0.25">
      <c r="A28" t="s">
        <v>75</v>
      </c>
    </row>
    <row r="29" spans="1:1" x14ac:dyDescent="0.25">
      <c r="A29" t="s">
        <v>49</v>
      </c>
    </row>
    <row r="30" spans="1:1" x14ac:dyDescent="0.25">
      <c r="A30" t="s">
        <v>122</v>
      </c>
    </row>
    <row r="31" spans="1:1" x14ac:dyDescent="0.25">
      <c r="A31" t="s">
        <v>71</v>
      </c>
    </row>
    <row r="32" spans="1:1" x14ac:dyDescent="0.25">
      <c r="A32" t="s">
        <v>21</v>
      </c>
    </row>
    <row r="33" spans="1:1" x14ac:dyDescent="0.25">
      <c r="A33" t="s">
        <v>100</v>
      </c>
    </row>
    <row r="34" spans="1:1" x14ac:dyDescent="0.25">
      <c r="A34" t="s">
        <v>102</v>
      </c>
    </row>
    <row r="35" spans="1:1" x14ac:dyDescent="0.25">
      <c r="A35" t="s">
        <v>97</v>
      </c>
    </row>
    <row r="36" spans="1:1" x14ac:dyDescent="0.25">
      <c r="A36" t="s">
        <v>137</v>
      </c>
    </row>
    <row r="37" spans="1:1" x14ac:dyDescent="0.25">
      <c r="A37" t="s">
        <v>34</v>
      </c>
    </row>
    <row r="38" spans="1:1" x14ac:dyDescent="0.25">
      <c r="A38" t="s">
        <v>127</v>
      </c>
    </row>
    <row r="39" spans="1:1" x14ac:dyDescent="0.25">
      <c r="A39" t="s">
        <v>142</v>
      </c>
    </row>
    <row r="40" spans="1:1" x14ac:dyDescent="0.25">
      <c r="A40" t="s">
        <v>101</v>
      </c>
    </row>
    <row r="41" spans="1:1" x14ac:dyDescent="0.25">
      <c r="A41" t="s">
        <v>33</v>
      </c>
    </row>
    <row r="42" spans="1:1" x14ac:dyDescent="0.25">
      <c r="A42" t="s">
        <v>144</v>
      </c>
    </row>
    <row r="43" spans="1:1" x14ac:dyDescent="0.25">
      <c r="A43" t="s">
        <v>43</v>
      </c>
    </row>
    <row r="44" spans="1:1" x14ac:dyDescent="0.25">
      <c r="A44" t="s">
        <v>16</v>
      </c>
    </row>
    <row r="45" spans="1:1" x14ac:dyDescent="0.25">
      <c r="A45" t="s">
        <v>35</v>
      </c>
    </row>
    <row r="46" spans="1:1" x14ac:dyDescent="0.25">
      <c r="A46" t="s">
        <v>86</v>
      </c>
    </row>
    <row r="47" spans="1:1" x14ac:dyDescent="0.25">
      <c r="A47" t="s">
        <v>48</v>
      </c>
    </row>
    <row r="48" spans="1:1" x14ac:dyDescent="0.25">
      <c r="A48" t="s">
        <v>64</v>
      </c>
    </row>
    <row r="49" spans="1:1" x14ac:dyDescent="0.25">
      <c r="A49" t="s">
        <v>118</v>
      </c>
    </row>
    <row r="50" spans="1:1" x14ac:dyDescent="0.25">
      <c r="A50" t="s">
        <v>19</v>
      </c>
    </row>
    <row r="51" spans="1:1" x14ac:dyDescent="0.25">
      <c r="A51" t="s">
        <v>12</v>
      </c>
    </row>
    <row r="52" spans="1:1" x14ac:dyDescent="0.25">
      <c r="A52" t="s">
        <v>111</v>
      </c>
    </row>
    <row r="53" spans="1:1" x14ac:dyDescent="0.25">
      <c r="A53" t="s">
        <v>125</v>
      </c>
    </row>
    <row r="54" spans="1:1" x14ac:dyDescent="0.25">
      <c r="A54" t="s">
        <v>131</v>
      </c>
    </row>
    <row r="55" spans="1:1" x14ac:dyDescent="0.25">
      <c r="A55" t="s">
        <v>8</v>
      </c>
    </row>
    <row r="56" spans="1:1" x14ac:dyDescent="0.25">
      <c r="A56" t="s">
        <v>124</v>
      </c>
    </row>
    <row r="57" spans="1:1" x14ac:dyDescent="0.25">
      <c r="A57" t="s">
        <v>62</v>
      </c>
    </row>
    <row r="58" spans="1:1" x14ac:dyDescent="0.25">
      <c r="A58" t="s">
        <v>63</v>
      </c>
    </row>
    <row r="59" spans="1:1" x14ac:dyDescent="0.25">
      <c r="A59" t="s">
        <v>105</v>
      </c>
    </row>
    <row r="60" spans="1:1" x14ac:dyDescent="0.25">
      <c r="A60" t="s">
        <v>15</v>
      </c>
    </row>
    <row r="61" spans="1:1" x14ac:dyDescent="0.25">
      <c r="A61" t="s">
        <v>72</v>
      </c>
    </row>
    <row r="62" spans="1:1" x14ac:dyDescent="0.25">
      <c r="A62" t="s">
        <v>136</v>
      </c>
    </row>
    <row r="63" spans="1:1" x14ac:dyDescent="0.25">
      <c r="A63" t="s">
        <v>51</v>
      </c>
    </row>
    <row r="64" spans="1:1" x14ac:dyDescent="0.25">
      <c r="A64" t="s">
        <v>23</v>
      </c>
    </row>
    <row r="65" spans="1:1" x14ac:dyDescent="0.25">
      <c r="A65" t="s">
        <v>88</v>
      </c>
    </row>
    <row r="66" spans="1:1" x14ac:dyDescent="0.25">
      <c r="A66" t="s">
        <v>92</v>
      </c>
    </row>
    <row r="67" spans="1:1" x14ac:dyDescent="0.25">
      <c r="A67" t="s">
        <v>60</v>
      </c>
    </row>
    <row r="68" spans="1:1" x14ac:dyDescent="0.25">
      <c r="A68" t="s">
        <v>65</v>
      </c>
    </row>
    <row r="69" spans="1:1" x14ac:dyDescent="0.25">
      <c r="A69" t="s">
        <v>57</v>
      </c>
    </row>
    <row r="70" spans="1:1" x14ac:dyDescent="0.25">
      <c r="A70" t="s">
        <v>149</v>
      </c>
    </row>
    <row r="71" spans="1:1" x14ac:dyDescent="0.25">
      <c r="A71" t="s">
        <v>107</v>
      </c>
    </row>
    <row r="72" spans="1:1" x14ac:dyDescent="0.25">
      <c r="A72" t="s">
        <v>91</v>
      </c>
    </row>
    <row r="73" spans="1:1" x14ac:dyDescent="0.25">
      <c r="A73" t="s">
        <v>151</v>
      </c>
    </row>
    <row r="74" spans="1:1" x14ac:dyDescent="0.25">
      <c r="A74" t="s">
        <v>59</v>
      </c>
    </row>
    <row r="75" spans="1:1" x14ac:dyDescent="0.25">
      <c r="A75" t="s">
        <v>46</v>
      </c>
    </row>
    <row r="76" spans="1:1" x14ac:dyDescent="0.25">
      <c r="A76" t="s">
        <v>7</v>
      </c>
    </row>
    <row r="77" spans="1:1" x14ac:dyDescent="0.25">
      <c r="A77" t="s">
        <v>74</v>
      </c>
    </row>
    <row r="78" spans="1:1" x14ac:dyDescent="0.25">
      <c r="A78" t="s">
        <v>36</v>
      </c>
    </row>
    <row r="79" spans="1:1" x14ac:dyDescent="0.25">
      <c r="A79" t="s">
        <v>20</v>
      </c>
    </row>
    <row r="80" spans="1:1" x14ac:dyDescent="0.25">
      <c r="A80" t="s">
        <v>10</v>
      </c>
    </row>
    <row r="81" spans="1:1" x14ac:dyDescent="0.25">
      <c r="A81" t="s">
        <v>28</v>
      </c>
    </row>
    <row r="82" spans="1:1" x14ac:dyDescent="0.25">
      <c r="A82" t="s">
        <v>73</v>
      </c>
    </row>
    <row r="83" spans="1:1" x14ac:dyDescent="0.25">
      <c r="A83" t="s">
        <v>80</v>
      </c>
    </row>
    <row r="84" spans="1:1" x14ac:dyDescent="0.25">
      <c r="A84" t="s">
        <v>83</v>
      </c>
    </row>
    <row r="85" spans="1:1" x14ac:dyDescent="0.25">
      <c r="A85" t="s">
        <v>109</v>
      </c>
    </row>
    <row r="86" spans="1:1" x14ac:dyDescent="0.25">
      <c r="A86" t="s">
        <v>126</v>
      </c>
    </row>
    <row r="87" spans="1:1" x14ac:dyDescent="0.25">
      <c r="A87" t="s">
        <v>29</v>
      </c>
    </row>
    <row r="88" spans="1:1" x14ac:dyDescent="0.25">
      <c r="A88" t="s">
        <v>115</v>
      </c>
    </row>
    <row r="89" spans="1:1" x14ac:dyDescent="0.25">
      <c r="A89" t="s">
        <v>53</v>
      </c>
    </row>
    <row r="90" spans="1:1" x14ac:dyDescent="0.25">
      <c r="A90" t="s">
        <v>129</v>
      </c>
    </row>
    <row r="91" spans="1:1" x14ac:dyDescent="0.25">
      <c r="A91" t="s">
        <v>54</v>
      </c>
    </row>
    <row r="92" spans="1:1" x14ac:dyDescent="0.25">
      <c r="A92" t="s">
        <v>143</v>
      </c>
    </row>
    <row r="93" spans="1:1" x14ac:dyDescent="0.25">
      <c r="A93" t="s">
        <v>106</v>
      </c>
    </row>
    <row r="94" spans="1:1" x14ac:dyDescent="0.25">
      <c r="A94" t="s">
        <v>69</v>
      </c>
    </row>
    <row r="95" spans="1:1" x14ac:dyDescent="0.25">
      <c r="A95" t="s">
        <v>117</v>
      </c>
    </row>
    <row r="96" spans="1:1" x14ac:dyDescent="0.25">
      <c r="A96" t="s">
        <v>135</v>
      </c>
    </row>
    <row r="97" spans="1:1" x14ac:dyDescent="0.25">
      <c r="A97" t="s">
        <v>18</v>
      </c>
    </row>
    <row r="98" spans="1:1" x14ac:dyDescent="0.25">
      <c r="A98" t="s">
        <v>44</v>
      </c>
    </row>
    <row r="99" spans="1:1" x14ac:dyDescent="0.25">
      <c r="A99" t="s">
        <v>95</v>
      </c>
    </row>
    <row r="100" spans="1:1" x14ac:dyDescent="0.25">
      <c r="A100" t="s">
        <v>104</v>
      </c>
    </row>
    <row r="101" spans="1:1" x14ac:dyDescent="0.25">
      <c r="A101" t="s">
        <v>145</v>
      </c>
    </row>
    <row r="102" spans="1:1" x14ac:dyDescent="0.25">
      <c r="A102" t="s">
        <v>40</v>
      </c>
    </row>
    <row r="103" spans="1:1" x14ac:dyDescent="0.25">
      <c r="A103" t="s">
        <v>61</v>
      </c>
    </row>
    <row r="104" spans="1:1" x14ac:dyDescent="0.25">
      <c r="A104" t="s">
        <v>31</v>
      </c>
    </row>
    <row r="105" spans="1:1" x14ac:dyDescent="0.25">
      <c r="A105" t="s">
        <v>81</v>
      </c>
    </row>
    <row r="106" spans="1:1" x14ac:dyDescent="0.25">
      <c r="A106" t="s">
        <v>114</v>
      </c>
    </row>
    <row r="107" spans="1:1" x14ac:dyDescent="0.25">
      <c r="A107" t="s">
        <v>77</v>
      </c>
    </row>
    <row r="108" spans="1:1" x14ac:dyDescent="0.25">
      <c r="A108" t="s">
        <v>22</v>
      </c>
    </row>
    <row r="109" spans="1:1" x14ac:dyDescent="0.25">
      <c r="A109" t="s">
        <v>139</v>
      </c>
    </row>
    <row r="110" spans="1:1" x14ac:dyDescent="0.25">
      <c r="A110" t="s">
        <v>123</v>
      </c>
    </row>
    <row r="111" spans="1:1" x14ac:dyDescent="0.25">
      <c r="A111" t="s">
        <v>26</v>
      </c>
    </row>
    <row r="112" spans="1:1" x14ac:dyDescent="0.25">
      <c r="A112" t="s">
        <v>103</v>
      </c>
    </row>
    <row r="113" spans="1:1" x14ac:dyDescent="0.25">
      <c r="A113" t="s">
        <v>113</v>
      </c>
    </row>
    <row r="114" spans="1:1" x14ac:dyDescent="0.25">
      <c r="A114" t="s">
        <v>38</v>
      </c>
    </row>
    <row r="115" spans="1:1" x14ac:dyDescent="0.25">
      <c r="A115" t="s">
        <v>47</v>
      </c>
    </row>
    <row r="116" spans="1:1" x14ac:dyDescent="0.25">
      <c r="A116" t="s">
        <v>133</v>
      </c>
    </row>
    <row r="117" spans="1:1" x14ac:dyDescent="0.25">
      <c r="A117" t="s">
        <v>119</v>
      </c>
    </row>
    <row r="118" spans="1:1" x14ac:dyDescent="0.25">
      <c r="A118" t="s">
        <v>37</v>
      </c>
    </row>
    <row r="119" spans="1:1" x14ac:dyDescent="0.25">
      <c r="A119" t="s">
        <v>68</v>
      </c>
    </row>
    <row r="120" spans="1:1" x14ac:dyDescent="0.25">
      <c r="A120" t="s">
        <v>67</v>
      </c>
    </row>
    <row r="121" spans="1:1" x14ac:dyDescent="0.25">
      <c r="A121" t="s">
        <v>140</v>
      </c>
    </row>
    <row r="122" spans="1:1" x14ac:dyDescent="0.25">
      <c r="A122" t="s">
        <v>56</v>
      </c>
    </row>
    <row r="123" spans="1:1" x14ac:dyDescent="0.25">
      <c r="A123" t="s">
        <v>138</v>
      </c>
    </row>
    <row r="124" spans="1:1" x14ac:dyDescent="0.25">
      <c r="A124" t="s">
        <v>78</v>
      </c>
    </row>
    <row r="125" spans="1:1" x14ac:dyDescent="0.25">
      <c r="A125" t="s">
        <v>152</v>
      </c>
    </row>
    <row r="126" spans="1:1" x14ac:dyDescent="0.25">
      <c r="A126" t="s">
        <v>87</v>
      </c>
    </row>
    <row r="127" spans="1:1" x14ac:dyDescent="0.25">
      <c r="A127" t="s">
        <v>30</v>
      </c>
    </row>
    <row r="128" spans="1:1" x14ac:dyDescent="0.25">
      <c r="A128" t="s">
        <v>150</v>
      </c>
    </row>
    <row r="129" spans="1:1" x14ac:dyDescent="0.25">
      <c r="A129" t="s">
        <v>14</v>
      </c>
    </row>
    <row r="130" spans="1:1" x14ac:dyDescent="0.25">
      <c r="A130" t="s">
        <v>148</v>
      </c>
    </row>
    <row r="131" spans="1:1" x14ac:dyDescent="0.25">
      <c r="A131" t="s">
        <v>55</v>
      </c>
    </row>
    <row r="132" spans="1:1" x14ac:dyDescent="0.25">
      <c r="A132" t="s">
        <v>50</v>
      </c>
    </row>
    <row r="133" spans="1:1" x14ac:dyDescent="0.25">
      <c r="A133" t="s">
        <v>85</v>
      </c>
    </row>
    <row r="134" spans="1:1" x14ac:dyDescent="0.25">
      <c r="A134" t="s">
        <v>27</v>
      </c>
    </row>
    <row r="135" spans="1:1" x14ac:dyDescent="0.25">
      <c r="A135" t="s">
        <v>41</v>
      </c>
    </row>
    <row r="136" spans="1:1" x14ac:dyDescent="0.25">
      <c r="A136" t="s">
        <v>147</v>
      </c>
    </row>
    <row r="137" spans="1:1" x14ac:dyDescent="0.25">
      <c r="A137" t="s">
        <v>146</v>
      </c>
    </row>
    <row r="138" spans="1:1" x14ac:dyDescent="0.25">
      <c r="A138" t="s">
        <v>121</v>
      </c>
    </row>
    <row r="139" spans="1:1" x14ac:dyDescent="0.25">
      <c r="A139" t="s">
        <v>94</v>
      </c>
    </row>
    <row r="140" spans="1:1" x14ac:dyDescent="0.25">
      <c r="A140" t="s">
        <v>70</v>
      </c>
    </row>
    <row r="141" spans="1:1" x14ac:dyDescent="0.25">
      <c r="A141" t="s">
        <v>17</v>
      </c>
    </row>
    <row r="142" spans="1:1" x14ac:dyDescent="0.25">
      <c r="A142" t="s">
        <v>32</v>
      </c>
    </row>
    <row r="143" spans="1:1" x14ac:dyDescent="0.25">
      <c r="A143" t="s">
        <v>52</v>
      </c>
    </row>
    <row r="144" spans="1:1" x14ac:dyDescent="0.25">
      <c r="A144" t="s">
        <v>9</v>
      </c>
    </row>
    <row r="145" spans="1:1" x14ac:dyDescent="0.25">
      <c r="A145" t="s">
        <v>42</v>
      </c>
    </row>
    <row r="146" spans="1:1" x14ac:dyDescent="0.25">
      <c r="A146" t="s">
        <v>89</v>
      </c>
    </row>
    <row r="147" spans="1:1" x14ac:dyDescent="0.25">
      <c r="A147" t="s">
        <v>110</v>
      </c>
    </row>
  </sheetData>
  <sortState ref="C3:C12">
    <sortCondition ref="C3"/>
  </sortState>
  <pageMargins left="0.7" right="0.7" top="0.75" bottom="0.75" header="0.3" footer="0.3"/>
  <tableParts count="2">
    <tablePart r:id="rId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56"/>
  <sheetViews>
    <sheetView workbookViewId="0">
      <selection activeCell="U23" sqref="U23:U24"/>
    </sheetView>
  </sheetViews>
  <sheetFormatPr baseColWidth="10" defaultColWidth="11.5703125" defaultRowHeight="16.149999999999999" customHeight="1" x14ac:dyDescent="0.25"/>
  <cols>
    <col min="1" max="1" width="5.42578125" style="1" customWidth="1"/>
    <col min="2" max="2" width="24.7109375" style="1" customWidth="1"/>
    <col min="3" max="11" width="8.85546875" style="1" customWidth="1"/>
    <col min="12" max="16" width="8.7109375" style="1" customWidth="1"/>
    <col min="17" max="20" width="8.85546875" style="1" customWidth="1"/>
    <col min="21" max="21" width="18.28515625" style="1" customWidth="1"/>
    <col min="22" max="16384" width="11.5703125" style="1"/>
  </cols>
  <sheetData>
    <row r="2" spans="1:23" ht="16.149999999999999" customHeight="1" x14ac:dyDescent="0.25">
      <c r="A2" s="2" t="s">
        <v>2</v>
      </c>
      <c r="T2" s="25" t="s">
        <v>172</v>
      </c>
      <c r="U2" s="25"/>
      <c r="V2" s="25"/>
      <c r="W2" s="25"/>
    </row>
    <row r="3" spans="1:23" ht="16.149999999999999" customHeight="1" x14ac:dyDescent="0.25">
      <c r="U3" s="14" t="s">
        <v>171</v>
      </c>
      <c r="V3" s="15" t="s">
        <v>185</v>
      </c>
    </row>
    <row r="4" spans="1:23" ht="16.149999999999999" customHeight="1" x14ac:dyDescent="0.25">
      <c r="A4" s="3" t="s">
        <v>0</v>
      </c>
      <c r="B4" s="3" t="s">
        <v>3</v>
      </c>
      <c r="C4" s="3" t="s">
        <v>160</v>
      </c>
      <c r="D4" s="3" t="s">
        <v>153</v>
      </c>
      <c r="E4" s="3" t="s">
        <v>159</v>
      </c>
      <c r="F4" s="3" t="s">
        <v>154</v>
      </c>
      <c r="G4" s="3" t="s">
        <v>157</v>
      </c>
      <c r="H4" s="3" t="s">
        <v>161</v>
      </c>
      <c r="I4" s="3" t="s">
        <v>160</v>
      </c>
      <c r="J4" s="3" t="s">
        <v>1</v>
      </c>
      <c r="K4" s="3"/>
      <c r="L4" s="3" t="s">
        <v>224</v>
      </c>
      <c r="M4" s="3" t="s">
        <v>196</v>
      </c>
      <c r="N4" s="3" t="s">
        <v>225</v>
      </c>
      <c r="O4" s="3" t="s">
        <v>191</v>
      </c>
      <c r="P4" s="3" t="s">
        <v>193</v>
      </c>
      <c r="T4" s="5">
        <v>1</v>
      </c>
      <c r="U4" s="1" t="s">
        <v>170</v>
      </c>
      <c r="V4" s="2" t="s">
        <v>182</v>
      </c>
      <c r="W4" s="2"/>
    </row>
    <row r="5" spans="1:23" ht="16.149999999999999" customHeight="1" x14ac:dyDescent="0.25">
      <c r="A5" s="1">
        <v>1</v>
      </c>
      <c r="B5" s="1" t="s">
        <v>7</v>
      </c>
      <c r="C5" s="1">
        <v>2</v>
      </c>
      <c r="D5" s="1">
        <v>2</v>
      </c>
      <c r="E5" s="1">
        <v>3</v>
      </c>
      <c r="F5" s="1" t="s">
        <v>167</v>
      </c>
      <c r="G5" s="1" t="s">
        <v>169</v>
      </c>
      <c r="H5" s="1">
        <v>1</v>
      </c>
      <c r="I5" s="1">
        <v>12</v>
      </c>
      <c r="J5" s="1">
        <v>16</v>
      </c>
      <c r="L5" s="1">
        <f>COUNTIF(C5:I5,"&gt;=1")</f>
        <v>5</v>
      </c>
      <c r="M5" s="1">
        <f>COUNTIF(C5:I5,"DNF")</f>
        <v>1</v>
      </c>
      <c r="N5" s="1">
        <f>COUNTIF(C5:I5,"DSQ")</f>
        <v>1</v>
      </c>
      <c r="O5" s="1">
        <f>COUNTIF(C5:I5,1)</f>
        <v>1</v>
      </c>
      <c r="P5" s="1">
        <f>COUNTIFS(C5:I5,"&gt;=1",C5:I5,"&lt;=3")</f>
        <v>4</v>
      </c>
      <c r="T5" s="6">
        <v>2</v>
      </c>
      <c r="U5" s="1" t="s">
        <v>173</v>
      </c>
      <c r="V5" s="2" t="s">
        <v>183</v>
      </c>
      <c r="W5" s="2"/>
    </row>
    <row r="6" spans="1:23" ht="16.149999999999999" customHeight="1" x14ac:dyDescent="0.25">
      <c r="A6" s="1">
        <v>2</v>
      </c>
      <c r="B6" s="1" t="s">
        <v>20</v>
      </c>
      <c r="C6" s="1">
        <v>1</v>
      </c>
      <c r="D6" s="1">
        <v>8</v>
      </c>
      <c r="E6" s="1">
        <v>5</v>
      </c>
      <c r="F6" s="1">
        <v>5</v>
      </c>
      <c r="G6" s="1">
        <v>1</v>
      </c>
      <c r="H6" s="1">
        <v>2</v>
      </c>
      <c r="I6" s="1" t="s">
        <v>169</v>
      </c>
      <c r="J6" s="1">
        <v>11</v>
      </c>
      <c r="L6" s="1">
        <f t="shared" ref="L6:L25" si="0">COUNTIF(C6:I6,"&gt;=1")</f>
        <v>6</v>
      </c>
      <c r="M6" s="1">
        <f t="shared" ref="M6:M25" si="1">COUNTIF(C6:I6,"DNF")</f>
        <v>0</v>
      </c>
      <c r="N6" s="1">
        <f t="shared" ref="N6:N25" si="2">COUNTIF(C6:I6,"DSQ")</f>
        <v>1</v>
      </c>
      <c r="O6" s="1">
        <f t="shared" ref="O6:O25" si="3">COUNTIF(C6:I6,1)</f>
        <v>2</v>
      </c>
      <c r="P6" s="1">
        <f t="shared" ref="P6:P25" si="4">COUNTIFS(C6:I6,"&gt;=1",C6:I6,"&lt;=3")</f>
        <v>3</v>
      </c>
      <c r="T6" s="7">
        <v>3</v>
      </c>
      <c r="U6" s="1" t="s">
        <v>174</v>
      </c>
      <c r="V6" s="2" t="s">
        <v>183</v>
      </c>
      <c r="W6" s="2"/>
    </row>
    <row r="7" spans="1:23" ht="16.149999999999999" customHeight="1" x14ac:dyDescent="0.25">
      <c r="A7" s="1">
        <v>3</v>
      </c>
      <c r="B7" s="1" t="s">
        <v>17</v>
      </c>
      <c r="C7" s="1" t="s">
        <v>167</v>
      </c>
      <c r="D7" s="1">
        <v>1</v>
      </c>
      <c r="J7" s="1">
        <v>10</v>
      </c>
      <c r="L7" s="1">
        <f t="shared" si="0"/>
        <v>1</v>
      </c>
      <c r="M7" s="1">
        <f t="shared" si="1"/>
        <v>1</v>
      </c>
      <c r="N7" s="1">
        <f t="shared" si="2"/>
        <v>0</v>
      </c>
      <c r="O7" s="1">
        <f t="shared" si="3"/>
        <v>1</v>
      </c>
      <c r="P7" s="1">
        <f t="shared" si="4"/>
        <v>1</v>
      </c>
      <c r="T7" s="8">
        <v>5</v>
      </c>
      <c r="U7" s="1" t="s">
        <v>175</v>
      </c>
      <c r="V7" s="2" t="s">
        <v>184</v>
      </c>
      <c r="W7" s="2"/>
    </row>
    <row r="8" spans="1:23" ht="16.149999999999999" customHeight="1" x14ac:dyDescent="0.25">
      <c r="A8" s="1">
        <v>4</v>
      </c>
      <c r="B8" s="1" t="s">
        <v>8</v>
      </c>
      <c r="C8" s="1">
        <v>3</v>
      </c>
      <c r="D8" s="1">
        <v>7</v>
      </c>
      <c r="J8" s="1">
        <v>8</v>
      </c>
      <c r="L8" s="1">
        <f t="shared" si="0"/>
        <v>2</v>
      </c>
      <c r="M8" s="1">
        <f t="shared" si="1"/>
        <v>0</v>
      </c>
      <c r="N8" s="1">
        <f t="shared" si="2"/>
        <v>0</v>
      </c>
      <c r="O8" s="1">
        <f t="shared" si="3"/>
        <v>0</v>
      </c>
      <c r="P8" s="1">
        <f t="shared" si="4"/>
        <v>1</v>
      </c>
      <c r="T8" s="9">
        <v>12</v>
      </c>
      <c r="U8" s="1" t="s">
        <v>176</v>
      </c>
      <c r="V8" s="2" t="s">
        <v>184</v>
      </c>
      <c r="W8" s="2"/>
    </row>
    <row r="9" spans="1:23" ht="16.149999999999999" customHeight="1" x14ac:dyDescent="0.25">
      <c r="A9" s="1">
        <v>5</v>
      </c>
      <c r="B9" s="1" t="s">
        <v>12</v>
      </c>
      <c r="C9" s="1">
        <v>12</v>
      </c>
      <c r="D9" s="1">
        <v>3</v>
      </c>
      <c r="J9" s="1">
        <v>6</v>
      </c>
      <c r="L9" s="1">
        <f t="shared" si="0"/>
        <v>2</v>
      </c>
      <c r="M9" s="1">
        <f t="shared" si="1"/>
        <v>0</v>
      </c>
      <c r="N9" s="1">
        <f t="shared" si="2"/>
        <v>0</v>
      </c>
      <c r="O9" s="1">
        <f t="shared" si="3"/>
        <v>0</v>
      </c>
      <c r="P9" s="1">
        <f t="shared" si="4"/>
        <v>1</v>
      </c>
      <c r="T9" s="11" t="s">
        <v>167</v>
      </c>
      <c r="U9" s="1" t="s">
        <v>177</v>
      </c>
      <c r="V9" s="2" t="s">
        <v>197</v>
      </c>
      <c r="W9" s="2"/>
    </row>
    <row r="10" spans="1:23" ht="16.149999999999999" customHeight="1" x14ac:dyDescent="0.25">
      <c r="A10" s="1">
        <v>6</v>
      </c>
      <c r="B10" s="1" t="s">
        <v>26</v>
      </c>
      <c r="C10" s="1" t="s">
        <v>167</v>
      </c>
      <c r="D10" s="1">
        <v>4</v>
      </c>
      <c r="J10" s="1">
        <v>6</v>
      </c>
      <c r="L10" s="1">
        <f t="shared" si="0"/>
        <v>1</v>
      </c>
      <c r="M10" s="1">
        <f t="shared" si="1"/>
        <v>1</v>
      </c>
      <c r="N10" s="1">
        <f t="shared" si="2"/>
        <v>0</v>
      </c>
      <c r="O10" s="1">
        <f t="shared" si="3"/>
        <v>0</v>
      </c>
      <c r="P10" s="1">
        <f t="shared" si="4"/>
        <v>0</v>
      </c>
      <c r="T10" s="12" t="s">
        <v>169</v>
      </c>
      <c r="U10" s="1" t="s">
        <v>178</v>
      </c>
      <c r="V10" s="2" t="s">
        <v>184</v>
      </c>
      <c r="W10" s="2"/>
    </row>
    <row r="11" spans="1:23" ht="16.149999999999999" customHeight="1" x14ac:dyDescent="0.25">
      <c r="A11" s="1">
        <v>7</v>
      </c>
      <c r="B11" s="1" t="s">
        <v>14</v>
      </c>
      <c r="C11" s="1">
        <v>4</v>
      </c>
      <c r="D11" s="1">
        <v>18</v>
      </c>
      <c r="J11" s="1">
        <v>5</v>
      </c>
      <c r="L11" s="1">
        <f t="shared" si="0"/>
        <v>2</v>
      </c>
      <c r="M11" s="1">
        <f t="shared" si="1"/>
        <v>0</v>
      </c>
      <c r="N11" s="1">
        <f t="shared" si="2"/>
        <v>0</v>
      </c>
      <c r="O11" s="1">
        <f t="shared" si="3"/>
        <v>0</v>
      </c>
      <c r="P11" s="1">
        <f t="shared" si="4"/>
        <v>0</v>
      </c>
      <c r="T11" s="10" t="s">
        <v>168</v>
      </c>
      <c r="U11" s="1" t="s">
        <v>179</v>
      </c>
      <c r="V11" s="2"/>
      <c r="W11" s="2"/>
    </row>
    <row r="12" spans="1:23" ht="16.149999999999999" customHeight="1" x14ac:dyDescent="0.25">
      <c r="A12" s="1">
        <v>8</v>
      </c>
      <c r="B12" s="1" t="s">
        <v>10</v>
      </c>
      <c r="C12" s="1">
        <v>11</v>
      </c>
      <c r="D12" s="1">
        <v>5</v>
      </c>
      <c r="J12" s="1">
        <v>4</v>
      </c>
      <c r="L12" s="1">
        <f t="shared" si="0"/>
        <v>2</v>
      </c>
      <c r="M12" s="1">
        <f t="shared" si="1"/>
        <v>0</v>
      </c>
      <c r="N12" s="1">
        <f t="shared" si="2"/>
        <v>0</v>
      </c>
      <c r="O12" s="1">
        <f t="shared" si="3"/>
        <v>0</v>
      </c>
      <c r="P12" s="1">
        <f t="shared" si="4"/>
        <v>0</v>
      </c>
      <c r="T12" s="1" t="s">
        <v>164</v>
      </c>
      <c r="U12" s="1" t="s">
        <v>180</v>
      </c>
      <c r="V12" s="2"/>
      <c r="W12" s="2"/>
    </row>
    <row r="13" spans="1:23" ht="16.149999999999999" customHeight="1" x14ac:dyDescent="0.25">
      <c r="A13" s="1">
        <v>9</v>
      </c>
      <c r="B13" s="1" t="s">
        <v>22</v>
      </c>
      <c r="C13" s="1">
        <v>5</v>
      </c>
      <c r="D13" s="1">
        <v>12</v>
      </c>
      <c r="J13" s="1">
        <v>4</v>
      </c>
      <c r="L13" s="1">
        <f t="shared" si="0"/>
        <v>2</v>
      </c>
      <c r="M13" s="1">
        <f t="shared" si="1"/>
        <v>0</v>
      </c>
      <c r="N13" s="1">
        <f t="shared" si="2"/>
        <v>0</v>
      </c>
      <c r="O13" s="1">
        <f t="shared" si="3"/>
        <v>0</v>
      </c>
      <c r="P13" s="1">
        <f t="shared" si="4"/>
        <v>0</v>
      </c>
      <c r="U13" s="1" t="s">
        <v>181</v>
      </c>
    </row>
    <row r="14" spans="1:23" ht="16.149999999999999" customHeight="1" x14ac:dyDescent="0.25">
      <c r="A14" s="1">
        <v>10</v>
      </c>
      <c r="B14" s="1" t="s">
        <v>9</v>
      </c>
      <c r="C14" s="1">
        <v>6</v>
      </c>
      <c r="D14" s="1">
        <v>16</v>
      </c>
      <c r="J14" s="1">
        <v>4</v>
      </c>
      <c r="L14" s="1">
        <f t="shared" si="0"/>
        <v>2</v>
      </c>
      <c r="M14" s="1">
        <f t="shared" si="1"/>
        <v>0</v>
      </c>
      <c r="N14" s="1">
        <f t="shared" si="2"/>
        <v>0</v>
      </c>
      <c r="O14" s="1">
        <f t="shared" si="3"/>
        <v>0</v>
      </c>
      <c r="P14" s="1">
        <f t="shared" si="4"/>
        <v>0</v>
      </c>
      <c r="T14" s="16" t="s">
        <v>205</v>
      </c>
      <c r="U14" s="1" t="s">
        <v>189</v>
      </c>
      <c r="V14" s="2" t="s">
        <v>186</v>
      </c>
    </row>
    <row r="15" spans="1:23" ht="16.149999999999999" customHeight="1" x14ac:dyDescent="0.25">
      <c r="A15" s="1">
        <v>11</v>
      </c>
      <c r="B15" s="1" t="s">
        <v>25</v>
      </c>
      <c r="C15" s="1" t="s">
        <v>167</v>
      </c>
      <c r="D15" s="1">
        <v>6</v>
      </c>
      <c r="J15" s="1">
        <v>3</v>
      </c>
      <c r="L15" s="1">
        <f t="shared" si="0"/>
        <v>1</v>
      </c>
      <c r="M15" s="1">
        <f t="shared" si="1"/>
        <v>1</v>
      </c>
      <c r="N15" s="1">
        <f t="shared" si="2"/>
        <v>0</v>
      </c>
      <c r="O15" s="1">
        <f t="shared" si="3"/>
        <v>0</v>
      </c>
      <c r="P15" s="1">
        <f t="shared" si="4"/>
        <v>0</v>
      </c>
      <c r="T15" s="16" t="s">
        <v>188</v>
      </c>
      <c r="U15" s="1" t="s">
        <v>190</v>
      </c>
      <c r="V15" s="2" t="s">
        <v>187</v>
      </c>
    </row>
    <row r="16" spans="1:23" ht="16.149999999999999" customHeight="1" x14ac:dyDescent="0.25">
      <c r="A16" s="1">
        <v>12</v>
      </c>
      <c r="B16" s="1" t="s">
        <v>23</v>
      </c>
      <c r="C16" s="1">
        <v>7</v>
      </c>
      <c r="D16" s="1">
        <v>11</v>
      </c>
      <c r="J16" s="1">
        <v>2</v>
      </c>
      <c r="L16" s="1">
        <f t="shared" si="0"/>
        <v>2</v>
      </c>
      <c r="M16" s="1">
        <f t="shared" si="1"/>
        <v>0</v>
      </c>
      <c r="N16" s="1">
        <f t="shared" si="2"/>
        <v>0</v>
      </c>
      <c r="O16" s="1">
        <f t="shared" si="3"/>
        <v>0</v>
      </c>
      <c r="P16" s="1">
        <f t="shared" si="4"/>
        <v>0</v>
      </c>
    </row>
    <row r="17" spans="1:16" ht="16.149999999999999" customHeight="1" x14ac:dyDescent="0.25">
      <c r="A17" s="1">
        <v>13</v>
      </c>
      <c r="B17" s="1" t="s">
        <v>13</v>
      </c>
      <c r="C17" s="1">
        <v>8</v>
      </c>
      <c r="D17" s="1" t="s">
        <v>167</v>
      </c>
      <c r="J17" s="1">
        <v>1</v>
      </c>
      <c r="L17" s="1">
        <f t="shared" si="0"/>
        <v>1</v>
      </c>
      <c r="M17" s="1">
        <f t="shared" si="1"/>
        <v>1</v>
      </c>
      <c r="N17" s="1">
        <f t="shared" si="2"/>
        <v>0</v>
      </c>
      <c r="O17" s="1">
        <f t="shared" si="3"/>
        <v>0</v>
      </c>
      <c r="P17" s="1">
        <f t="shared" si="4"/>
        <v>0</v>
      </c>
    </row>
    <row r="18" spans="1:16" ht="16.149999999999999" customHeight="1" x14ac:dyDescent="0.25">
      <c r="A18" s="1">
        <v>14</v>
      </c>
      <c r="B18" s="1" t="s">
        <v>16</v>
      </c>
      <c r="C18" s="1">
        <v>9</v>
      </c>
      <c r="D18" s="1">
        <v>10</v>
      </c>
      <c r="J18" s="1">
        <v>0</v>
      </c>
      <c r="L18" s="1">
        <f t="shared" si="0"/>
        <v>2</v>
      </c>
      <c r="M18" s="1">
        <f t="shared" si="1"/>
        <v>0</v>
      </c>
      <c r="N18" s="1">
        <f t="shared" si="2"/>
        <v>0</v>
      </c>
      <c r="O18" s="1">
        <f t="shared" si="3"/>
        <v>0</v>
      </c>
      <c r="P18" s="1">
        <f t="shared" si="4"/>
        <v>0</v>
      </c>
    </row>
    <row r="19" spans="1:16" ht="16.149999999999999" customHeight="1" x14ac:dyDescent="0.25">
      <c r="A19" s="1">
        <v>15</v>
      </c>
      <c r="B19" s="1" t="s">
        <v>21</v>
      </c>
      <c r="C19" s="1" t="s">
        <v>167</v>
      </c>
      <c r="D19" s="1">
        <v>9</v>
      </c>
      <c r="J19" s="1">
        <v>0</v>
      </c>
      <c r="L19" s="1">
        <f t="shared" si="0"/>
        <v>1</v>
      </c>
      <c r="M19" s="1">
        <f t="shared" si="1"/>
        <v>1</v>
      </c>
      <c r="N19" s="1">
        <f t="shared" si="2"/>
        <v>0</v>
      </c>
      <c r="O19" s="1">
        <f t="shared" si="3"/>
        <v>0</v>
      </c>
      <c r="P19" s="1">
        <f t="shared" si="4"/>
        <v>0</v>
      </c>
    </row>
    <row r="20" spans="1:16" ht="16.149999999999999" customHeight="1" x14ac:dyDescent="0.25">
      <c r="A20" s="1">
        <v>16</v>
      </c>
      <c r="B20" s="1" t="s">
        <v>11</v>
      </c>
      <c r="C20" s="1">
        <v>10</v>
      </c>
      <c r="D20" s="1" t="s">
        <v>167</v>
      </c>
      <c r="J20" s="1">
        <v>0</v>
      </c>
      <c r="L20" s="1">
        <f t="shared" si="0"/>
        <v>1</v>
      </c>
      <c r="M20" s="1">
        <f t="shared" si="1"/>
        <v>1</v>
      </c>
      <c r="N20" s="1">
        <f t="shared" si="2"/>
        <v>0</v>
      </c>
      <c r="O20" s="1">
        <f t="shared" si="3"/>
        <v>0</v>
      </c>
      <c r="P20" s="1">
        <f t="shared" si="4"/>
        <v>0</v>
      </c>
    </row>
    <row r="21" spans="1:16" ht="16.149999999999999" customHeight="1" x14ac:dyDescent="0.25">
      <c r="A21" s="1">
        <v>17</v>
      </c>
      <c r="B21" s="1" t="s">
        <v>19</v>
      </c>
      <c r="C21" s="1" t="s">
        <v>167</v>
      </c>
      <c r="D21" s="1">
        <v>13</v>
      </c>
      <c r="J21" s="1">
        <v>0</v>
      </c>
      <c r="L21" s="1">
        <f t="shared" si="0"/>
        <v>1</v>
      </c>
      <c r="M21" s="1">
        <f t="shared" si="1"/>
        <v>1</v>
      </c>
      <c r="N21" s="1">
        <f t="shared" si="2"/>
        <v>0</v>
      </c>
      <c r="O21" s="1">
        <f t="shared" si="3"/>
        <v>0</v>
      </c>
      <c r="P21" s="1">
        <f t="shared" si="4"/>
        <v>0</v>
      </c>
    </row>
    <row r="22" spans="1:16" ht="16.149999999999999" customHeight="1" x14ac:dyDescent="0.25">
      <c r="A22" s="1">
        <v>18</v>
      </c>
      <c r="B22" s="1" t="s">
        <v>18</v>
      </c>
      <c r="C22" s="1" t="s">
        <v>167</v>
      </c>
      <c r="D22" s="1">
        <v>14</v>
      </c>
      <c r="J22" s="1">
        <v>0</v>
      </c>
      <c r="L22" s="1">
        <f t="shared" si="0"/>
        <v>1</v>
      </c>
      <c r="M22" s="1">
        <f t="shared" si="1"/>
        <v>1</v>
      </c>
      <c r="N22" s="1">
        <f t="shared" si="2"/>
        <v>0</v>
      </c>
      <c r="O22" s="1">
        <f t="shared" si="3"/>
        <v>0</v>
      </c>
      <c r="P22" s="1">
        <f t="shared" si="4"/>
        <v>0</v>
      </c>
    </row>
    <row r="23" spans="1:16" ht="16.149999999999999" customHeight="1" x14ac:dyDescent="0.25">
      <c r="A23" s="1">
        <v>19</v>
      </c>
      <c r="B23" s="1" t="s">
        <v>15</v>
      </c>
      <c r="D23" s="1">
        <v>15</v>
      </c>
      <c r="J23" s="1">
        <v>0</v>
      </c>
      <c r="L23" s="1">
        <f t="shared" si="0"/>
        <v>1</v>
      </c>
      <c r="M23" s="1">
        <f t="shared" si="1"/>
        <v>0</v>
      </c>
      <c r="N23" s="1">
        <f t="shared" si="2"/>
        <v>0</v>
      </c>
      <c r="O23" s="1">
        <f t="shared" si="3"/>
        <v>0</v>
      </c>
      <c r="P23" s="1">
        <f t="shared" si="4"/>
        <v>0</v>
      </c>
    </row>
    <row r="24" spans="1:16" ht="16.149999999999999" customHeight="1" x14ac:dyDescent="0.25">
      <c r="A24" s="1">
        <v>20</v>
      </c>
      <c r="B24" s="1" t="s">
        <v>24</v>
      </c>
      <c r="C24" s="1" t="s">
        <v>167</v>
      </c>
      <c r="D24" s="1">
        <v>17</v>
      </c>
      <c r="J24" s="1">
        <v>0</v>
      </c>
      <c r="L24" s="1">
        <f t="shared" si="0"/>
        <v>1</v>
      </c>
      <c r="M24" s="1">
        <f t="shared" si="1"/>
        <v>1</v>
      </c>
      <c r="N24" s="1">
        <f t="shared" si="2"/>
        <v>0</v>
      </c>
      <c r="O24" s="1">
        <f t="shared" si="3"/>
        <v>0</v>
      </c>
      <c r="P24" s="1">
        <f t="shared" si="4"/>
        <v>0</v>
      </c>
    </row>
    <row r="25" spans="1:16" ht="16.149999999999999" customHeight="1" x14ac:dyDescent="0.25">
      <c r="A25" s="1">
        <v>21</v>
      </c>
      <c r="B25" s="1" t="s">
        <v>27</v>
      </c>
      <c r="C25" s="1" t="s">
        <v>167</v>
      </c>
      <c r="J25" s="1">
        <v>0</v>
      </c>
      <c r="L25" s="1">
        <f t="shared" si="0"/>
        <v>0</v>
      </c>
      <c r="M25" s="1">
        <f t="shared" si="1"/>
        <v>1</v>
      </c>
      <c r="N25" s="1">
        <f t="shared" si="2"/>
        <v>0</v>
      </c>
      <c r="O25" s="1">
        <f t="shared" si="3"/>
        <v>0</v>
      </c>
      <c r="P25" s="1">
        <f t="shared" si="4"/>
        <v>0</v>
      </c>
    </row>
    <row r="26" spans="1:16" ht="16.149999999999999" customHeight="1" x14ac:dyDescent="0.25">
      <c r="B26" s="13" t="s">
        <v>205</v>
      </c>
      <c r="C26" s="4" t="s">
        <v>26</v>
      </c>
      <c r="D26" s="4" t="s">
        <v>9</v>
      </c>
      <c r="E26" s="4"/>
      <c r="F26" s="4"/>
      <c r="G26" s="4"/>
      <c r="H26" s="4"/>
      <c r="I26" s="4"/>
      <c r="L26" s="1">
        <f t="shared" ref="L26:L56" si="5">COUNTIF(C26:I26,"&gt;=1")</f>
        <v>0</v>
      </c>
      <c r="M26" s="1">
        <f t="shared" ref="M26:M56" si="6">COUNTIF(C26:I26,"DNF")</f>
        <v>0</v>
      </c>
      <c r="N26" s="1">
        <f t="shared" ref="N26:N56" si="7">COUNTIF(C26:I26,"DSQ")</f>
        <v>0</v>
      </c>
      <c r="O26" s="1">
        <f t="shared" ref="O26:O56" si="8">COUNTIF(C26:I26,1)</f>
        <v>0</v>
      </c>
      <c r="P26" s="1">
        <f t="shared" ref="P26:P56" si="9">COUNTIFS(C26:I26,"&gt;=1",C26:I26,"&lt;=3")</f>
        <v>0</v>
      </c>
    </row>
    <row r="27" spans="1:16" ht="16.149999999999999" customHeight="1" x14ac:dyDescent="0.25">
      <c r="B27" s="13" t="s">
        <v>188</v>
      </c>
      <c r="C27" s="4" t="s">
        <v>25</v>
      </c>
      <c r="D27" s="4" t="s">
        <v>17</v>
      </c>
      <c r="E27" s="4"/>
      <c r="F27" s="4"/>
      <c r="G27" s="4"/>
      <c r="H27" s="4"/>
      <c r="I27" s="4"/>
      <c r="L27" s="1">
        <f t="shared" si="5"/>
        <v>0</v>
      </c>
      <c r="M27" s="1">
        <f t="shared" si="6"/>
        <v>0</v>
      </c>
      <c r="N27" s="1">
        <f t="shared" si="7"/>
        <v>0</v>
      </c>
      <c r="O27" s="1">
        <f t="shared" si="8"/>
        <v>0</v>
      </c>
      <c r="P27" s="1">
        <f t="shared" si="9"/>
        <v>0</v>
      </c>
    </row>
    <row r="28" spans="1:16" ht="16.149999999999999" customHeight="1" x14ac:dyDescent="0.25">
      <c r="L28" s="1">
        <f t="shared" si="5"/>
        <v>0</v>
      </c>
      <c r="M28" s="1">
        <f t="shared" si="6"/>
        <v>0</v>
      </c>
      <c r="N28" s="1">
        <f t="shared" si="7"/>
        <v>0</v>
      </c>
      <c r="O28" s="1">
        <f t="shared" si="8"/>
        <v>0</v>
      </c>
      <c r="P28" s="1">
        <f t="shared" si="9"/>
        <v>0</v>
      </c>
    </row>
    <row r="29" spans="1:16" ht="16.149999999999999" customHeight="1" x14ac:dyDescent="0.25">
      <c r="A29" s="2" t="s">
        <v>163</v>
      </c>
      <c r="L29" s="1">
        <f t="shared" si="5"/>
        <v>0</v>
      </c>
      <c r="M29" s="1">
        <f t="shared" si="6"/>
        <v>0</v>
      </c>
      <c r="N29" s="1">
        <f t="shared" si="7"/>
        <v>0</v>
      </c>
      <c r="O29" s="1">
        <f t="shared" si="8"/>
        <v>0</v>
      </c>
      <c r="P29" s="1">
        <f t="shared" si="9"/>
        <v>0</v>
      </c>
    </row>
    <row r="30" spans="1:16" ht="16.149999999999999" customHeight="1" x14ac:dyDescent="0.25">
      <c r="L30" s="1">
        <f t="shared" si="5"/>
        <v>0</v>
      </c>
      <c r="M30" s="1">
        <f t="shared" si="6"/>
        <v>0</v>
      </c>
      <c r="N30" s="1">
        <f t="shared" si="7"/>
        <v>0</v>
      </c>
      <c r="O30" s="1">
        <f t="shared" si="8"/>
        <v>0</v>
      </c>
      <c r="P30" s="1">
        <f t="shared" si="9"/>
        <v>0</v>
      </c>
    </row>
    <row r="31" spans="1:16" ht="16.149999999999999" customHeight="1" x14ac:dyDescent="0.25">
      <c r="A31" s="1" t="s">
        <v>0</v>
      </c>
      <c r="B31" s="1" t="s">
        <v>3</v>
      </c>
      <c r="C31" s="1" t="s">
        <v>160</v>
      </c>
      <c r="D31" s="1" t="s">
        <v>153</v>
      </c>
      <c r="E31" s="1" t="s">
        <v>159</v>
      </c>
      <c r="F31" s="1" t="s">
        <v>154</v>
      </c>
      <c r="G31" s="1" t="s">
        <v>157</v>
      </c>
      <c r="H31" s="1" t="s">
        <v>161</v>
      </c>
      <c r="I31" s="1" t="s">
        <v>160</v>
      </c>
      <c r="J31" s="1" t="s">
        <v>1</v>
      </c>
      <c r="L31" s="1">
        <f t="shared" si="5"/>
        <v>0</v>
      </c>
      <c r="M31" s="1">
        <f t="shared" si="6"/>
        <v>0</v>
      </c>
      <c r="N31" s="1">
        <f t="shared" si="7"/>
        <v>0</v>
      </c>
      <c r="O31" s="1">
        <f t="shared" si="8"/>
        <v>0</v>
      </c>
      <c r="P31" s="1">
        <f t="shared" si="9"/>
        <v>0</v>
      </c>
    </row>
    <row r="32" spans="1:16" ht="16.149999999999999" customHeight="1" x14ac:dyDescent="0.25">
      <c r="A32" s="1">
        <v>1</v>
      </c>
      <c r="B32" s="1" t="s">
        <v>7</v>
      </c>
      <c r="C32" s="1">
        <v>1</v>
      </c>
      <c r="D32" s="1" t="s">
        <v>164</v>
      </c>
      <c r="E32" s="1">
        <v>1</v>
      </c>
      <c r="F32" s="1">
        <v>8</v>
      </c>
      <c r="G32" s="1">
        <v>7</v>
      </c>
      <c r="H32" s="1">
        <v>10</v>
      </c>
      <c r="I32" s="1">
        <v>1</v>
      </c>
      <c r="J32" s="1">
        <v>38</v>
      </c>
      <c r="L32" s="1">
        <f t="shared" si="5"/>
        <v>6</v>
      </c>
      <c r="M32" s="1">
        <f t="shared" si="6"/>
        <v>0</v>
      </c>
      <c r="N32" s="1">
        <f t="shared" si="7"/>
        <v>0</v>
      </c>
      <c r="O32" s="1">
        <f t="shared" si="8"/>
        <v>3</v>
      </c>
      <c r="P32" s="1">
        <f t="shared" si="9"/>
        <v>3</v>
      </c>
    </row>
    <row r="33" spans="1:16" ht="16.149999999999999" customHeight="1" x14ac:dyDescent="0.25">
      <c r="A33" s="1">
        <v>2</v>
      </c>
      <c r="B33" s="1" t="s">
        <v>20</v>
      </c>
      <c r="C33" s="1">
        <v>7</v>
      </c>
      <c r="D33" s="1" t="s">
        <v>164</v>
      </c>
      <c r="E33" s="1">
        <v>2</v>
      </c>
      <c r="F33" s="1">
        <v>1</v>
      </c>
      <c r="G33" s="1">
        <v>3</v>
      </c>
      <c r="H33" s="1">
        <v>5</v>
      </c>
      <c r="I33" s="1">
        <v>2</v>
      </c>
      <c r="J33" s="1">
        <v>37</v>
      </c>
      <c r="L33" s="1">
        <f t="shared" si="5"/>
        <v>6</v>
      </c>
      <c r="M33" s="1">
        <f t="shared" si="6"/>
        <v>0</v>
      </c>
      <c r="N33" s="1">
        <f t="shared" si="7"/>
        <v>0</v>
      </c>
      <c r="O33" s="1">
        <f t="shared" si="8"/>
        <v>1</v>
      </c>
      <c r="P33" s="1">
        <f t="shared" si="9"/>
        <v>4</v>
      </c>
    </row>
    <row r="34" spans="1:16" ht="16.149999999999999" customHeight="1" x14ac:dyDescent="0.25">
      <c r="A34" s="1">
        <v>3</v>
      </c>
      <c r="B34" s="1" t="s">
        <v>21</v>
      </c>
      <c r="C34" s="1">
        <v>4</v>
      </c>
      <c r="D34" s="1" t="s">
        <v>164</v>
      </c>
      <c r="E34" s="1">
        <v>11</v>
      </c>
      <c r="F34" s="1">
        <v>2</v>
      </c>
      <c r="G34" s="1">
        <v>1</v>
      </c>
      <c r="H34" s="1">
        <v>7</v>
      </c>
      <c r="I34" s="1">
        <v>11</v>
      </c>
      <c r="J34" s="1">
        <v>25</v>
      </c>
      <c r="L34" s="1">
        <f t="shared" si="5"/>
        <v>6</v>
      </c>
      <c r="M34" s="1">
        <f t="shared" si="6"/>
        <v>0</v>
      </c>
      <c r="N34" s="1">
        <f t="shared" si="7"/>
        <v>0</v>
      </c>
      <c r="O34" s="1">
        <f t="shared" si="8"/>
        <v>1</v>
      </c>
      <c r="P34" s="1">
        <f t="shared" si="9"/>
        <v>2</v>
      </c>
    </row>
    <row r="35" spans="1:16" ht="16.149999999999999" customHeight="1" x14ac:dyDescent="0.25">
      <c r="A35" s="1">
        <v>4</v>
      </c>
      <c r="B35" s="1" t="s">
        <v>17</v>
      </c>
      <c r="C35" s="1">
        <v>2</v>
      </c>
      <c r="D35" s="1" t="s">
        <v>164</v>
      </c>
      <c r="E35" s="1">
        <v>13</v>
      </c>
      <c r="F35" s="1">
        <v>6</v>
      </c>
      <c r="G35" s="1">
        <v>16</v>
      </c>
      <c r="H35" s="1">
        <v>1</v>
      </c>
      <c r="I35" s="1">
        <v>8</v>
      </c>
      <c r="J35" s="1">
        <v>18</v>
      </c>
      <c r="L35" s="1">
        <f t="shared" si="5"/>
        <v>6</v>
      </c>
      <c r="M35" s="1">
        <f t="shared" si="6"/>
        <v>0</v>
      </c>
      <c r="N35" s="1">
        <f t="shared" si="7"/>
        <v>0</v>
      </c>
      <c r="O35" s="1">
        <f t="shared" si="8"/>
        <v>1</v>
      </c>
      <c r="P35" s="1">
        <f t="shared" si="9"/>
        <v>2</v>
      </c>
    </row>
    <row r="36" spans="1:16" ht="16.149999999999999" customHeight="1" x14ac:dyDescent="0.25">
      <c r="A36" s="1">
        <v>5</v>
      </c>
      <c r="B36" s="1" t="s">
        <v>18</v>
      </c>
      <c r="C36" s="1" t="s">
        <v>167</v>
      </c>
      <c r="D36" s="1" t="s">
        <v>164</v>
      </c>
      <c r="E36" s="1">
        <v>9</v>
      </c>
      <c r="F36" s="1">
        <v>4</v>
      </c>
      <c r="G36" s="1">
        <v>2</v>
      </c>
      <c r="H36" s="1">
        <v>3</v>
      </c>
      <c r="I36" s="1" t="s">
        <v>167</v>
      </c>
      <c r="J36" s="1">
        <v>17</v>
      </c>
      <c r="L36" s="1">
        <f t="shared" si="5"/>
        <v>4</v>
      </c>
      <c r="M36" s="1">
        <f t="shared" si="6"/>
        <v>2</v>
      </c>
      <c r="N36" s="1">
        <f t="shared" si="7"/>
        <v>0</v>
      </c>
      <c r="O36" s="1">
        <f t="shared" si="8"/>
        <v>0</v>
      </c>
      <c r="P36" s="1">
        <f t="shared" si="9"/>
        <v>2</v>
      </c>
    </row>
    <row r="37" spans="1:16" ht="16.149999999999999" customHeight="1" x14ac:dyDescent="0.25">
      <c r="A37" s="1">
        <v>6</v>
      </c>
      <c r="B37" s="1" t="s">
        <v>19</v>
      </c>
      <c r="C37" s="1">
        <v>8</v>
      </c>
      <c r="D37" s="1" t="s">
        <v>164</v>
      </c>
      <c r="E37" s="1">
        <v>3</v>
      </c>
      <c r="F37" s="1">
        <v>5</v>
      </c>
      <c r="H37" s="1">
        <v>17</v>
      </c>
      <c r="I37" s="1">
        <v>5</v>
      </c>
      <c r="J37" s="1">
        <v>15</v>
      </c>
      <c r="L37" s="1">
        <f t="shared" si="5"/>
        <v>5</v>
      </c>
      <c r="M37" s="1">
        <f t="shared" si="6"/>
        <v>0</v>
      </c>
      <c r="N37" s="1">
        <f t="shared" si="7"/>
        <v>0</v>
      </c>
      <c r="O37" s="1">
        <f t="shared" si="8"/>
        <v>0</v>
      </c>
      <c r="P37" s="1">
        <f t="shared" si="9"/>
        <v>1</v>
      </c>
    </row>
    <row r="38" spans="1:16" ht="16.149999999999999" customHeight="1" x14ac:dyDescent="0.25">
      <c r="A38" s="1">
        <v>7</v>
      </c>
      <c r="B38" s="1" t="s">
        <v>14</v>
      </c>
      <c r="C38" s="1">
        <v>3</v>
      </c>
      <c r="D38" s="1" t="s">
        <v>164</v>
      </c>
      <c r="E38" s="1">
        <v>7</v>
      </c>
      <c r="F38" s="1">
        <v>14</v>
      </c>
      <c r="G38" s="1">
        <v>8</v>
      </c>
      <c r="H38" s="1">
        <v>4</v>
      </c>
      <c r="I38" s="1">
        <v>9</v>
      </c>
      <c r="J38" s="1" t="s">
        <v>165</v>
      </c>
      <c r="L38" s="1">
        <f t="shared" si="5"/>
        <v>6</v>
      </c>
      <c r="M38" s="1">
        <f t="shared" si="6"/>
        <v>0</v>
      </c>
      <c r="N38" s="1">
        <f t="shared" si="7"/>
        <v>0</v>
      </c>
      <c r="O38" s="1">
        <f t="shared" si="8"/>
        <v>0</v>
      </c>
      <c r="P38" s="1">
        <f t="shared" si="9"/>
        <v>1</v>
      </c>
    </row>
    <row r="39" spans="1:16" ht="16.149999999999999" customHeight="1" x14ac:dyDescent="0.25">
      <c r="A39" s="1">
        <v>8</v>
      </c>
      <c r="B39" s="1" t="s">
        <v>9</v>
      </c>
      <c r="C39" s="1">
        <v>13</v>
      </c>
      <c r="D39" s="1" t="s">
        <v>164</v>
      </c>
      <c r="E39" s="1" t="s">
        <v>167</v>
      </c>
      <c r="F39" s="1">
        <v>3</v>
      </c>
      <c r="G39" s="1">
        <v>15</v>
      </c>
      <c r="H39" s="1">
        <v>8</v>
      </c>
      <c r="I39" s="1">
        <v>4</v>
      </c>
      <c r="J39" s="1" t="s">
        <v>166</v>
      </c>
      <c r="L39" s="1">
        <f t="shared" si="5"/>
        <v>5</v>
      </c>
      <c r="M39" s="1">
        <f t="shared" si="6"/>
        <v>1</v>
      </c>
      <c r="N39" s="1">
        <f t="shared" si="7"/>
        <v>0</v>
      </c>
      <c r="O39" s="1">
        <f t="shared" si="8"/>
        <v>0</v>
      </c>
      <c r="P39" s="1">
        <f t="shared" si="9"/>
        <v>1</v>
      </c>
    </row>
    <row r="40" spans="1:16" ht="16.149999999999999" customHeight="1" x14ac:dyDescent="0.25">
      <c r="A40" s="1">
        <v>9</v>
      </c>
      <c r="B40" s="1" t="s">
        <v>8</v>
      </c>
      <c r="C40" s="1">
        <v>9</v>
      </c>
      <c r="D40" s="1" t="s">
        <v>164</v>
      </c>
      <c r="E40" s="1">
        <v>8</v>
      </c>
      <c r="F40" s="1">
        <v>18</v>
      </c>
      <c r="G40" s="1">
        <v>6</v>
      </c>
      <c r="H40" s="1">
        <v>6</v>
      </c>
      <c r="I40" s="1">
        <v>3</v>
      </c>
      <c r="J40" s="1" t="s">
        <v>166</v>
      </c>
      <c r="L40" s="1">
        <f t="shared" si="5"/>
        <v>6</v>
      </c>
      <c r="M40" s="1">
        <f t="shared" si="6"/>
        <v>0</v>
      </c>
      <c r="N40" s="1">
        <f t="shared" si="7"/>
        <v>0</v>
      </c>
      <c r="O40" s="1">
        <f t="shared" si="8"/>
        <v>0</v>
      </c>
      <c r="P40" s="1">
        <f t="shared" si="9"/>
        <v>1</v>
      </c>
    </row>
    <row r="41" spans="1:16" ht="16.149999999999999" customHeight="1" x14ac:dyDescent="0.25">
      <c r="A41" s="1">
        <v>10</v>
      </c>
      <c r="B41" s="1" t="s">
        <v>16</v>
      </c>
      <c r="C41" s="1">
        <v>10</v>
      </c>
      <c r="D41" s="1" t="s">
        <v>164</v>
      </c>
      <c r="E41" s="1">
        <v>6</v>
      </c>
      <c r="F41" s="1">
        <v>12</v>
      </c>
      <c r="H41" s="1">
        <v>2</v>
      </c>
      <c r="I41" s="1">
        <v>13</v>
      </c>
      <c r="J41" s="1">
        <v>7</v>
      </c>
      <c r="L41" s="1">
        <f t="shared" si="5"/>
        <v>5</v>
      </c>
      <c r="M41" s="1">
        <f t="shared" si="6"/>
        <v>0</v>
      </c>
      <c r="N41" s="1">
        <f t="shared" si="7"/>
        <v>0</v>
      </c>
      <c r="O41" s="1">
        <f t="shared" si="8"/>
        <v>0</v>
      </c>
      <c r="P41" s="1">
        <f t="shared" si="9"/>
        <v>1</v>
      </c>
    </row>
    <row r="42" spans="1:16" ht="16.149999999999999" customHeight="1" x14ac:dyDescent="0.25">
      <c r="A42" s="1">
        <v>11</v>
      </c>
      <c r="B42" s="1" t="s">
        <v>28</v>
      </c>
      <c r="C42" s="1">
        <v>12</v>
      </c>
      <c r="D42" s="1" t="s">
        <v>164</v>
      </c>
      <c r="E42" s="1">
        <v>10</v>
      </c>
      <c r="F42" s="1">
        <v>9</v>
      </c>
      <c r="G42" s="1">
        <v>4</v>
      </c>
      <c r="H42" s="1">
        <v>9</v>
      </c>
      <c r="I42" s="1">
        <v>7</v>
      </c>
      <c r="J42" s="1">
        <v>7</v>
      </c>
      <c r="L42" s="1">
        <f t="shared" si="5"/>
        <v>6</v>
      </c>
      <c r="M42" s="1">
        <f t="shared" si="6"/>
        <v>0</v>
      </c>
      <c r="N42" s="1">
        <f t="shared" si="7"/>
        <v>0</v>
      </c>
      <c r="O42" s="1">
        <f t="shared" si="8"/>
        <v>0</v>
      </c>
      <c r="P42" s="1">
        <f t="shared" si="9"/>
        <v>0</v>
      </c>
    </row>
    <row r="43" spans="1:16" ht="16.149999999999999" customHeight="1" x14ac:dyDescent="0.25">
      <c r="A43" s="1">
        <v>12</v>
      </c>
      <c r="B43" s="1" t="s">
        <v>12</v>
      </c>
      <c r="C43" s="1">
        <v>15</v>
      </c>
      <c r="D43" s="1" t="s">
        <v>164</v>
      </c>
      <c r="E43" s="1">
        <v>15</v>
      </c>
      <c r="F43" s="1">
        <v>7</v>
      </c>
      <c r="G43" s="1">
        <v>5</v>
      </c>
      <c r="H43" s="1">
        <v>16</v>
      </c>
      <c r="I43" s="1">
        <v>14</v>
      </c>
      <c r="J43" s="1">
        <v>6</v>
      </c>
      <c r="L43" s="1">
        <f t="shared" si="5"/>
        <v>6</v>
      </c>
      <c r="M43" s="1">
        <f t="shared" si="6"/>
        <v>0</v>
      </c>
      <c r="N43" s="1">
        <f t="shared" si="7"/>
        <v>0</v>
      </c>
      <c r="O43" s="1">
        <f t="shared" si="8"/>
        <v>0</v>
      </c>
      <c r="P43" s="1">
        <f t="shared" si="9"/>
        <v>0</v>
      </c>
    </row>
    <row r="44" spans="1:16" ht="16.149999999999999" customHeight="1" x14ac:dyDescent="0.25">
      <c r="A44" s="1">
        <v>13</v>
      </c>
      <c r="B44" s="1" t="s">
        <v>15</v>
      </c>
      <c r="C44" s="1">
        <v>6</v>
      </c>
      <c r="D44" s="1" t="s">
        <v>164</v>
      </c>
      <c r="E44" s="1">
        <v>12</v>
      </c>
      <c r="F44" s="1">
        <v>13</v>
      </c>
      <c r="G44" s="1">
        <v>10</v>
      </c>
      <c r="H44" s="1">
        <v>12</v>
      </c>
      <c r="I44" s="1">
        <v>6</v>
      </c>
      <c r="J44" s="1">
        <v>6</v>
      </c>
      <c r="L44" s="1">
        <f t="shared" si="5"/>
        <v>6</v>
      </c>
      <c r="M44" s="1">
        <f t="shared" si="6"/>
        <v>0</v>
      </c>
      <c r="N44" s="1">
        <f t="shared" si="7"/>
        <v>0</v>
      </c>
      <c r="O44" s="1">
        <f t="shared" si="8"/>
        <v>0</v>
      </c>
      <c r="P44" s="1">
        <f t="shared" si="9"/>
        <v>0</v>
      </c>
    </row>
    <row r="45" spans="1:16" ht="16.149999999999999" customHeight="1" x14ac:dyDescent="0.25">
      <c r="A45" s="1">
        <v>14</v>
      </c>
      <c r="B45" s="1" t="s">
        <v>30</v>
      </c>
      <c r="D45" s="1" t="s">
        <v>164</v>
      </c>
      <c r="E45" s="1">
        <v>4</v>
      </c>
      <c r="F45" s="1">
        <v>10</v>
      </c>
      <c r="G45" s="1">
        <v>12</v>
      </c>
      <c r="H45" s="1" t="s">
        <v>167</v>
      </c>
      <c r="I45" s="1">
        <v>15</v>
      </c>
      <c r="J45" s="1">
        <v>5</v>
      </c>
      <c r="L45" s="1">
        <f t="shared" si="5"/>
        <v>4</v>
      </c>
      <c r="M45" s="1">
        <f t="shared" si="6"/>
        <v>1</v>
      </c>
      <c r="N45" s="1">
        <f t="shared" si="7"/>
        <v>0</v>
      </c>
      <c r="O45" s="1">
        <f t="shared" si="8"/>
        <v>0</v>
      </c>
      <c r="P45" s="1">
        <f t="shared" si="9"/>
        <v>0</v>
      </c>
    </row>
    <row r="46" spans="1:16" ht="16.149999999999999" customHeight="1" x14ac:dyDescent="0.25">
      <c r="A46" s="1">
        <v>15</v>
      </c>
      <c r="B46" s="1" t="s">
        <v>36</v>
      </c>
      <c r="C46" s="1">
        <v>17</v>
      </c>
      <c r="D46" s="1" t="s">
        <v>164</v>
      </c>
      <c r="E46" s="1">
        <v>5</v>
      </c>
      <c r="F46" s="1">
        <v>16</v>
      </c>
      <c r="G46" s="1">
        <v>11</v>
      </c>
      <c r="H46" s="1">
        <v>13</v>
      </c>
      <c r="I46" s="1">
        <v>17</v>
      </c>
      <c r="J46" s="1">
        <v>4</v>
      </c>
      <c r="L46" s="1">
        <f t="shared" si="5"/>
        <v>6</v>
      </c>
      <c r="M46" s="1">
        <f t="shared" si="6"/>
        <v>0</v>
      </c>
      <c r="N46" s="1">
        <f t="shared" si="7"/>
        <v>0</v>
      </c>
      <c r="O46" s="1">
        <f t="shared" si="8"/>
        <v>0</v>
      </c>
      <c r="P46" s="1">
        <f t="shared" si="9"/>
        <v>0</v>
      </c>
    </row>
    <row r="47" spans="1:16" ht="16.149999999999999" customHeight="1" x14ac:dyDescent="0.25">
      <c r="A47" s="1">
        <v>16</v>
      </c>
      <c r="B47" s="1" t="s">
        <v>37</v>
      </c>
      <c r="C47" s="1">
        <v>5</v>
      </c>
      <c r="D47" s="1" t="s">
        <v>164</v>
      </c>
      <c r="E47" s="1">
        <v>14</v>
      </c>
      <c r="F47" s="1">
        <v>15</v>
      </c>
      <c r="G47" s="1">
        <v>14</v>
      </c>
      <c r="H47" s="1">
        <v>14</v>
      </c>
      <c r="I47" s="1">
        <v>16</v>
      </c>
      <c r="J47" s="1">
        <v>4</v>
      </c>
      <c r="L47" s="1">
        <f t="shared" si="5"/>
        <v>6</v>
      </c>
      <c r="M47" s="1">
        <f t="shared" si="6"/>
        <v>0</v>
      </c>
      <c r="N47" s="1">
        <f t="shared" si="7"/>
        <v>0</v>
      </c>
      <c r="O47" s="1">
        <f t="shared" si="8"/>
        <v>0</v>
      </c>
      <c r="P47" s="1">
        <f t="shared" si="9"/>
        <v>0</v>
      </c>
    </row>
    <row r="48" spans="1:16" ht="16.149999999999999" customHeight="1" x14ac:dyDescent="0.25">
      <c r="A48" s="1">
        <v>17</v>
      </c>
      <c r="B48" s="1" t="s">
        <v>34</v>
      </c>
      <c r="C48" s="1">
        <v>11</v>
      </c>
      <c r="D48" s="1" t="s">
        <v>164</v>
      </c>
      <c r="E48" s="1" t="s">
        <v>167</v>
      </c>
      <c r="F48" s="1">
        <v>19</v>
      </c>
      <c r="G48" s="1">
        <v>9</v>
      </c>
      <c r="H48" s="1">
        <v>11</v>
      </c>
      <c r="I48" s="1" t="s">
        <v>167</v>
      </c>
      <c r="J48" s="1">
        <v>0</v>
      </c>
      <c r="L48" s="1">
        <f t="shared" si="5"/>
        <v>4</v>
      </c>
      <c r="M48" s="1">
        <f t="shared" si="6"/>
        <v>2</v>
      </c>
      <c r="N48" s="1">
        <f t="shared" si="7"/>
        <v>0</v>
      </c>
      <c r="O48" s="1">
        <f t="shared" si="8"/>
        <v>0</v>
      </c>
      <c r="P48" s="1">
        <f t="shared" si="9"/>
        <v>0</v>
      </c>
    </row>
    <row r="49" spans="1:16" ht="16.149999999999999" customHeight="1" x14ac:dyDescent="0.25">
      <c r="A49" s="1">
        <v>18</v>
      </c>
      <c r="B49" s="1" t="s">
        <v>35</v>
      </c>
      <c r="C49" s="1">
        <v>14</v>
      </c>
      <c r="D49" s="1" t="s">
        <v>164</v>
      </c>
      <c r="E49" s="1" t="s">
        <v>167</v>
      </c>
      <c r="F49" s="1">
        <v>17</v>
      </c>
      <c r="G49" s="1">
        <v>19</v>
      </c>
      <c r="H49" s="1">
        <v>15</v>
      </c>
      <c r="I49" s="1">
        <v>10</v>
      </c>
      <c r="J49" s="1">
        <v>0</v>
      </c>
      <c r="L49" s="1">
        <f t="shared" si="5"/>
        <v>5</v>
      </c>
      <c r="M49" s="1">
        <f t="shared" si="6"/>
        <v>1</v>
      </c>
      <c r="N49" s="1">
        <f t="shared" si="7"/>
        <v>0</v>
      </c>
      <c r="O49" s="1">
        <f t="shared" si="8"/>
        <v>0</v>
      </c>
      <c r="P49" s="1">
        <f t="shared" si="9"/>
        <v>0</v>
      </c>
    </row>
    <row r="50" spans="1:16" ht="16.149999999999999" customHeight="1" x14ac:dyDescent="0.25">
      <c r="A50" s="1">
        <v>19</v>
      </c>
      <c r="B50" s="1" t="s">
        <v>13</v>
      </c>
      <c r="E50" s="1" t="s">
        <v>167</v>
      </c>
      <c r="F50" s="1">
        <v>11</v>
      </c>
      <c r="J50" s="1">
        <v>0</v>
      </c>
      <c r="L50" s="1">
        <f t="shared" si="5"/>
        <v>1</v>
      </c>
      <c r="M50" s="1">
        <f t="shared" si="6"/>
        <v>1</v>
      </c>
      <c r="N50" s="1">
        <f t="shared" si="7"/>
        <v>0</v>
      </c>
      <c r="O50" s="1">
        <f t="shared" si="8"/>
        <v>0</v>
      </c>
      <c r="P50" s="1">
        <f t="shared" si="9"/>
        <v>0</v>
      </c>
    </row>
    <row r="51" spans="1:16" ht="16.149999999999999" customHeight="1" x14ac:dyDescent="0.25">
      <c r="A51" s="1">
        <v>20</v>
      </c>
      <c r="B51" s="1" t="s">
        <v>10</v>
      </c>
      <c r="C51" s="1" t="s">
        <v>167</v>
      </c>
      <c r="G51" s="1">
        <v>17</v>
      </c>
      <c r="H51" s="1">
        <v>18</v>
      </c>
      <c r="I51" s="1">
        <v>12</v>
      </c>
      <c r="J51" s="1">
        <v>0</v>
      </c>
      <c r="L51" s="1">
        <f t="shared" si="5"/>
        <v>3</v>
      </c>
      <c r="M51" s="1">
        <f t="shared" si="6"/>
        <v>1</v>
      </c>
      <c r="N51" s="1">
        <f t="shared" si="7"/>
        <v>0</v>
      </c>
      <c r="O51" s="1">
        <f t="shared" si="8"/>
        <v>0</v>
      </c>
      <c r="P51" s="1">
        <f t="shared" si="9"/>
        <v>0</v>
      </c>
    </row>
    <row r="52" spans="1:16" ht="16.149999999999999" customHeight="1" x14ac:dyDescent="0.25">
      <c r="A52" s="1">
        <v>21</v>
      </c>
      <c r="B52" s="1" t="s">
        <v>89</v>
      </c>
      <c r="G52" s="1">
        <v>13</v>
      </c>
      <c r="J52" s="1">
        <v>0</v>
      </c>
      <c r="L52" s="1">
        <f t="shared" si="5"/>
        <v>1</v>
      </c>
      <c r="M52" s="1">
        <f t="shared" si="6"/>
        <v>0</v>
      </c>
      <c r="N52" s="1">
        <f t="shared" si="7"/>
        <v>0</v>
      </c>
      <c r="O52" s="1">
        <f t="shared" si="8"/>
        <v>0</v>
      </c>
      <c r="P52" s="1">
        <f t="shared" si="9"/>
        <v>0</v>
      </c>
    </row>
    <row r="53" spans="1:16" ht="16.149999999999999" customHeight="1" x14ac:dyDescent="0.25">
      <c r="A53" s="1">
        <v>22</v>
      </c>
      <c r="B53" s="1" t="s">
        <v>29</v>
      </c>
      <c r="C53" s="1">
        <v>16</v>
      </c>
      <c r="J53" s="1">
        <v>0</v>
      </c>
      <c r="L53" s="1">
        <f t="shared" si="5"/>
        <v>1</v>
      </c>
      <c r="M53" s="1">
        <f t="shared" si="6"/>
        <v>0</v>
      </c>
      <c r="N53" s="1">
        <f t="shared" si="7"/>
        <v>0</v>
      </c>
      <c r="O53" s="1">
        <f t="shared" si="8"/>
        <v>0</v>
      </c>
      <c r="P53" s="1">
        <f t="shared" si="9"/>
        <v>0</v>
      </c>
    </row>
    <row r="54" spans="1:16" ht="16.149999999999999" customHeight="1" x14ac:dyDescent="0.25">
      <c r="A54" s="1">
        <v>23</v>
      </c>
      <c r="B54" s="1" t="s">
        <v>31</v>
      </c>
      <c r="G54" s="1">
        <v>18</v>
      </c>
      <c r="J54" s="1">
        <v>0</v>
      </c>
      <c r="L54" s="1">
        <f t="shared" si="5"/>
        <v>1</v>
      </c>
      <c r="M54" s="1">
        <f t="shared" si="6"/>
        <v>0</v>
      </c>
      <c r="N54" s="1">
        <f t="shared" si="7"/>
        <v>0</v>
      </c>
      <c r="O54" s="1">
        <f t="shared" si="8"/>
        <v>0</v>
      </c>
      <c r="P54" s="1">
        <f t="shared" si="9"/>
        <v>0</v>
      </c>
    </row>
    <row r="55" spans="1:16" ht="16.149999999999999" customHeight="1" x14ac:dyDescent="0.25">
      <c r="B55" s="13" t="s">
        <v>205</v>
      </c>
      <c r="C55" s="4" t="s">
        <v>7</v>
      </c>
      <c r="D55" s="4" t="s">
        <v>18</v>
      </c>
      <c r="E55" s="4" t="s">
        <v>14</v>
      </c>
      <c r="F55" s="4" t="s">
        <v>20</v>
      </c>
      <c r="G55" s="4" t="s">
        <v>21</v>
      </c>
      <c r="H55" s="4" t="s">
        <v>17</v>
      </c>
      <c r="I55" s="4" t="s">
        <v>7</v>
      </c>
      <c r="L55" s="1">
        <f t="shared" si="5"/>
        <v>0</v>
      </c>
      <c r="M55" s="1">
        <f t="shared" si="6"/>
        <v>0</v>
      </c>
      <c r="N55" s="1">
        <f t="shared" si="7"/>
        <v>0</v>
      </c>
      <c r="O55" s="1">
        <f t="shared" si="8"/>
        <v>0</v>
      </c>
      <c r="P55" s="1">
        <f t="shared" si="9"/>
        <v>0</v>
      </c>
    </row>
    <row r="56" spans="1:16" ht="16.149999999999999" customHeight="1" x14ac:dyDescent="0.25">
      <c r="B56" s="13" t="s">
        <v>188</v>
      </c>
      <c r="C56" s="4" t="s">
        <v>34</v>
      </c>
      <c r="D56" s="4"/>
      <c r="E56" s="4" t="s">
        <v>17</v>
      </c>
      <c r="F56" s="4" t="s">
        <v>20</v>
      </c>
      <c r="G56" s="4" t="s">
        <v>10</v>
      </c>
      <c r="H56" s="4" t="s">
        <v>16</v>
      </c>
      <c r="I56" s="4" t="s">
        <v>17</v>
      </c>
      <c r="L56" s="1">
        <f t="shared" si="5"/>
        <v>0</v>
      </c>
      <c r="M56" s="1">
        <f t="shared" si="6"/>
        <v>0</v>
      </c>
      <c r="N56" s="1">
        <f t="shared" si="7"/>
        <v>0</v>
      </c>
      <c r="O56" s="1">
        <f t="shared" si="8"/>
        <v>0</v>
      </c>
      <c r="P56" s="1">
        <f t="shared" si="9"/>
        <v>0</v>
      </c>
    </row>
  </sheetData>
  <mergeCells count="1">
    <mergeCell ref="T2:W2"/>
  </mergeCells>
  <conditionalFormatting sqref="C4:I54 M4:N4">
    <cfRule type="cellIs" dxfId="77" priority="1" operator="equal">
      <formula>"DNF"</formula>
    </cfRule>
    <cfRule type="cellIs" dxfId="76" priority="2" operator="between">
      <formula>9</formula>
      <formula>30</formula>
    </cfRule>
    <cfRule type="cellIs" dxfId="75" priority="3" operator="between">
      <formula>4</formula>
      <formula>8</formula>
    </cfRule>
    <cfRule type="cellIs" dxfId="74" priority="4" operator="equal">
      <formula>3</formula>
    </cfRule>
    <cfRule type="cellIs" dxfId="73" priority="5" operator="equal">
      <formula>2</formula>
    </cfRule>
    <cfRule type="cellIs" dxfId="72" priority="6" operator="equal">
      <formula>1</formula>
    </cfRule>
  </conditionalFormatting>
  <dataValidations count="1">
    <dataValidation type="list" allowBlank="1" showInputMessage="1" showErrorMessage="1" sqref="C26:I27">
      <formula1>$B$5:$B$25</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Listing!$A$2:$A$147</xm:f>
          </x14:formula1>
          <xm:sqref>B32:B54 B5:B25 C55:I56</xm:sqref>
        </x14:dataValidation>
        <x14:dataValidation type="list" allowBlank="1" showInputMessage="1" showErrorMessage="1">
          <x14:formula1>
            <xm:f>Listing!$C$2:$C$11</xm:f>
          </x14:formula1>
          <xm:sqref>C4:I4 C28:I28 C31:I31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Z332"/>
  <sheetViews>
    <sheetView tabSelected="1" workbookViewId="0">
      <selection activeCell="S17" sqref="S17"/>
    </sheetView>
  </sheetViews>
  <sheetFormatPr baseColWidth="10" defaultColWidth="11.5703125" defaultRowHeight="16.149999999999999" customHeight="1" x14ac:dyDescent="0.25"/>
  <cols>
    <col min="1" max="2" width="15" style="23" customWidth="1"/>
    <col min="3" max="3" width="24.7109375" style="23" customWidth="1"/>
    <col min="4" max="7" width="8.85546875" style="23" customWidth="1"/>
    <col min="8" max="8" width="8.85546875" style="1" customWidth="1"/>
    <col min="9" max="9" width="21" style="1" customWidth="1"/>
    <col min="10" max="10" width="15.42578125" style="1" customWidth="1"/>
    <col min="11" max="18" width="2" style="1" customWidth="1"/>
    <col min="19" max="29" width="3" style="1" customWidth="1"/>
    <col min="30" max="30" width="4.7109375" style="1" customWidth="1"/>
    <col min="31" max="31" width="6.28515625" style="1" customWidth="1"/>
    <col min="32" max="32" width="12.5703125" style="1" customWidth="1"/>
    <col min="33" max="33" width="4.85546875" style="1" customWidth="1"/>
    <col min="34" max="34" width="6.28515625" style="1" customWidth="1"/>
    <col min="35" max="35" width="7.85546875" style="1" customWidth="1"/>
    <col min="36" max="36" width="6.28515625" style="1" customWidth="1"/>
    <col min="37" max="37" width="7.85546875" style="1" customWidth="1"/>
    <col min="38" max="38" width="4.85546875" style="1" customWidth="1"/>
    <col min="39" max="39" width="6.28515625" style="1" customWidth="1"/>
    <col min="40" max="40" width="7.85546875" style="1" customWidth="1"/>
    <col min="41" max="41" width="6.28515625" style="1" customWidth="1"/>
    <col min="42" max="42" width="7.85546875" style="1" customWidth="1"/>
    <col min="43" max="43" width="6.28515625" style="1" customWidth="1"/>
    <col min="44" max="44" width="7.85546875" style="1" customWidth="1"/>
    <col min="45" max="45" width="6.28515625" style="1" customWidth="1"/>
    <col min="46" max="46" width="7.85546875" style="1" customWidth="1"/>
    <col min="47" max="47" width="4.85546875" style="1" customWidth="1"/>
    <col min="48" max="48" width="6.28515625" style="1" customWidth="1"/>
    <col min="49" max="49" width="7.85546875" style="1" customWidth="1"/>
    <col min="50" max="50" width="6.28515625" style="1" customWidth="1"/>
    <col min="51" max="51" width="7.85546875" style="1" customWidth="1"/>
    <col min="52" max="52" width="6.28515625" style="1" customWidth="1"/>
    <col min="53" max="53" width="7.85546875" style="1" customWidth="1"/>
    <col min="54" max="54" width="6.28515625" style="1" customWidth="1"/>
    <col min="55" max="55" width="7" style="1" customWidth="1"/>
    <col min="56" max="56" width="6.5703125" style="1" customWidth="1"/>
    <col min="57" max="57" width="6.28515625" style="1" customWidth="1"/>
    <col min="58" max="58" width="9.5703125" style="1" customWidth="1"/>
    <col min="59" max="59" width="8.140625" style="1" customWidth="1"/>
    <col min="60" max="60" width="11.140625" style="1" customWidth="1"/>
    <col min="61" max="61" width="12.5703125" style="1" customWidth="1"/>
    <col min="62" max="70" width="3" style="1" customWidth="1"/>
    <col min="71" max="71" width="12.28515625" style="1" bestFit="1" customWidth="1"/>
    <col min="72" max="72" width="11" style="1" customWidth="1"/>
    <col min="73" max="80" width="2" style="1" customWidth="1"/>
    <col min="81" max="89" width="3" style="1" customWidth="1"/>
    <col min="90" max="90" width="4.7109375" style="1" customWidth="1"/>
    <col min="91" max="91" width="14" style="1" bestFit="1" customWidth="1"/>
    <col min="92" max="92" width="7.140625" style="1" customWidth="1"/>
    <col min="93" max="100" width="2" style="1" customWidth="1"/>
    <col min="101" max="106" width="3" style="1" customWidth="1"/>
    <col min="107" max="107" width="4.7109375" style="1" customWidth="1"/>
    <col min="108" max="108" width="10.140625" style="1" customWidth="1"/>
    <col min="109" max="109" width="9" style="1" customWidth="1"/>
    <col min="110" max="117" width="2" style="1" customWidth="1"/>
    <col min="118" max="125" width="3" style="1" customWidth="1"/>
    <col min="126" max="126" width="4.7109375" style="1" customWidth="1"/>
    <col min="127" max="127" width="12" style="1" bestFit="1" customWidth="1"/>
    <col min="128" max="128" width="8.140625" style="1" customWidth="1"/>
    <col min="129" max="129" width="11.140625" style="1" customWidth="1"/>
    <col min="130" max="130" width="12.5703125" style="1" bestFit="1" customWidth="1"/>
    <col min="131" max="16384" width="11.5703125" style="1"/>
  </cols>
  <sheetData>
    <row r="1" spans="1:130" ht="16.149999999999999" customHeight="1" x14ac:dyDescent="0.25">
      <c r="A1" s="23" t="s">
        <v>226</v>
      </c>
      <c r="B1" s="23" t="s">
        <v>227</v>
      </c>
      <c r="C1" s="23" t="s">
        <v>3</v>
      </c>
      <c r="D1" s="23" t="s">
        <v>228</v>
      </c>
      <c r="E1" s="23" t="s">
        <v>1</v>
      </c>
      <c r="F1" s="23" t="s">
        <v>229</v>
      </c>
      <c r="G1" s="23" t="s">
        <v>230</v>
      </c>
      <c r="I1" s="26" t="s">
        <v>229</v>
      </c>
      <c r="J1" s="17">
        <v>1</v>
      </c>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row>
    <row r="2" spans="1:130" ht="16.149999999999999" customHeight="1" x14ac:dyDescent="0.25">
      <c r="A2" s="24">
        <v>43212</v>
      </c>
      <c r="B2" s="23" t="s">
        <v>160</v>
      </c>
      <c r="C2" s="23" t="s">
        <v>7</v>
      </c>
      <c r="D2" s="23">
        <v>1</v>
      </c>
      <c r="E2" s="23">
        <v>11</v>
      </c>
      <c r="F2" s="23">
        <v>1</v>
      </c>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row>
    <row r="3" spans="1:130" ht="16.149999999999999" customHeight="1" x14ac:dyDescent="0.25">
      <c r="A3" s="24">
        <v>43212</v>
      </c>
      <c r="B3" s="23" t="s">
        <v>160</v>
      </c>
      <c r="C3" s="23" t="s">
        <v>17</v>
      </c>
      <c r="D3" s="23">
        <v>2</v>
      </c>
      <c r="E3" s="23">
        <v>8</v>
      </c>
      <c r="I3" s="26" t="s">
        <v>232</v>
      </c>
      <c r="J3" t="s">
        <v>234</v>
      </c>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row>
    <row r="4" spans="1:130" ht="16.149999999999999" customHeight="1" x14ac:dyDescent="0.25">
      <c r="A4" s="24">
        <v>43212</v>
      </c>
      <c r="B4" s="23" t="s">
        <v>160</v>
      </c>
      <c r="C4" s="23" t="s">
        <v>14</v>
      </c>
      <c r="D4" s="23">
        <v>3</v>
      </c>
      <c r="E4" s="23">
        <v>6</v>
      </c>
      <c r="I4" s="17" t="s">
        <v>21</v>
      </c>
      <c r="J4" s="27">
        <v>1</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row>
    <row r="5" spans="1:130" ht="16.149999999999999" customHeight="1" x14ac:dyDescent="0.25">
      <c r="A5" s="24">
        <v>43212</v>
      </c>
      <c r="B5" s="23" t="s">
        <v>160</v>
      </c>
      <c r="C5" s="23" t="s">
        <v>21</v>
      </c>
      <c r="D5" s="23">
        <v>4</v>
      </c>
      <c r="E5" s="23">
        <v>5</v>
      </c>
      <c r="I5" s="17" t="s">
        <v>7</v>
      </c>
      <c r="J5" s="27">
        <v>2</v>
      </c>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row>
    <row r="6" spans="1:130" ht="16.149999999999999" customHeight="1" x14ac:dyDescent="0.25">
      <c r="A6" s="24">
        <v>43212</v>
      </c>
      <c r="B6" s="23" t="s">
        <v>160</v>
      </c>
      <c r="C6" s="23" t="s">
        <v>37</v>
      </c>
      <c r="D6" s="23">
        <v>5</v>
      </c>
      <c r="E6" s="23">
        <v>4</v>
      </c>
      <c r="I6" s="17" t="s">
        <v>20</v>
      </c>
      <c r="J6" s="27">
        <v>1</v>
      </c>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row>
    <row r="7" spans="1:130" ht="16.149999999999999" customHeight="1" x14ac:dyDescent="0.25">
      <c r="A7" s="24">
        <v>43212</v>
      </c>
      <c r="B7" s="23" t="s">
        <v>160</v>
      </c>
      <c r="C7" s="23" t="s">
        <v>15</v>
      </c>
      <c r="D7" s="23">
        <v>6</v>
      </c>
      <c r="E7" s="23">
        <v>3</v>
      </c>
      <c r="I7" s="17" t="s">
        <v>18</v>
      </c>
      <c r="J7" s="27">
        <v>1</v>
      </c>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row>
    <row r="8" spans="1:130" ht="16.149999999999999" customHeight="1" x14ac:dyDescent="0.25">
      <c r="A8" s="24">
        <v>43212</v>
      </c>
      <c r="B8" s="23" t="s">
        <v>160</v>
      </c>
      <c r="C8" s="23" t="s">
        <v>20</v>
      </c>
      <c r="D8" s="23">
        <v>7</v>
      </c>
      <c r="E8" s="23">
        <v>2</v>
      </c>
      <c r="I8" s="17" t="s">
        <v>26</v>
      </c>
      <c r="J8" s="27">
        <v>1</v>
      </c>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row>
    <row r="9" spans="1:130" ht="16.149999999999999" customHeight="1" x14ac:dyDescent="0.25">
      <c r="A9" s="24">
        <v>43212</v>
      </c>
      <c r="B9" s="23" t="s">
        <v>160</v>
      </c>
      <c r="C9" s="23" t="s">
        <v>19</v>
      </c>
      <c r="D9" s="23">
        <v>8</v>
      </c>
      <c r="E9" s="23">
        <v>1</v>
      </c>
      <c r="I9" s="17" t="s">
        <v>14</v>
      </c>
      <c r="J9" s="27">
        <v>1</v>
      </c>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row>
    <row r="10" spans="1:130" ht="16.149999999999999" customHeight="1" x14ac:dyDescent="0.25">
      <c r="A10" s="24">
        <v>43212</v>
      </c>
      <c r="B10" s="23" t="s">
        <v>160</v>
      </c>
      <c r="C10" s="23" t="s">
        <v>8</v>
      </c>
      <c r="D10" s="23">
        <v>9</v>
      </c>
      <c r="I10" s="17" t="s">
        <v>17</v>
      </c>
      <c r="J10" s="27">
        <v>1</v>
      </c>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row>
    <row r="11" spans="1:130" ht="16.149999999999999" customHeight="1" x14ac:dyDescent="0.25">
      <c r="A11" s="24">
        <v>43212</v>
      </c>
      <c r="B11" s="23" t="s">
        <v>160</v>
      </c>
      <c r="C11" s="23" t="s">
        <v>16</v>
      </c>
      <c r="D11" s="23">
        <v>10</v>
      </c>
      <c r="I11" s="17" t="s">
        <v>9</v>
      </c>
      <c r="J11" s="27">
        <v>1</v>
      </c>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row>
    <row r="12" spans="1:130" ht="16.149999999999999" customHeight="1" x14ac:dyDescent="0.25">
      <c r="A12" s="24">
        <v>43212</v>
      </c>
      <c r="B12" s="23" t="s">
        <v>160</v>
      </c>
      <c r="C12" s="23" t="s">
        <v>34</v>
      </c>
      <c r="D12" s="23">
        <v>11</v>
      </c>
      <c r="G12" s="23">
        <v>1</v>
      </c>
      <c r="I12" s="17" t="s">
        <v>233</v>
      </c>
      <c r="J12" s="27">
        <v>9</v>
      </c>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row>
    <row r="13" spans="1:130" ht="16.149999999999999" customHeight="1" x14ac:dyDescent="0.25">
      <c r="A13" s="24">
        <v>43212</v>
      </c>
      <c r="B13" s="23" t="s">
        <v>160</v>
      </c>
      <c r="C13" s="23" t="s">
        <v>28</v>
      </c>
      <c r="D13" s="23">
        <v>12</v>
      </c>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row>
    <row r="14" spans="1:130" ht="16.149999999999999" customHeight="1" x14ac:dyDescent="0.25">
      <c r="A14" s="24">
        <v>43212</v>
      </c>
      <c r="B14" s="23" t="s">
        <v>160</v>
      </c>
      <c r="C14" s="23" t="s">
        <v>9</v>
      </c>
      <c r="D14" s="23">
        <v>13</v>
      </c>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row>
    <row r="15" spans="1:130" ht="16.149999999999999" customHeight="1" x14ac:dyDescent="0.25">
      <c r="A15" s="24">
        <v>43212</v>
      </c>
      <c r="B15" s="23" t="s">
        <v>160</v>
      </c>
      <c r="C15" s="23" t="s">
        <v>35</v>
      </c>
      <c r="D15" s="23">
        <v>14</v>
      </c>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row>
    <row r="16" spans="1:130" ht="16.149999999999999" customHeight="1" x14ac:dyDescent="0.25">
      <c r="A16" s="24">
        <v>43212</v>
      </c>
      <c r="B16" s="23" t="s">
        <v>160</v>
      </c>
      <c r="C16" s="23" t="s">
        <v>12</v>
      </c>
      <c r="D16" s="23">
        <v>15</v>
      </c>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row>
    <row r="17" spans="1:130" ht="16.149999999999999" customHeight="1" x14ac:dyDescent="0.25">
      <c r="A17" s="24">
        <v>43212</v>
      </c>
      <c r="B17" s="23" t="s">
        <v>160</v>
      </c>
      <c r="C17" s="23" t="s">
        <v>29</v>
      </c>
      <c r="D17" s="23">
        <v>16</v>
      </c>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row>
    <row r="18" spans="1:130" ht="16.149999999999999" customHeight="1" x14ac:dyDescent="0.25">
      <c r="A18" s="24">
        <v>43212</v>
      </c>
      <c r="B18" s="23" t="s">
        <v>160</v>
      </c>
      <c r="C18" s="23" t="s">
        <v>36</v>
      </c>
      <c r="D18" s="23">
        <v>17</v>
      </c>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row>
    <row r="19" spans="1:130" ht="16.149999999999999" customHeight="1" x14ac:dyDescent="0.25">
      <c r="A19" s="24">
        <v>43212</v>
      </c>
      <c r="B19" s="23" t="s">
        <v>160</v>
      </c>
      <c r="C19" s="23" t="s">
        <v>18</v>
      </c>
      <c r="D19" s="23" t="s">
        <v>167</v>
      </c>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row>
    <row r="20" spans="1:130" ht="16.149999999999999" customHeight="1" x14ac:dyDescent="0.25">
      <c r="A20" s="24">
        <v>43212</v>
      </c>
      <c r="B20" s="23" t="s">
        <v>160</v>
      </c>
      <c r="C20" s="23" t="s">
        <v>10</v>
      </c>
      <c r="D20" s="23" t="s">
        <v>167</v>
      </c>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row>
    <row r="21" spans="1:130" ht="16.149999999999999" customHeight="1" x14ac:dyDescent="0.25">
      <c r="A21" s="24">
        <v>43233</v>
      </c>
      <c r="B21" s="23" t="s">
        <v>153</v>
      </c>
      <c r="C21" s="23" t="s">
        <v>7</v>
      </c>
      <c r="D21" s="23" t="s">
        <v>164</v>
      </c>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row>
    <row r="22" spans="1:130" ht="16.149999999999999" customHeight="1" x14ac:dyDescent="0.25">
      <c r="A22" s="24">
        <v>43233</v>
      </c>
      <c r="B22" s="23" t="s">
        <v>153</v>
      </c>
      <c r="C22" s="23" t="s">
        <v>17</v>
      </c>
      <c r="D22" s="23" t="s">
        <v>164</v>
      </c>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row>
    <row r="23" spans="1:130" ht="16.149999999999999" customHeight="1" x14ac:dyDescent="0.25">
      <c r="A23" s="24">
        <v>43233</v>
      </c>
      <c r="B23" s="23" t="s">
        <v>153</v>
      </c>
      <c r="C23" s="23" t="s">
        <v>14</v>
      </c>
      <c r="D23" s="23" t="s">
        <v>164</v>
      </c>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row>
    <row r="24" spans="1:130" ht="16.149999999999999" customHeight="1" x14ac:dyDescent="0.25">
      <c r="A24" s="24">
        <v>43233</v>
      </c>
      <c r="B24" s="23" t="s">
        <v>153</v>
      </c>
      <c r="C24" s="23" t="s">
        <v>21</v>
      </c>
      <c r="D24" s="23" t="s">
        <v>164</v>
      </c>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row>
    <row r="25" spans="1:130" ht="16.149999999999999" customHeight="1" x14ac:dyDescent="0.25">
      <c r="A25" s="24">
        <v>43233</v>
      </c>
      <c r="B25" s="23" t="s">
        <v>153</v>
      </c>
      <c r="C25" s="23" t="s">
        <v>37</v>
      </c>
      <c r="D25" s="23" t="s">
        <v>164</v>
      </c>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row>
    <row r="26" spans="1:130" ht="16.149999999999999" customHeight="1" x14ac:dyDescent="0.25">
      <c r="A26" s="24">
        <v>43233</v>
      </c>
      <c r="B26" s="23" t="s">
        <v>153</v>
      </c>
      <c r="C26" s="23" t="s">
        <v>15</v>
      </c>
      <c r="D26" s="23" t="s">
        <v>164</v>
      </c>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row>
    <row r="27" spans="1:130" ht="16.149999999999999" customHeight="1" x14ac:dyDescent="0.25">
      <c r="A27" s="24">
        <v>43233</v>
      </c>
      <c r="B27" s="23" t="s">
        <v>153</v>
      </c>
      <c r="C27" s="23" t="s">
        <v>20</v>
      </c>
      <c r="D27" s="23" t="s">
        <v>164</v>
      </c>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row>
    <row r="28" spans="1:130" ht="16.149999999999999" customHeight="1" x14ac:dyDescent="0.25">
      <c r="A28" s="24">
        <v>43233</v>
      </c>
      <c r="B28" s="23" t="s">
        <v>153</v>
      </c>
      <c r="C28" s="23" t="s">
        <v>19</v>
      </c>
      <c r="D28" s="23" t="s">
        <v>164</v>
      </c>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row>
    <row r="29" spans="1:130" ht="16.149999999999999" customHeight="1" x14ac:dyDescent="0.25">
      <c r="A29" s="24">
        <v>43233</v>
      </c>
      <c r="B29" s="23" t="s">
        <v>153</v>
      </c>
      <c r="C29" s="23" t="s">
        <v>8</v>
      </c>
      <c r="D29" s="23" t="s">
        <v>164</v>
      </c>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row>
    <row r="30" spans="1:130" ht="16.149999999999999" customHeight="1" x14ac:dyDescent="0.25">
      <c r="A30" s="24">
        <v>43233</v>
      </c>
      <c r="B30" s="23" t="s">
        <v>153</v>
      </c>
      <c r="C30" s="23" t="s">
        <v>16</v>
      </c>
      <c r="D30" s="23" t="s">
        <v>164</v>
      </c>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row>
    <row r="31" spans="1:130" ht="16.149999999999999" customHeight="1" x14ac:dyDescent="0.25">
      <c r="A31" s="24">
        <v>43233</v>
      </c>
      <c r="B31" s="23" t="s">
        <v>153</v>
      </c>
      <c r="C31" s="23" t="s">
        <v>34</v>
      </c>
      <c r="D31" s="23" t="s">
        <v>164</v>
      </c>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row>
    <row r="32" spans="1:130" ht="16.149999999999999" customHeight="1" x14ac:dyDescent="0.25">
      <c r="A32" s="24">
        <v>43233</v>
      </c>
      <c r="B32" s="23" t="s">
        <v>153</v>
      </c>
      <c r="C32" s="23" t="s">
        <v>28</v>
      </c>
      <c r="D32" s="23" t="s">
        <v>164</v>
      </c>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row>
    <row r="33" spans="1:130" ht="16.149999999999999" customHeight="1" x14ac:dyDescent="0.25">
      <c r="A33" s="24">
        <v>43233</v>
      </c>
      <c r="B33" s="23" t="s">
        <v>153</v>
      </c>
      <c r="C33" s="23" t="s">
        <v>9</v>
      </c>
      <c r="D33" s="23" t="s">
        <v>164</v>
      </c>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row>
    <row r="34" spans="1:130" ht="16.149999999999999" customHeight="1" x14ac:dyDescent="0.25">
      <c r="A34" s="24">
        <v>43233</v>
      </c>
      <c r="B34" s="23" t="s">
        <v>153</v>
      </c>
      <c r="C34" s="23" t="s">
        <v>35</v>
      </c>
      <c r="D34" s="23" t="s">
        <v>164</v>
      </c>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row>
    <row r="35" spans="1:130" ht="16.149999999999999" customHeight="1" x14ac:dyDescent="0.25">
      <c r="A35" s="24">
        <v>43233</v>
      </c>
      <c r="B35" s="23" t="s">
        <v>153</v>
      </c>
      <c r="C35" s="23" t="s">
        <v>12</v>
      </c>
      <c r="D35" s="23" t="s">
        <v>164</v>
      </c>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row>
    <row r="36" spans="1:130" ht="16.149999999999999" customHeight="1" x14ac:dyDescent="0.25">
      <c r="A36" s="24">
        <v>43233</v>
      </c>
      <c r="B36" s="23" t="s">
        <v>153</v>
      </c>
      <c r="C36" s="23" t="s">
        <v>36</v>
      </c>
      <c r="D36" s="23" t="s">
        <v>164</v>
      </c>
      <c r="I36"/>
      <c r="J36"/>
      <c r="K36"/>
      <c r="L36"/>
      <c r="M36"/>
      <c r="N36"/>
      <c r="O36"/>
      <c r="P36"/>
      <c r="Q36"/>
      <c r="R36"/>
      <c r="S36"/>
      <c r="T36"/>
      <c r="U36"/>
      <c r="V36"/>
      <c r="W36"/>
      <c r="X36"/>
      <c r="Y36"/>
      <c r="Z36"/>
      <c r="AA36"/>
      <c r="AB36"/>
      <c r="AC36"/>
      <c r="AD36"/>
      <c r="AE36"/>
      <c r="AF36"/>
    </row>
    <row r="37" spans="1:130" ht="16.149999999999999" customHeight="1" x14ac:dyDescent="0.25">
      <c r="A37" s="24">
        <v>43233</v>
      </c>
      <c r="B37" s="23" t="s">
        <v>153</v>
      </c>
      <c r="C37" s="23" t="s">
        <v>18</v>
      </c>
      <c r="D37" s="23" t="s">
        <v>164</v>
      </c>
      <c r="F37" s="23">
        <v>1</v>
      </c>
      <c r="I37"/>
      <c r="J37"/>
      <c r="K37"/>
      <c r="L37"/>
      <c r="M37"/>
      <c r="N37"/>
      <c r="O37"/>
      <c r="P37"/>
      <c r="Q37"/>
      <c r="R37"/>
      <c r="S37"/>
      <c r="T37"/>
      <c r="U37"/>
      <c r="V37"/>
      <c r="W37"/>
      <c r="X37"/>
      <c r="Y37"/>
      <c r="Z37"/>
      <c r="AA37"/>
      <c r="AB37"/>
      <c r="AC37"/>
      <c r="AD37"/>
      <c r="AE37"/>
      <c r="AF37"/>
    </row>
    <row r="38" spans="1:130" ht="16.149999999999999" customHeight="1" x14ac:dyDescent="0.25">
      <c r="A38" s="24">
        <v>43233</v>
      </c>
      <c r="B38" s="23" t="s">
        <v>153</v>
      </c>
      <c r="C38" s="23" t="s">
        <v>30</v>
      </c>
      <c r="D38" s="23" t="s">
        <v>164</v>
      </c>
      <c r="I38"/>
      <c r="J38"/>
      <c r="K38"/>
      <c r="L38"/>
      <c r="M38"/>
      <c r="N38"/>
      <c r="O38"/>
      <c r="P38"/>
      <c r="Q38"/>
      <c r="R38"/>
      <c r="S38"/>
      <c r="T38"/>
      <c r="U38"/>
      <c r="V38"/>
      <c r="W38"/>
      <c r="X38"/>
      <c r="Y38"/>
      <c r="Z38"/>
      <c r="AA38"/>
      <c r="AB38"/>
      <c r="AC38"/>
      <c r="AD38"/>
      <c r="AE38"/>
      <c r="AF38"/>
    </row>
    <row r="39" spans="1:130" ht="16.149999999999999" customHeight="1" x14ac:dyDescent="0.25">
      <c r="A39" s="24">
        <v>43247</v>
      </c>
      <c r="B39" s="23" t="s">
        <v>159</v>
      </c>
      <c r="C39" s="23" t="s">
        <v>7</v>
      </c>
      <c r="D39" s="23">
        <v>1</v>
      </c>
      <c r="E39" s="23">
        <v>10</v>
      </c>
      <c r="I39"/>
      <c r="J39"/>
      <c r="K39"/>
      <c r="L39"/>
      <c r="M39"/>
      <c r="N39"/>
      <c r="O39"/>
      <c r="P39"/>
      <c r="Q39"/>
      <c r="R39"/>
      <c r="S39"/>
      <c r="T39"/>
      <c r="U39"/>
      <c r="V39"/>
      <c r="W39"/>
      <c r="X39"/>
      <c r="Y39"/>
      <c r="Z39"/>
      <c r="AA39"/>
      <c r="AB39"/>
      <c r="AC39"/>
      <c r="AD39"/>
      <c r="AE39"/>
      <c r="AF39"/>
    </row>
    <row r="40" spans="1:130" ht="16.149999999999999" customHeight="1" x14ac:dyDescent="0.25">
      <c r="A40" s="24">
        <v>43247</v>
      </c>
      <c r="B40" s="23" t="s">
        <v>159</v>
      </c>
      <c r="C40" s="23" t="s">
        <v>20</v>
      </c>
      <c r="D40" s="23">
        <v>2</v>
      </c>
      <c r="E40" s="23">
        <v>8</v>
      </c>
      <c r="I40"/>
      <c r="J40"/>
      <c r="K40"/>
      <c r="L40"/>
      <c r="M40"/>
      <c r="N40"/>
      <c r="O40"/>
      <c r="P40"/>
      <c r="Q40"/>
      <c r="R40"/>
      <c r="S40"/>
      <c r="T40"/>
      <c r="U40"/>
      <c r="V40"/>
      <c r="W40"/>
      <c r="X40"/>
      <c r="Y40"/>
      <c r="Z40"/>
      <c r="AA40"/>
      <c r="AB40"/>
      <c r="AC40"/>
      <c r="AD40"/>
      <c r="AE40"/>
      <c r="AF40"/>
    </row>
    <row r="41" spans="1:130" ht="16.149999999999999" customHeight="1" x14ac:dyDescent="0.25">
      <c r="A41" s="24">
        <v>43247</v>
      </c>
      <c r="B41" s="23" t="s">
        <v>159</v>
      </c>
      <c r="C41" s="23" t="s">
        <v>19</v>
      </c>
      <c r="D41" s="23">
        <v>3</v>
      </c>
      <c r="E41" s="23">
        <v>6</v>
      </c>
      <c r="I41"/>
      <c r="J41"/>
      <c r="K41"/>
      <c r="L41"/>
      <c r="M41"/>
      <c r="N41"/>
      <c r="O41"/>
      <c r="P41"/>
      <c r="Q41"/>
      <c r="R41"/>
      <c r="S41"/>
      <c r="T41"/>
      <c r="U41"/>
      <c r="V41"/>
      <c r="W41"/>
      <c r="X41"/>
      <c r="Y41"/>
      <c r="Z41"/>
      <c r="AA41"/>
      <c r="AB41"/>
      <c r="AC41"/>
      <c r="AD41"/>
      <c r="AE41"/>
      <c r="AF41"/>
    </row>
    <row r="42" spans="1:130" ht="16.149999999999999" customHeight="1" x14ac:dyDescent="0.25">
      <c r="A42" s="24">
        <v>43247</v>
      </c>
      <c r="B42" s="23" t="s">
        <v>159</v>
      </c>
      <c r="C42" s="23" t="s">
        <v>30</v>
      </c>
      <c r="D42" s="23">
        <v>4</v>
      </c>
      <c r="E42" s="23">
        <v>5</v>
      </c>
      <c r="I42"/>
      <c r="J42"/>
      <c r="K42"/>
      <c r="L42"/>
      <c r="M42"/>
      <c r="N42"/>
      <c r="O42"/>
      <c r="P42"/>
      <c r="Q42"/>
      <c r="R42"/>
      <c r="S42"/>
      <c r="T42"/>
      <c r="U42"/>
      <c r="V42"/>
      <c r="W42"/>
      <c r="X42"/>
      <c r="Y42"/>
      <c r="Z42"/>
      <c r="AA42"/>
      <c r="AB42"/>
      <c r="AC42"/>
      <c r="AD42"/>
      <c r="AE42"/>
      <c r="AF42"/>
    </row>
    <row r="43" spans="1:130" ht="16.149999999999999" customHeight="1" x14ac:dyDescent="0.25">
      <c r="A43" s="24">
        <v>43247</v>
      </c>
      <c r="B43" s="23" t="s">
        <v>159</v>
      </c>
      <c r="C43" s="23" t="s">
        <v>36</v>
      </c>
      <c r="D43" s="23">
        <v>5</v>
      </c>
      <c r="E43" s="23">
        <v>4</v>
      </c>
      <c r="I43"/>
      <c r="J43"/>
      <c r="K43"/>
      <c r="L43"/>
      <c r="M43"/>
      <c r="N43"/>
      <c r="O43"/>
      <c r="P43"/>
      <c r="Q43"/>
      <c r="R43"/>
      <c r="S43"/>
      <c r="T43"/>
      <c r="U43"/>
      <c r="V43"/>
      <c r="W43"/>
      <c r="X43"/>
      <c r="Y43"/>
      <c r="Z43"/>
      <c r="AA43"/>
      <c r="AB43"/>
      <c r="AC43"/>
      <c r="AD43"/>
      <c r="AE43"/>
      <c r="AF43"/>
    </row>
    <row r="44" spans="1:130" ht="16.149999999999999" customHeight="1" x14ac:dyDescent="0.25">
      <c r="A44" s="24">
        <v>43247</v>
      </c>
      <c r="B44" s="23" t="s">
        <v>159</v>
      </c>
      <c r="C44" s="23" t="s">
        <v>16</v>
      </c>
      <c r="D44" s="23">
        <v>6</v>
      </c>
      <c r="E44" s="23">
        <v>3</v>
      </c>
      <c r="I44"/>
      <c r="J44"/>
      <c r="K44"/>
      <c r="L44"/>
      <c r="M44"/>
      <c r="N44"/>
      <c r="O44"/>
      <c r="P44"/>
      <c r="Q44"/>
      <c r="R44"/>
      <c r="S44"/>
      <c r="T44"/>
      <c r="U44"/>
      <c r="V44"/>
      <c r="W44"/>
      <c r="X44"/>
      <c r="Y44"/>
      <c r="Z44"/>
      <c r="AA44"/>
      <c r="AB44"/>
      <c r="AC44"/>
      <c r="AD44"/>
      <c r="AE44"/>
      <c r="AF44"/>
    </row>
    <row r="45" spans="1:130" ht="16.149999999999999" customHeight="1" x14ac:dyDescent="0.25">
      <c r="A45" s="24">
        <v>43247</v>
      </c>
      <c r="B45" s="23" t="s">
        <v>159</v>
      </c>
      <c r="C45" s="23" t="s">
        <v>14</v>
      </c>
      <c r="D45" s="23">
        <v>7</v>
      </c>
      <c r="E45" s="23">
        <v>3</v>
      </c>
      <c r="F45" s="23">
        <v>1</v>
      </c>
      <c r="I45"/>
      <c r="J45"/>
      <c r="K45"/>
      <c r="L45"/>
      <c r="M45"/>
      <c r="N45"/>
      <c r="O45"/>
      <c r="P45"/>
      <c r="Q45"/>
      <c r="R45"/>
      <c r="S45"/>
      <c r="T45"/>
      <c r="U45"/>
      <c r="V45"/>
      <c r="W45"/>
      <c r="X45"/>
      <c r="Y45"/>
      <c r="Z45"/>
      <c r="AA45"/>
      <c r="AB45"/>
      <c r="AC45"/>
      <c r="AD45"/>
      <c r="AE45"/>
      <c r="AF45"/>
    </row>
    <row r="46" spans="1:130" ht="16.149999999999999" customHeight="1" x14ac:dyDescent="0.25">
      <c r="A46" s="24">
        <v>43247</v>
      </c>
      <c r="B46" s="23" t="s">
        <v>159</v>
      </c>
      <c r="C46" s="23" t="s">
        <v>8</v>
      </c>
      <c r="D46" s="23">
        <v>8</v>
      </c>
      <c r="E46" s="23">
        <v>1</v>
      </c>
      <c r="I46"/>
      <c r="J46"/>
      <c r="K46"/>
      <c r="L46"/>
      <c r="M46"/>
      <c r="N46"/>
      <c r="O46"/>
      <c r="P46"/>
      <c r="Q46"/>
      <c r="R46"/>
      <c r="S46"/>
      <c r="T46"/>
      <c r="U46"/>
      <c r="V46"/>
      <c r="W46"/>
      <c r="X46"/>
      <c r="Y46"/>
      <c r="Z46"/>
      <c r="AA46"/>
      <c r="AB46"/>
      <c r="AC46"/>
      <c r="AD46"/>
      <c r="AE46"/>
      <c r="AF46"/>
    </row>
    <row r="47" spans="1:130" ht="16.149999999999999" customHeight="1" x14ac:dyDescent="0.25">
      <c r="A47" s="24">
        <v>43247</v>
      </c>
      <c r="B47" s="23" t="s">
        <v>159</v>
      </c>
      <c r="C47" s="23" t="s">
        <v>18</v>
      </c>
      <c r="D47" s="23">
        <v>9</v>
      </c>
      <c r="I47"/>
      <c r="J47"/>
      <c r="K47"/>
      <c r="L47"/>
      <c r="M47"/>
      <c r="N47"/>
      <c r="O47"/>
      <c r="P47"/>
      <c r="Q47"/>
      <c r="R47"/>
      <c r="S47"/>
      <c r="T47"/>
      <c r="U47"/>
      <c r="V47"/>
      <c r="W47"/>
      <c r="X47"/>
      <c r="Y47"/>
      <c r="Z47"/>
      <c r="AA47"/>
      <c r="AB47"/>
      <c r="AC47"/>
      <c r="AD47"/>
      <c r="AE47"/>
      <c r="AF47"/>
    </row>
    <row r="48" spans="1:130" ht="16.149999999999999" customHeight="1" x14ac:dyDescent="0.25">
      <c r="A48" s="24">
        <v>43247</v>
      </c>
      <c r="B48" s="23" t="s">
        <v>159</v>
      </c>
      <c r="C48" s="23" t="s">
        <v>28</v>
      </c>
      <c r="D48" s="23">
        <v>10</v>
      </c>
      <c r="I48"/>
      <c r="J48"/>
      <c r="K48"/>
      <c r="L48"/>
      <c r="M48"/>
      <c r="N48"/>
      <c r="O48"/>
      <c r="P48"/>
      <c r="Q48"/>
      <c r="R48"/>
      <c r="S48"/>
      <c r="T48"/>
      <c r="U48"/>
      <c r="V48"/>
      <c r="W48"/>
      <c r="X48"/>
      <c r="Y48"/>
      <c r="Z48"/>
      <c r="AA48"/>
      <c r="AB48"/>
      <c r="AC48"/>
      <c r="AD48"/>
      <c r="AE48"/>
      <c r="AF48"/>
    </row>
    <row r="49" spans="1:32" ht="16.149999999999999" customHeight="1" x14ac:dyDescent="0.25">
      <c r="A49" s="24">
        <v>43247</v>
      </c>
      <c r="B49" s="23" t="s">
        <v>159</v>
      </c>
      <c r="C49" s="23" t="s">
        <v>21</v>
      </c>
      <c r="D49" s="23">
        <v>11</v>
      </c>
      <c r="I49"/>
      <c r="J49"/>
      <c r="K49"/>
      <c r="L49"/>
      <c r="M49"/>
      <c r="N49"/>
      <c r="O49"/>
      <c r="P49"/>
      <c r="Q49"/>
      <c r="R49"/>
      <c r="S49"/>
      <c r="T49"/>
      <c r="U49"/>
      <c r="V49"/>
      <c r="W49"/>
      <c r="X49"/>
      <c r="Y49"/>
      <c r="Z49"/>
      <c r="AA49"/>
      <c r="AB49"/>
      <c r="AC49"/>
      <c r="AD49"/>
      <c r="AE49"/>
      <c r="AF49"/>
    </row>
    <row r="50" spans="1:32" ht="16.149999999999999" customHeight="1" x14ac:dyDescent="0.25">
      <c r="A50" s="24">
        <v>43247</v>
      </c>
      <c r="B50" s="23" t="s">
        <v>159</v>
      </c>
      <c r="C50" s="23" t="s">
        <v>15</v>
      </c>
      <c r="D50" s="23">
        <v>12</v>
      </c>
      <c r="I50"/>
      <c r="J50"/>
      <c r="K50"/>
      <c r="L50"/>
      <c r="M50"/>
      <c r="N50"/>
      <c r="O50"/>
      <c r="P50"/>
      <c r="Q50"/>
      <c r="R50"/>
      <c r="S50"/>
      <c r="T50"/>
      <c r="U50"/>
      <c r="V50"/>
      <c r="W50"/>
      <c r="X50"/>
      <c r="Y50"/>
      <c r="Z50"/>
      <c r="AA50"/>
      <c r="AB50"/>
      <c r="AC50"/>
      <c r="AD50"/>
      <c r="AE50"/>
      <c r="AF50"/>
    </row>
    <row r="51" spans="1:32" ht="16.149999999999999" customHeight="1" x14ac:dyDescent="0.25">
      <c r="A51" s="24">
        <v>43247</v>
      </c>
      <c r="B51" s="23" t="s">
        <v>159</v>
      </c>
      <c r="C51" s="23" t="s">
        <v>17</v>
      </c>
      <c r="D51" s="23">
        <v>13</v>
      </c>
      <c r="G51" s="23">
        <v>1</v>
      </c>
      <c r="I51"/>
      <c r="J51"/>
      <c r="K51"/>
      <c r="L51"/>
      <c r="M51"/>
      <c r="N51"/>
      <c r="O51"/>
      <c r="P51"/>
      <c r="Q51"/>
      <c r="R51"/>
      <c r="S51"/>
      <c r="T51"/>
      <c r="U51"/>
      <c r="V51"/>
      <c r="W51"/>
      <c r="X51"/>
      <c r="Y51"/>
      <c r="Z51"/>
      <c r="AA51"/>
      <c r="AB51"/>
      <c r="AC51"/>
      <c r="AD51"/>
      <c r="AE51"/>
      <c r="AF51"/>
    </row>
    <row r="52" spans="1:32" ht="16.149999999999999" customHeight="1" x14ac:dyDescent="0.25">
      <c r="A52" s="24">
        <v>43247</v>
      </c>
      <c r="B52" s="23" t="s">
        <v>159</v>
      </c>
      <c r="C52" s="23" t="s">
        <v>37</v>
      </c>
      <c r="D52" s="23">
        <v>14</v>
      </c>
      <c r="I52"/>
      <c r="J52"/>
      <c r="K52"/>
      <c r="L52"/>
      <c r="M52"/>
      <c r="N52"/>
      <c r="O52"/>
      <c r="P52"/>
      <c r="Q52"/>
      <c r="R52"/>
      <c r="S52"/>
      <c r="T52"/>
      <c r="U52"/>
      <c r="V52"/>
      <c r="W52"/>
      <c r="X52"/>
      <c r="Y52"/>
      <c r="Z52"/>
      <c r="AA52"/>
      <c r="AB52"/>
      <c r="AC52"/>
      <c r="AD52"/>
      <c r="AE52"/>
      <c r="AF52"/>
    </row>
    <row r="53" spans="1:32" ht="16.149999999999999" customHeight="1" x14ac:dyDescent="0.25">
      <c r="A53" s="24">
        <v>43247</v>
      </c>
      <c r="B53" s="23" t="s">
        <v>159</v>
      </c>
      <c r="C53" s="23" t="s">
        <v>12</v>
      </c>
      <c r="D53" s="23">
        <v>15</v>
      </c>
      <c r="I53"/>
      <c r="J53"/>
      <c r="K53"/>
      <c r="L53"/>
      <c r="M53"/>
      <c r="N53"/>
      <c r="O53"/>
      <c r="P53"/>
      <c r="Q53"/>
      <c r="R53"/>
      <c r="S53"/>
      <c r="T53"/>
      <c r="U53"/>
      <c r="V53"/>
      <c r="W53"/>
      <c r="X53"/>
      <c r="Y53"/>
      <c r="Z53"/>
      <c r="AA53"/>
      <c r="AB53"/>
      <c r="AC53"/>
      <c r="AD53"/>
      <c r="AE53"/>
      <c r="AF53"/>
    </row>
    <row r="54" spans="1:32" ht="16.149999999999999" customHeight="1" x14ac:dyDescent="0.25">
      <c r="A54" s="24">
        <v>43247</v>
      </c>
      <c r="B54" s="23" t="s">
        <v>159</v>
      </c>
      <c r="C54" s="23" t="s">
        <v>34</v>
      </c>
      <c r="D54" s="23" t="s">
        <v>167</v>
      </c>
      <c r="I54"/>
      <c r="J54"/>
      <c r="K54"/>
      <c r="L54"/>
      <c r="M54"/>
      <c r="N54"/>
      <c r="O54"/>
      <c r="P54"/>
      <c r="Q54"/>
      <c r="R54"/>
      <c r="S54"/>
      <c r="T54"/>
      <c r="U54"/>
      <c r="V54"/>
      <c r="W54"/>
      <c r="X54"/>
      <c r="Y54"/>
      <c r="Z54"/>
      <c r="AA54"/>
      <c r="AB54"/>
      <c r="AC54"/>
      <c r="AD54"/>
      <c r="AE54"/>
      <c r="AF54"/>
    </row>
    <row r="55" spans="1:32" ht="16.149999999999999" customHeight="1" x14ac:dyDescent="0.25">
      <c r="A55" s="24">
        <v>43247</v>
      </c>
      <c r="B55" s="23" t="s">
        <v>159</v>
      </c>
      <c r="C55" s="23" t="s">
        <v>9</v>
      </c>
      <c r="D55" s="23" t="s">
        <v>167</v>
      </c>
      <c r="I55"/>
      <c r="J55"/>
      <c r="K55"/>
      <c r="L55"/>
      <c r="M55"/>
      <c r="N55"/>
      <c r="O55"/>
      <c r="P55"/>
      <c r="Q55"/>
      <c r="R55"/>
      <c r="S55"/>
      <c r="T55"/>
      <c r="U55"/>
      <c r="V55"/>
      <c r="W55"/>
      <c r="X55"/>
      <c r="Y55"/>
      <c r="Z55"/>
      <c r="AA55"/>
      <c r="AB55"/>
      <c r="AC55"/>
      <c r="AD55"/>
      <c r="AE55"/>
      <c r="AF55"/>
    </row>
    <row r="56" spans="1:32" ht="16.149999999999999" customHeight="1" x14ac:dyDescent="0.25">
      <c r="A56" s="24">
        <v>43247</v>
      </c>
      <c r="B56" s="23" t="s">
        <v>159</v>
      </c>
      <c r="C56" s="23" t="s">
        <v>35</v>
      </c>
      <c r="D56" s="23" t="s">
        <v>167</v>
      </c>
      <c r="I56"/>
      <c r="J56"/>
      <c r="K56"/>
      <c r="L56"/>
      <c r="M56"/>
      <c r="N56"/>
      <c r="O56"/>
      <c r="P56"/>
      <c r="Q56"/>
      <c r="R56"/>
      <c r="S56"/>
      <c r="T56"/>
      <c r="U56"/>
      <c r="V56"/>
      <c r="W56"/>
      <c r="X56"/>
      <c r="Y56"/>
      <c r="Z56"/>
      <c r="AA56"/>
      <c r="AB56"/>
      <c r="AC56"/>
      <c r="AD56"/>
      <c r="AE56"/>
      <c r="AF56"/>
    </row>
    <row r="57" spans="1:32" ht="16.149999999999999" customHeight="1" x14ac:dyDescent="0.25">
      <c r="A57" s="24">
        <v>43247</v>
      </c>
      <c r="B57" s="23" t="s">
        <v>159</v>
      </c>
      <c r="C57" s="23" t="s">
        <v>13</v>
      </c>
      <c r="D57" s="23" t="s">
        <v>167</v>
      </c>
      <c r="I57"/>
      <c r="J57"/>
      <c r="K57"/>
      <c r="L57"/>
      <c r="M57"/>
      <c r="N57"/>
      <c r="O57"/>
      <c r="P57"/>
      <c r="Q57"/>
      <c r="R57"/>
      <c r="S57"/>
      <c r="T57"/>
      <c r="U57"/>
      <c r="V57"/>
      <c r="W57"/>
      <c r="X57"/>
      <c r="Y57"/>
      <c r="Z57"/>
      <c r="AA57"/>
      <c r="AB57"/>
      <c r="AC57"/>
      <c r="AD57"/>
      <c r="AE57"/>
      <c r="AF57"/>
    </row>
    <row r="58" spans="1:32" ht="16.149999999999999" customHeight="1" x14ac:dyDescent="0.25">
      <c r="A58" s="24">
        <v>43289</v>
      </c>
      <c r="B58" s="23" t="s">
        <v>154</v>
      </c>
      <c r="C58" s="23" t="s">
        <v>20</v>
      </c>
      <c r="D58" s="23">
        <v>1</v>
      </c>
      <c r="E58" s="23">
        <v>11</v>
      </c>
      <c r="F58" s="23">
        <v>1</v>
      </c>
      <c r="G58" s="23">
        <v>1</v>
      </c>
      <c r="I58"/>
      <c r="J58"/>
      <c r="K58"/>
      <c r="L58"/>
      <c r="M58"/>
      <c r="N58"/>
      <c r="O58"/>
      <c r="P58"/>
      <c r="Q58"/>
      <c r="R58"/>
      <c r="S58"/>
      <c r="T58"/>
      <c r="U58"/>
      <c r="V58"/>
      <c r="W58"/>
      <c r="X58"/>
      <c r="Y58"/>
      <c r="Z58"/>
      <c r="AA58"/>
      <c r="AB58"/>
      <c r="AC58"/>
      <c r="AD58"/>
      <c r="AE58"/>
      <c r="AF58"/>
    </row>
    <row r="59" spans="1:32" ht="16.149999999999999" customHeight="1" x14ac:dyDescent="0.25">
      <c r="A59" s="24">
        <v>43289</v>
      </c>
      <c r="B59" s="23" t="s">
        <v>154</v>
      </c>
      <c r="C59" s="23" t="s">
        <v>21</v>
      </c>
      <c r="D59" s="23">
        <v>2</v>
      </c>
      <c r="E59" s="23">
        <v>8</v>
      </c>
      <c r="I59"/>
      <c r="J59"/>
      <c r="K59"/>
      <c r="L59"/>
      <c r="M59"/>
      <c r="N59"/>
      <c r="O59"/>
      <c r="P59"/>
      <c r="Q59"/>
      <c r="R59"/>
      <c r="S59"/>
      <c r="T59"/>
      <c r="U59"/>
      <c r="V59"/>
      <c r="W59"/>
      <c r="X59"/>
      <c r="Y59"/>
      <c r="Z59"/>
      <c r="AA59"/>
      <c r="AB59"/>
      <c r="AC59"/>
      <c r="AD59"/>
      <c r="AE59"/>
      <c r="AF59"/>
    </row>
    <row r="60" spans="1:32" ht="16.149999999999999" customHeight="1" x14ac:dyDescent="0.25">
      <c r="A60" s="24">
        <v>43289</v>
      </c>
      <c r="B60" s="23" t="s">
        <v>154</v>
      </c>
      <c r="C60" s="23" t="s">
        <v>9</v>
      </c>
      <c r="D60" s="23">
        <v>3</v>
      </c>
      <c r="E60" s="23">
        <v>6</v>
      </c>
      <c r="I60"/>
      <c r="J60"/>
      <c r="K60"/>
      <c r="L60"/>
      <c r="M60"/>
      <c r="N60"/>
      <c r="O60"/>
      <c r="P60"/>
      <c r="Q60"/>
      <c r="R60"/>
      <c r="S60"/>
      <c r="T60"/>
      <c r="U60"/>
      <c r="V60"/>
      <c r="W60"/>
      <c r="X60"/>
      <c r="Y60"/>
      <c r="Z60"/>
      <c r="AA60"/>
      <c r="AB60"/>
      <c r="AC60"/>
      <c r="AD60"/>
      <c r="AE60"/>
      <c r="AF60"/>
    </row>
    <row r="61" spans="1:32" ht="16.149999999999999" customHeight="1" x14ac:dyDescent="0.25">
      <c r="A61" s="24">
        <v>43289</v>
      </c>
      <c r="B61" s="23" t="s">
        <v>154</v>
      </c>
      <c r="C61" s="23" t="s">
        <v>18</v>
      </c>
      <c r="D61" s="23">
        <v>4</v>
      </c>
      <c r="E61" s="23">
        <v>5</v>
      </c>
      <c r="I61"/>
      <c r="J61"/>
      <c r="K61"/>
      <c r="L61"/>
      <c r="M61"/>
      <c r="N61"/>
      <c r="O61"/>
      <c r="P61"/>
      <c r="Q61"/>
      <c r="R61"/>
      <c r="S61"/>
      <c r="T61"/>
      <c r="U61"/>
      <c r="V61"/>
      <c r="W61"/>
      <c r="X61"/>
      <c r="Y61"/>
      <c r="Z61"/>
      <c r="AA61"/>
      <c r="AB61"/>
      <c r="AC61"/>
      <c r="AD61"/>
      <c r="AE61"/>
      <c r="AF61"/>
    </row>
    <row r="62" spans="1:32" ht="16.149999999999999" customHeight="1" x14ac:dyDescent="0.25">
      <c r="A62" s="24">
        <v>43289</v>
      </c>
      <c r="B62" s="23" t="s">
        <v>154</v>
      </c>
      <c r="C62" s="23" t="s">
        <v>19</v>
      </c>
      <c r="D62" s="23">
        <v>5</v>
      </c>
      <c r="E62" s="23">
        <v>4</v>
      </c>
      <c r="I62"/>
      <c r="J62"/>
      <c r="K62"/>
      <c r="L62"/>
      <c r="M62"/>
      <c r="N62"/>
      <c r="O62"/>
      <c r="P62"/>
      <c r="Q62"/>
      <c r="R62"/>
      <c r="S62"/>
      <c r="T62"/>
      <c r="U62"/>
      <c r="V62"/>
      <c r="W62"/>
      <c r="X62"/>
      <c r="Y62"/>
      <c r="Z62"/>
      <c r="AA62"/>
      <c r="AB62"/>
      <c r="AC62"/>
      <c r="AD62"/>
      <c r="AE62"/>
      <c r="AF62"/>
    </row>
    <row r="63" spans="1:32" ht="16.149999999999999" customHeight="1" x14ac:dyDescent="0.25">
      <c r="A63" s="24">
        <v>43289</v>
      </c>
      <c r="B63" s="23" t="s">
        <v>154</v>
      </c>
      <c r="C63" s="23" t="s">
        <v>17</v>
      </c>
      <c r="D63" s="23">
        <v>6</v>
      </c>
      <c r="E63" s="23">
        <v>3</v>
      </c>
      <c r="I63"/>
      <c r="J63"/>
      <c r="K63"/>
      <c r="L63"/>
      <c r="M63"/>
      <c r="N63"/>
      <c r="O63"/>
      <c r="P63"/>
      <c r="Q63"/>
      <c r="R63"/>
      <c r="S63"/>
      <c r="T63"/>
      <c r="U63"/>
      <c r="V63"/>
      <c r="W63"/>
      <c r="X63"/>
      <c r="Y63"/>
      <c r="Z63"/>
      <c r="AA63"/>
      <c r="AB63"/>
      <c r="AC63"/>
      <c r="AD63"/>
      <c r="AE63"/>
      <c r="AF63"/>
    </row>
    <row r="64" spans="1:32" ht="16.149999999999999" customHeight="1" x14ac:dyDescent="0.25">
      <c r="A64" s="24">
        <v>43289</v>
      </c>
      <c r="B64" s="23" t="s">
        <v>154</v>
      </c>
      <c r="C64" s="23" t="s">
        <v>12</v>
      </c>
      <c r="D64" s="23">
        <v>7</v>
      </c>
      <c r="E64" s="23">
        <v>2</v>
      </c>
      <c r="I64"/>
      <c r="J64"/>
      <c r="K64"/>
      <c r="L64"/>
      <c r="M64"/>
      <c r="N64"/>
      <c r="O64"/>
      <c r="P64"/>
      <c r="Q64"/>
      <c r="R64"/>
      <c r="S64"/>
      <c r="T64"/>
      <c r="U64"/>
      <c r="V64"/>
      <c r="W64"/>
      <c r="X64"/>
      <c r="Y64"/>
      <c r="Z64"/>
      <c r="AA64"/>
      <c r="AB64"/>
      <c r="AC64"/>
      <c r="AD64"/>
      <c r="AE64"/>
      <c r="AF64"/>
    </row>
    <row r="65" spans="1:32" ht="16.149999999999999" customHeight="1" x14ac:dyDescent="0.25">
      <c r="A65" s="24">
        <v>43289</v>
      </c>
      <c r="B65" s="23" t="s">
        <v>154</v>
      </c>
      <c r="C65" s="23" t="s">
        <v>7</v>
      </c>
      <c r="D65" s="23">
        <v>8</v>
      </c>
      <c r="E65" s="23">
        <v>1</v>
      </c>
      <c r="I65"/>
      <c r="J65"/>
      <c r="K65"/>
      <c r="L65"/>
      <c r="M65"/>
      <c r="N65"/>
      <c r="O65"/>
      <c r="P65"/>
      <c r="Q65"/>
      <c r="R65"/>
      <c r="S65"/>
      <c r="T65"/>
      <c r="U65"/>
      <c r="V65"/>
      <c r="W65"/>
      <c r="X65"/>
      <c r="Y65"/>
      <c r="Z65"/>
      <c r="AA65"/>
      <c r="AB65"/>
      <c r="AC65"/>
      <c r="AD65"/>
      <c r="AE65"/>
      <c r="AF65"/>
    </row>
    <row r="66" spans="1:32" ht="16.149999999999999" customHeight="1" x14ac:dyDescent="0.25">
      <c r="A66" s="24">
        <v>43289</v>
      </c>
      <c r="B66" s="23" t="s">
        <v>154</v>
      </c>
      <c r="C66" s="23" t="s">
        <v>28</v>
      </c>
      <c r="D66" s="23">
        <v>9</v>
      </c>
      <c r="I66"/>
      <c r="J66"/>
      <c r="K66"/>
      <c r="L66"/>
      <c r="M66"/>
      <c r="N66"/>
      <c r="O66"/>
      <c r="P66"/>
      <c r="Q66"/>
      <c r="R66"/>
      <c r="S66"/>
      <c r="T66"/>
      <c r="U66"/>
      <c r="V66"/>
      <c r="W66"/>
      <c r="X66"/>
      <c r="Y66"/>
      <c r="Z66"/>
      <c r="AA66"/>
      <c r="AB66"/>
      <c r="AC66"/>
      <c r="AD66"/>
      <c r="AE66"/>
      <c r="AF66"/>
    </row>
    <row r="67" spans="1:32" ht="16.149999999999999" customHeight="1" x14ac:dyDescent="0.25">
      <c r="A67" s="24">
        <v>43289</v>
      </c>
      <c r="B67" s="23" t="s">
        <v>154</v>
      </c>
      <c r="C67" s="23" t="s">
        <v>30</v>
      </c>
      <c r="D67" s="23">
        <v>10</v>
      </c>
      <c r="I67"/>
      <c r="J67"/>
      <c r="K67"/>
      <c r="L67"/>
      <c r="M67"/>
      <c r="N67"/>
      <c r="O67"/>
      <c r="P67"/>
      <c r="Q67"/>
      <c r="R67"/>
      <c r="S67"/>
      <c r="T67"/>
      <c r="U67"/>
      <c r="V67"/>
      <c r="W67"/>
      <c r="X67"/>
      <c r="Y67"/>
      <c r="Z67"/>
      <c r="AA67"/>
      <c r="AB67"/>
      <c r="AC67"/>
      <c r="AD67"/>
      <c r="AE67"/>
      <c r="AF67"/>
    </row>
    <row r="68" spans="1:32" ht="16.149999999999999" customHeight="1" x14ac:dyDescent="0.25">
      <c r="A68" s="24">
        <v>43289</v>
      </c>
      <c r="B68" s="23" t="s">
        <v>154</v>
      </c>
      <c r="C68" s="23" t="s">
        <v>13</v>
      </c>
      <c r="D68" s="23">
        <v>11</v>
      </c>
      <c r="I68"/>
      <c r="J68"/>
      <c r="K68"/>
      <c r="L68"/>
      <c r="M68"/>
      <c r="N68"/>
      <c r="O68"/>
      <c r="P68"/>
      <c r="Q68"/>
      <c r="R68"/>
      <c r="S68"/>
      <c r="T68"/>
      <c r="U68"/>
      <c r="V68"/>
      <c r="W68"/>
      <c r="X68"/>
      <c r="Y68"/>
      <c r="Z68"/>
      <c r="AA68"/>
      <c r="AB68"/>
      <c r="AC68"/>
      <c r="AD68"/>
      <c r="AE68"/>
      <c r="AF68"/>
    </row>
    <row r="69" spans="1:32" ht="16.149999999999999" customHeight="1" x14ac:dyDescent="0.25">
      <c r="A69" s="24">
        <v>43289</v>
      </c>
      <c r="B69" s="23" t="s">
        <v>154</v>
      </c>
      <c r="C69" s="23" t="s">
        <v>16</v>
      </c>
      <c r="D69" s="23">
        <v>12</v>
      </c>
      <c r="I69"/>
      <c r="J69"/>
      <c r="K69"/>
      <c r="L69"/>
      <c r="M69"/>
      <c r="N69"/>
      <c r="O69"/>
      <c r="P69"/>
      <c r="Q69"/>
      <c r="R69"/>
      <c r="S69"/>
      <c r="T69"/>
      <c r="U69"/>
      <c r="V69"/>
      <c r="W69"/>
      <c r="X69"/>
      <c r="Y69"/>
      <c r="Z69"/>
      <c r="AA69"/>
      <c r="AB69"/>
      <c r="AC69"/>
      <c r="AD69"/>
      <c r="AE69"/>
      <c r="AF69"/>
    </row>
    <row r="70" spans="1:32" ht="16.149999999999999" customHeight="1" x14ac:dyDescent="0.25">
      <c r="A70" s="24">
        <v>43289</v>
      </c>
      <c r="B70" s="23" t="s">
        <v>154</v>
      </c>
      <c r="C70" s="23" t="s">
        <v>15</v>
      </c>
      <c r="D70" s="23">
        <v>13</v>
      </c>
      <c r="I70"/>
      <c r="J70"/>
      <c r="K70"/>
      <c r="L70"/>
      <c r="M70"/>
      <c r="N70"/>
      <c r="O70"/>
      <c r="P70"/>
      <c r="Q70"/>
      <c r="R70"/>
      <c r="S70"/>
      <c r="T70"/>
      <c r="U70"/>
      <c r="V70"/>
      <c r="W70"/>
      <c r="X70"/>
      <c r="Y70"/>
      <c r="Z70"/>
      <c r="AA70"/>
      <c r="AB70"/>
      <c r="AC70"/>
      <c r="AD70"/>
      <c r="AE70"/>
      <c r="AF70"/>
    </row>
    <row r="71" spans="1:32" ht="16.149999999999999" customHeight="1" x14ac:dyDescent="0.25">
      <c r="A71" s="24">
        <v>43289</v>
      </c>
      <c r="B71" s="23" t="s">
        <v>154</v>
      </c>
      <c r="C71" s="23" t="s">
        <v>14</v>
      </c>
      <c r="D71" s="23">
        <v>14</v>
      </c>
      <c r="I71"/>
      <c r="J71"/>
      <c r="K71"/>
      <c r="L71"/>
      <c r="M71"/>
      <c r="N71"/>
      <c r="O71"/>
      <c r="P71"/>
      <c r="Q71"/>
      <c r="R71"/>
      <c r="S71"/>
      <c r="T71"/>
      <c r="U71"/>
      <c r="V71"/>
      <c r="W71"/>
      <c r="X71"/>
      <c r="Y71"/>
      <c r="Z71"/>
      <c r="AA71"/>
      <c r="AB71"/>
      <c r="AC71"/>
      <c r="AD71"/>
      <c r="AE71"/>
      <c r="AF71"/>
    </row>
    <row r="72" spans="1:32" ht="16.149999999999999" customHeight="1" x14ac:dyDescent="0.25">
      <c r="A72" s="24">
        <v>43289</v>
      </c>
      <c r="B72" s="23" t="s">
        <v>154</v>
      </c>
      <c r="C72" s="23" t="s">
        <v>37</v>
      </c>
      <c r="D72" s="23">
        <v>15</v>
      </c>
      <c r="I72"/>
      <c r="J72"/>
      <c r="K72"/>
      <c r="L72"/>
      <c r="M72"/>
      <c r="N72"/>
      <c r="O72"/>
      <c r="P72"/>
      <c r="Q72"/>
      <c r="R72"/>
      <c r="S72"/>
      <c r="T72"/>
      <c r="U72"/>
      <c r="V72"/>
      <c r="W72"/>
      <c r="X72"/>
      <c r="Y72"/>
      <c r="Z72"/>
      <c r="AA72"/>
      <c r="AB72"/>
      <c r="AC72"/>
      <c r="AD72"/>
      <c r="AE72"/>
      <c r="AF72"/>
    </row>
    <row r="73" spans="1:32" ht="16.149999999999999" customHeight="1" x14ac:dyDescent="0.25">
      <c r="A73" s="24">
        <v>43289</v>
      </c>
      <c r="B73" s="23" t="s">
        <v>154</v>
      </c>
      <c r="C73" s="23" t="s">
        <v>36</v>
      </c>
      <c r="D73" s="23">
        <v>16</v>
      </c>
      <c r="I73"/>
      <c r="J73"/>
      <c r="K73"/>
      <c r="L73"/>
      <c r="M73"/>
      <c r="N73"/>
      <c r="O73"/>
      <c r="P73"/>
      <c r="Q73"/>
      <c r="R73"/>
      <c r="S73"/>
      <c r="T73"/>
      <c r="U73"/>
      <c r="V73"/>
      <c r="W73"/>
      <c r="X73"/>
      <c r="Y73"/>
      <c r="Z73"/>
      <c r="AA73"/>
      <c r="AB73"/>
      <c r="AC73"/>
      <c r="AD73"/>
      <c r="AE73"/>
      <c r="AF73"/>
    </row>
    <row r="74" spans="1:32" ht="16.149999999999999" customHeight="1" x14ac:dyDescent="0.25">
      <c r="A74" s="24">
        <v>43289</v>
      </c>
      <c r="B74" s="23" t="s">
        <v>154</v>
      </c>
      <c r="C74" s="23" t="s">
        <v>35</v>
      </c>
      <c r="D74" s="23">
        <v>17</v>
      </c>
      <c r="I74"/>
      <c r="J74"/>
      <c r="K74"/>
      <c r="L74"/>
      <c r="M74"/>
      <c r="N74"/>
      <c r="O74"/>
      <c r="P74"/>
      <c r="Q74"/>
      <c r="R74"/>
      <c r="S74"/>
      <c r="T74"/>
      <c r="U74"/>
      <c r="V74"/>
      <c r="W74"/>
      <c r="X74"/>
      <c r="Y74"/>
      <c r="Z74"/>
      <c r="AA74"/>
      <c r="AB74"/>
      <c r="AC74"/>
      <c r="AD74"/>
      <c r="AE74"/>
      <c r="AF74"/>
    </row>
    <row r="75" spans="1:32" ht="16.149999999999999" customHeight="1" x14ac:dyDescent="0.25">
      <c r="A75" s="24">
        <v>43289</v>
      </c>
      <c r="B75" s="23" t="s">
        <v>154</v>
      </c>
      <c r="C75" s="23" t="s">
        <v>8</v>
      </c>
      <c r="D75" s="23">
        <v>18</v>
      </c>
      <c r="I75"/>
      <c r="J75"/>
      <c r="K75"/>
      <c r="L75"/>
      <c r="M75"/>
      <c r="N75"/>
      <c r="O75"/>
      <c r="P75"/>
      <c r="Q75"/>
      <c r="R75"/>
      <c r="S75"/>
      <c r="T75"/>
      <c r="U75"/>
      <c r="V75"/>
      <c r="W75"/>
      <c r="X75"/>
      <c r="Y75"/>
      <c r="Z75"/>
      <c r="AA75"/>
      <c r="AB75"/>
      <c r="AC75"/>
      <c r="AD75"/>
      <c r="AE75"/>
      <c r="AF75"/>
    </row>
    <row r="76" spans="1:32" ht="16.149999999999999" customHeight="1" x14ac:dyDescent="0.25">
      <c r="A76" s="24">
        <v>43289</v>
      </c>
      <c r="B76" s="23" t="s">
        <v>154</v>
      </c>
      <c r="C76" s="23" t="s">
        <v>34</v>
      </c>
      <c r="D76" s="23">
        <v>19</v>
      </c>
      <c r="I76"/>
      <c r="J76"/>
      <c r="K76"/>
      <c r="L76"/>
      <c r="M76"/>
      <c r="N76"/>
      <c r="O76"/>
      <c r="P76"/>
      <c r="Q76"/>
      <c r="R76"/>
      <c r="S76"/>
      <c r="T76"/>
      <c r="U76"/>
      <c r="V76"/>
      <c r="W76"/>
      <c r="X76"/>
      <c r="Y76"/>
      <c r="Z76"/>
      <c r="AA76"/>
      <c r="AB76"/>
      <c r="AC76"/>
      <c r="AD76"/>
      <c r="AE76"/>
      <c r="AF76"/>
    </row>
    <row r="77" spans="1:32" ht="16.149999999999999" customHeight="1" x14ac:dyDescent="0.25">
      <c r="A77" s="24">
        <v>43331</v>
      </c>
      <c r="B77" s="23" t="s">
        <v>157</v>
      </c>
      <c r="C77" s="23" t="s">
        <v>21</v>
      </c>
      <c r="D77" s="23">
        <v>1</v>
      </c>
      <c r="E77" s="23">
        <v>11</v>
      </c>
      <c r="F77" s="23">
        <v>1</v>
      </c>
      <c r="I77"/>
      <c r="J77"/>
      <c r="K77"/>
      <c r="L77"/>
      <c r="M77"/>
      <c r="N77"/>
      <c r="O77"/>
      <c r="P77"/>
      <c r="Q77"/>
      <c r="R77"/>
      <c r="S77"/>
      <c r="T77"/>
      <c r="U77"/>
      <c r="V77"/>
      <c r="W77"/>
      <c r="X77"/>
      <c r="Y77"/>
      <c r="Z77"/>
      <c r="AA77"/>
      <c r="AB77"/>
      <c r="AC77"/>
      <c r="AD77"/>
      <c r="AE77"/>
      <c r="AF77"/>
    </row>
    <row r="78" spans="1:32" ht="16.149999999999999" customHeight="1" x14ac:dyDescent="0.25">
      <c r="A78" s="24">
        <v>43331</v>
      </c>
      <c r="B78" s="23" t="s">
        <v>157</v>
      </c>
      <c r="C78" s="23" t="s">
        <v>18</v>
      </c>
      <c r="D78" s="23">
        <v>2</v>
      </c>
      <c r="E78" s="23">
        <v>8</v>
      </c>
      <c r="I78"/>
      <c r="J78"/>
      <c r="K78"/>
      <c r="L78"/>
      <c r="M78"/>
      <c r="N78"/>
      <c r="O78"/>
      <c r="P78"/>
      <c r="Q78"/>
      <c r="R78"/>
      <c r="S78"/>
      <c r="T78"/>
      <c r="U78"/>
      <c r="V78"/>
      <c r="W78"/>
      <c r="X78"/>
      <c r="Y78"/>
      <c r="Z78"/>
      <c r="AA78"/>
      <c r="AB78"/>
      <c r="AC78"/>
      <c r="AD78"/>
      <c r="AE78"/>
      <c r="AF78"/>
    </row>
    <row r="79" spans="1:32" ht="16.149999999999999" customHeight="1" x14ac:dyDescent="0.25">
      <c r="A79" s="24">
        <v>43331</v>
      </c>
      <c r="B79" s="23" t="s">
        <v>157</v>
      </c>
      <c r="C79" s="23" t="s">
        <v>20</v>
      </c>
      <c r="D79" s="23">
        <v>3</v>
      </c>
      <c r="E79" s="23">
        <v>6</v>
      </c>
      <c r="I79"/>
      <c r="J79"/>
      <c r="K79"/>
      <c r="L79"/>
      <c r="M79"/>
      <c r="N79"/>
      <c r="O79"/>
      <c r="P79"/>
      <c r="Q79"/>
      <c r="R79"/>
      <c r="S79"/>
      <c r="T79"/>
      <c r="U79"/>
      <c r="V79"/>
      <c r="W79"/>
      <c r="X79"/>
      <c r="Y79"/>
      <c r="Z79"/>
      <c r="AA79"/>
      <c r="AB79"/>
      <c r="AC79"/>
      <c r="AD79"/>
      <c r="AE79"/>
      <c r="AF79"/>
    </row>
    <row r="80" spans="1:32" ht="16.149999999999999" customHeight="1" x14ac:dyDescent="0.25">
      <c r="A80" s="24">
        <v>43331</v>
      </c>
      <c r="B80" s="23" t="s">
        <v>157</v>
      </c>
      <c r="C80" s="23" t="s">
        <v>28</v>
      </c>
      <c r="D80" s="23">
        <v>4</v>
      </c>
      <c r="E80" s="23">
        <v>5</v>
      </c>
      <c r="I80"/>
      <c r="J80"/>
      <c r="K80"/>
      <c r="L80"/>
      <c r="M80"/>
      <c r="N80"/>
      <c r="O80"/>
      <c r="P80"/>
      <c r="Q80"/>
      <c r="R80"/>
      <c r="S80"/>
      <c r="T80"/>
      <c r="U80"/>
      <c r="V80"/>
      <c r="W80"/>
      <c r="X80"/>
      <c r="Y80"/>
      <c r="Z80"/>
      <c r="AA80"/>
      <c r="AB80"/>
      <c r="AC80"/>
      <c r="AD80"/>
      <c r="AE80"/>
      <c r="AF80"/>
    </row>
    <row r="81" spans="1:32" ht="16.149999999999999" customHeight="1" x14ac:dyDescent="0.25">
      <c r="A81" s="24">
        <v>43331</v>
      </c>
      <c r="B81" s="23" t="s">
        <v>157</v>
      </c>
      <c r="C81" s="23" t="s">
        <v>12</v>
      </c>
      <c r="D81" s="23">
        <v>5</v>
      </c>
      <c r="E81" s="23">
        <v>4</v>
      </c>
      <c r="I81"/>
      <c r="J81"/>
      <c r="K81"/>
      <c r="L81"/>
      <c r="M81"/>
      <c r="N81"/>
      <c r="O81"/>
      <c r="P81"/>
      <c r="Q81"/>
      <c r="R81"/>
      <c r="S81"/>
      <c r="T81"/>
      <c r="U81"/>
      <c r="V81"/>
      <c r="W81"/>
      <c r="X81"/>
      <c r="Y81"/>
      <c r="Z81"/>
      <c r="AA81"/>
      <c r="AB81"/>
      <c r="AC81"/>
      <c r="AD81"/>
      <c r="AE81"/>
      <c r="AF81"/>
    </row>
    <row r="82" spans="1:32" ht="16.149999999999999" customHeight="1" x14ac:dyDescent="0.25">
      <c r="A82" s="24">
        <v>43331</v>
      </c>
      <c r="B82" s="23" t="s">
        <v>157</v>
      </c>
      <c r="C82" s="23" t="s">
        <v>8</v>
      </c>
      <c r="D82" s="23">
        <v>6</v>
      </c>
      <c r="E82" s="23">
        <v>3</v>
      </c>
      <c r="I82"/>
      <c r="J82"/>
      <c r="K82"/>
      <c r="L82"/>
      <c r="M82"/>
      <c r="N82"/>
      <c r="O82"/>
      <c r="P82"/>
      <c r="Q82"/>
      <c r="R82"/>
      <c r="S82"/>
      <c r="T82"/>
      <c r="U82"/>
      <c r="V82"/>
      <c r="W82"/>
      <c r="X82"/>
      <c r="Y82"/>
      <c r="Z82"/>
      <c r="AA82"/>
      <c r="AB82"/>
      <c r="AC82"/>
      <c r="AD82"/>
      <c r="AE82"/>
      <c r="AF82"/>
    </row>
    <row r="83" spans="1:32" ht="16.149999999999999" customHeight="1" x14ac:dyDescent="0.25">
      <c r="A83" s="24">
        <v>43331</v>
      </c>
      <c r="B83" s="23" t="s">
        <v>157</v>
      </c>
      <c r="C83" s="23" t="s">
        <v>7</v>
      </c>
      <c r="D83" s="23">
        <v>7</v>
      </c>
      <c r="E83" s="23">
        <v>2</v>
      </c>
      <c r="I83"/>
      <c r="J83"/>
      <c r="K83"/>
      <c r="L83"/>
      <c r="M83"/>
      <c r="N83"/>
      <c r="O83"/>
      <c r="P83"/>
      <c r="Q83"/>
      <c r="R83"/>
      <c r="S83"/>
      <c r="T83"/>
      <c r="U83"/>
      <c r="V83"/>
      <c r="W83"/>
      <c r="X83"/>
      <c r="Y83"/>
      <c r="Z83"/>
      <c r="AA83"/>
      <c r="AB83"/>
      <c r="AC83"/>
      <c r="AD83"/>
      <c r="AE83"/>
      <c r="AF83"/>
    </row>
    <row r="84" spans="1:32" ht="16.149999999999999" customHeight="1" x14ac:dyDescent="0.25">
      <c r="A84" s="24">
        <v>43331</v>
      </c>
      <c r="B84" s="23" t="s">
        <v>157</v>
      </c>
      <c r="C84" s="23" t="s">
        <v>14</v>
      </c>
      <c r="D84" s="23">
        <v>8</v>
      </c>
      <c r="E84" s="23">
        <v>1</v>
      </c>
      <c r="I84"/>
      <c r="J84"/>
      <c r="K84"/>
      <c r="L84"/>
      <c r="M84"/>
      <c r="N84"/>
      <c r="O84"/>
      <c r="P84"/>
      <c r="Q84"/>
      <c r="R84"/>
      <c r="S84"/>
      <c r="T84"/>
      <c r="U84"/>
      <c r="V84"/>
      <c r="W84"/>
      <c r="X84"/>
      <c r="Y84"/>
      <c r="Z84"/>
      <c r="AA84"/>
      <c r="AB84"/>
      <c r="AC84"/>
      <c r="AD84"/>
      <c r="AE84"/>
      <c r="AF84"/>
    </row>
    <row r="85" spans="1:32" ht="16.149999999999999" customHeight="1" x14ac:dyDescent="0.25">
      <c r="A85" s="24">
        <v>43331</v>
      </c>
      <c r="B85" s="23" t="s">
        <v>157</v>
      </c>
      <c r="C85" s="23" t="s">
        <v>34</v>
      </c>
      <c r="D85" s="23">
        <v>9</v>
      </c>
      <c r="I85"/>
      <c r="J85"/>
      <c r="K85"/>
      <c r="L85"/>
      <c r="M85"/>
      <c r="N85"/>
      <c r="O85"/>
      <c r="P85"/>
      <c r="Q85"/>
      <c r="R85"/>
      <c r="S85"/>
      <c r="T85"/>
      <c r="U85"/>
      <c r="V85"/>
      <c r="W85"/>
      <c r="X85"/>
      <c r="Y85"/>
      <c r="Z85"/>
      <c r="AA85"/>
      <c r="AB85"/>
      <c r="AC85"/>
      <c r="AD85"/>
      <c r="AE85"/>
      <c r="AF85"/>
    </row>
    <row r="86" spans="1:32" ht="16.149999999999999" customHeight="1" x14ac:dyDescent="0.25">
      <c r="A86" s="24">
        <v>43331</v>
      </c>
      <c r="B86" s="23" t="s">
        <v>157</v>
      </c>
      <c r="C86" s="23" t="s">
        <v>15</v>
      </c>
      <c r="D86" s="23">
        <v>10</v>
      </c>
      <c r="I86"/>
      <c r="J86"/>
      <c r="K86"/>
      <c r="L86"/>
      <c r="M86"/>
      <c r="N86"/>
      <c r="O86"/>
      <c r="P86"/>
      <c r="Q86"/>
      <c r="R86"/>
      <c r="S86"/>
      <c r="T86"/>
      <c r="U86"/>
      <c r="V86"/>
      <c r="W86"/>
      <c r="X86"/>
      <c r="Y86"/>
      <c r="Z86"/>
      <c r="AA86"/>
      <c r="AB86"/>
      <c r="AC86"/>
      <c r="AD86"/>
      <c r="AE86"/>
      <c r="AF86"/>
    </row>
    <row r="87" spans="1:32" ht="16.149999999999999" customHeight="1" x14ac:dyDescent="0.25">
      <c r="A87" s="24">
        <v>43331</v>
      </c>
      <c r="B87" s="23" t="s">
        <v>157</v>
      </c>
      <c r="C87" s="23" t="s">
        <v>36</v>
      </c>
      <c r="D87" s="23">
        <v>11</v>
      </c>
      <c r="I87"/>
      <c r="J87"/>
      <c r="K87"/>
      <c r="L87"/>
      <c r="M87"/>
      <c r="N87"/>
      <c r="O87"/>
      <c r="P87"/>
      <c r="Q87"/>
      <c r="R87"/>
      <c r="S87"/>
      <c r="T87"/>
      <c r="U87"/>
      <c r="V87"/>
      <c r="W87"/>
      <c r="X87"/>
      <c r="Y87"/>
      <c r="Z87"/>
      <c r="AA87"/>
      <c r="AB87"/>
      <c r="AC87"/>
      <c r="AD87"/>
      <c r="AE87"/>
      <c r="AF87"/>
    </row>
    <row r="88" spans="1:32" ht="16.149999999999999" customHeight="1" x14ac:dyDescent="0.25">
      <c r="A88" s="24">
        <v>43331</v>
      </c>
      <c r="B88" s="23" t="s">
        <v>157</v>
      </c>
      <c r="C88" s="23" t="s">
        <v>30</v>
      </c>
      <c r="D88" s="23">
        <v>12</v>
      </c>
      <c r="I88"/>
      <c r="J88"/>
      <c r="K88"/>
      <c r="L88"/>
      <c r="M88"/>
      <c r="N88"/>
      <c r="O88"/>
      <c r="P88"/>
      <c r="Q88"/>
      <c r="R88"/>
      <c r="S88"/>
      <c r="T88"/>
      <c r="U88"/>
      <c r="V88"/>
      <c r="W88"/>
      <c r="X88"/>
      <c r="Y88"/>
      <c r="Z88"/>
      <c r="AA88"/>
      <c r="AB88"/>
      <c r="AC88"/>
      <c r="AD88"/>
      <c r="AE88"/>
      <c r="AF88"/>
    </row>
    <row r="89" spans="1:32" ht="16.149999999999999" customHeight="1" x14ac:dyDescent="0.25">
      <c r="A89" s="24">
        <v>43331</v>
      </c>
      <c r="B89" s="23" t="s">
        <v>157</v>
      </c>
      <c r="C89" s="23" t="s">
        <v>89</v>
      </c>
      <c r="D89" s="23">
        <v>13</v>
      </c>
      <c r="I89"/>
      <c r="J89"/>
      <c r="K89"/>
      <c r="L89"/>
      <c r="M89"/>
      <c r="N89"/>
      <c r="O89"/>
      <c r="P89"/>
      <c r="Q89"/>
      <c r="R89"/>
      <c r="S89"/>
      <c r="T89"/>
      <c r="U89"/>
      <c r="V89"/>
      <c r="W89"/>
      <c r="X89"/>
      <c r="Y89"/>
      <c r="Z89"/>
      <c r="AA89"/>
      <c r="AB89"/>
      <c r="AC89"/>
      <c r="AD89"/>
      <c r="AE89"/>
      <c r="AF89"/>
    </row>
    <row r="90" spans="1:32" ht="16.149999999999999" customHeight="1" x14ac:dyDescent="0.25">
      <c r="A90" s="24">
        <v>43331</v>
      </c>
      <c r="B90" s="23" t="s">
        <v>157</v>
      </c>
      <c r="C90" s="23" t="s">
        <v>37</v>
      </c>
      <c r="D90" s="23">
        <v>14</v>
      </c>
      <c r="I90"/>
      <c r="J90"/>
      <c r="K90"/>
      <c r="L90"/>
      <c r="M90"/>
      <c r="N90"/>
      <c r="O90"/>
      <c r="P90"/>
      <c r="Q90"/>
      <c r="R90"/>
      <c r="S90"/>
      <c r="T90"/>
      <c r="U90"/>
      <c r="V90"/>
      <c r="W90"/>
      <c r="X90"/>
      <c r="Y90"/>
      <c r="Z90"/>
      <c r="AA90"/>
      <c r="AB90"/>
      <c r="AC90"/>
      <c r="AD90"/>
      <c r="AE90"/>
      <c r="AF90"/>
    </row>
    <row r="91" spans="1:32" ht="16.149999999999999" customHeight="1" x14ac:dyDescent="0.25">
      <c r="A91" s="24">
        <v>43331</v>
      </c>
      <c r="B91" s="23" t="s">
        <v>157</v>
      </c>
      <c r="C91" s="23" t="s">
        <v>9</v>
      </c>
      <c r="D91" s="23">
        <v>15</v>
      </c>
      <c r="I91"/>
      <c r="J91"/>
      <c r="K91"/>
      <c r="L91"/>
      <c r="M91"/>
      <c r="N91"/>
      <c r="O91"/>
      <c r="P91"/>
      <c r="Q91"/>
      <c r="R91"/>
      <c r="S91"/>
      <c r="T91"/>
      <c r="U91"/>
      <c r="V91"/>
      <c r="W91"/>
      <c r="X91"/>
      <c r="Y91"/>
      <c r="Z91"/>
      <c r="AA91"/>
      <c r="AB91"/>
      <c r="AC91"/>
      <c r="AD91"/>
      <c r="AE91"/>
      <c r="AF91"/>
    </row>
    <row r="92" spans="1:32" ht="16.149999999999999" customHeight="1" x14ac:dyDescent="0.25">
      <c r="A92" s="24">
        <v>43331</v>
      </c>
      <c r="B92" s="23" t="s">
        <v>157</v>
      </c>
      <c r="C92" s="23" t="s">
        <v>17</v>
      </c>
      <c r="D92" s="23">
        <v>16</v>
      </c>
      <c r="I92"/>
      <c r="J92"/>
      <c r="K92"/>
      <c r="L92"/>
      <c r="M92"/>
      <c r="N92"/>
      <c r="O92"/>
      <c r="P92"/>
      <c r="Q92"/>
      <c r="R92"/>
      <c r="S92"/>
      <c r="T92"/>
      <c r="U92"/>
      <c r="V92"/>
      <c r="W92"/>
      <c r="X92"/>
      <c r="Y92"/>
      <c r="Z92"/>
      <c r="AA92"/>
      <c r="AB92"/>
      <c r="AC92"/>
      <c r="AD92"/>
      <c r="AE92"/>
      <c r="AF92"/>
    </row>
    <row r="93" spans="1:32" ht="16.149999999999999" customHeight="1" x14ac:dyDescent="0.25">
      <c r="A93" s="24">
        <v>43331</v>
      </c>
      <c r="B93" s="23" t="s">
        <v>157</v>
      </c>
      <c r="C93" s="23" t="s">
        <v>10</v>
      </c>
      <c r="D93" s="23">
        <v>17</v>
      </c>
      <c r="G93" s="23">
        <v>1</v>
      </c>
      <c r="I93"/>
      <c r="J93"/>
      <c r="K93"/>
      <c r="L93"/>
      <c r="M93"/>
      <c r="N93"/>
      <c r="O93"/>
      <c r="P93"/>
      <c r="Q93"/>
      <c r="R93"/>
      <c r="S93"/>
      <c r="T93"/>
      <c r="U93"/>
      <c r="V93"/>
      <c r="W93"/>
      <c r="X93"/>
      <c r="Y93"/>
      <c r="Z93"/>
      <c r="AA93"/>
      <c r="AB93"/>
      <c r="AC93"/>
      <c r="AD93"/>
      <c r="AE93"/>
      <c r="AF93"/>
    </row>
    <row r="94" spans="1:32" ht="16.149999999999999" customHeight="1" x14ac:dyDescent="0.25">
      <c r="A94" s="24">
        <v>43331</v>
      </c>
      <c r="B94" s="23" t="s">
        <v>157</v>
      </c>
      <c r="C94" s="23" t="s">
        <v>31</v>
      </c>
      <c r="D94" s="23">
        <v>18</v>
      </c>
      <c r="I94"/>
      <c r="J94"/>
      <c r="K94"/>
      <c r="L94"/>
      <c r="M94"/>
      <c r="N94"/>
      <c r="O94"/>
      <c r="P94"/>
      <c r="Q94"/>
      <c r="R94"/>
      <c r="S94"/>
      <c r="T94"/>
      <c r="U94"/>
      <c r="V94"/>
      <c r="W94"/>
      <c r="X94"/>
      <c r="Y94"/>
      <c r="Z94"/>
      <c r="AA94"/>
      <c r="AB94"/>
      <c r="AC94"/>
      <c r="AD94"/>
      <c r="AE94"/>
      <c r="AF94"/>
    </row>
    <row r="95" spans="1:32" ht="16.149999999999999" customHeight="1" x14ac:dyDescent="0.25">
      <c r="A95" s="24">
        <v>43331</v>
      </c>
      <c r="B95" s="23" t="s">
        <v>157</v>
      </c>
      <c r="C95" s="23" t="s">
        <v>35</v>
      </c>
      <c r="D95" s="23">
        <v>19</v>
      </c>
      <c r="I95"/>
      <c r="J95"/>
      <c r="K95"/>
      <c r="L95"/>
      <c r="M95"/>
      <c r="N95"/>
      <c r="O95"/>
      <c r="P95"/>
      <c r="Q95"/>
      <c r="R95"/>
      <c r="S95"/>
      <c r="T95"/>
      <c r="U95"/>
      <c r="V95"/>
      <c r="W95"/>
      <c r="X95"/>
      <c r="Y95"/>
      <c r="Z95"/>
      <c r="AA95"/>
      <c r="AB95"/>
      <c r="AC95"/>
      <c r="AD95"/>
      <c r="AE95"/>
      <c r="AF95"/>
    </row>
    <row r="96" spans="1:32" ht="16.149999999999999" customHeight="1" x14ac:dyDescent="0.25">
      <c r="A96" s="24">
        <v>43352</v>
      </c>
      <c r="B96" s="23" t="s">
        <v>161</v>
      </c>
      <c r="C96" s="23" t="s">
        <v>17</v>
      </c>
      <c r="D96" s="23">
        <v>1</v>
      </c>
      <c r="E96" s="23">
        <v>11</v>
      </c>
      <c r="F96" s="23">
        <v>1</v>
      </c>
      <c r="I96"/>
      <c r="J96"/>
      <c r="K96"/>
      <c r="L96"/>
      <c r="M96"/>
      <c r="N96"/>
      <c r="O96"/>
      <c r="P96"/>
      <c r="Q96"/>
      <c r="R96"/>
      <c r="S96"/>
      <c r="T96"/>
      <c r="U96"/>
      <c r="V96"/>
      <c r="W96"/>
      <c r="X96"/>
      <c r="Y96"/>
      <c r="Z96"/>
      <c r="AA96"/>
      <c r="AB96"/>
      <c r="AC96"/>
      <c r="AD96"/>
      <c r="AE96"/>
      <c r="AF96"/>
    </row>
    <row r="97" spans="1:32" ht="16.149999999999999" customHeight="1" x14ac:dyDescent="0.25">
      <c r="A97" s="24">
        <v>43352</v>
      </c>
      <c r="B97" s="23" t="s">
        <v>161</v>
      </c>
      <c r="C97" s="23" t="s">
        <v>16</v>
      </c>
      <c r="D97" s="23">
        <v>2</v>
      </c>
      <c r="E97" s="23">
        <v>8</v>
      </c>
      <c r="G97" s="23">
        <v>1</v>
      </c>
      <c r="I97"/>
      <c r="J97"/>
      <c r="K97"/>
      <c r="L97"/>
      <c r="M97"/>
      <c r="N97"/>
      <c r="O97"/>
      <c r="P97"/>
      <c r="Q97"/>
      <c r="R97"/>
      <c r="S97"/>
      <c r="T97"/>
      <c r="U97"/>
      <c r="V97"/>
      <c r="W97"/>
      <c r="X97"/>
      <c r="Y97"/>
      <c r="Z97"/>
      <c r="AA97"/>
      <c r="AB97"/>
      <c r="AC97"/>
      <c r="AD97"/>
      <c r="AE97"/>
      <c r="AF97"/>
    </row>
    <row r="98" spans="1:32" ht="16.149999999999999" customHeight="1" x14ac:dyDescent="0.25">
      <c r="A98" s="24">
        <v>43352</v>
      </c>
      <c r="B98" s="23" t="s">
        <v>161</v>
      </c>
      <c r="C98" s="23" t="s">
        <v>18</v>
      </c>
      <c r="D98" s="23">
        <v>3</v>
      </c>
      <c r="E98" s="23">
        <v>6</v>
      </c>
      <c r="I98"/>
      <c r="J98"/>
      <c r="K98"/>
      <c r="L98"/>
      <c r="M98"/>
      <c r="N98"/>
      <c r="O98"/>
      <c r="P98"/>
      <c r="Q98"/>
      <c r="R98"/>
      <c r="S98"/>
      <c r="T98"/>
      <c r="U98"/>
      <c r="V98"/>
      <c r="W98"/>
      <c r="X98"/>
      <c r="Y98"/>
      <c r="Z98"/>
      <c r="AA98"/>
      <c r="AB98"/>
      <c r="AC98"/>
      <c r="AD98"/>
      <c r="AE98"/>
      <c r="AF98"/>
    </row>
    <row r="99" spans="1:32" ht="16.149999999999999" customHeight="1" x14ac:dyDescent="0.25">
      <c r="A99" s="24">
        <v>43352</v>
      </c>
      <c r="B99" s="23" t="s">
        <v>161</v>
      </c>
      <c r="C99" s="23" t="s">
        <v>14</v>
      </c>
      <c r="D99" s="23">
        <v>4</v>
      </c>
      <c r="E99" s="23">
        <v>5</v>
      </c>
      <c r="I99"/>
      <c r="J99"/>
      <c r="K99"/>
      <c r="L99"/>
      <c r="M99"/>
      <c r="N99"/>
      <c r="O99"/>
      <c r="P99"/>
      <c r="Q99"/>
      <c r="R99"/>
      <c r="S99"/>
      <c r="T99"/>
      <c r="U99"/>
      <c r="V99"/>
      <c r="W99"/>
      <c r="X99"/>
      <c r="Y99"/>
      <c r="Z99"/>
      <c r="AA99"/>
      <c r="AB99"/>
      <c r="AC99"/>
      <c r="AD99"/>
      <c r="AE99"/>
      <c r="AF99"/>
    </row>
    <row r="100" spans="1:32" ht="16.149999999999999" customHeight="1" x14ac:dyDescent="0.25">
      <c r="A100" s="24">
        <v>43352</v>
      </c>
      <c r="B100" s="23" t="s">
        <v>161</v>
      </c>
      <c r="C100" s="23" t="s">
        <v>20</v>
      </c>
      <c r="D100" s="23">
        <v>5</v>
      </c>
      <c r="E100" s="23">
        <v>4</v>
      </c>
      <c r="I100"/>
      <c r="J100"/>
      <c r="K100"/>
      <c r="L100"/>
      <c r="M100"/>
      <c r="N100"/>
      <c r="O100"/>
      <c r="P100"/>
      <c r="Q100"/>
      <c r="R100"/>
      <c r="S100"/>
      <c r="T100"/>
      <c r="U100"/>
      <c r="V100"/>
      <c r="W100"/>
      <c r="X100"/>
      <c r="Y100"/>
      <c r="Z100"/>
      <c r="AA100"/>
      <c r="AB100"/>
      <c r="AC100"/>
      <c r="AD100"/>
      <c r="AE100"/>
      <c r="AF100"/>
    </row>
    <row r="101" spans="1:32" ht="16.149999999999999" customHeight="1" x14ac:dyDescent="0.25">
      <c r="A101" s="24">
        <v>43352</v>
      </c>
      <c r="B101" s="23" t="s">
        <v>161</v>
      </c>
      <c r="C101" s="23" t="s">
        <v>8</v>
      </c>
      <c r="D101" s="23">
        <v>6</v>
      </c>
      <c r="E101" s="23">
        <v>3</v>
      </c>
      <c r="I101"/>
      <c r="J101"/>
      <c r="K101"/>
      <c r="L101"/>
      <c r="M101"/>
      <c r="N101"/>
      <c r="O101"/>
      <c r="P101"/>
      <c r="Q101"/>
      <c r="R101"/>
      <c r="S101"/>
      <c r="T101"/>
      <c r="U101"/>
      <c r="V101"/>
      <c r="W101"/>
      <c r="X101"/>
      <c r="Y101"/>
      <c r="Z101"/>
      <c r="AA101"/>
      <c r="AB101"/>
      <c r="AC101"/>
      <c r="AD101"/>
      <c r="AE101"/>
      <c r="AF101"/>
    </row>
    <row r="102" spans="1:32" ht="16.149999999999999" customHeight="1" x14ac:dyDescent="0.25">
      <c r="A102" s="24">
        <v>43352</v>
      </c>
      <c r="B102" s="23" t="s">
        <v>161</v>
      </c>
      <c r="C102" s="23" t="s">
        <v>21</v>
      </c>
      <c r="D102" s="23">
        <v>7</v>
      </c>
      <c r="E102" s="23">
        <v>2</v>
      </c>
      <c r="I102"/>
      <c r="J102"/>
      <c r="K102"/>
      <c r="L102"/>
      <c r="M102"/>
      <c r="N102"/>
      <c r="O102"/>
      <c r="P102"/>
      <c r="Q102"/>
      <c r="R102"/>
      <c r="S102"/>
      <c r="T102"/>
      <c r="U102"/>
      <c r="V102"/>
      <c r="W102"/>
      <c r="X102"/>
      <c r="Y102"/>
      <c r="Z102"/>
      <c r="AA102"/>
      <c r="AB102"/>
      <c r="AC102"/>
      <c r="AD102"/>
      <c r="AE102"/>
      <c r="AF102"/>
    </row>
    <row r="103" spans="1:32" ht="16.149999999999999" customHeight="1" x14ac:dyDescent="0.25">
      <c r="A103" s="24">
        <v>43352</v>
      </c>
      <c r="B103" s="23" t="s">
        <v>161</v>
      </c>
      <c r="C103" s="23" t="s">
        <v>9</v>
      </c>
      <c r="D103" s="23">
        <v>8</v>
      </c>
      <c r="E103" s="23">
        <v>1</v>
      </c>
      <c r="I103"/>
      <c r="J103"/>
      <c r="K103"/>
      <c r="L103"/>
      <c r="M103"/>
      <c r="N103"/>
      <c r="O103"/>
      <c r="P103"/>
      <c r="Q103"/>
      <c r="R103"/>
      <c r="S103"/>
      <c r="T103"/>
      <c r="U103"/>
      <c r="V103"/>
      <c r="W103"/>
      <c r="X103"/>
      <c r="Y103"/>
      <c r="Z103"/>
      <c r="AA103"/>
      <c r="AB103"/>
      <c r="AC103"/>
      <c r="AD103"/>
      <c r="AE103"/>
      <c r="AF103"/>
    </row>
    <row r="104" spans="1:32" ht="16.149999999999999" customHeight="1" x14ac:dyDescent="0.25">
      <c r="A104" s="24">
        <v>43352</v>
      </c>
      <c r="B104" s="23" t="s">
        <v>161</v>
      </c>
      <c r="C104" s="23" t="s">
        <v>28</v>
      </c>
      <c r="D104" s="23">
        <v>9</v>
      </c>
      <c r="I104"/>
      <c r="J104"/>
      <c r="K104"/>
      <c r="L104"/>
      <c r="M104"/>
      <c r="N104"/>
      <c r="O104"/>
      <c r="P104"/>
      <c r="Q104"/>
      <c r="R104"/>
      <c r="S104"/>
      <c r="T104"/>
      <c r="U104"/>
      <c r="V104"/>
      <c r="W104"/>
      <c r="X104"/>
      <c r="Y104"/>
      <c r="Z104"/>
      <c r="AA104"/>
      <c r="AB104"/>
      <c r="AC104"/>
      <c r="AD104"/>
      <c r="AE104"/>
      <c r="AF104"/>
    </row>
    <row r="105" spans="1:32" ht="16.149999999999999" customHeight="1" x14ac:dyDescent="0.25">
      <c r="A105" s="24">
        <v>43352</v>
      </c>
      <c r="B105" s="23" t="s">
        <v>161</v>
      </c>
      <c r="C105" s="23" t="s">
        <v>7</v>
      </c>
      <c r="D105" s="23">
        <v>10</v>
      </c>
      <c r="I105"/>
      <c r="J105"/>
      <c r="K105"/>
      <c r="L105"/>
      <c r="M105"/>
      <c r="N105"/>
      <c r="O105"/>
      <c r="P105"/>
      <c r="Q105"/>
      <c r="R105"/>
      <c r="S105"/>
      <c r="T105"/>
      <c r="U105"/>
      <c r="V105"/>
      <c r="W105"/>
      <c r="X105"/>
      <c r="Y105"/>
      <c r="Z105"/>
      <c r="AA105"/>
      <c r="AB105"/>
      <c r="AC105"/>
      <c r="AD105"/>
      <c r="AE105"/>
      <c r="AF105"/>
    </row>
    <row r="106" spans="1:32" ht="16.149999999999999" customHeight="1" x14ac:dyDescent="0.25">
      <c r="A106" s="24">
        <v>43352</v>
      </c>
      <c r="B106" s="23" t="s">
        <v>161</v>
      </c>
      <c r="C106" s="23" t="s">
        <v>34</v>
      </c>
      <c r="D106" s="23">
        <v>11</v>
      </c>
      <c r="I106"/>
      <c r="J106"/>
      <c r="K106"/>
      <c r="L106"/>
      <c r="M106"/>
      <c r="N106"/>
      <c r="O106"/>
      <c r="P106"/>
      <c r="Q106"/>
      <c r="R106"/>
      <c r="S106"/>
      <c r="T106"/>
      <c r="U106"/>
      <c r="V106"/>
      <c r="W106"/>
      <c r="X106"/>
      <c r="Y106"/>
      <c r="Z106"/>
      <c r="AA106"/>
      <c r="AB106"/>
      <c r="AC106"/>
      <c r="AD106"/>
      <c r="AE106"/>
      <c r="AF106"/>
    </row>
    <row r="107" spans="1:32" ht="16.149999999999999" customHeight="1" x14ac:dyDescent="0.25">
      <c r="A107" s="24">
        <v>43352</v>
      </c>
      <c r="B107" s="23" t="s">
        <v>161</v>
      </c>
      <c r="C107" s="23" t="s">
        <v>15</v>
      </c>
      <c r="D107" s="23">
        <v>12</v>
      </c>
      <c r="I107"/>
      <c r="J107"/>
      <c r="K107"/>
      <c r="L107"/>
      <c r="M107"/>
      <c r="N107"/>
      <c r="O107"/>
      <c r="P107"/>
      <c r="Q107"/>
      <c r="R107"/>
      <c r="S107"/>
      <c r="T107"/>
      <c r="U107"/>
      <c r="V107"/>
      <c r="W107"/>
      <c r="X107"/>
      <c r="Y107"/>
      <c r="Z107"/>
      <c r="AA107"/>
      <c r="AB107"/>
      <c r="AC107"/>
      <c r="AD107"/>
      <c r="AE107"/>
      <c r="AF107"/>
    </row>
    <row r="108" spans="1:32" ht="16.149999999999999" customHeight="1" x14ac:dyDescent="0.25">
      <c r="A108" s="24">
        <v>43352</v>
      </c>
      <c r="B108" s="23" t="s">
        <v>161</v>
      </c>
      <c r="C108" s="23" t="s">
        <v>36</v>
      </c>
      <c r="D108" s="23">
        <v>13</v>
      </c>
      <c r="I108"/>
      <c r="J108"/>
      <c r="K108"/>
      <c r="L108"/>
      <c r="M108"/>
      <c r="N108"/>
      <c r="O108"/>
      <c r="P108"/>
      <c r="Q108"/>
      <c r="R108"/>
      <c r="S108"/>
      <c r="T108"/>
      <c r="U108"/>
      <c r="V108"/>
      <c r="W108"/>
      <c r="X108"/>
      <c r="Y108"/>
      <c r="Z108"/>
      <c r="AA108"/>
      <c r="AB108"/>
      <c r="AC108"/>
      <c r="AD108"/>
      <c r="AE108"/>
      <c r="AF108"/>
    </row>
    <row r="109" spans="1:32" ht="16.149999999999999" customHeight="1" x14ac:dyDescent="0.25">
      <c r="A109" s="24">
        <v>43352</v>
      </c>
      <c r="B109" s="23" t="s">
        <v>161</v>
      </c>
      <c r="C109" s="23" t="s">
        <v>37</v>
      </c>
      <c r="D109" s="23">
        <v>14</v>
      </c>
      <c r="I109"/>
      <c r="J109"/>
      <c r="K109"/>
      <c r="L109"/>
      <c r="M109"/>
      <c r="N109"/>
      <c r="O109"/>
      <c r="P109"/>
      <c r="Q109"/>
      <c r="R109"/>
      <c r="S109"/>
      <c r="T109"/>
      <c r="U109"/>
      <c r="V109"/>
      <c r="W109"/>
      <c r="X109"/>
      <c r="Y109"/>
      <c r="Z109"/>
      <c r="AA109"/>
      <c r="AB109"/>
      <c r="AC109"/>
      <c r="AD109"/>
      <c r="AE109"/>
      <c r="AF109"/>
    </row>
    <row r="110" spans="1:32" ht="16.149999999999999" customHeight="1" x14ac:dyDescent="0.25">
      <c r="A110" s="24">
        <v>43352</v>
      </c>
      <c r="B110" s="23" t="s">
        <v>161</v>
      </c>
      <c r="C110" s="23" t="s">
        <v>35</v>
      </c>
      <c r="D110" s="23">
        <v>15</v>
      </c>
      <c r="I110"/>
      <c r="J110"/>
      <c r="K110"/>
      <c r="L110"/>
      <c r="M110"/>
      <c r="N110"/>
      <c r="O110"/>
      <c r="P110"/>
      <c r="Q110"/>
      <c r="R110"/>
      <c r="S110"/>
      <c r="T110"/>
      <c r="U110"/>
      <c r="V110"/>
      <c r="W110"/>
      <c r="X110"/>
      <c r="Y110"/>
      <c r="Z110"/>
      <c r="AA110"/>
      <c r="AB110"/>
      <c r="AC110"/>
      <c r="AD110"/>
      <c r="AE110"/>
      <c r="AF110"/>
    </row>
    <row r="111" spans="1:32" ht="16.149999999999999" customHeight="1" x14ac:dyDescent="0.25">
      <c r="A111" s="24">
        <v>43352</v>
      </c>
      <c r="B111" s="23" t="s">
        <v>161</v>
      </c>
      <c r="C111" s="23" t="s">
        <v>12</v>
      </c>
      <c r="D111" s="23">
        <v>16</v>
      </c>
      <c r="I111"/>
      <c r="J111"/>
      <c r="K111"/>
      <c r="L111"/>
      <c r="M111"/>
      <c r="N111"/>
      <c r="O111"/>
      <c r="P111"/>
      <c r="Q111"/>
      <c r="R111"/>
      <c r="S111"/>
      <c r="T111"/>
      <c r="U111"/>
      <c r="V111"/>
      <c r="W111"/>
      <c r="X111"/>
      <c r="Y111"/>
      <c r="Z111"/>
      <c r="AA111"/>
      <c r="AB111"/>
      <c r="AC111"/>
      <c r="AD111"/>
      <c r="AE111"/>
      <c r="AF111"/>
    </row>
    <row r="112" spans="1:32" ht="16.149999999999999" customHeight="1" x14ac:dyDescent="0.25">
      <c r="A112" s="24">
        <v>43352</v>
      </c>
      <c r="B112" s="23" t="s">
        <v>161</v>
      </c>
      <c r="C112" s="23" t="s">
        <v>19</v>
      </c>
      <c r="D112" s="23">
        <v>17</v>
      </c>
      <c r="I112"/>
      <c r="J112"/>
      <c r="K112"/>
      <c r="L112"/>
      <c r="M112"/>
      <c r="N112"/>
      <c r="O112"/>
      <c r="P112"/>
      <c r="Q112"/>
      <c r="R112"/>
      <c r="S112"/>
      <c r="T112"/>
      <c r="U112"/>
      <c r="V112"/>
      <c r="W112"/>
      <c r="X112"/>
      <c r="Y112"/>
      <c r="Z112"/>
      <c r="AA112"/>
      <c r="AB112"/>
      <c r="AC112"/>
      <c r="AD112"/>
      <c r="AE112"/>
      <c r="AF112"/>
    </row>
    <row r="113" spans="1:32" ht="16.149999999999999" customHeight="1" x14ac:dyDescent="0.25">
      <c r="A113" s="24">
        <v>43352</v>
      </c>
      <c r="B113" s="23" t="s">
        <v>161</v>
      </c>
      <c r="C113" s="23" t="s">
        <v>10</v>
      </c>
      <c r="D113" s="23">
        <v>18</v>
      </c>
      <c r="I113"/>
      <c r="J113"/>
      <c r="K113"/>
      <c r="L113"/>
      <c r="M113"/>
      <c r="N113"/>
      <c r="O113"/>
      <c r="P113"/>
      <c r="Q113"/>
      <c r="R113"/>
      <c r="S113"/>
      <c r="T113"/>
      <c r="U113"/>
      <c r="V113"/>
      <c r="W113"/>
      <c r="X113"/>
      <c r="Y113"/>
      <c r="Z113"/>
      <c r="AA113"/>
      <c r="AB113"/>
      <c r="AC113"/>
      <c r="AD113"/>
      <c r="AE113"/>
      <c r="AF113"/>
    </row>
    <row r="114" spans="1:32" ht="16.149999999999999" customHeight="1" x14ac:dyDescent="0.25">
      <c r="A114" s="24">
        <v>43352</v>
      </c>
      <c r="B114" s="23" t="s">
        <v>161</v>
      </c>
      <c r="C114" s="23" t="s">
        <v>30</v>
      </c>
      <c r="D114" s="23" t="s">
        <v>167</v>
      </c>
      <c r="I114"/>
      <c r="J114"/>
      <c r="K114"/>
      <c r="L114"/>
      <c r="M114"/>
      <c r="N114"/>
      <c r="O114"/>
      <c r="P114"/>
      <c r="Q114"/>
      <c r="R114"/>
      <c r="S114"/>
      <c r="T114"/>
      <c r="U114"/>
      <c r="V114"/>
      <c r="W114"/>
      <c r="X114"/>
      <c r="Y114"/>
      <c r="Z114"/>
      <c r="AA114"/>
      <c r="AB114"/>
      <c r="AC114"/>
      <c r="AD114"/>
      <c r="AE114"/>
      <c r="AF114"/>
    </row>
    <row r="115" spans="1:32" ht="16.149999999999999" customHeight="1" x14ac:dyDescent="0.25">
      <c r="A115" s="24">
        <v>43401</v>
      </c>
      <c r="B115" s="23" t="s">
        <v>160</v>
      </c>
      <c r="C115" s="23" t="s">
        <v>7</v>
      </c>
      <c r="D115" s="23">
        <v>1</v>
      </c>
      <c r="E115" s="23">
        <v>11</v>
      </c>
      <c r="F115" s="23">
        <v>1</v>
      </c>
      <c r="I115"/>
      <c r="J115"/>
      <c r="K115"/>
      <c r="L115"/>
      <c r="M115"/>
      <c r="N115"/>
      <c r="O115"/>
      <c r="P115"/>
      <c r="Q115"/>
      <c r="R115"/>
      <c r="S115"/>
      <c r="T115"/>
      <c r="U115"/>
      <c r="V115"/>
      <c r="W115"/>
      <c r="X115"/>
      <c r="Y115"/>
      <c r="Z115"/>
      <c r="AA115"/>
      <c r="AB115"/>
      <c r="AC115"/>
      <c r="AD115"/>
      <c r="AE115"/>
      <c r="AF115"/>
    </row>
    <row r="116" spans="1:32" ht="16.149999999999999" customHeight="1" x14ac:dyDescent="0.25">
      <c r="A116" s="24">
        <v>43401</v>
      </c>
      <c r="B116" s="23" t="s">
        <v>160</v>
      </c>
      <c r="C116" s="23" t="s">
        <v>20</v>
      </c>
      <c r="D116" s="23">
        <v>2</v>
      </c>
      <c r="E116" s="23">
        <v>8</v>
      </c>
      <c r="I116"/>
      <c r="J116"/>
      <c r="K116"/>
      <c r="L116"/>
      <c r="M116"/>
      <c r="N116"/>
      <c r="O116"/>
      <c r="P116"/>
      <c r="Q116"/>
      <c r="R116"/>
      <c r="S116"/>
      <c r="T116"/>
      <c r="U116"/>
      <c r="V116"/>
      <c r="W116"/>
      <c r="X116"/>
      <c r="Y116"/>
      <c r="Z116"/>
      <c r="AA116"/>
      <c r="AB116"/>
      <c r="AC116"/>
      <c r="AD116"/>
      <c r="AE116"/>
      <c r="AF116"/>
    </row>
    <row r="117" spans="1:32" ht="16.149999999999999" customHeight="1" x14ac:dyDescent="0.25">
      <c r="A117" s="24">
        <v>43401</v>
      </c>
      <c r="B117" s="23" t="s">
        <v>160</v>
      </c>
      <c r="C117" s="23" t="s">
        <v>8</v>
      </c>
      <c r="D117" s="23">
        <v>3</v>
      </c>
      <c r="E117" s="23">
        <v>6</v>
      </c>
      <c r="I117"/>
      <c r="J117"/>
      <c r="K117"/>
      <c r="L117"/>
      <c r="M117"/>
      <c r="N117"/>
      <c r="O117"/>
      <c r="P117"/>
      <c r="Q117"/>
      <c r="R117"/>
      <c r="S117"/>
      <c r="T117"/>
      <c r="U117"/>
      <c r="V117"/>
      <c r="W117"/>
      <c r="X117"/>
      <c r="Y117"/>
      <c r="Z117"/>
      <c r="AA117"/>
      <c r="AB117"/>
      <c r="AC117"/>
      <c r="AD117"/>
      <c r="AE117"/>
      <c r="AF117"/>
    </row>
    <row r="118" spans="1:32" ht="16.149999999999999" customHeight="1" x14ac:dyDescent="0.25">
      <c r="A118" s="24">
        <v>43401</v>
      </c>
      <c r="B118" s="23" t="s">
        <v>160</v>
      </c>
      <c r="C118" s="23" t="s">
        <v>9</v>
      </c>
      <c r="D118" s="23">
        <v>4</v>
      </c>
      <c r="E118" s="23">
        <v>5</v>
      </c>
      <c r="I118"/>
      <c r="J118"/>
      <c r="K118"/>
      <c r="L118"/>
      <c r="M118"/>
      <c r="N118"/>
      <c r="O118"/>
      <c r="P118"/>
      <c r="Q118"/>
      <c r="R118"/>
      <c r="S118"/>
      <c r="T118"/>
      <c r="U118"/>
      <c r="V118"/>
      <c r="W118"/>
      <c r="X118"/>
      <c r="Y118"/>
      <c r="Z118"/>
      <c r="AA118"/>
      <c r="AB118"/>
      <c r="AC118"/>
      <c r="AD118"/>
      <c r="AE118"/>
      <c r="AF118"/>
    </row>
    <row r="119" spans="1:32" ht="16.149999999999999" customHeight="1" x14ac:dyDescent="0.25">
      <c r="A119" s="24">
        <v>43401</v>
      </c>
      <c r="B119" s="23" t="s">
        <v>160</v>
      </c>
      <c r="C119" s="23" t="s">
        <v>19</v>
      </c>
      <c r="D119" s="23">
        <v>5</v>
      </c>
      <c r="E119" s="23">
        <v>4</v>
      </c>
      <c r="I119"/>
      <c r="J119"/>
      <c r="K119"/>
      <c r="L119"/>
      <c r="M119"/>
      <c r="N119"/>
      <c r="O119"/>
      <c r="P119"/>
      <c r="Q119"/>
      <c r="R119"/>
      <c r="S119"/>
      <c r="T119"/>
      <c r="U119"/>
      <c r="V119"/>
      <c r="W119"/>
      <c r="X119"/>
      <c r="Y119"/>
      <c r="Z119"/>
      <c r="AA119"/>
      <c r="AB119"/>
      <c r="AC119"/>
      <c r="AD119"/>
      <c r="AE119"/>
      <c r="AF119"/>
    </row>
    <row r="120" spans="1:32" ht="16.149999999999999" customHeight="1" x14ac:dyDescent="0.25">
      <c r="A120" s="24">
        <v>43401</v>
      </c>
      <c r="B120" s="23" t="s">
        <v>160</v>
      </c>
      <c r="C120" s="23" t="s">
        <v>15</v>
      </c>
      <c r="D120" s="23">
        <v>6</v>
      </c>
      <c r="E120" s="23">
        <v>3</v>
      </c>
      <c r="I120"/>
      <c r="J120"/>
      <c r="K120"/>
      <c r="L120"/>
      <c r="M120"/>
      <c r="N120"/>
      <c r="O120"/>
      <c r="P120"/>
      <c r="Q120"/>
      <c r="R120"/>
      <c r="S120"/>
      <c r="T120"/>
      <c r="U120"/>
      <c r="V120"/>
      <c r="W120"/>
      <c r="X120"/>
      <c r="Y120"/>
      <c r="Z120"/>
      <c r="AA120"/>
      <c r="AB120"/>
      <c r="AC120"/>
      <c r="AD120"/>
      <c r="AE120"/>
      <c r="AF120"/>
    </row>
    <row r="121" spans="1:32" ht="16.149999999999999" customHeight="1" x14ac:dyDescent="0.25">
      <c r="A121" s="24">
        <v>43401</v>
      </c>
      <c r="B121" s="23" t="s">
        <v>160</v>
      </c>
      <c r="C121" s="23" t="s">
        <v>28</v>
      </c>
      <c r="D121" s="23">
        <v>7</v>
      </c>
      <c r="E121" s="23">
        <v>2</v>
      </c>
      <c r="I121"/>
      <c r="J121"/>
      <c r="K121"/>
      <c r="L121"/>
      <c r="M121"/>
      <c r="N121"/>
      <c r="O121"/>
      <c r="P121"/>
      <c r="Q121"/>
      <c r="R121"/>
      <c r="S121"/>
      <c r="T121"/>
      <c r="U121"/>
      <c r="V121"/>
      <c r="W121"/>
      <c r="X121"/>
      <c r="Y121"/>
      <c r="Z121"/>
      <c r="AA121"/>
      <c r="AB121"/>
      <c r="AC121"/>
      <c r="AD121"/>
      <c r="AE121"/>
      <c r="AF121"/>
    </row>
    <row r="122" spans="1:32" ht="16.149999999999999" customHeight="1" x14ac:dyDescent="0.25">
      <c r="A122" s="24">
        <v>43401</v>
      </c>
      <c r="B122" s="23" t="s">
        <v>160</v>
      </c>
      <c r="C122" s="23" t="s">
        <v>17</v>
      </c>
      <c r="D122" s="23">
        <v>8</v>
      </c>
      <c r="E122" s="23">
        <v>1</v>
      </c>
      <c r="G122" s="23">
        <v>1</v>
      </c>
      <c r="I122"/>
      <c r="J122"/>
      <c r="K122"/>
      <c r="L122"/>
      <c r="M122"/>
      <c r="N122"/>
      <c r="O122"/>
      <c r="P122"/>
      <c r="Q122"/>
      <c r="R122"/>
      <c r="S122"/>
      <c r="T122"/>
      <c r="U122"/>
      <c r="V122"/>
      <c r="W122"/>
      <c r="X122"/>
      <c r="Y122"/>
      <c r="Z122"/>
      <c r="AA122"/>
      <c r="AB122"/>
      <c r="AC122"/>
      <c r="AD122"/>
      <c r="AE122"/>
      <c r="AF122"/>
    </row>
    <row r="123" spans="1:32" ht="16.149999999999999" customHeight="1" x14ac:dyDescent="0.25">
      <c r="A123" s="24">
        <v>43401</v>
      </c>
      <c r="B123" s="23" t="s">
        <v>160</v>
      </c>
      <c r="C123" s="23" t="s">
        <v>14</v>
      </c>
      <c r="D123" s="23">
        <v>9</v>
      </c>
      <c r="I123"/>
      <c r="J123"/>
      <c r="K123"/>
      <c r="L123"/>
      <c r="M123"/>
      <c r="N123"/>
      <c r="O123"/>
      <c r="P123"/>
      <c r="Q123"/>
      <c r="R123"/>
      <c r="S123"/>
      <c r="T123"/>
      <c r="U123"/>
      <c r="V123"/>
      <c r="W123"/>
      <c r="X123"/>
      <c r="Y123"/>
      <c r="Z123"/>
      <c r="AA123"/>
      <c r="AB123"/>
      <c r="AC123"/>
      <c r="AD123"/>
      <c r="AE123"/>
      <c r="AF123"/>
    </row>
    <row r="124" spans="1:32" ht="16.149999999999999" customHeight="1" x14ac:dyDescent="0.25">
      <c r="A124" s="24">
        <v>43401</v>
      </c>
      <c r="B124" s="23" t="s">
        <v>160</v>
      </c>
      <c r="C124" s="23" t="s">
        <v>35</v>
      </c>
      <c r="D124" s="23">
        <v>10</v>
      </c>
      <c r="I124"/>
      <c r="J124"/>
      <c r="K124"/>
      <c r="L124"/>
      <c r="M124"/>
      <c r="N124"/>
      <c r="O124"/>
      <c r="P124"/>
      <c r="Q124"/>
      <c r="R124"/>
      <c r="S124"/>
      <c r="T124"/>
      <c r="U124"/>
      <c r="V124"/>
      <c r="W124"/>
      <c r="X124"/>
      <c r="Y124"/>
      <c r="Z124"/>
      <c r="AA124"/>
      <c r="AB124"/>
      <c r="AC124"/>
      <c r="AD124"/>
      <c r="AE124"/>
      <c r="AF124"/>
    </row>
    <row r="125" spans="1:32" ht="16.149999999999999" customHeight="1" x14ac:dyDescent="0.25">
      <c r="A125" s="24">
        <v>43401</v>
      </c>
      <c r="B125" s="23" t="s">
        <v>160</v>
      </c>
      <c r="C125" s="23" t="s">
        <v>21</v>
      </c>
      <c r="D125" s="23">
        <v>11</v>
      </c>
      <c r="I125"/>
      <c r="J125"/>
      <c r="K125"/>
      <c r="L125"/>
      <c r="M125"/>
      <c r="N125"/>
      <c r="O125"/>
      <c r="P125"/>
      <c r="Q125"/>
      <c r="R125"/>
      <c r="S125"/>
      <c r="T125"/>
      <c r="U125"/>
      <c r="V125"/>
      <c r="W125"/>
      <c r="X125"/>
      <c r="Y125"/>
      <c r="Z125"/>
      <c r="AA125"/>
      <c r="AB125"/>
      <c r="AC125"/>
      <c r="AD125"/>
      <c r="AE125"/>
      <c r="AF125"/>
    </row>
    <row r="126" spans="1:32" ht="16.149999999999999" customHeight="1" x14ac:dyDescent="0.25">
      <c r="A126" s="24">
        <v>43401</v>
      </c>
      <c r="B126" s="23" t="s">
        <v>160</v>
      </c>
      <c r="C126" s="23" t="s">
        <v>10</v>
      </c>
      <c r="D126" s="23">
        <v>12</v>
      </c>
      <c r="I126"/>
      <c r="J126"/>
      <c r="K126"/>
      <c r="L126"/>
      <c r="M126"/>
      <c r="N126"/>
      <c r="O126"/>
      <c r="P126"/>
      <c r="Q126"/>
      <c r="R126"/>
      <c r="S126"/>
      <c r="T126"/>
      <c r="U126"/>
      <c r="V126"/>
      <c r="W126"/>
      <c r="X126"/>
      <c r="Y126"/>
      <c r="Z126"/>
      <c r="AA126"/>
      <c r="AB126"/>
      <c r="AC126"/>
      <c r="AD126"/>
      <c r="AE126"/>
      <c r="AF126"/>
    </row>
    <row r="127" spans="1:32" ht="16.149999999999999" customHeight="1" x14ac:dyDescent="0.25">
      <c r="A127" s="24">
        <v>43401</v>
      </c>
      <c r="B127" s="23" t="s">
        <v>160</v>
      </c>
      <c r="C127" s="23" t="s">
        <v>16</v>
      </c>
      <c r="D127" s="23">
        <v>13</v>
      </c>
      <c r="I127"/>
      <c r="J127"/>
      <c r="K127"/>
      <c r="L127"/>
      <c r="M127"/>
      <c r="N127"/>
      <c r="O127"/>
      <c r="P127"/>
      <c r="Q127"/>
      <c r="R127"/>
      <c r="S127"/>
      <c r="T127"/>
      <c r="U127"/>
      <c r="V127"/>
      <c r="W127"/>
      <c r="X127"/>
      <c r="Y127"/>
      <c r="Z127"/>
      <c r="AA127"/>
      <c r="AB127"/>
      <c r="AC127"/>
      <c r="AD127"/>
      <c r="AE127"/>
      <c r="AF127"/>
    </row>
    <row r="128" spans="1:32" ht="16.149999999999999" customHeight="1" x14ac:dyDescent="0.25">
      <c r="A128" s="24">
        <v>43401</v>
      </c>
      <c r="B128" s="23" t="s">
        <v>160</v>
      </c>
      <c r="C128" s="23" t="s">
        <v>12</v>
      </c>
      <c r="D128" s="23">
        <v>14</v>
      </c>
      <c r="I128"/>
      <c r="J128"/>
      <c r="K128"/>
      <c r="L128"/>
      <c r="M128"/>
      <c r="N128"/>
      <c r="O128"/>
      <c r="P128"/>
      <c r="Q128"/>
      <c r="R128"/>
      <c r="S128"/>
      <c r="T128"/>
      <c r="U128"/>
      <c r="V128"/>
      <c r="W128"/>
      <c r="X128"/>
      <c r="Y128"/>
      <c r="Z128"/>
      <c r="AA128"/>
      <c r="AB128"/>
      <c r="AC128"/>
      <c r="AD128"/>
      <c r="AE128"/>
      <c r="AF128"/>
    </row>
    <row r="129" spans="1:32" ht="16.149999999999999" customHeight="1" x14ac:dyDescent="0.25">
      <c r="A129" s="24">
        <v>43401</v>
      </c>
      <c r="B129" s="23" t="s">
        <v>160</v>
      </c>
      <c r="C129" s="23" t="s">
        <v>30</v>
      </c>
      <c r="D129" s="23">
        <v>15</v>
      </c>
      <c r="I129"/>
      <c r="J129"/>
      <c r="K129"/>
      <c r="L129"/>
      <c r="M129"/>
      <c r="N129"/>
      <c r="O129"/>
      <c r="P129"/>
      <c r="Q129"/>
      <c r="R129"/>
      <c r="S129"/>
      <c r="T129"/>
      <c r="U129"/>
      <c r="V129"/>
      <c r="W129"/>
      <c r="X129"/>
      <c r="Y129"/>
      <c r="Z129"/>
      <c r="AA129"/>
      <c r="AB129"/>
      <c r="AC129"/>
      <c r="AD129"/>
      <c r="AE129"/>
      <c r="AF129"/>
    </row>
    <row r="130" spans="1:32" ht="16.149999999999999" customHeight="1" x14ac:dyDescent="0.25">
      <c r="A130" s="24">
        <v>43401</v>
      </c>
      <c r="B130" s="23" t="s">
        <v>160</v>
      </c>
      <c r="C130" s="23" t="s">
        <v>37</v>
      </c>
      <c r="D130" s="23">
        <v>16</v>
      </c>
      <c r="I130"/>
      <c r="J130"/>
      <c r="K130"/>
      <c r="L130"/>
      <c r="M130"/>
      <c r="N130"/>
      <c r="O130"/>
      <c r="P130"/>
      <c r="Q130"/>
      <c r="R130"/>
      <c r="S130"/>
      <c r="T130"/>
      <c r="U130"/>
      <c r="V130"/>
      <c r="W130"/>
      <c r="X130"/>
      <c r="Y130"/>
      <c r="Z130"/>
      <c r="AA130"/>
      <c r="AB130"/>
      <c r="AC130"/>
      <c r="AD130"/>
      <c r="AE130"/>
      <c r="AF130"/>
    </row>
    <row r="131" spans="1:32" ht="16.149999999999999" customHeight="1" x14ac:dyDescent="0.25">
      <c r="A131" s="24">
        <v>43401</v>
      </c>
      <c r="B131" s="23" t="s">
        <v>160</v>
      </c>
      <c r="C131" s="23" t="s">
        <v>36</v>
      </c>
      <c r="D131" s="23">
        <v>17</v>
      </c>
      <c r="I131"/>
      <c r="J131"/>
      <c r="K131"/>
      <c r="L131"/>
      <c r="M131"/>
      <c r="N131"/>
      <c r="O131"/>
      <c r="P131"/>
      <c r="Q131"/>
      <c r="R131"/>
      <c r="S131"/>
      <c r="T131"/>
      <c r="U131"/>
      <c r="V131"/>
      <c r="W131"/>
      <c r="X131"/>
      <c r="Y131"/>
      <c r="Z131"/>
      <c r="AA131"/>
      <c r="AB131"/>
      <c r="AC131"/>
      <c r="AD131"/>
      <c r="AE131"/>
      <c r="AF131"/>
    </row>
    <row r="132" spans="1:32" ht="16.149999999999999" customHeight="1" x14ac:dyDescent="0.25">
      <c r="A132" s="24">
        <v>43401</v>
      </c>
      <c r="B132" s="23" t="s">
        <v>160</v>
      </c>
      <c r="C132" s="23" t="s">
        <v>18</v>
      </c>
      <c r="D132" s="23" t="s">
        <v>167</v>
      </c>
      <c r="I132"/>
      <c r="J132"/>
      <c r="K132"/>
      <c r="L132"/>
      <c r="M132"/>
      <c r="N132"/>
      <c r="O132"/>
      <c r="P132"/>
      <c r="Q132"/>
      <c r="R132"/>
      <c r="S132"/>
      <c r="T132"/>
      <c r="U132"/>
      <c r="V132"/>
      <c r="W132"/>
      <c r="X132"/>
      <c r="Y132"/>
      <c r="Z132"/>
      <c r="AA132"/>
      <c r="AB132"/>
      <c r="AC132"/>
      <c r="AD132"/>
      <c r="AE132"/>
      <c r="AF132"/>
    </row>
    <row r="133" spans="1:32" ht="16.149999999999999" customHeight="1" x14ac:dyDescent="0.25">
      <c r="A133" s="24">
        <v>43401</v>
      </c>
      <c r="B133" s="23" t="s">
        <v>160</v>
      </c>
      <c r="C133" s="23" t="s">
        <v>34</v>
      </c>
      <c r="D133" s="23" t="s">
        <v>167</v>
      </c>
      <c r="I133"/>
      <c r="J133"/>
      <c r="K133"/>
      <c r="L133"/>
      <c r="M133"/>
      <c r="N133"/>
      <c r="O133"/>
      <c r="P133"/>
      <c r="Q133"/>
      <c r="R133"/>
      <c r="S133"/>
      <c r="T133"/>
      <c r="U133"/>
      <c r="V133"/>
      <c r="W133"/>
      <c r="X133"/>
      <c r="Y133"/>
      <c r="Z133"/>
      <c r="AA133"/>
      <c r="AB133"/>
      <c r="AC133"/>
      <c r="AD133"/>
      <c r="AE133"/>
      <c r="AF133"/>
    </row>
    <row r="134" spans="1:32" ht="16.149999999999999" customHeight="1" x14ac:dyDescent="0.25">
      <c r="A134" s="24">
        <v>43576</v>
      </c>
      <c r="B134" s="23" t="s">
        <v>160</v>
      </c>
      <c r="C134" s="23" t="s">
        <v>20</v>
      </c>
      <c r="D134" s="23">
        <v>1</v>
      </c>
      <c r="E134" s="23">
        <v>10</v>
      </c>
      <c r="I134"/>
      <c r="J134"/>
      <c r="K134"/>
      <c r="L134"/>
      <c r="M134"/>
      <c r="N134"/>
      <c r="O134"/>
      <c r="P134"/>
      <c r="Q134"/>
      <c r="R134"/>
      <c r="S134"/>
      <c r="T134"/>
      <c r="U134"/>
      <c r="V134"/>
      <c r="W134"/>
      <c r="X134"/>
      <c r="Y134"/>
      <c r="Z134"/>
      <c r="AA134"/>
      <c r="AB134"/>
      <c r="AC134"/>
      <c r="AD134"/>
      <c r="AE134"/>
      <c r="AF134"/>
    </row>
    <row r="135" spans="1:32" ht="16.149999999999999" customHeight="1" x14ac:dyDescent="0.25">
      <c r="A135" s="24">
        <v>43576</v>
      </c>
      <c r="B135" s="23" t="s">
        <v>160</v>
      </c>
      <c r="C135" s="23" t="s">
        <v>7</v>
      </c>
      <c r="D135" s="23">
        <v>2</v>
      </c>
      <c r="E135" s="23">
        <v>8</v>
      </c>
      <c r="I135"/>
      <c r="J135"/>
      <c r="K135"/>
      <c r="L135"/>
      <c r="M135"/>
      <c r="N135"/>
      <c r="O135"/>
      <c r="P135"/>
      <c r="Q135"/>
      <c r="R135"/>
      <c r="S135"/>
      <c r="T135"/>
      <c r="U135"/>
      <c r="V135"/>
      <c r="W135"/>
      <c r="X135"/>
      <c r="Y135"/>
      <c r="Z135"/>
      <c r="AA135"/>
      <c r="AB135"/>
      <c r="AC135"/>
      <c r="AD135"/>
      <c r="AE135"/>
      <c r="AF135"/>
    </row>
    <row r="136" spans="1:32" ht="16.149999999999999" customHeight="1" x14ac:dyDescent="0.25">
      <c r="A136" s="24">
        <v>43576</v>
      </c>
      <c r="B136" s="23" t="s">
        <v>160</v>
      </c>
      <c r="C136" s="23" t="s">
        <v>8</v>
      </c>
      <c r="D136" s="23">
        <v>3</v>
      </c>
      <c r="E136" s="23">
        <v>6</v>
      </c>
      <c r="I136"/>
      <c r="J136"/>
      <c r="K136"/>
      <c r="L136"/>
      <c r="M136"/>
      <c r="N136"/>
      <c r="O136"/>
      <c r="P136"/>
      <c r="Q136"/>
      <c r="R136"/>
      <c r="S136"/>
      <c r="T136"/>
      <c r="U136"/>
      <c r="V136"/>
      <c r="W136"/>
      <c r="X136"/>
      <c r="Y136"/>
      <c r="Z136"/>
      <c r="AA136"/>
      <c r="AB136"/>
      <c r="AC136"/>
      <c r="AD136"/>
      <c r="AE136"/>
      <c r="AF136"/>
    </row>
    <row r="137" spans="1:32" ht="16.149999999999999" customHeight="1" x14ac:dyDescent="0.25">
      <c r="A137" s="24">
        <v>43576</v>
      </c>
      <c r="B137" s="23" t="s">
        <v>160</v>
      </c>
      <c r="C137" s="23" t="s">
        <v>14</v>
      </c>
      <c r="D137" s="23">
        <v>4</v>
      </c>
      <c r="E137" s="23">
        <v>5</v>
      </c>
      <c r="I137"/>
      <c r="J137"/>
      <c r="K137"/>
      <c r="L137"/>
      <c r="M137"/>
      <c r="N137"/>
      <c r="O137"/>
      <c r="P137"/>
      <c r="Q137"/>
      <c r="R137"/>
      <c r="S137"/>
      <c r="T137"/>
      <c r="U137"/>
      <c r="V137"/>
      <c r="W137"/>
      <c r="X137"/>
      <c r="Y137"/>
      <c r="Z137"/>
      <c r="AA137"/>
      <c r="AB137"/>
      <c r="AC137"/>
      <c r="AD137"/>
      <c r="AE137"/>
      <c r="AF137"/>
    </row>
    <row r="138" spans="1:32" ht="16.149999999999999" customHeight="1" x14ac:dyDescent="0.25">
      <c r="A138" s="24">
        <v>43576</v>
      </c>
      <c r="B138" s="23" t="s">
        <v>160</v>
      </c>
      <c r="C138" s="23" t="s">
        <v>22</v>
      </c>
      <c r="D138" s="23">
        <v>5</v>
      </c>
      <c r="E138" s="23">
        <v>4</v>
      </c>
      <c r="I138"/>
      <c r="J138"/>
      <c r="K138"/>
      <c r="L138"/>
      <c r="M138"/>
      <c r="N138"/>
      <c r="O138"/>
      <c r="P138"/>
      <c r="Q138"/>
      <c r="R138"/>
      <c r="S138"/>
      <c r="T138"/>
      <c r="U138"/>
      <c r="V138"/>
      <c r="W138"/>
      <c r="X138"/>
      <c r="Y138"/>
      <c r="Z138"/>
      <c r="AA138"/>
      <c r="AB138"/>
      <c r="AC138"/>
      <c r="AD138"/>
      <c r="AE138"/>
      <c r="AF138"/>
    </row>
    <row r="139" spans="1:32" ht="16.149999999999999" customHeight="1" x14ac:dyDescent="0.25">
      <c r="A139" s="24">
        <v>43576</v>
      </c>
      <c r="B139" s="23" t="s">
        <v>160</v>
      </c>
      <c r="C139" s="23" t="s">
        <v>9</v>
      </c>
      <c r="D139" s="23">
        <v>6</v>
      </c>
      <c r="E139" s="23">
        <v>3</v>
      </c>
      <c r="I139"/>
      <c r="J139"/>
      <c r="K139"/>
      <c r="L139"/>
      <c r="M139"/>
      <c r="N139"/>
      <c r="O139"/>
      <c r="P139"/>
      <c r="Q139"/>
      <c r="R139"/>
      <c r="S139"/>
      <c r="T139"/>
      <c r="U139"/>
      <c r="V139"/>
      <c r="W139"/>
      <c r="X139"/>
      <c r="Y139"/>
      <c r="Z139"/>
      <c r="AA139"/>
      <c r="AB139"/>
      <c r="AC139"/>
      <c r="AD139"/>
      <c r="AE139"/>
      <c r="AF139"/>
    </row>
    <row r="140" spans="1:32" ht="16.149999999999999" customHeight="1" x14ac:dyDescent="0.25">
      <c r="A140" s="24">
        <v>43576</v>
      </c>
      <c r="B140" s="23" t="s">
        <v>160</v>
      </c>
      <c r="C140" s="23" t="s">
        <v>23</v>
      </c>
      <c r="D140" s="23">
        <v>7</v>
      </c>
      <c r="E140" s="23">
        <v>2</v>
      </c>
      <c r="I140"/>
      <c r="J140"/>
      <c r="K140"/>
      <c r="L140"/>
      <c r="M140"/>
      <c r="N140"/>
      <c r="O140"/>
      <c r="P140"/>
      <c r="Q140"/>
      <c r="R140"/>
      <c r="S140"/>
      <c r="T140"/>
      <c r="U140"/>
      <c r="V140"/>
      <c r="W140"/>
      <c r="X140"/>
      <c r="Y140"/>
      <c r="Z140"/>
      <c r="AA140"/>
      <c r="AB140"/>
      <c r="AC140"/>
      <c r="AD140"/>
      <c r="AE140"/>
      <c r="AF140"/>
    </row>
    <row r="141" spans="1:32" ht="16.149999999999999" customHeight="1" x14ac:dyDescent="0.25">
      <c r="A141" s="24">
        <v>43576</v>
      </c>
      <c r="B141" s="23" t="s">
        <v>160</v>
      </c>
      <c r="C141" s="23" t="s">
        <v>13</v>
      </c>
      <c r="D141" s="23">
        <v>8</v>
      </c>
      <c r="E141" s="23">
        <v>1</v>
      </c>
      <c r="I141"/>
      <c r="J141"/>
      <c r="K141"/>
      <c r="L141"/>
      <c r="M141"/>
      <c r="N141"/>
      <c r="O141"/>
      <c r="P141"/>
      <c r="Q141"/>
      <c r="R141"/>
      <c r="S141"/>
      <c r="T141"/>
      <c r="U141"/>
      <c r="V141"/>
      <c r="W141"/>
      <c r="X141"/>
      <c r="Y141"/>
      <c r="Z141"/>
      <c r="AA141"/>
      <c r="AB141"/>
      <c r="AC141"/>
      <c r="AD141"/>
      <c r="AE141"/>
      <c r="AF141"/>
    </row>
    <row r="142" spans="1:32" ht="16.149999999999999" customHeight="1" x14ac:dyDescent="0.25">
      <c r="A142" s="24">
        <v>43576</v>
      </c>
      <c r="B142" s="23" t="s">
        <v>160</v>
      </c>
      <c r="C142" s="23" t="s">
        <v>16</v>
      </c>
      <c r="D142" s="23">
        <v>9</v>
      </c>
      <c r="I142"/>
      <c r="J142"/>
      <c r="K142"/>
      <c r="L142"/>
      <c r="M142"/>
      <c r="N142"/>
      <c r="O142"/>
      <c r="P142"/>
      <c r="Q142"/>
      <c r="R142"/>
      <c r="S142"/>
      <c r="T142"/>
      <c r="U142"/>
      <c r="V142"/>
      <c r="W142"/>
      <c r="X142"/>
      <c r="Y142"/>
      <c r="Z142"/>
      <c r="AA142"/>
      <c r="AB142"/>
      <c r="AC142"/>
      <c r="AD142"/>
      <c r="AE142"/>
      <c r="AF142"/>
    </row>
    <row r="143" spans="1:32" ht="16.149999999999999" customHeight="1" x14ac:dyDescent="0.25">
      <c r="A143" s="24">
        <v>43576</v>
      </c>
      <c r="B143" s="23" t="s">
        <v>160</v>
      </c>
      <c r="C143" s="23" t="s">
        <v>11</v>
      </c>
      <c r="D143" s="23">
        <v>10</v>
      </c>
      <c r="I143"/>
      <c r="J143"/>
      <c r="K143"/>
      <c r="L143"/>
      <c r="M143"/>
      <c r="N143"/>
      <c r="O143"/>
      <c r="P143"/>
      <c r="Q143"/>
      <c r="R143"/>
      <c r="S143"/>
      <c r="T143"/>
      <c r="U143"/>
      <c r="V143"/>
      <c r="W143"/>
      <c r="X143"/>
      <c r="Y143"/>
      <c r="Z143"/>
      <c r="AA143"/>
      <c r="AB143"/>
      <c r="AC143"/>
      <c r="AD143"/>
      <c r="AE143"/>
      <c r="AF143"/>
    </row>
    <row r="144" spans="1:32" ht="16.149999999999999" customHeight="1" x14ac:dyDescent="0.25">
      <c r="A144" s="24">
        <v>43576</v>
      </c>
      <c r="B144" s="23" t="s">
        <v>160</v>
      </c>
      <c r="C144" s="23" t="s">
        <v>10</v>
      </c>
      <c r="D144" s="23">
        <v>11</v>
      </c>
      <c r="I144"/>
      <c r="J144"/>
      <c r="K144"/>
      <c r="L144"/>
      <c r="M144"/>
      <c r="N144"/>
      <c r="O144"/>
      <c r="P144"/>
      <c r="Q144"/>
      <c r="R144"/>
      <c r="S144"/>
      <c r="T144"/>
      <c r="U144"/>
      <c r="V144"/>
      <c r="W144"/>
      <c r="X144"/>
      <c r="Y144"/>
      <c r="Z144"/>
      <c r="AA144"/>
      <c r="AB144"/>
      <c r="AC144"/>
      <c r="AD144"/>
      <c r="AE144"/>
      <c r="AF144"/>
    </row>
    <row r="145" spans="1:32" ht="16.149999999999999" customHeight="1" x14ac:dyDescent="0.25">
      <c r="A145" s="24">
        <v>43576</v>
      </c>
      <c r="B145" s="23" t="s">
        <v>160</v>
      </c>
      <c r="C145" s="23" t="s">
        <v>12</v>
      </c>
      <c r="D145" s="23">
        <v>12</v>
      </c>
      <c r="I145"/>
      <c r="J145"/>
      <c r="K145"/>
      <c r="L145"/>
      <c r="M145"/>
      <c r="N145"/>
      <c r="O145"/>
      <c r="P145"/>
      <c r="Q145"/>
      <c r="R145"/>
      <c r="S145"/>
      <c r="T145"/>
      <c r="U145"/>
      <c r="V145"/>
      <c r="W145"/>
      <c r="X145"/>
      <c r="Y145"/>
      <c r="Z145"/>
      <c r="AA145"/>
      <c r="AB145"/>
      <c r="AC145"/>
      <c r="AD145"/>
      <c r="AE145"/>
      <c r="AF145"/>
    </row>
    <row r="146" spans="1:32" ht="16.149999999999999" customHeight="1" x14ac:dyDescent="0.25">
      <c r="A146" s="24">
        <v>43576</v>
      </c>
      <c r="B146" s="23" t="s">
        <v>160</v>
      </c>
      <c r="C146" s="23" t="s">
        <v>25</v>
      </c>
      <c r="D146" s="23" t="s">
        <v>167</v>
      </c>
      <c r="G146" s="23">
        <v>1</v>
      </c>
      <c r="I146"/>
      <c r="J146"/>
      <c r="K146"/>
      <c r="L146"/>
      <c r="M146"/>
      <c r="N146"/>
      <c r="O146"/>
      <c r="P146"/>
      <c r="Q146"/>
      <c r="R146"/>
      <c r="S146"/>
      <c r="T146"/>
      <c r="U146"/>
      <c r="V146"/>
      <c r="W146"/>
      <c r="X146"/>
      <c r="Y146"/>
      <c r="Z146"/>
      <c r="AA146"/>
      <c r="AB146"/>
      <c r="AC146"/>
      <c r="AD146"/>
      <c r="AE146"/>
      <c r="AF146"/>
    </row>
    <row r="147" spans="1:32" ht="16.149999999999999" customHeight="1" x14ac:dyDescent="0.25">
      <c r="A147" s="24">
        <v>43576</v>
      </c>
      <c r="B147" s="23" t="s">
        <v>160</v>
      </c>
      <c r="C147" s="23" t="s">
        <v>21</v>
      </c>
      <c r="D147" s="23" t="s">
        <v>167</v>
      </c>
      <c r="I147"/>
      <c r="J147"/>
      <c r="K147"/>
      <c r="L147"/>
      <c r="M147"/>
      <c r="N147"/>
      <c r="O147"/>
      <c r="P147"/>
      <c r="Q147"/>
      <c r="R147"/>
      <c r="S147"/>
      <c r="T147"/>
      <c r="U147"/>
      <c r="V147"/>
      <c r="W147"/>
      <c r="X147"/>
      <c r="Y147"/>
      <c r="Z147"/>
      <c r="AA147"/>
      <c r="AB147"/>
      <c r="AC147"/>
      <c r="AD147"/>
      <c r="AE147"/>
      <c r="AF147"/>
    </row>
    <row r="148" spans="1:32" ht="16.149999999999999" customHeight="1" x14ac:dyDescent="0.25">
      <c r="A148" s="24">
        <v>43576</v>
      </c>
      <c r="B148" s="23" t="s">
        <v>160</v>
      </c>
      <c r="C148" s="23" t="s">
        <v>19</v>
      </c>
      <c r="D148" s="23" t="s">
        <v>167</v>
      </c>
      <c r="I148"/>
      <c r="J148"/>
      <c r="K148"/>
      <c r="L148"/>
      <c r="M148"/>
      <c r="N148"/>
      <c r="O148"/>
      <c r="P148"/>
      <c r="Q148"/>
      <c r="R148"/>
      <c r="S148"/>
      <c r="T148"/>
      <c r="U148"/>
      <c r="V148"/>
      <c r="W148"/>
      <c r="X148"/>
      <c r="Y148"/>
      <c r="Z148"/>
      <c r="AA148"/>
      <c r="AB148"/>
      <c r="AC148"/>
      <c r="AD148"/>
      <c r="AE148"/>
      <c r="AF148"/>
    </row>
    <row r="149" spans="1:32" ht="16.149999999999999" customHeight="1" x14ac:dyDescent="0.25">
      <c r="A149" s="24">
        <v>43576</v>
      </c>
      <c r="B149" s="23" t="s">
        <v>160</v>
      </c>
      <c r="C149" s="23" t="s">
        <v>24</v>
      </c>
      <c r="D149" s="23" t="s">
        <v>167</v>
      </c>
      <c r="I149"/>
      <c r="J149"/>
      <c r="K149"/>
      <c r="L149"/>
      <c r="M149"/>
      <c r="N149"/>
      <c r="O149"/>
      <c r="P149"/>
      <c r="Q149"/>
      <c r="R149"/>
      <c r="S149"/>
      <c r="T149"/>
      <c r="U149"/>
      <c r="V149"/>
      <c r="W149"/>
      <c r="X149"/>
      <c r="Y149"/>
      <c r="Z149"/>
      <c r="AA149"/>
      <c r="AB149"/>
      <c r="AC149"/>
      <c r="AD149"/>
      <c r="AE149"/>
      <c r="AF149"/>
    </row>
    <row r="150" spans="1:32" ht="16.149999999999999" customHeight="1" x14ac:dyDescent="0.25">
      <c r="A150" s="24">
        <v>43576</v>
      </c>
      <c r="B150" s="23" t="s">
        <v>160</v>
      </c>
      <c r="C150" s="23" t="s">
        <v>26</v>
      </c>
      <c r="D150" s="23" t="s">
        <v>167</v>
      </c>
      <c r="E150" s="23">
        <v>1</v>
      </c>
      <c r="F150" s="23">
        <v>1</v>
      </c>
      <c r="I150"/>
      <c r="J150"/>
      <c r="K150"/>
      <c r="L150"/>
      <c r="M150"/>
      <c r="N150"/>
      <c r="O150"/>
      <c r="P150"/>
      <c r="Q150"/>
      <c r="R150"/>
      <c r="S150"/>
      <c r="T150"/>
      <c r="U150"/>
      <c r="V150"/>
      <c r="W150"/>
      <c r="X150"/>
      <c r="Y150"/>
      <c r="Z150"/>
      <c r="AA150"/>
      <c r="AB150"/>
      <c r="AC150"/>
      <c r="AD150"/>
      <c r="AE150"/>
      <c r="AF150"/>
    </row>
    <row r="151" spans="1:32" ht="16.149999999999999" customHeight="1" x14ac:dyDescent="0.25">
      <c r="A151" s="24">
        <v>43576</v>
      </c>
      <c r="B151" s="23" t="s">
        <v>160</v>
      </c>
      <c r="C151" s="23" t="s">
        <v>17</v>
      </c>
      <c r="D151" s="23" t="s">
        <v>167</v>
      </c>
      <c r="I151"/>
      <c r="J151"/>
      <c r="K151"/>
      <c r="L151"/>
      <c r="M151"/>
      <c r="N151"/>
      <c r="O151"/>
      <c r="P151"/>
      <c r="Q151"/>
      <c r="R151"/>
      <c r="S151"/>
      <c r="T151"/>
      <c r="U151"/>
      <c r="V151"/>
      <c r="W151"/>
      <c r="X151"/>
      <c r="Y151"/>
      <c r="Z151"/>
      <c r="AA151"/>
      <c r="AB151"/>
      <c r="AC151"/>
      <c r="AD151"/>
      <c r="AE151"/>
      <c r="AF151"/>
    </row>
    <row r="152" spans="1:32" ht="16.149999999999999" customHeight="1" x14ac:dyDescent="0.25">
      <c r="A152" s="24">
        <v>43576</v>
      </c>
      <c r="B152" s="23" t="s">
        <v>160</v>
      </c>
      <c r="C152" s="23" t="s">
        <v>18</v>
      </c>
      <c r="D152" s="23" t="s">
        <v>167</v>
      </c>
      <c r="I152"/>
      <c r="J152"/>
      <c r="K152"/>
      <c r="L152"/>
      <c r="M152"/>
      <c r="N152"/>
      <c r="O152"/>
      <c r="P152"/>
      <c r="Q152"/>
      <c r="R152"/>
      <c r="S152"/>
      <c r="T152"/>
      <c r="U152"/>
      <c r="V152"/>
      <c r="W152"/>
      <c r="X152"/>
      <c r="Y152"/>
      <c r="Z152"/>
      <c r="AA152"/>
      <c r="AB152"/>
      <c r="AC152"/>
      <c r="AD152"/>
      <c r="AE152"/>
      <c r="AF152"/>
    </row>
    <row r="153" spans="1:32" ht="16.149999999999999" customHeight="1" x14ac:dyDescent="0.25">
      <c r="A153" s="24">
        <v>43576</v>
      </c>
      <c r="B153" s="23" t="s">
        <v>160</v>
      </c>
      <c r="C153" s="23" t="s">
        <v>27</v>
      </c>
      <c r="D153" s="23" t="s">
        <v>167</v>
      </c>
      <c r="I153"/>
      <c r="J153"/>
      <c r="K153"/>
      <c r="L153"/>
      <c r="M153"/>
      <c r="N153"/>
      <c r="O153"/>
      <c r="P153"/>
      <c r="Q153"/>
      <c r="R153"/>
      <c r="S153"/>
      <c r="T153"/>
      <c r="U153"/>
      <c r="V153"/>
      <c r="W153"/>
      <c r="X153"/>
      <c r="Y153"/>
      <c r="Z153"/>
      <c r="AA153"/>
      <c r="AB153"/>
      <c r="AC153"/>
      <c r="AD153"/>
      <c r="AE153"/>
      <c r="AF153"/>
    </row>
    <row r="154" spans="1:32" ht="16.149999999999999" customHeight="1" x14ac:dyDescent="0.25">
      <c r="A154" s="24">
        <v>43604</v>
      </c>
      <c r="B154" s="24" t="s">
        <v>231</v>
      </c>
      <c r="C154" s="23" t="s">
        <v>17</v>
      </c>
      <c r="D154" s="23">
        <v>1</v>
      </c>
      <c r="E154" s="23">
        <v>10</v>
      </c>
      <c r="G154" s="23">
        <v>1</v>
      </c>
      <c r="I154"/>
      <c r="J154"/>
      <c r="K154"/>
      <c r="L154"/>
      <c r="M154"/>
      <c r="N154"/>
      <c r="O154"/>
      <c r="P154"/>
      <c r="Q154"/>
      <c r="R154"/>
      <c r="S154"/>
      <c r="T154"/>
      <c r="U154"/>
      <c r="V154"/>
      <c r="W154"/>
      <c r="X154"/>
      <c r="Y154"/>
      <c r="Z154"/>
      <c r="AA154"/>
      <c r="AB154"/>
      <c r="AC154"/>
      <c r="AD154"/>
      <c r="AE154"/>
      <c r="AF154"/>
    </row>
    <row r="155" spans="1:32" ht="16.149999999999999" customHeight="1" x14ac:dyDescent="0.25">
      <c r="A155" s="24">
        <v>43604</v>
      </c>
      <c r="B155" s="23" t="s">
        <v>153</v>
      </c>
      <c r="C155" s="23" t="s">
        <v>7</v>
      </c>
      <c r="D155" s="23">
        <v>2</v>
      </c>
      <c r="E155" s="23">
        <v>8</v>
      </c>
      <c r="I155"/>
      <c r="J155"/>
      <c r="K155"/>
      <c r="L155"/>
      <c r="M155"/>
      <c r="N155"/>
      <c r="O155"/>
      <c r="P155"/>
      <c r="Q155"/>
      <c r="R155"/>
      <c r="S155"/>
      <c r="T155"/>
      <c r="U155"/>
      <c r="V155"/>
      <c r="W155"/>
      <c r="X155"/>
      <c r="Y155"/>
      <c r="Z155"/>
      <c r="AA155"/>
      <c r="AB155"/>
      <c r="AC155"/>
      <c r="AD155"/>
      <c r="AE155"/>
      <c r="AF155"/>
    </row>
    <row r="156" spans="1:32" ht="16.149999999999999" customHeight="1" x14ac:dyDescent="0.25">
      <c r="A156" s="24">
        <v>43604</v>
      </c>
      <c r="B156" s="23" t="s">
        <v>153</v>
      </c>
      <c r="C156" s="23" t="s">
        <v>12</v>
      </c>
      <c r="D156" s="23">
        <v>3</v>
      </c>
      <c r="E156" s="23">
        <v>6</v>
      </c>
      <c r="I156"/>
      <c r="J156"/>
      <c r="K156"/>
      <c r="L156"/>
      <c r="M156"/>
      <c r="N156"/>
      <c r="O156"/>
      <c r="P156"/>
      <c r="Q156"/>
      <c r="R156"/>
      <c r="S156"/>
      <c r="T156"/>
      <c r="U156"/>
      <c r="V156"/>
      <c r="W156"/>
      <c r="X156"/>
      <c r="Y156"/>
      <c r="Z156"/>
      <c r="AA156"/>
      <c r="AB156"/>
      <c r="AC156"/>
      <c r="AD156"/>
      <c r="AE156"/>
      <c r="AF156"/>
    </row>
    <row r="157" spans="1:32" ht="16.149999999999999" customHeight="1" x14ac:dyDescent="0.25">
      <c r="A157" s="24">
        <v>43604</v>
      </c>
      <c r="B157" s="23" t="s">
        <v>153</v>
      </c>
      <c r="C157" s="23" t="s">
        <v>26</v>
      </c>
      <c r="D157" s="23">
        <v>4</v>
      </c>
      <c r="E157" s="23">
        <v>5</v>
      </c>
      <c r="I157"/>
      <c r="J157"/>
      <c r="K157"/>
      <c r="L157"/>
      <c r="M157"/>
      <c r="N157"/>
      <c r="O157"/>
      <c r="P157"/>
      <c r="Q157"/>
      <c r="R157"/>
      <c r="S157"/>
      <c r="T157"/>
      <c r="U157"/>
      <c r="V157"/>
      <c r="W157"/>
      <c r="X157"/>
      <c r="Y157"/>
      <c r="Z157"/>
      <c r="AA157"/>
      <c r="AB157"/>
      <c r="AC157"/>
      <c r="AD157"/>
      <c r="AE157"/>
      <c r="AF157"/>
    </row>
    <row r="158" spans="1:32" ht="16.149999999999999" customHeight="1" x14ac:dyDescent="0.25">
      <c r="A158" s="24">
        <v>43604</v>
      </c>
      <c r="B158" s="23" t="s">
        <v>153</v>
      </c>
      <c r="C158" s="23" t="s">
        <v>10</v>
      </c>
      <c r="D158" s="23">
        <v>5</v>
      </c>
      <c r="E158" s="23">
        <v>4</v>
      </c>
      <c r="I158"/>
      <c r="J158"/>
      <c r="K158"/>
      <c r="L158"/>
      <c r="M158"/>
      <c r="N158"/>
      <c r="O158"/>
      <c r="P158"/>
      <c r="Q158"/>
      <c r="R158"/>
      <c r="S158"/>
      <c r="T158"/>
      <c r="U158"/>
      <c r="V158"/>
      <c r="W158"/>
      <c r="X158"/>
      <c r="Y158"/>
      <c r="Z158"/>
      <c r="AA158"/>
      <c r="AB158"/>
      <c r="AC158"/>
      <c r="AD158"/>
      <c r="AE158"/>
      <c r="AF158"/>
    </row>
    <row r="159" spans="1:32" ht="16.149999999999999" customHeight="1" x14ac:dyDescent="0.25">
      <c r="A159" s="24">
        <v>43604</v>
      </c>
      <c r="B159" s="23" t="s">
        <v>153</v>
      </c>
      <c r="C159" s="23" t="s">
        <v>25</v>
      </c>
      <c r="D159" s="23">
        <v>6</v>
      </c>
      <c r="E159" s="23">
        <v>3</v>
      </c>
      <c r="I159"/>
      <c r="J159"/>
      <c r="K159"/>
      <c r="L159"/>
      <c r="M159"/>
      <c r="N159"/>
      <c r="O159"/>
      <c r="P159"/>
      <c r="Q159"/>
      <c r="R159"/>
      <c r="S159"/>
      <c r="T159"/>
      <c r="U159"/>
      <c r="V159"/>
      <c r="W159"/>
      <c r="X159"/>
      <c r="Y159"/>
      <c r="Z159"/>
      <c r="AA159"/>
      <c r="AB159"/>
      <c r="AC159"/>
      <c r="AD159"/>
      <c r="AE159"/>
      <c r="AF159"/>
    </row>
    <row r="160" spans="1:32" ht="16.149999999999999" customHeight="1" x14ac:dyDescent="0.25">
      <c r="A160" s="24">
        <v>43604</v>
      </c>
      <c r="B160" s="23" t="s">
        <v>153</v>
      </c>
      <c r="C160" s="23" t="s">
        <v>8</v>
      </c>
      <c r="D160" s="23">
        <v>7</v>
      </c>
      <c r="E160" s="23">
        <v>2</v>
      </c>
      <c r="I160"/>
      <c r="J160"/>
      <c r="K160"/>
      <c r="L160"/>
      <c r="M160"/>
      <c r="N160"/>
      <c r="O160"/>
      <c r="P160"/>
      <c r="Q160"/>
      <c r="R160"/>
      <c r="S160"/>
      <c r="T160"/>
      <c r="U160"/>
      <c r="V160"/>
      <c r="W160"/>
      <c r="X160"/>
      <c r="Y160"/>
      <c r="Z160"/>
      <c r="AA160"/>
      <c r="AB160"/>
      <c r="AC160"/>
      <c r="AD160"/>
      <c r="AE160"/>
      <c r="AF160"/>
    </row>
    <row r="161" spans="1:32" ht="16.149999999999999" customHeight="1" x14ac:dyDescent="0.25">
      <c r="A161" s="24">
        <v>43604</v>
      </c>
      <c r="B161" s="23" t="s">
        <v>153</v>
      </c>
      <c r="C161" s="23" t="s">
        <v>20</v>
      </c>
      <c r="D161" s="23">
        <v>8</v>
      </c>
      <c r="E161" s="23">
        <v>1</v>
      </c>
      <c r="I161"/>
      <c r="J161"/>
      <c r="K161"/>
      <c r="L161"/>
      <c r="M161"/>
      <c r="N161"/>
      <c r="O161"/>
      <c r="P161"/>
      <c r="Q161"/>
      <c r="R161"/>
      <c r="S161"/>
      <c r="T161"/>
      <c r="U161"/>
      <c r="V161"/>
      <c r="W161"/>
      <c r="X161"/>
      <c r="Y161"/>
      <c r="Z161"/>
      <c r="AA161"/>
      <c r="AB161"/>
      <c r="AC161"/>
      <c r="AD161"/>
      <c r="AE161"/>
      <c r="AF161"/>
    </row>
    <row r="162" spans="1:32" ht="16.149999999999999" customHeight="1" x14ac:dyDescent="0.25">
      <c r="A162" s="24">
        <v>43604</v>
      </c>
      <c r="B162" s="23" t="s">
        <v>153</v>
      </c>
      <c r="C162" s="23" t="s">
        <v>21</v>
      </c>
      <c r="D162" s="23">
        <v>9</v>
      </c>
      <c r="I162"/>
      <c r="J162"/>
      <c r="K162"/>
      <c r="L162"/>
      <c r="M162"/>
      <c r="N162"/>
      <c r="O162"/>
      <c r="P162"/>
      <c r="Q162"/>
      <c r="R162"/>
      <c r="S162"/>
      <c r="T162"/>
      <c r="U162"/>
      <c r="V162"/>
      <c r="W162"/>
      <c r="X162"/>
      <c r="Y162"/>
      <c r="Z162"/>
      <c r="AA162"/>
      <c r="AB162"/>
      <c r="AC162"/>
      <c r="AD162"/>
      <c r="AE162"/>
      <c r="AF162"/>
    </row>
    <row r="163" spans="1:32" ht="16.149999999999999" customHeight="1" x14ac:dyDescent="0.25">
      <c r="A163" s="24">
        <v>43604</v>
      </c>
      <c r="B163" s="23" t="s">
        <v>153</v>
      </c>
      <c r="C163" s="23" t="s">
        <v>16</v>
      </c>
      <c r="D163" s="23">
        <v>10</v>
      </c>
      <c r="I163"/>
      <c r="J163"/>
      <c r="K163"/>
      <c r="L163"/>
      <c r="M163"/>
      <c r="N163"/>
      <c r="O163"/>
      <c r="P163"/>
      <c r="Q163"/>
      <c r="R163"/>
      <c r="S163"/>
      <c r="T163"/>
      <c r="U163"/>
      <c r="V163"/>
      <c r="W163"/>
      <c r="X163"/>
      <c r="Y163"/>
      <c r="Z163"/>
      <c r="AA163"/>
      <c r="AB163"/>
      <c r="AC163"/>
      <c r="AD163"/>
      <c r="AE163"/>
      <c r="AF163"/>
    </row>
    <row r="164" spans="1:32" ht="16.149999999999999" customHeight="1" x14ac:dyDescent="0.25">
      <c r="A164" s="24">
        <v>43604</v>
      </c>
      <c r="B164" s="23" t="s">
        <v>153</v>
      </c>
      <c r="C164" s="23" t="s">
        <v>23</v>
      </c>
      <c r="D164" s="23">
        <v>11</v>
      </c>
      <c r="I164"/>
      <c r="J164"/>
      <c r="K164"/>
      <c r="L164"/>
      <c r="M164"/>
      <c r="N164"/>
      <c r="O164"/>
      <c r="P164"/>
      <c r="Q164"/>
      <c r="R164"/>
      <c r="S164"/>
      <c r="T164"/>
      <c r="U164"/>
      <c r="V164"/>
      <c r="W164"/>
      <c r="X164"/>
      <c r="Y164"/>
      <c r="Z164"/>
      <c r="AA164"/>
      <c r="AB164"/>
      <c r="AC164"/>
      <c r="AD164"/>
      <c r="AE164"/>
      <c r="AF164"/>
    </row>
    <row r="165" spans="1:32" ht="16.149999999999999" customHeight="1" x14ac:dyDescent="0.25">
      <c r="A165" s="24">
        <v>43604</v>
      </c>
      <c r="B165" s="23" t="s">
        <v>153</v>
      </c>
      <c r="C165" s="23" t="s">
        <v>22</v>
      </c>
      <c r="D165" s="23">
        <v>12</v>
      </c>
      <c r="I165"/>
      <c r="J165"/>
      <c r="K165"/>
      <c r="L165"/>
      <c r="M165"/>
      <c r="N165"/>
      <c r="O165"/>
      <c r="P165"/>
      <c r="Q165"/>
      <c r="R165"/>
      <c r="S165"/>
      <c r="T165"/>
      <c r="U165"/>
      <c r="V165"/>
      <c r="W165"/>
      <c r="X165"/>
      <c r="Y165"/>
      <c r="Z165"/>
      <c r="AA165"/>
      <c r="AB165"/>
      <c r="AC165"/>
      <c r="AD165"/>
      <c r="AE165"/>
      <c r="AF165"/>
    </row>
    <row r="166" spans="1:32" ht="16.149999999999999" customHeight="1" x14ac:dyDescent="0.25">
      <c r="A166" s="24">
        <v>43604</v>
      </c>
      <c r="B166" s="23" t="s">
        <v>153</v>
      </c>
      <c r="C166" s="23" t="s">
        <v>19</v>
      </c>
      <c r="D166" s="23">
        <v>13</v>
      </c>
      <c r="I166"/>
      <c r="J166"/>
      <c r="K166"/>
      <c r="L166"/>
      <c r="M166"/>
      <c r="N166"/>
      <c r="O166"/>
      <c r="P166"/>
      <c r="Q166"/>
      <c r="R166"/>
      <c r="S166"/>
      <c r="T166"/>
      <c r="U166"/>
      <c r="V166"/>
      <c r="W166"/>
      <c r="X166"/>
      <c r="Y166"/>
      <c r="Z166"/>
      <c r="AA166"/>
      <c r="AB166"/>
      <c r="AC166"/>
      <c r="AD166"/>
      <c r="AE166"/>
      <c r="AF166"/>
    </row>
    <row r="167" spans="1:32" ht="16.149999999999999" customHeight="1" x14ac:dyDescent="0.25">
      <c r="A167" s="24">
        <v>43604</v>
      </c>
      <c r="B167" s="23" t="s">
        <v>153</v>
      </c>
      <c r="C167" s="23" t="s">
        <v>18</v>
      </c>
      <c r="D167" s="23">
        <v>14</v>
      </c>
      <c r="I167"/>
      <c r="J167"/>
      <c r="K167"/>
      <c r="L167"/>
      <c r="M167"/>
      <c r="N167"/>
      <c r="O167"/>
      <c r="P167"/>
      <c r="Q167"/>
      <c r="R167"/>
    </row>
    <row r="168" spans="1:32" ht="16.149999999999999" customHeight="1" x14ac:dyDescent="0.25">
      <c r="A168" s="24">
        <v>43604</v>
      </c>
      <c r="B168" s="23" t="s">
        <v>153</v>
      </c>
      <c r="C168" s="23" t="s">
        <v>15</v>
      </c>
      <c r="D168" s="23">
        <v>15</v>
      </c>
      <c r="I168"/>
      <c r="J168"/>
      <c r="K168"/>
      <c r="L168"/>
      <c r="M168"/>
      <c r="N168"/>
      <c r="O168"/>
      <c r="P168"/>
      <c r="Q168"/>
      <c r="R168"/>
    </row>
    <row r="169" spans="1:32" ht="16.149999999999999" customHeight="1" x14ac:dyDescent="0.25">
      <c r="A169" s="24">
        <v>43604</v>
      </c>
      <c r="B169" s="23" t="s">
        <v>153</v>
      </c>
      <c r="C169" s="23" t="s">
        <v>9</v>
      </c>
      <c r="D169" s="23">
        <v>16</v>
      </c>
      <c r="E169" s="23">
        <v>1</v>
      </c>
      <c r="F169" s="23">
        <v>1</v>
      </c>
      <c r="I169"/>
      <c r="J169"/>
      <c r="K169"/>
      <c r="L169"/>
      <c r="M169"/>
      <c r="N169"/>
      <c r="O169"/>
      <c r="P169"/>
      <c r="Q169"/>
      <c r="R169"/>
    </row>
    <row r="170" spans="1:32" ht="16.149999999999999" customHeight="1" x14ac:dyDescent="0.25">
      <c r="A170" s="24">
        <v>43604</v>
      </c>
      <c r="B170" s="23" t="s">
        <v>153</v>
      </c>
      <c r="C170" s="23" t="s">
        <v>24</v>
      </c>
      <c r="D170" s="23">
        <v>17</v>
      </c>
      <c r="I170"/>
      <c r="J170"/>
      <c r="K170"/>
      <c r="L170"/>
      <c r="M170"/>
      <c r="N170"/>
      <c r="O170"/>
      <c r="P170"/>
      <c r="Q170"/>
      <c r="R170"/>
    </row>
    <row r="171" spans="1:32" ht="16.149999999999999" customHeight="1" x14ac:dyDescent="0.25">
      <c r="A171" s="24">
        <v>43604</v>
      </c>
      <c r="B171" s="23" t="s">
        <v>153</v>
      </c>
      <c r="C171" s="23" t="s">
        <v>14</v>
      </c>
      <c r="D171" s="23">
        <v>18</v>
      </c>
      <c r="I171"/>
      <c r="J171"/>
      <c r="K171"/>
      <c r="L171"/>
      <c r="M171"/>
      <c r="N171"/>
      <c r="O171"/>
      <c r="P171"/>
      <c r="Q171"/>
      <c r="R171"/>
    </row>
    <row r="172" spans="1:32" ht="16.149999999999999" customHeight="1" x14ac:dyDescent="0.25">
      <c r="A172" s="24">
        <v>43604</v>
      </c>
      <c r="B172" s="23" t="s">
        <v>153</v>
      </c>
      <c r="C172" s="23" t="s">
        <v>13</v>
      </c>
      <c r="D172" s="23" t="s">
        <v>167</v>
      </c>
      <c r="I172"/>
      <c r="J172"/>
      <c r="K172"/>
      <c r="L172"/>
      <c r="M172"/>
      <c r="N172"/>
      <c r="O172"/>
      <c r="P172"/>
      <c r="Q172"/>
      <c r="R172"/>
    </row>
    <row r="173" spans="1:32" ht="16.149999999999999" customHeight="1" x14ac:dyDescent="0.25">
      <c r="A173" s="24">
        <v>43604</v>
      </c>
      <c r="B173" s="23" t="s">
        <v>153</v>
      </c>
      <c r="C173" s="23" t="s">
        <v>11</v>
      </c>
      <c r="D173" s="23" t="s">
        <v>167</v>
      </c>
      <c r="I173"/>
      <c r="J173"/>
      <c r="K173"/>
      <c r="L173"/>
      <c r="M173"/>
      <c r="N173"/>
      <c r="O173"/>
      <c r="P173"/>
      <c r="Q173"/>
      <c r="R173"/>
    </row>
    <row r="174" spans="1:32" ht="16.149999999999999" customHeight="1" x14ac:dyDescent="0.25">
      <c r="I174"/>
      <c r="J174"/>
      <c r="K174"/>
      <c r="L174"/>
      <c r="M174"/>
      <c r="N174"/>
      <c r="O174"/>
      <c r="P174"/>
      <c r="Q174"/>
      <c r="R174"/>
    </row>
    <row r="175" spans="1:32" ht="16.149999999999999" customHeight="1" x14ac:dyDescent="0.25">
      <c r="I175"/>
      <c r="J175"/>
      <c r="K175"/>
      <c r="L175"/>
      <c r="M175"/>
      <c r="N175"/>
      <c r="O175"/>
      <c r="P175"/>
      <c r="Q175"/>
      <c r="R175"/>
    </row>
    <row r="176" spans="1:32" ht="16.149999999999999" customHeight="1" x14ac:dyDescent="0.25">
      <c r="I176"/>
      <c r="J176"/>
      <c r="K176"/>
      <c r="L176"/>
      <c r="M176"/>
      <c r="N176"/>
      <c r="O176"/>
      <c r="P176"/>
      <c r="Q176"/>
      <c r="R176"/>
    </row>
    <row r="177" spans="9:18" ht="16.149999999999999" customHeight="1" x14ac:dyDescent="0.25">
      <c r="I177"/>
      <c r="J177"/>
      <c r="K177"/>
      <c r="L177"/>
      <c r="M177"/>
      <c r="N177"/>
      <c r="O177"/>
      <c r="P177"/>
      <c r="Q177"/>
      <c r="R177"/>
    </row>
    <row r="178" spans="9:18" ht="16.149999999999999" customHeight="1" x14ac:dyDescent="0.25">
      <c r="I178"/>
      <c r="J178"/>
      <c r="K178"/>
      <c r="L178"/>
      <c r="M178"/>
      <c r="N178"/>
      <c r="O178"/>
      <c r="P178"/>
      <c r="Q178"/>
      <c r="R178"/>
    </row>
    <row r="179" spans="9:18" ht="16.149999999999999" customHeight="1" x14ac:dyDescent="0.25">
      <c r="I179"/>
      <c r="J179"/>
      <c r="K179"/>
      <c r="L179"/>
      <c r="M179"/>
      <c r="N179"/>
      <c r="O179"/>
      <c r="P179"/>
      <c r="Q179"/>
      <c r="R179"/>
    </row>
    <row r="180" spans="9:18" ht="16.149999999999999" customHeight="1" x14ac:dyDescent="0.25">
      <c r="I180"/>
      <c r="J180"/>
      <c r="K180"/>
      <c r="L180"/>
      <c r="M180"/>
      <c r="N180"/>
      <c r="O180"/>
      <c r="P180"/>
      <c r="Q180"/>
      <c r="R180"/>
    </row>
    <row r="181" spans="9:18" ht="16.149999999999999" customHeight="1" x14ac:dyDescent="0.25">
      <c r="I181"/>
      <c r="J181"/>
      <c r="K181"/>
      <c r="L181"/>
      <c r="M181"/>
      <c r="N181"/>
      <c r="O181"/>
      <c r="P181"/>
      <c r="Q181"/>
      <c r="R181"/>
    </row>
    <row r="182" spans="9:18" ht="16.149999999999999" customHeight="1" x14ac:dyDescent="0.25">
      <c r="I182"/>
      <c r="J182"/>
      <c r="K182"/>
      <c r="L182"/>
      <c r="M182"/>
      <c r="N182"/>
      <c r="O182"/>
      <c r="P182"/>
      <c r="Q182"/>
      <c r="R182"/>
    </row>
    <row r="183" spans="9:18" ht="16.149999999999999" customHeight="1" x14ac:dyDescent="0.25">
      <c r="I183"/>
      <c r="J183"/>
      <c r="K183"/>
      <c r="L183"/>
      <c r="M183"/>
      <c r="N183"/>
      <c r="O183"/>
      <c r="P183"/>
      <c r="Q183"/>
      <c r="R183"/>
    </row>
    <row r="184" spans="9:18" ht="16.149999999999999" customHeight="1" x14ac:dyDescent="0.25">
      <c r="I184"/>
    </row>
    <row r="185" spans="9:18" ht="16.149999999999999" customHeight="1" x14ac:dyDescent="0.25">
      <c r="I185"/>
    </row>
    <row r="186" spans="9:18" ht="16.149999999999999" customHeight="1" x14ac:dyDescent="0.25">
      <c r="I186"/>
    </row>
    <row r="187" spans="9:18" ht="16.149999999999999" customHeight="1" x14ac:dyDescent="0.25">
      <c r="I187"/>
    </row>
    <row r="188" spans="9:18" ht="16.149999999999999" customHeight="1" x14ac:dyDescent="0.25">
      <c r="I188"/>
    </row>
    <row r="189" spans="9:18" ht="16.149999999999999" customHeight="1" x14ac:dyDescent="0.25">
      <c r="I189"/>
    </row>
    <row r="190" spans="9:18" ht="16.149999999999999" customHeight="1" x14ac:dyDescent="0.25">
      <c r="I190"/>
    </row>
    <row r="191" spans="9:18" ht="16.149999999999999" customHeight="1" x14ac:dyDescent="0.25">
      <c r="I191"/>
    </row>
    <row r="192" spans="9:18" ht="16.149999999999999" customHeight="1" x14ac:dyDescent="0.25">
      <c r="I192"/>
    </row>
    <row r="193" spans="9:9" ht="16.149999999999999" customHeight="1" x14ac:dyDescent="0.25">
      <c r="I193"/>
    </row>
    <row r="194" spans="9:9" ht="16.149999999999999" customHeight="1" x14ac:dyDescent="0.25">
      <c r="I194"/>
    </row>
    <row r="195" spans="9:9" ht="16.149999999999999" customHeight="1" x14ac:dyDescent="0.25">
      <c r="I195"/>
    </row>
    <row r="196" spans="9:9" ht="16.149999999999999" customHeight="1" x14ac:dyDescent="0.25">
      <c r="I196"/>
    </row>
    <row r="197" spans="9:9" ht="16.149999999999999" customHeight="1" x14ac:dyDescent="0.25">
      <c r="I197"/>
    </row>
    <row r="198" spans="9:9" ht="16.149999999999999" customHeight="1" x14ac:dyDescent="0.25">
      <c r="I198"/>
    </row>
    <row r="199" spans="9:9" ht="16.149999999999999" customHeight="1" x14ac:dyDescent="0.25">
      <c r="I199"/>
    </row>
    <row r="200" spans="9:9" ht="16.149999999999999" customHeight="1" x14ac:dyDescent="0.25">
      <c r="I200"/>
    </row>
    <row r="201" spans="9:9" ht="16.149999999999999" customHeight="1" x14ac:dyDescent="0.25">
      <c r="I201"/>
    </row>
    <row r="202" spans="9:9" ht="16.149999999999999" customHeight="1" x14ac:dyDescent="0.25">
      <c r="I202"/>
    </row>
    <row r="203" spans="9:9" ht="16.149999999999999" customHeight="1" x14ac:dyDescent="0.25">
      <c r="I203"/>
    </row>
    <row r="204" spans="9:9" ht="16.149999999999999" customHeight="1" x14ac:dyDescent="0.25">
      <c r="I204"/>
    </row>
    <row r="205" spans="9:9" ht="16.149999999999999" customHeight="1" x14ac:dyDescent="0.25">
      <c r="I205"/>
    </row>
    <row r="206" spans="9:9" ht="16.149999999999999" customHeight="1" x14ac:dyDescent="0.25">
      <c r="I206"/>
    </row>
    <row r="207" spans="9:9" ht="16.149999999999999" customHeight="1" x14ac:dyDescent="0.25">
      <c r="I207"/>
    </row>
    <row r="208" spans="9:9" ht="16.149999999999999" customHeight="1" x14ac:dyDescent="0.25">
      <c r="I208"/>
    </row>
    <row r="209" spans="9:9" ht="16.149999999999999" customHeight="1" x14ac:dyDescent="0.25">
      <c r="I209"/>
    </row>
    <row r="210" spans="9:9" ht="16.149999999999999" customHeight="1" x14ac:dyDescent="0.25">
      <c r="I210"/>
    </row>
    <row r="211" spans="9:9" ht="16.149999999999999" customHeight="1" x14ac:dyDescent="0.25">
      <c r="I211"/>
    </row>
    <row r="212" spans="9:9" ht="16.149999999999999" customHeight="1" x14ac:dyDescent="0.25">
      <c r="I212"/>
    </row>
    <row r="213" spans="9:9" ht="16.149999999999999" customHeight="1" x14ac:dyDescent="0.25">
      <c r="I213"/>
    </row>
    <row r="214" spans="9:9" ht="16.149999999999999" customHeight="1" x14ac:dyDescent="0.25">
      <c r="I214"/>
    </row>
    <row r="215" spans="9:9" ht="16.149999999999999" customHeight="1" x14ac:dyDescent="0.25">
      <c r="I215"/>
    </row>
    <row r="216" spans="9:9" ht="16.149999999999999" customHeight="1" x14ac:dyDescent="0.25">
      <c r="I216"/>
    </row>
    <row r="217" spans="9:9" ht="16.149999999999999" customHeight="1" x14ac:dyDescent="0.25">
      <c r="I217"/>
    </row>
    <row r="218" spans="9:9" ht="16.149999999999999" customHeight="1" x14ac:dyDescent="0.25">
      <c r="I218"/>
    </row>
    <row r="219" spans="9:9" ht="16.149999999999999" customHeight="1" x14ac:dyDescent="0.25">
      <c r="I219"/>
    </row>
    <row r="220" spans="9:9" ht="16.149999999999999" customHeight="1" x14ac:dyDescent="0.25">
      <c r="I220"/>
    </row>
    <row r="221" spans="9:9" ht="16.149999999999999" customHeight="1" x14ac:dyDescent="0.25">
      <c r="I221"/>
    </row>
    <row r="222" spans="9:9" ht="16.149999999999999" customHeight="1" x14ac:dyDescent="0.25">
      <c r="I222"/>
    </row>
    <row r="223" spans="9:9" ht="16.149999999999999" customHeight="1" x14ac:dyDescent="0.25">
      <c r="I223"/>
    </row>
    <row r="224" spans="9:9" ht="16.149999999999999" customHeight="1" x14ac:dyDescent="0.25">
      <c r="I224"/>
    </row>
    <row r="225" spans="9:9" ht="16.149999999999999" customHeight="1" x14ac:dyDescent="0.25">
      <c r="I225"/>
    </row>
    <row r="226" spans="9:9" ht="16.149999999999999" customHeight="1" x14ac:dyDescent="0.25">
      <c r="I226"/>
    </row>
    <row r="227" spans="9:9" ht="16.149999999999999" customHeight="1" x14ac:dyDescent="0.25">
      <c r="I227"/>
    </row>
    <row r="228" spans="9:9" ht="16.149999999999999" customHeight="1" x14ac:dyDescent="0.25">
      <c r="I228"/>
    </row>
    <row r="229" spans="9:9" ht="16.149999999999999" customHeight="1" x14ac:dyDescent="0.25">
      <c r="I229"/>
    </row>
    <row r="230" spans="9:9" ht="16.149999999999999" customHeight="1" x14ac:dyDescent="0.25">
      <c r="I230"/>
    </row>
    <row r="231" spans="9:9" ht="16.149999999999999" customHeight="1" x14ac:dyDescent="0.25">
      <c r="I231"/>
    </row>
    <row r="232" spans="9:9" ht="16.149999999999999" customHeight="1" x14ac:dyDescent="0.25">
      <c r="I232"/>
    </row>
    <row r="233" spans="9:9" ht="16.149999999999999" customHeight="1" x14ac:dyDescent="0.25">
      <c r="I233"/>
    </row>
    <row r="234" spans="9:9" ht="16.149999999999999" customHeight="1" x14ac:dyDescent="0.25">
      <c r="I234"/>
    </row>
    <row r="235" spans="9:9" ht="16.149999999999999" customHeight="1" x14ac:dyDescent="0.25">
      <c r="I235"/>
    </row>
    <row r="236" spans="9:9" ht="16.149999999999999" customHeight="1" x14ac:dyDescent="0.25">
      <c r="I236"/>
    </row>
    <row r="237" spans="9:9" ht="16.149999999999999" customHeight="1" x14ac:dyDescent="0.25">
      <c r="I237"/>
    </row>
    <row r="238" spans="9:9" ht="16.149999999999999" customHeight="1" x14ac:dyDescent="0.25">
      <c r="I238"/>
    </row>
    <row r="239" spans="9:9" ht="16.149999999999999" customHeight="1" x14ac:dyDescent="0.25">
      <c r="I239"/>
    </row>
    <row r="240" spans="9:9" ht="16.149999999999999" customHeight="1" x14ac:dyDescent="0.25">
      <c r="I240"/>
    </row>
    <row r="241" spans="9:9" ht="16.149999999999999" customHeight="1" x14ac:dyDescent="0.25">
      <c r="I241"/>
    </row>
    <row r="242" spans="9:9" ht="16.149999999999999" customHeight="1" x14ac:dyDescent="0.25">
      <c r="I242"/>
    </row>
    <row r="243" spans="9:9" ht="16.149999999999999" customHeight="1" x14ac:dyDescent="0.25">
      <c r="I243"/>
    </row>
    <row r="244" spans="9:9" ht="16.149999999999999" customHeight="1" x14ac:dyDescent="0.25">
      <c r="I244"/>
    </row>
    <row r="245" spans="9:9" ht="16.149999999999999" customHeight="1" x14ac:dyDescent="0.25">
      <c r="I245"/>
    </row>
    <row r="246" spans="9:9" ht="16.149999999999999" customHeight="1" x14ac:dyDescent="0.25">
      <c r="I246"/>
    </row>
    <row r="247" spans="9:9" ht="16.149999999999999" customHeight="1" x14ac:dyDescent="0.25">
      <c r="I247"/>
    </row>
    <row r="248" spans="9:9" ht="16.149999999999999" customHeight="1" x14ac:dyDescent="0.25">
      <c r="I248"/>
    </row>
    <row r="249" spans="9:9" ht="16.149999999999999" customHeight="1" x14ac:dyDescent="0.25">
      <c r="I249"/>
    </row>
    <row r="250" spans="9:9" ht="16.149999999999999" customHeight="1" x14ac:dyDescent="0.25">
      <c r="I250"/>
    </row>
    <row r="251" spans="9:9" ht="16.149999999999999" customHeight="1" x14ac:dyDescent="0.25">
      <c r="I251"/>
    </row>
    <row r="252" spans="9:9" ht="16.149999999999999" customHeight="1" x14ac:dyDescent="0.25">
      <c r="I252"/>
    </row>
    <row r="253" spans="9:9" ht="16.149999999999999" customHeight="1" x14ac:dyDescent="0.25">
      <c r="I253"/>
    </row>
    <row r="254" spans="9:9" ht="16.149999999999999" customHeight="1" x14ac:dyDescent="0.25">
      <c r="I254"/>
    </row>
    <row r="255" spans="9:9" ht="16.149999999999999" customHeight="1" x14ac:dyDescent="0.25">
      <c r="I255"/>
    </row>
    <row r="256" spans="9:9" ht="16.149999999999999" customHeight="1" x14ac:dyDescent="0.25">
      <c r="I256"/>
    </row>
    <row r="257" spans="9:9" ht="16.149999999999999" customHeight="1" x14ac:dyDescent="0.25">
      <c r="I257"/>
    </row>
    <row r="258" spans="9:9" ht="16.149999999999999" customHeight="1" x14ac:dyDescent="0.25">
      <c r="I258"/>
    </row>
    <row r="259" spans="9:9" ht="16.149999999999999" customHeight="1" x14ac:dyDescent="0.25">
      <c r="I259"/>
    </row>
    <row r="260" spans="9:9" ht="16.149999999999999" customHeight="1" x14ac:dyDescent="0.25">
      <c r="I260"/>
    </row>
    <row r="261" spans="9:9" ht="16.149999999999999" customHeight="1" x14ac:dyDescent="0.25">
      <c r="I261"/>
    </row>
    <row r="262" spans="9:9" ht="16.149999999999999" customHeight="1" x14ac:dyDescent="0.25">
      <c r="I262"/>
    </row>
    <row r="263" spans="9:9" ht="16.149999999999999" customHeight="1" x14ac:dyDescent="0.25">
      <c r="I263"/>
    </row>
    <row r="264" spans="9:9" ht="16.149999999999999" customHeight="1" x14ac:dyDescent="0.25">
      <c r="I264"/>
    </row>
    <row r="265" spans="9:9" ht="16.149999999999999" customHeight="1" x14ac:dyDescent="0.25">
      <c r="I265"/>
    </row>
    <row r="266" spans="9:9" ht="16.149999999999999" customHeight="1" x14ac:dyDescent="0.25">
      <c r="I266"/>
    </row>
    <row r="267" spans="9:9" ht="16.149999999999999" customHeight="1" x14ac:dyDescent="0.25">
      <c r="I267"/>
    </row>
    <row r="268" spans="9:9" ht="16.149999999999999" customHeight="1" x14ac:dyDescent="0.25">
      <c r="I268"/>
    </row>
    <row r="269" spans="9:9" ht="16.149999999999999" customHeight="1" x14ac:dyDescent="0.25">
      <c r="I269"/>
    </row>
    <row r="270" spans="9:9" ht="16.149999999999999" customHeight="1" x14ac:dyDescent="0.25">
      <c r="I270"/>
    </row>
    <row r="271" spans="9:9" ht="16.149999999999999" customHeight="1" x14ac:dyDescent="0.25">
      <c r="I271"/>
    </row>
    <row r="272" spans="9:9" ht="16.149999999999999" customHeight="1" x14ac:dyDescent="0.25">
      <c r="I272"/>
    </row>
    <row r="273" spans="9:9" ht="16.149999999999999" customHeight="1" x14ac:dyDescent="0.25">
      <c r="I273"/>
    </row>
    <row r="274" spans="9:9" ht="16.149999999999999" customHeight="1" x14ac:dyDescent="0.25">
      <c r="I274"/>
    </row>
    <row r="275" spans="9:9" ht="16.149999999999999" customHeight="1" x14ac:dyDescent="0.25">
      <c r="I275"/>
    </row>
    <row r="276" spans="9:9" ht="16.149999999999999" customHeight="1" x14ac:dyDescent="0.25">
      <c r="I276"/>
    </row>
    <row r="277" spans="9:9" ht="16.149999999999999" customHeight="1" x14ac:dyDescent="0.25">
      <c r="I277"/>
    </row>
    <row r="278" spans="9:9" ht="16.149999999999999" customHeight="1" x14ac:dyDescent="0.25">
      <c r="I278"/>
    </row>
    <row r="279" spans="9:9" ht="16.149999999999999" customHeight="1" x14ac:dyDescent="0.25">
      <c r="I279"/>
    </row>
    <row r="280" spans="9:9" ht="16.149999999999999" customHeight="1" x14ac:dyDescent="0.25">
      <c r="I280"/>
    </row>
    <row r="281" spans="9:9" ht="16.149999999999999" customHeight="1" x14ac:dyDescent="0.25">
      <c r="I281"/>
    </row>
    <row r="282" spans="9:9" ht="16.149999999999999" customHeight="1" x14ac:dyDescent="0.25">
      <c r="I282"/>
    </row>
    <row r="283" spans="9:9" ht="16.149999999999999" customHeight="1" x14ac:dyDescent="0.25">
      <c r="I283"/>
    </row>
    <row r="284" spans="9:9" ht="16.149999999999999" customHeight="1" x14ac:dyDescent="0.25">
      <c r="I284"/>
    </row>
    <row r="285" spans="9:9" ht="16.149999999999999" customHeight="1" x14ac:dyDescent="0.25">
      <c r="I285"/>
    </row>
    <row r="286" spans="9:9" ht="16.149999999999999" customHeight="1" x14ac:dyDescent="0.25">
      <c r="I286"/>
    </row>
    <row r="287" spans="9:9" ht="16.149999999999999" customHeight="1" x14ac:dyDescent="0.25">
      <c r="I287"/>
    </row>
    <row r="288" spans="9:9" ht="16.149999999999999" customHeight="1" x14ac:dyDescent="0.25">
      <c r="I288"/>
    </row>
    <row r="289" spans="9:9" ht="16.149999999999999" customHeight="1" x14ac:dyDescent="0.25">
      <c r="I289"/>
    </row>
    <row r="290" spans="9:9" ht="16.149999999999999" customHeight="1" x14ac:dyDescent="0.25">
      <c r="I290"/>
    </row>
    <row r="291" spans="9:9" ht="16.149999999999999" customHeight="1" x14ac:dyDescent="0.25">
      <c r="I291"/>
    </row>
    <row r="292" spans="9:9" ht="16.149999999999999" customHeight="1" x14ac:dyDescent="0.25">
      <c r="I292"/>
    </row>
    <row r="293" spans="9:9" ht="16.149999999999999" customHeight="1" x14ac:dyDescent="0.25">
      <c r="I293"/>
    </row>
    <row r="294" spans="9:9" ht="16.149999999999999" customHeight="1" x14ac:dyDescent="0.25">
      <c r="I294"/>
    </row>
    <row r="295" spans="9:9" ht="16.149999999999999" customHeight="1" x14ac:dyDescent="0.25">
      <c r="I295"/>
    </row>
    <row r="296" spans="9:9" ht="16.149999999999999" customHeight="1" x14ac:dyDescent="0.25">
      <c r="I296"/>
    </row>
    <row r="297" spans="9:9" ht="16.149999999999999" customHeight="1" x14ac:dyDescent="0.25">
      <c r="I297"/>
    </row>
    <row r="298" spans="9:9" ht="16.149999999999999" customHeight="1" x14ac:dyDescent="0.25">
      <c r="I298"/>
    </row>
    <row r="299" spans="9:9" ht="16.149999999999999" customHeight="1" x14ac:dyDescent="0.25">
      <c r="I299"/>
    </row>
    <row r="300" spans="9:9" ht="16.149999999999999" customHeight="1" x14ac:dyDescent="0.25">
      <c r="I300"/>
    </row>
    <row r="301" spans="9:9" ht="16.149999999999999" customHeight="1" x14ac:dyDescent="0.25">
      <c r="I301"/>
    </row>
    <row r="302" spans="9:9" ht="16.149999999999999" customHeight="1" x14ac:dyDescent="0.25">
      <c r="I302"/>
    </row>
    <row r="303" spans="9:9" ht="16.149999999999999" customHeight="1" x14ac:dyDescent="0.25">
      <c r="I303"/>
    </row>
    <row r="304" spans="9:9" ht="16.149999999999999" customHeight="1" x14ac:dyDescent="0.25">
      <c r="I304"/>
    </row>
    <row r="305" spans="9:9" ht="16.149999999999999" customHeight="1" x14ac:dyDescent="0.25">
      <c r="I305"/>
    </row>
    <row r="306" spans="9:9" ht="16.149999999999999" customHeight="1" x14ac:dyDescent="0.25">
      <c r="I306"/>
    </row>
    <row r="307" spans="9:9" ht="16.149999999999999" customHeight="1" x14ac:dyDescent="0.25">
      <c r="I307"/>
    </row>
    <row r="308" spans="9:9" ht="16.149999999999999" customHeight="1" x14ac:dyDescent="0.25">
      <c r="I308"/>
    </row>
    <row r="309" spans="9:9" ht="16.149999999999999" customHeight="1" x14ac:dyDescent="0.25">
      <c r="I309"/>
    </row>
    <row r="310" spans="9:9" ht="16.149999999999999" customHeight="1" x14ac:dyDescent="0.25">
      <c r="I310"/>
    </row>
    <row r="311" spans="9:9" ht="16.149999999999999" customHeight="1" x14ac:dyDescent="0.25">
      <c r="I311"/>
    </row>
    <row r="312" spans="9:9" ht="16.149999999999999" customHeight="1" x14ac:dyDescent="0.25">
      <c r="I312"/>
    </row>
    <row r="313" spans="9:9" ht="16.149999999999999" customHeight="1" x14ac:dyDescent="0.25">
      <c r="I313"/>
    </row>
    <row r="314" spans="9:9" ht="16.149999999999999" customHeight="1" x14ac:dyDescent="0.25">
      <c r="I314"/>
    </row>
    <row r="315" spans="9:9" ht="16.149999999999999" customHeight="1" x14ac:dyDescent="0.25">
      <c r="I315"/>
    </row>
    <row r="316" spans="9:9" ht="16.149999999999999" customHeight="1" x14ac:dyDescent="0.25">
      <c r="I316"/>
    </row>
    <row r="317" spans="9:9" ht="16.149999999999999" customHeight="1" x14ac:dyDescent="0.25">
      <c r="I317"/>
    </row>
    <row r="318" spans="9:9" ht="16.149999999999999" customHeight="1" x14ac:dyDescent="0.25">
      <c r="I318"/>
    </row>
    <row r="319" spans="9:9" ht="16.149999999999999" customHeight="1" x14ac:dyDescent="0.25">
      <c r="I319"/>
    </row>
    <row r="320" spans="9:9" ht="16.149999999999999" customHeight="1" x14ac:dyDescent="0.25">
      <c r="I320"/>
    </row>
    <row r="321" spans="9:9" ht="16.149999999999999" customHeight="1" x14ac:dyDescent="0.25">
      <c r="I321"/>
    </row>
    <row r="322" spans="9:9" ht="16.149999999999999" customHeight="1" x14ac:dyDescent="0.25">
      <c r="I322"/>
    </row>
    <row r="323" spans="9:9" ht="16.149999999999999" customHeight="1" x14ac:dyDescent="0.25">
      <c r="I323"/>
    </row>
    <row r="324" spans="9:9" ht="16.149999999999999" customHeight="1" x14ac:dyDescent="0.25">
      <c r="I324"/>
    </row>
    <row r="325" spans="9:9" ht="16.149999999999999" customHeight="1" x14ac:dyDescent="0.25">
      <c r="I325"/>
    </row>
    <row r="326" spans="9:9" ht="16.149999999999999" customHeight="1" x14ac:dyDescent="0.25">
      <c r="I326"/>
    </row>
    <row r="327" spans="9:9" ht="16.149999999999999" customHeight="1" x14ac:dyDescent="0.25">
      <c r="I327"/>
    </row>
    <row r="328" spans="9:9" ht="16.149999999999999" customHeight="1" x14ac:dyDescent="0.25">
      <c r="I328"/>
    </row>
    <row r="329" spans="9:9" ht="16.149999999999999" customHeight="1" x14ac:dyDescent="0.25">
      <c r="I329"/>
    </row>
    <row r="330" spans="9:9" ht="16.149999999999999" customHeight="1" x14ac:dyDescent="0.25">
      <c r="I330"/>
    </row>
    <row r="331" spans="9:9" ht="16.149999999999999" customHeight="1" x14ac:dyDescent="0.25">
      <c r="I331"/>
    </row>
    <row r="332" spans="9:9" ht="16.149999999999999" customHeight="1" x14ac:dyDescent="0.25">
      <c r="I332"/>
    </row>
  </sheetData>
  <autoFilter ref="A1:G173"/>
  <conditionalFormatting sqref="D154:D173 B2:B153">
    <cfRule type="cellIs" dxfId="71" priority="79" operator="equal">
      <formula>"DNF"</formula>
    </cfRule>
    <cfRule type="cellIs" dxfId="70" priority="80" operator="between">
      <formula>9</formula>
      <formula>30</formula>
    </cfRule>
    <cfRule type="cellIs" dxfId="69" priority="81" operator="between">
      <formula>4</formula>
      <formula>8</formula>
    </cfRule>
    <cfRule type="cellIs" dxfId="68" priority="82" operator="equal">
      <formula>3</formula>
    </cfRule>
    <cfRule type="cellIs" dxfId="67" priority="83" operator="equal">
      <formula>2</formula>
    </cfRule>
    <cfRule type="cellIs" dxfId="66" priority="84" operator="equal">
      <formula>1</formula>
    </cfRule>
  </conditionalFormatting>
  <conditionalFormatting sqref="D134">
    <cfRule type="cellIs" dxfId="65" priority="73" operator="equal">
      <formula>"DNF"</formula>
    </cfRule>
    <cfRule type="cellIs" dxfId="64" priority="74" operator="between">
      <formula>9</formula>
      <formula>30</formula>
    </cfRule>
    <cfRule type="cellIs" dxfId="63" priority="75" operator="between">
      <formula>4</formula>
      <formula>8</formula>
    </cfRule>
    <cfRule type="cellIs" dxfId="62" priority="76" operator="equal">
      <formula>3</formula>
    </cfRule>
    <cfRule type="cellIs" dxfId="61" priority="77" operator="equal">
      <formula>2</formula>
    </cfRule>
    <cfRule type="cellIs" dxfId="60" priority="78" operator="equal">
      <formula>1</formula>
    </cfRule>
  </conditionalFormatting>
  <conditionalFormatting sqref="D135:D153">
    <cfRule type="cellIs" dxfId="59" priority="67" operator="equal">
      <formula>"DNF"</formula>
    </cfRule>
    <cfRule type="cellIs" dxfId="58" priority="68" operator="between">
      <formula>9</formula>
      <formula>30</formula>
    </cfRule>
    <cfRule type="cellIs" dxfId="57" priority="69" operator="between">
      <formula>4</formula>
      <formula>8</formula>
    </cfRule>
    <cfRule type="cellIs" dxfId="56" priority="70" operator="equal">
      <formula>3</formula>
    </cfRule>
    <cfRule type="cellIs" dxfId="55" priority="71" operator="equal">
      <formula>2</formula>
    </cfRule>
    <cfRule type="cellIs" dxfId="54" priority="72" operator="equal">
      <formula>1</formula>
    </cfRule>
  </conditionalFormatting>
  <conditionalFormatting sqref="B155:B173">
    <cfRule type="cellIs" dxfId="53" priority="49" operator="equal">
      <formula>"DNF"</formula>
    </cfRule>
    <cfRule type="cellIs" dxfId="52" priority="50" operator="between">
      <formula>9</formula>
      <formula>30</formula>
    </cfRule>
    <cfRule type="cellIs" dxfId="51" priority="51" operator="between">
      <formula>4</formula>
      <formula>8</formula>
    </cfRule>
    <cfRule type="cellIs" dxfId="50" priority="52" operator="equal">
      <formula>3</formula>
    </cfRule>
    <cfRule type="cellIs" dxfId="49" priority="53" operator="equal">
      <formula>2</formula>
    </cfRule>
    <cfRule type="cellIs" dxfId="48" priority="54" operator="equal">
      <formula>1</formula>
    </cfRule>
  </conditionalFormatting>
  <conditionalFormatting sqref="D2:D20">
    <cfRule type="cellIs" dxfId="47" priority="43" operator="equal">
      <formula>"DNF"</formula>
    </cfRule>
    <cfRule type="cellIs" dxfId="46" priority="44" operator="between">
      <formula>9</formula>
      <formula>30</formula>
    </cfRule>
    <cfRule type="cellIs" dxfId="45" priority="45" operator="between">
      <formula>4</formula>
      <formula>8</formula>
    </cfRule>
    <cfRule type="cellIs" dxfId="44" priority="46" operator="equal">
      <formula>3</formula>
    </cfRule>
    <cfRule type="cellIs" dxfId="43" priority="47" operator="equal">
      <formula>2</formula>
    </cfRule>
    <cfRule type="cellIs" dxfId="42" priority="48" operator="equal">
      <formula>1</formula>
    </cfRule>
  </conditionalFormatting>
  <conditionalFormatting sqref="D21:D38">
    <cfRule type="cellIs" dxfId="41" priority="37" operator="equal">
      <formula>"DNF"</formula>
    </cfRule>
    <cfRule type="cellIs" dxfId="40" priority="38" operator="between">
      <formula>9</formula>
      <formula>30</formula>
    </cfRule>
    <cfRule type="cellIs" dxfId="39" priority="39" operator="between">
      <formula>4</formula>
      <formula>8</formula>
    </cfRule>
    <cfRule type="cellIs" dxfId="38" priority="40" operator="equal">
      <formula>3</formula>
    </cfRule>
    <cfRule type="cellIs" dxfId="37" priority="41" operator="equal">
      <formula>2</formula>
    </cfRule>
    <cfRule type="cellIs" dxfId="36" priority="42" operator="equal">
      <formula>1</formula>
    </cfRule>
  </conditionalFormatting>
  <conditionalFormatting sqref="D39:D57">
    <cfRule type="cellIs" dxfId="35" priority="31" operator="equal">
      <formula>"DNF"</formula>
    </cfRule>
    <cfRule type="cellIs" dxfId="34" priority="32" operator="between">
      <formula>9</formula>
      <formula>30</formula>
    </cfRule>
    <cfRule type="cellIs" dxfId="33" priority="33" operator="between">
      <formula>4</formula>
      <formula>8</formula>
    </cfRule>
    <cfRule type="cellIs" dxfId="32" priority="34" operator="equal">
      <formula>3</formula>
    </cfRule>
    <cfRule type="cellIs" dxfId="31" priority="35" operator="equal">
      <formula>2</formula>
    </cfRule>
    <cfRule type="cellIs" dxfId="30" priority="36" operator="equal">
      <formula>1</formula>
    </cfRule>
  </conditionalFormatting>
  <conditionalFormatting sqref="D58:D76">
    <cfRule type="cellIs" dxfId="29" priority="25" operator="equal">
      <formula>"DNF"</formula>
    </cfRule>
    <cfRule type="cellIs" dxfId="28" priority="26" operator="between">
      <formula>9</formula>
      <formula>30</formula>
    </cfRule>
    <cfRule type="cellIs" dxfId="27" priority="27" operator="between">
      <formula>4</formula>
      <formula>8</formula>
    </cfRule>
    <cfRule type="cellIs" dxfId="26" priority="28" operator="equal">
      <formula>3</formula>
    </cfRule>
    <cfRule type="cellIs" dxfId="25" priority="29" operator="equal">
      <formula>2</formula>
    </cfRule>
    <cfRule type="cellIs" dxfId="24" priority="30" operator="equal">
      <formula>1</formula>
    </cfRule>
  </conditionalFormatting>
  <conditionalFormatting sqref="D77:D95">
    <cfRule type="cellIs" dxfId="23" priority="19" operator="equal">
      <formula>"DNF"</formula>
    </cfRule>
    <cfRule type="cellIs" dxfId="22" priority="20" operator="between">
      <formula>9</formula>
      <formula>30</formula>
    </cfRule>
    <cfRule type="cellIs" dxfId="21" priority="21" operator="between">
      <formula>4</formula>
      <formula>8</formula>
    </cfRule>
    <cfRule type="cellIs" dxfId="20" priority="22" operator="equal">
      <formula>3</formula>
    </cfRule>
    <cfRule type="cellIs" dxfId="19" priority="23" operator="equal">
      <formula>2</formula>
    </cfRule>
    <cfRule type="cellIs" dxfId="18" priority="24" operator="equal">
      <formula>1</formula>
    </cfRule>
  </conditionalFormatting>
  <conditionalFormatting sqref="D96:D114">
    <cfRule type="cellIs" dxfId="17" priority="13" operator="equal">
      <formula>"DNF"</formula>
    </cfRule>
    <cfRule type="cellIs" dxfId="16" priority="14" operator="between">
      <formula>9</formula>
      <formula>30</formula>
    </cfRule>
    <cfRule type="cellIs" dxfId="15" priority="15" operator="between">
      <formula>4</formula>
      <formula>8</formula>
    </cfRule>
    <cfRule type="cellIs" dxfId="14" priority="16" operator="equal">
      <formula>3</formula>
    </cfRule>
    <cfRule type="cellIs" dxfId="13" priority="17" operator="equal">
      <formula>2</formula>
    </cfRule>
    <cfRule type="cellIs" dxfId="12" priority="18" operator="equal">
      <formula>1</formula>
    </cfRule>
  </conditionalFormatting>
  <conditionalFormatting sqref="D115:D133">
    <cfRule type="cellIs" dxfId="11" priority="7" operator="equal">
      <formula>"DNF"</formula>
    </cfRule>
    <cfRule type="cellIs" dxfId="10" priority="8" operator="between">
      <formula>9</formula>
      <formula>30</formula>
    </cfRule>
    <cfRule type="cellIs" dxfId="9" priority="9" operator="between">
      <formula>4</formula>
      <formula>8</formula>
    </cfRule>
    <cfRule type="cellIs" dxfId="8" priority="10" operator="equal">
      <formula>3</formula>
    </cfRule>
    <cfRule type="cellIs" dxfId="7" priority="11" operator="equal">
      <formula>2</formula>
    </cfRule>
    <cfRule type="cellIs" dxfId="6" priority="12" operator="equal">
      <formula>1</formula>
    </cfRule>
  </conditionalFormatting>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Listing!$C$2:$C$11</xm:f>
          </x14:formula1>
          <xm:sqref>B155:B173 B2:B153</xm:sqref>
        </x14:dataValidation>
        <x14:dataValidation type="list" allowBlank="1" showInputMessage="1" showErrorMessage="1">
          <x14:formula1>
            <xm:f>Listing!$A$2:$A$147</xm:f>
          </x14:formula1>
          <xm:sqref>C2:C173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47"/>
  <sheetViews>
    <sheetView workbookViewId="0">
      <selection activeCell="I2" sqref="I2"/>
    </sheetView>
  </sheetViews>
  <sheetFormatPr baseColWidth="10" defaultRowHeight="15" x14ac:dyDescent="0.25"/>
  <cols>
    <col min="1" max="1" width="20.7109375" customWidth="1"/>
    <col min="8" max="8" width="11.42578125" customWidth="1"/>
    <col min="9" max="9" width="17.140625" customWidth="1"/>
  </cols>
  <sheetData>
    <row r="1" spans="1:12" x14ac:dyDescent="0.25">
      <c r="B1" t="s">
        <v>192</v>
      </c>
      <c r="C1" t="s">
        <v>191</v>
      </c>
      <c r="D1" t="s">
        <v>193</v>
      </c>
      <c r="E1" t="s">
        <v>194</v>
      </c>
      <c r="F1" t="s">
        <v>195</v>
      </c>
      <c r="G1" t="s">
        <v>196</v>
      </c>
      <c r="H1" t="s">
        <v>221</v>
      </c>
      <c r="I1" t="s">
        <v>200</v>
      </c>
      <c r="K1" s="20" t="s">
        <v>201</v>
      </c>
      <c r="L1" s="20"/>
    </row>
    <row r="2" spans="1:12" x14ac:dyDescent="0.25">
      <c r="A2" t="s">
        <v>76</v>
      </c>
      <c r="B2">
        <f>SUMIF(Résultats!B:B,A2,Résultats!L:L)+SUMIF(Résultats!B:B,A2,Résultats!M:M)+SUMIF(Résultats!B:B,A2,Résultats!N:N)</f>
        <v>0</v>
      </c>
      <c r="C2">
        <f>SUMIF(Résultats!B:B,A2,Résultats!O:O)</f>
        <v>0</v>
      </c>
      <c r="D2">
        <f>SUMIF(Résultats!B:B,A2,Résultats!P:P)</f>
        <v>0</v>
      </c>
      <c r="E2">
        <f>COUNTIF(Résultats!C$26:I$26,A2)+COUNTIF(Résultats!C$55:I$55,A2)</f>
        <v>0</v>
      </c>
      <c r="F2">
        <f>COUNTIF(Résultats!C$27:I$27,A2)+COUNTIF(Résultats!C$56:I$56,A2)</f>
        <v>0</v>
      </c>
      <c r="G2">
        <f>SUMIF(Résultats!B:B,A2,Résultats!M:M)</f>
        <v>0</v>
      </c>
      <c r="H2" s="22">
        <f>IFERROR(SUMIF(Résultats!B:B,A2,Résultats!J:J)/SUMIF(Résultats!B:B,A2,Résultats!L:L),0)</f>
        <v>0</v>
      </c>
      <c r="K2" s="20" t="s">
        <v>192</v>
      </c>
      <c r="L2" s="21" t="s">
        <v>220</v>
      </c>
    </row>
    <row r="3" spans="1:12" x14ac:dyDescent="0.25">
      <c r="A3" t="s">
        <v>120</v>
      </c>
      <c r="B3">
        <f>SUMIF(Résultats!B:B,A3,Résultats!L:L)+SUMIF(Résultats!B:B,A3,Résultats!M:M)+SUMIF(Résultats!B:B,A3,Résultats!N:N)</f>
        <v>0</v>
      </c>
      <c r="C3">
        <f>SUMIF(Résultats!B:B,A3,Résultats!O:O)</f>
        <v>0</v>
      </c>
      <c r="D3">
        <f>SUMIF(Résultats!B:B,A3,Résultats!P:P)</f>
        <v>0</v>
      </c>
      <c r="E3">
        <f>COUNTIF(Résultats!C$26:I$26,A3)+COUNTIF(Résultats!C$55:I$55,A3)</f>
        <v>0</v>
      </c>
      <c r="F3">
        <f>COUNTIF(Résultats!C$27:I$27,A3)+COUNTIF(Résultats!C$56:I$56,A3)</f>
        <v>0</v>
      </c>
      <c r="G3">
        <f>SUMIF(Résultats!B:B,A3,Résultats!M:M)</f>
        <v>0</v>
      </c>
      <c r="H3" s="22">
        <f>IFERROR(SUMIF(Résultats!B:B,A3,Résultats!J:J)/SUMIF(Résultats!B:B,A3,Résultats!L:L),0)</f>
        <v>0</v>
      </c>
      <c r="K3" s="20" t="s">
        <v>191</v>
      </c>
      <c r="L3" s="21" t="s">
        <v>203</v>
      </c>
    </row>
    <row r="4" spans="1:12" x14ac:dyDescent="0.25">
      <c r="A4" t="s">
        <v>25</v>
      </c>
      <c r="B4">
        <f>SUMIF(Résultats!B:B,A4,Résultats!L:L)+SUMIF(Résultats!B:B,A4,Résultats!M:M)+SUMIF(Résultats!B:B,A4,Résultats!N:N)</f>
        <v>2</v>
      </c>
      <c r="C4">
        <f>SUMIF(Résultats!B:B,A4,Résultats!O:O)</f>
        <v>0</v>
      </c>
      <c r="D4">
        <f>SUMIF(Résultats!B:B,A4,Résultats!P:P)</f>
        <v>0</v>
      </c>
      <c r="E4">
        <f>COUNTIF(Résultats!C$26:I$26,A4)+COUNTIF(Résultats!C$55:I$55,A4)</f>
        <v>0</v>
      </c>
      <c r="F4">
        <f>COUNTIF(Résultats!C$27:I$27,A4)+COUNTIF(Résultats!C$56:I$56,A4)</f>
        <v>1</v>
      </c>
      <c r="G4">
        <f>SUMIF(Résultats!B:B,A4,Résultats!M:M)</f>
        <v>1</v>
      </c>
      <c r="H4" s="22">
        <f>IFERROR(SUMIF(Résultats!B:B,A4,Résultats!J:J)/SUMIF(Résultats!B:B,A4,Résultats!L:L),0)</f>
        <v>3</v>
      </c>
      <c r="K4" s="20" t="s">
        <v>193</v>
      </c>
      <c r="L4" s="21" t="s">
        <v>204</v>
      </c>
    </row>
    <row r="5" spans="1:12" x14ac:dyDescent="0.25">
      <c r="A5" t="s">
        <v>98</v>
      </c>
      <c r="B5">
        <f>SUMIF(Résultats!B:B,A5,Résultats!L:L)+SUMIF(Résultats!B:B,A5,Résultats!M:M)+SUMIF(Résultats!B:B,A5,Résultats!N:N)</f>
        <v>0</v>
      </c>
      <c r="C5">
        <f>SUMIF(Résultats!B:B,A5,Résultats!O:O)</f>
        <v>0</v>
      </c>
      <c r="D5">
        <f>SUMIF(Résultats!B:B,A5,Résultats!P:P)</f>
        <v>0</v>
      </c>
      <c r="E5">
        <f>COUNTIF(Résultats!C$26:I$26,A5)+COUNTIF(Résultats!C$55:I$55,A5)</f>
        <v>0</v>
      </c>
      <c r="F5">
        <f>COUNTIF(Résultats!C$27:I$27,A5)+COUNTIF(Résultats!C$56:I$56,A5)</f>
        <v>0</v>
      </c>
      <c r="G5">
        <f>SUMIF(Résultats!B:B,A5,Résultats!M:M)</f>
        <v>0</v>
      </c>
      <c r="H5" s="22">
        <f>IFERROR(SUMIF(Résultats!B:B,A5,Résultats!J:J)/SUMIF(Résultats!B:B,A5,Résultats!L:L),0)</f>
        <v>0</v>
      </c>
      <c r="K5" s="20" t="s">
        <v>194</v>
      </c>
      <c r="L5" s="21" t="s">
        <v>206</v>
      </c>
    </row>
    <row r="6" spans="1:12" x14ac:dyDescent="0.25">
      <c r="A6" t="s">
        <v>130</v>
      </c>
      <c r="B6">
        <f>SUMIF(Résultats!B:B,A6,Résultats!L:L)+SUMIF(Résultats!B:B,A6,Résultats!M:M)+SUMIF(Résultats!B:B,A6,Résultats!N:N)</f>
        <v>0</v>
      </c>
      <c r="C6">
        <f>SUMIF(Résultats!B:B,A6,Résultats!O:O)</f>
        <v>0</v>
      </c>
      <c r="D6">
        <f>SUMIF(Résultats!B:B,A6,Résultats!P:P)</f>
        <v>0</v>
      </c>
      <c r="E6">
        <f>COUNTIF(Résultats!C$26:I$26,A6)+COUNTIF(Résultats!C$55:I$55,A6)</f>
        <v>0</v>
      </c>
      <c r="F6">
        <f>COUNTIF(Résultats!C$27:I$27,A6)+COUNTIF(Résultats!C$56:I$56,A6)</f>
        <v>0</v>
      </c>
      <c r="G6">
        <f>SUMIF(Résultats!B:B,A6,Résultats!M:M)</f>
        <v>0</v>
      </c>
      <c r="H6" s="22">
        <f>IFERROR(SUMIF(Résultats!B:B,A6,Résultats!J:J)/SUMIF(Résultats!B:B,A6,Résultats!L:L),0)</f>
        <v>0</v>
      </c>
      <c r="K6" s="20" t="s">
        <v>195</v>
      </c>
      <c r="L6" s="21" t="s">
        <v>207</v>
      </c>
    </row>
    <row r="7" spans="1:12" x14ac:dyDescent="0.25">
      <c r="A7" t="s">
        <v>108</v>
      </c>
      <c r="B7">
        <f>SUMIF(Résultats!B:B,A7,Résultats!L:L)+SUMIF(Résultats!B:B,A7,Résultats!M:M)+SUMIF(Résultats!B:B,A7,Résultats!N:N)</f>
        <v>0</v>
      </c>
      <c r="C7">
        <f>SUMIF(Résultats!B:B,A7,Résultats!O:O)</f>
        <v>0</v>
      </c>
      <c r="D7">
        <f>SUMIF(Résultats!B:B,A7,Résultats!P:P)</f>
        <v>0</v>
      </c>
      <c r="E7">
        <f>COUNTIF(Résultats!C$26:I$26,A7)+COUNTIF(Résultats!C$55:I$55,A7)</f>
        <v>0</v>
      </c>
      <c r="F7">
        <f>COUNTIF(Résultats!C$27:I$27,A7)+COUNTIF(Résultats!C$56:I$56,A7)</f>
        <v>0</v>
      </c>
      <c r="G7">
        <f>SUMIF(Résultats!B:B,A7,Résultats!M:M)</f>
        <v>0</v>
      </c>
      <c r="H7" s="22">
        <f>IFERROR(SUMIF(Résultats!B:B,A7,Résultats!J:J)/SUMIF(Résultats!B:B,A7,Résultats!L:L),0)</f>
        <v>0</v>
      </c>
      <c r="K7" s="20" t="s">
        <v>196</v>
      </c>
      <c r="L7" s="21" t="s">
        <v>223</v>
      </c>
    </row>
    <row r="8" spans="1:12" x14ac:dyDescent="0.25">
      <c r="A8" t="s">
        <v>39</v>
      </c>
      <c r="B8">
        <f>SUMIF(Résultats!B:B,A8,Résultats!L:L)+SUMIF(Résultats!B:B,A8,Résultats!M:M)+SUMIF(Résultats!B:B,A8,Résultats!N:N)</f>
        <v>0</v>
      </c>
      <c r="C8">
        <f>SUMIF(Résultats!B:B,A8,Résultats!O:O)</f>
        <v>0</v>
      </c>
      <c r="D8">
        <f>SUMIF(Résultats!B:B,A8,Résultats!P:P)</f>
        <v>0</v>
      </c>
      <c r="E8">
        <f>COUNTIF(Résultats!C$26:I$26,A8)+COUNTIF(Résultats!C$55:I$55,A8)</f>
        <v>0</v>
      </c>
      <c r="F8">
        <f>COUNTIF(Résultats!C$27:I$27,A8)+COUNTIF(Résultats!C$56:I$56,A8)</f>
        <v>0</v>
      </c>
      <c r="G8">
        <f>SUMIF(Résultats!B:B,A8,Résultats!M:M)</f>
        <v>0</v>
      </c>
      <c r="H8" s="22">
        <f>IFERROR(SUMIF(Résultats!B:B,A8,Résultats!J:J)/SUMIF(Résultats!B:B,A8,Résultats!L:L),0)</f>
        <v>0</v>
      </c>
      <c r="K8" s="21" t="s">
        <v>221</v>
      </c>
      <c r="L8" s="20" t="s">
        <v>222</v>
      </c>
    </row>
    <row r="9" spans="1:12" x14ac:dyDescent="0.25">
      <c r="A9" t="s">
        <v>141</v>
      </c>
      <c r="B9">
        <f>SUMIF(Résultats!B:B,A9,Résultats!L:L)+SUMIF(Résultats!B:B,A9,Résultats!M:M)+SUMIF(Résultats!B:B,A9,Résultats!N:N)</f>
        <v>0</v>
      </c>
      <c r="C9">
        <f>SUMIF(Résultats!B:B,A9,Résultats!O:O)</f>
        <v>0</v>
      </c>
      <c r="D9">
        <f>SUMIF(Résultats!B:B,A9,Résultats!P:P)</f>
        <v>0</v>
      </c>
      <c r="E9">
        <f>COUNTIF(Résultats!C$26:I$26,A9)+COUNTIF(Résultats!C$55:I$55,A9)</f>
        <v>0</v>
      </c>
      <c r="F9">
        <f>COUNTIF(Résultats!C$27:I$27,A9)+COUNTIF(Résultats!C$56:I$56,A9)</f>
        <v>0</v>
      </c>
      <c r="G9">
        <f>SUMIF(Résultats!B:B,A9,Résultats!M:M)</f>
        <v>0</v>
      </c>
      <c r="H9" s="22">
        <f>IFERROR(SUMIF(Résultats!B:B,A9,Résultats!J:J)/SUMIF(Résultats!B:B,A9,Résultats!L:L),0)</f>
        <v>0</v>
      </c>
      <c r="K9" s="20" t="s">
        <v>200</v>
      </c>
      <c r="L9" s="21" t="s">
        <v>208</v>
      </c>
    </row>
    <row r="10" spans="1:12" x14ac:dyDescent="0.25">
      <c r="A10" t="s">
        <v>82</v>
      </c>
      <c r="B10">
        <f>SUMIF(Résultats!B:B,A10,Résultats!L:L)+SUMIF(Résultats!B:B,A10,Résultats!M:M)+SUMIF(Résultats!B:B,A10,Résultats!N:N)</f>
        <v>0</v>
      </c>
      <c r="C10">
        <f>SUMIF(Résultats!B:B,A10,Résultats!O:O)</f>
        <v>0</v>
      </c>
      <c r="D10">
        <f>SUMIF(Résultats!B:B,A10,Résultats!P:P)</f>
        <v>0</v>
      </c>
      <c r="E10">
        <f>COUNTIF(Résultats!C$26:I$26,A10)+COUNTIF(Résultats!C$55:I$55,A10)</f>
        <v>0</v>
      </c>
      <c r="F10">
        <f>COUNTIF(Résultats!C$27:I$27,A10)+COUNTIF(Résultats!C$56:I$56,A10)</f>
        <v>0</v>
      </c>
      <c r="G10">
        <f>SUMIF(Résultats!B:B,A10,Résultats!M:M)</f>
        <v>0</v>
      </c>
      <c r="H10" s="22">
        <f>IFERROR(SUMIF(Résultats!B:B,A10,Résultats!J:J)/SUMIF(Résultats!B:B,A10,Résultats!L:L),0)</f>
        <v>0</v>
      </c>
      <c r="K10" s="17"/>
    </row>
    <row r="11" spans="1:12" x14ac:dyDescent="0.25">
      <c r="A11" t="s">
        <v>99</v>
      </c>
      <c r="B11">
        <f>SUMIF(Résultats!B:B,A11,Résultats!L:L)+SUMIF(Résultats!B:B,A11,Résultats!M:M)+SUMIF(Résultats!B:B,A11,Résultats!N:N)</f>
        <v>0</v>
      </c>
      <c r="C11">
        <f>SUMIF(Résultats!B:B,A11,Résultats!O:O)</f>
        <v>0</v>
      </c>
      <c r="D11">
        <f>SUMIF(Résultats!B:B,A11,Résultats!P:P)</f>
        <v>0</v>
      </c>
      <c r="E11">
        <f>COUNTIF(Résultats!C$26:I$26,A11)+COUNTIF(Résultats!C$55:I$55,A11)</f>
        <v>0</v>
      </c>
      <c r="F11">
        <f>COUNTIF(Résultats!C$27:I$27,A11)+COUNTIF(Résultats!C$56:I$56,A11)</f>
        <v>0</v>
      </c>
      <c r="G11">
        <f>SUMIF(Résultats!B:B,A11,Résultats!M:M)</f>
        <v>0</v>
      </c>
      <c r="H11" s="22">
        <f>IFERROR(SUMIF(Résultats!B:B,A11,Résultats!J:J)/SUMIF(Résultats!B:B,A11,Résultats!L:L),0)</f>
        <v>0</v>
      </c>
      <c r="K11" s="17"/>
    </row>
    <row r="12" spans="1:12" x14ac:dyDescent="0.25">
      <c r="A12" t="s">
        <v>11</v>
      </c>
      <c r="B12">
        <f>SUMIF(Résultats!B:B,A12,Résultats!L:L)+SUMIF(Résultats!B:B,A12,Résultats!M:M)+SUMIF(Résultats!B:B,A12,Résultats!N:N)</f>
        <v>2</v>
      </c>
      <c r="C12">
        <f>SUMIF(Résultats!B:B,A12,Résultats!O:O)</f>
        <v>0</v>
      </c>
      <c r="D12">
        <f>SUMIF(Résultats!B:B,A12,Résultats!P:P)</f>
        <v>0</v>
      </c>
      <c r="E12">
        <f>COUNTIF(Résultats!C$26:I$26,A12)+COUNTIF(Résultats!C$55:I$55,A12)</f>
        <v>0</v>
      </c>
      <c r="F12">
        <f>COUNTIF(Résultats!C$27:I$27,A12)+COUNTIF(Résultats!C$56:I$56,A12)</f>
        <v>0</v>
      </c>
      <c r="G12">
        <f>SUMIF(Résultats!B:B,A12,Résultats!M:M)</f>
        <v>1</v>
      </c>
      <c r="H12" s="22">
        <f>IFERROR(SUMIF(Résultats!B:B,A12,Résultats!J:J)/SUMIF(Résultats!B:B,A12,Résultats!L:L),0)</f>
        <v>0</v>
      </c>
    </row>
    <row r="13" spans="1:12" x14ac:dyDescent="0.25">
      <c r="A13" t="s">
        <v>66</v>
      </c>
      <c r="B13">
        <f>SUMIF(Résultats!B:B,A13,Résultats!L:L)+SUMIF(Résultats!B:B,A13,Résultats!M:M)+SUMIF(Résultats!B:B,A13,Résultats!N:N)</f>
        <v>0</v>
      </c>
      <c r="C13">
        <f>SUMIF(Résultats!B:B,A13,Résultats!O:O)</f>
        <v>0</v>
      </c>
      <c r="D13">
        <f>SUMIF(Résultats!B:B,A13,Résultats!P:P)</f>
        <v>0</v>
      </c>
      <c r="E13">
        <f>COUNTIF(Résultats!C$26:I$26,A13)+COUNTIF(Résultats!C$55:I$55,A13)</f>
        <v>0</v>
      </c>
      <c r="F13">
        <f>COUNTIF(Résultats!C$27:I$27,A13)+COUNTIF(Résultats!C$56:I$56,A13)</f>
        <v>0</v>
      </c>
      <c r="G13">
        <f>SUMIF(Résultats!B:B,A13,Résultats!M:M)</f>
        <v>0</v>
      </c>
      <c r="H13" s="22">
        <f>IFERROR(SUMIF(Résultats!B:B,A13,Résultats!J:J)/SUMIF(Résultats!B:B,A13,Résultats!L:L),0)</f>
        <v>0</v>
      </c>
    </row>
    <row r="14" spans="1:12" x14ac:dyDescent="0.25">
      <c r="A14" t="s">
        <v>45</v>
      </c>
      <c r="B14">
        <f>SUMIF(Résultats!B:B,A14,Résultats!L:L)+SUMIF(Résultats!B:B,A14,Résultats!M:M)+SUMIF(Résultats!B:B,A14,Résultats!N:N)</f>
        <v>0</v>
      </c>
      <c r="C14">
        <f>SUMIF(Résultats!B:B,A14,Résultats!O:O)</f>
        <v>0</v>
      </c>
      <c r="D14">
        <f>SUMIF(Résultats!B:B,A14,Résultats!P:P)</f>
        <v>0</v>
      </c>
      <c r="E14">
        <f>COUNTIF(Résultats!C$26:I$26,A14)+COUNTIF(Résultats!C$55:I$55,A14)</f>
        <v>0</v>
      </c>
      <c r="F14">
        <f>COUNTIF(Résultats!C$27:I$27,A14)+COUNTIF(Résultats!C$56:I$56,A14)</f>
        <v>0</v>
      </c>
      <c r="G14">
        <f>SUMIF(Résultats!B:B,A14,Résultats!M:M)</f>
        <v>0</v>
      </c>
      <c r="H14" s="22">
        <f>IFERROR(SUMIF(Résultats!B:B,A14,Résultats!J:J)/SUMIF(Résultats!B:B,A14,Résultats!L:L),0)</f>
        <v>0</v>
      </c>
    </row>
    <row r="15" spans="1:12" x14ac:dyDescent="0.25">
      <c r="A15" t="s">
        <v>93</v>
      </c>
      <c r="B15">
        <f>SUMIF(Résultats!B:B,A15,Résultats!L:L)+SUMIF(Résultats!B:B,A15,Résultats!M:M)+SUMIF(Résultats!B:B,A15,Résultats!N:N)</f>
        <v>0</v>
      </c>
      <c r="C15">
        <f>SUMIF(Résultats!B:B,A15,Résultats!O:O)</f>
        <v>0</v>
      </c>
      <c r="D15">
        <f>SUMIF(Résultats!B:B,A15,Résultats!P:P)</f>
        <v>0</v>
      </c>
      <c r="E15">
        <f>COUNTIF(Résultats!C$26:I$26,A15)+COUNTIF(Résultats!C$55:I$55,A15)</f>
        <v>0</v>
      </c>
      <c r="F15">
        <f>COUNTIF(Résultats!C$27:I$27,A15)+COUNTIF(Résultats!C$56:I$56,A15)</f>
        <v>0</v>
      </c>
      <c r="G15">
        <f>SUMIF(Résultats!B:B,A15,Résultats!M:M)</f>
        <v>0</v>
      </c>
      <c r="H15" s="22">
        <f>IFERROR(SUMIF(Résultats!B:B,A15,Résultats!J:J)/SUMIF(Résultats!B:B,A15,Résultats!L:L),0)</f>
        <v>0</v>
      </c>
    </row>
    <row r="16" spans="1:12" x14ac:dyDescent="0.25">
      <c r="A16" t="s">
        <v>90</v>
      </c>
      <c r="B16">
        <f>SUMIF(Résultats!B:B,A16,Résultats!L:L)+SUMIF(Résultats!B:B,A16,Résultats!M:M)+SUMIF(Résultats!B:B,A16,Résultats!N:N)</f>
        <v>0</v>
      </c>
      <c r="C16">
        <f>SUMIF(Résultats!B:B,A16,Résultats!O:O)</f>
        <v>0</v>
      </c>
      <c r="D16">
        <f>SUMIF(Résultats!B:B,A16,Résultats!P:P)</f>
        <v>0</v>
      </c>
      <c r="E16">
        <f>COUNTIF(Résultats!C$26:I$26,A16)+COUNTIF(Résultats!C$55:I$55,A16)</f>
        <v>0</v>
      </c>
      <c r="F16">
        <f>COUNTIF(Résultats!C$27:I$27,A16)+COUNTIF(Résultats!C$56:I$56,A16)</f>
        <v>0</v>
      </c>
      <c r="G16">
        <f>SUMIF(Résultats!B:B,A16,Résultats!M:M)</f>
        <v>0</v>
      </c>
      <c r="H16" s="22">
        <f>IFERROR(SUMIF(Résultats!B:B,A16,Résultats!J:J)/SUMIF(Résultats!B:B,A16,Résultats!L:L),0)</f>
        <v>0</v>
      </c>
    </row>
    <row r="17" spans="1:8" x14ac:dyDescent="0.25">
      <c r="A17" t="s">
        <v>112</v>
      </c>
      <c r="B17">
        <f>SUMIF(Résultats!B:B,A17,Résultats!L:L)+SUMIF(Résultats!B:B,A17,Résultats!M:M)+SUMIF(Résultats!B:B,A17,Résultats!N:N)</f>
        <v>0</v>
      </c>
      <c r="C17">
        <f>SUMIF(Résultats!B:B,A17,Résultats!O:O)</f>
        <v>0</v>
      </c>
      <c r="D17">
        <f>SUMIF(Résultats!B:B,A17,Résultats!P:P)</f>
        <v>0</v>
      </c>
      <c r="E17">
        <f>COUNTIF(Résultats!C$26:I$26,A17)+COUNTIF(Résultats!C$55:I$55,A17)</f>
        <v>0</v>
      </c>
      <c r="F17">
        <f>COUNTIF(Résultats!C$27:I$27,A17)+COUNTIF(Résultats!C$56:I$56,A17)</f>
        <v>0</v>
      </c>
      <c r="G17">
        <f>SUMIF(Résultats!B:B,A17,Résultats!M:M)</f>
        <v>0</v>
      </c>
      <c r="H17" s="22">
        <f>IFERROR(SUMIF(Résultats!B:B,A17,Résultats!J:J)/SUMIF(Résultats!B:B,A17,Résultats!L:L),0)</f>
        <v>0</v>
      </c>
    </row>
    <row r="18" spans="1:8" x14ac:dyDescent="0.25">
      <c r="A18" t="s">
        <v>58</v>
      </c>
      <c r="B18">
        <f>SUMIF(Résultats!B:B,A18,Résultats!L:L)+SUMIF(Résultats!B:B,A18,Résultats!M:M)+SUMIF(Résultats!B:B,A18,Résultats!N:N)</f>
        <v>0</v>
      </c>
      <c r="C18">
        <f>SUMIF(Résultats!B:B,A18,Résultats!O:O)</f>
        <v>0</v>
      </c>
      <c r="D18">
        <f>SUMIF(Résultats!B:B,A18,Résultats!P:P)</f>
        <v>0</v>
      </c>
      <c r="E18">
        <f>COUNTIF(Résultats!C$26:I$26,A18)+COUNTIF(Résultats!C$55:I$55,A18)</f>
        <v>0</v>
      </c>
      <c r="F18">
        <f>COUNTIF(Résultats!C$27:I$27,A18)+COUNTIF(Résultats!C$56:I$56,A18)</f>
        <v>0</v>
      </c>
      <c r="G18">
        <f>SUMIF(Résultats!B:B,A18,Résultats!M:M)</f>
        <v>0</v>
      </c>
      <c r="H18" s="22">
        <f>IFERROR(SUMIF(Résultats!B:B,A18,Résultats!J:J)/SUMIF(Résultats!B:B,A18,Résultats!L:L),0)</f>
        <v>0</v>
      </c>
    </row>
    <row r="19" spans="1:8" x14ac:dyDescent="0.25">
      <c r="A19" t="s">
        <v>13</v>
      </c>
      <c r="B19">
        <f>SUMIF(Résultats!B:B,A19,Résultats!L:L)+SUMIF(Résultats!B:B,A19,Résultats!M:M)+SUMIF(Résultats!B:B,A19,Résultats!N:N)</f>
        <v>4</v>
      </c>
      <c r="C19">
        <f>SUMIF(Résultats!B:B,A19,Résultats!O:O)</f>
        <v>0</v>
      </c>
      <c r="D19">
        <f>SUMIF(Résultats!B:B,A19,Résultats!P:P)</f>
        <v>0</v>
      </c>
      <c r="E19">
        <f>COUNTIF(Résultats!C$26:I$26,A19)+COUNTIF(Résultats!C$55:I$55,A19)</f>
        <v>0</v>
      </c>
      <c r="F19">
        <f>COUNTIF(Résultats!C$27:I$27,A19)+COUNTIF(Résultats!C$56:I$56,A19)</f>
        <v>0</v>
      </c>
      <c r="G19">
        <f>SUMIF(Résultats!B:B,A19,Résultats!M:M)</f>
        <v>2</v>
      </c>
      <c r="H19" s="22">
        <f>IFERROR(SUMIF(Résultats!B:B,A19,Résultats!J:J)/SUMIF(Résultats!B:B,A19,Résultats!L:L),0)</f>
        <v>0.5</v>
      </c>
    </row>
    <row r="20" spans="1:8" x14ac:dyDescent="0.25">
      <c r="A20" t="s">
        <v>132</v>
      </c>
      <c r="B20">
        <f>SUMIF(Résultats!B:B,A20,Résultats!L:L)+SUMIF(Résultats!B:B,A20,Résultats!M:M)+SUMIF(Résultats!B:B,A20,Résultats!N:N)</f>
        <v>0</v>
      </c>
      <c r="C20">
        <f>SUMIF(Résultats!B:B,A20,Résultats!O:O)</f>
        <v>0</v>
      </c>
      <c r="D20">
        <f>SUMIF(Résultats!B:B,A20,Résultats!P:P)</f>
        <v>0</v>
      </c>
      <c r="E20">
        <f>COUNTIF(Résultats!C$26:I$26,A20)+COUNTIF(Résultats!C$55:I$55,A20)</f>
        <v>0</v>
      </c>
      <c r="F20">
        <f>COUNTIF(Résultats!C$27:I$27,A20)+COUNTIF(Résultats!C$56:I$56,A20)</f>
        <v>0</v>
      </c>
      <c r="G20">
        <f>SUMIF(Résultats!B:B,A20,Résultats!M:M)</f>
        <v>0</v>
      </c>
      <c r="H20" s="22">
        <f>IFERROR(SUMIF(Résultats!B:B,A20,Résultats!J:J)/SUMIF(Résultats!B:B,A20,Résultats!L:L),0)</f>
        <v>0</v>
      </c>
    </row>
    <row r="21" spans="1:8" x14ac:dyDescent="0.25">
      <c r="A21" t="s">
        <v>79</v>
      </c>
      <c r="B21">
        <f>SUMIF(Résultats!B:B,A21,Résultats!L:L)+SUMIF(Résultats!B:B,A21,Résultats!M:M)+SUMIF(Résultats!B:B,A21,Résultats!N:N)</f>
        <v>0</v>
      </c>
      <c r="C21">
        <f>SUMIF(Résultats!B:B,A21,Résultats!O:O)</f>
        <v>0</v>
      </c>
      <c r="D21">
        <f>SUMIF(Résultats!B:B,A21,Résultats!P:P)</f>
        <v>0</v>
      </c>
      <c r="E21">
        <f>COUNTIF(Résultats!C$26:I$26,A21)+COUNTIF(Résultats!C$55:I$55,A21)</f>
        <v>0</v>
      </c>
      <c r="F21">
        <f>COUNTIF(Résultats!C$27:I$27,A21)+COUNTIF(Résultats!C$56:I$56,A21)</f>
        <v>0</v>
      </c>
      <c r="G21">
        <f>SUMIF(Résultats!B:B,A21,Résultats!M:M)</f>
        <v>0</v>
      </c>
      <c r="H21" s="22">
        <f>IFERROR(SUMIF(Résultats!B:B,A21,Résultats!J:J)/SUMIF(Résultats!B:B,A21,Résultats!L:L),0)</f>
        <v>0</v>
      </c>
    </row>
    <row r="22" spans="1:8" x14ac:dyDescent="0.25">
      <c r="A22" t="s">
        <v>96</v>
      </c>
      <c r="B22">
        <f>SUMIF(Résultats!B:B,A22,Résultats!L:L)+SUMIF(Résultats!B:B,A22,Résultats!M:M)+SUMIF(Résultats!B:B,A22,Résultats!N:N)</f>
        <v>0</v>
      </c>
      <c r="C22">
        <f>SUMIF(Résultats!B:B,A22,Résultats!O:O)</f>
        <v>0</v>
      </c>
      <c r="D22">
        <f>SUMIF(Résultats!B:B,A22,Résultats!P:P)</f>
        <v>0</v>
      </c>
      <c r="E22">
        <f>COUNTIF(Résultats!C$26:I$26,A22)+COUNTIF(Résultats!C$55:I$55,A22)</f>
        <v>0</v>
      </c>
      <c r="F22">
        <f>COUNTIF(Résultats!C$27:I$27,A22)+COUNTIF(Résultats!C$56:I$56,A22)</f>
        <v>0</v>
      </c>
      <c r="G22">
        <f>SUMIF(Résultats!B:B,A22,Résultats!M:M)</f>
        <v>0</v>
      </c>
      <c r="H22" s="22">
        <f>IFERROR(SUMIF(Résultats!B:B,A22,Résultats!J:J)/SUMIF(Résultats!B:B,A22,Résultats!L:L),0)</f>
        <v>0</v>
      </c>
    </row>
    <row r="23" spans="1:8" x14ac:dyDescent="0.25">
      <c r="A23" t="s">
        <v>134</v>
      </c>
      <c r="B23">
        <f>SUMIF(Résultats!B:B,A23,Résultats!L:L)+SUMIF(Résultats!B:B,A23,Résultats!M:M)+SUMIF(Résultats!B:B,A23,Résultats!N:N)</f>
        <v>0</v>
      </c>
      <c r="C23">
        <f>SUMIF(Résultats!B:B,A23,Résultats!O:O)</f>
        <v>0</v>
      </c>
      <c r="D23">
        <f>SUMIF(Résultats!B:B,A23,Résultats!P:P)</f>
        <v>0</v>
      </c>
      <c r="E23">
        <f>COUNTIF(Résultats!C$26:I$26,A23)+COUNTIF(Résultats!C$55:I$55,A23)</f>
        <v>0</v>
      </c>
      <c r="F23">
        <f>COUNTIF(Résultats!C$27:I$27,A23)+COUNTIF(Résultats!C$56:I$56,A23)</f>
        <v>0</v>
      </c>
      <c r="G23">
        <f>SUMIF(Résultats!B:B,A23,Résultats!M:M)</f>
        <v>0</v>
      </c>
      <c r="H23" s="22">
        <f>IFERROR(SUMIF(Résultats!B:B,A23,Résultats!J:J)/SUMIF(Résultats!B:B,A23,Résultats!L:L),0)</f>
        <v>0</v>
      </c>
    </row>
    <row r="24" spans="1:8" x14ac:dyDescent="0.25">
      <c r="A24" t="s">
        <v>116</v>
      </c>
      <c r="B24">
        <f>SUMIF(Résultats!B:B,A24,Résultats!L:L)+SUMIF(Résultats!B:B,A24,Résultats!M:M)+SUMIF(Résultats!B:B,A24,Résultats!N:N)</f>
        <v>0</v>
      </c>
      <c r="C24">
        <f>SUMIF(Résultats!B:B,A24,Résultats!O:O)</f>
        <v>0</v>
      </c>
      <c r="D24">
        <f>SUMIF(Résultats!B:B,A24,Résultats!P:P)</f>
        <v>0</v>
      </c>
      <c r="E24">
        <f>COUNTIF(Résultats!C$26:I$26,A24)+COUNTIF(Résultats!C$55:I$55,A24)</f>
        <v>0</v>
      </c>
      <c r="F24">
        <f>COUNTIF(Résultats!C$27:I$27,A24)+COUNTIF(Résultats!C$56:I$56,A24)</f>
        <v>0</v>
      </c>
      <c r="G24">
        <f>SUMIF(Résultats!B:B,A24,Résultats!M:M)</f>
        <v>0</v>
      </c>
      <c r="H24" s="22">
        <f>IFERROR(SUMIF(Résultats!B:B,A24,Résultats!J:J)/SUMIF(Résultats!B:B,A24,Résultats!L:L),0)</f>
        <v>0</v>
      </c>
    </row>
    <row r="25" spans="1:8" x14ac:dyDescent="0.25">
      <c r="A25" t="s">
        <v>128</v>
      </c>
      <c r="B25">
        <f>SUMIF(Résultats!B:B,A25,Résultats!L:L)+SUMIF(Résultats!B:B,A25,Résultats!M:M)+SUMIF(Résultats!B:B,A25,Résultats!N:N)</f>
        <v>0</v>
      </c>
      <c r="C25">
        <f>SUMIF(Résultats!B:B,A25,Résultats!O:O)</f>
        <v>0</v>
      </c>
      <c r="D25">
        <f>SUMIF(Résultats!B:B,A25,Résultats!P:P)</f>
        <v>0</v>
      </c>
      <c r="E25">
        <f>COUNTIF(Résultats!C$26:I$26,A25)+COUNTIF(Résultats!C$55:I$55,A25)</f>
        <v>0</v>
      </c>
      <c r="F25">
        <f>COUNTIF(Résultats!C$27:I$27,A25)+COUNTIF(Résultats!C$56:I$56,A25)</f>
        <v>0</v>
      </c>
      <c r="G25">
        <f>SUMIF(Résultats!B:B,A25,Résultats!M:M)</f>
        <v>0</v>
      </c>
      <c r="H25" s="22">
        <f>IFERROR(SUMIF(Résultats!B:B,A25,Résultats!J:J)/SUMIF(Résultats!B:B,A25,Résultats!L:L),0)</f>
        <v>0</v>
      </c>
    </row>
    <row r="26" spans="1:8" x14ac:dyDescent="0.25">
      <c r="A26" t="s">
        <v>24</v>
      </c>
      <c r="B26">
        <f>SUMIF(Résultats!B:B,A26,Résultats!L:L)+SUMIF(Résultats!B:B,A26,Résultats!M:M)+SUMIF(Résultats!B:B,A26,Résultats!N:N)</f>
        <v>2</v>
      </c>
      <c r="C26">
        <f>SUMIF(Résultats!B:B,A26,Résultats!O:O)</f>
        <v>0</v>
      </c>
      <c r="D26">
        <f>SUMIF(Résultats!B:B,A26,Résultats!P:P)</f>
        <v>0</v>
      </c>
      <c r="E26">
        <f>COUNTIF(Résultats!C$26:I$26,A26)+COUNTIF(Résultats!C$55:I$55,A26)</f>
        <v>0</v>
      </c>
      <c r="F26">
        <f>COUNTIF(Résultats!C$27:I$27,A26)+COUNTIF(Résultats!C$56:I$56,A26)</f>
        <v>0</v>
      </c>
      <c r="G26">
        <f>SUMIF(Résultats!B:B,A26,Résultats!M:M)</f>
        <v>1</v>
      </c>
      <c r="H26" s="22">
        <f>IFERROR(SUMIF(Résultats!B:B,A26,Résultats!J:J)/SUMIF(Résultats!B:B,A26,Résultats!L:L),0)</f>
        <v>0</v>
      </c>
    </row>
    <row r="27" spans="1:8" x14ac:dyDescent="0.25">
      <c r="A27" t="s">
        <v>84</v>
      </c>
      <c r="B27">
        <f>SUMIF(Résultats!B:B,A27,Résultats!L:L)+SUMIF(Résultats!B:B,A27,Résultats!M:M)+SUMIF(Résultats!B:B,A27,Résultats!N:N)</f>
        <v>0</v>
      </c>
      <c r="C27">
        <f>SUMIF(Résultats!B:B,A27,Résultats!O:O)</f>
        <v>0</v>
      </c>
      <c r="D27">
        <f>SUMIF(Résultats!B:B,A27,Résultats!P:P)</f>
        <v>0</v>
      </c>
      <c r="E27">
        <f>COUNTIF(Résultats!C$26:I$26,A27)+COUNTIF(Résultats!C$55:I$55,A27)</f>
        <v>0</v>
      </c>
      <c r="F27">
        <f>COUNTIF(Résultats!C$27:I$27,A27)+COUNTIF(Résultats!C$56:I$56,A27)</f>
        <v>0</v>
      </c>
      <c r="G27">
        <f>SUMIF(Résultats!B:B,A27,Résultats!M:M)</f>
        <v>0</v>
      </c>
      <c r="H27" s="22">
        <f>IFERROR(SUMIF(Résultats!B:B,A27,Résultats!J:J)/SUMIF(Résultats!B:B,A27,Résultats!L:L),0)</f>
        <v>0</v>
      </c>
    </row>
    <row r="28" spans="1:8" x14ac:dyDescent="0.25">
      <c r="A28" t="s">
        <v>75</v>
      </c>
      <c r="B28">
        <f>SUMIF(Résultats!B:B,A28,Résultats!L:L)+SUMIF(Résultats!B:B,A28,Résultats!M:M)+SUMIF(Résultats!B:B,A28,Résultats!N:N)</f>
        <v>0</v>
      </c>
      <c r="C28">
        <f>SUMIF(Résultats!B:B,A28,Résultats!O:O)</f>
        <v>0</v>
      </c>
      <c r="D28">
        <f>SUMIF(Résultats!B:B,A28,Résultats!P:P)</f>
        <v>0</v>
      </c>
      <c r="E28">
        <f>COUNTIF(Résultats!C$26:I$26,A28)+COUNTIF(Résultats!C$55:I$55,A28)</f>
        <v>0</v>
      </c>
      <c r="F28">
        <f>COUNTIF(Résultats!C$27:I$27,A28)+COUNTIF(Résultats!C$56:I$56,A28)</f>
        <v>0</v>
      </c>
      <c r="G28">
        <f>SUMIF(Résultats!B:B,A28,Résultats!M:M)</f>
        <v>0</v>
      </c>
      <c r="H28" s="22">
        <f>IFERROR(SUMIF(Résultats!B:B,A28,Résultats!J:J)/SUMIF(Résultats!B:B,A28,Résultats!L:L),0)</f>
        <v>0</v>
      </c>
    </row>
    <row r="29" spans="1:8" x14ac:dyDescent="0.25">
      <c r="A29" t="s">
        <v>49</v>
      </c>
      <c r="B29">
        <f>SUMIF(Résultats!B:B,A29,Résultats!L:L)+SUMIF(Résultats!B:B,A29,Résultats!M:M)+SUMIF(Résultats!B:B,A29,Résultats!N:N)</f>
        <v>0</v>
      </c>
      <c r="C29">
        <f>SUMIF(Résultats!B:B,A29,Résultats!O:O)</f>
        <v>0</v>
      </c>
      <c r="D29">
        <f>SUMIF(Résultats!B:B,A29,Résultats!P:P)</f>
        <v>0</v>
      </c>
      <c r="E29">
        <f>COUNTIF(Résultats!C$26:I$26,A29)+COUNTIF(Résultats!C$55:I$55,A29)</f>
        <v>0</v>
      </c>
      <c r="F29">
        <f>COUNTIF(Résultats!C$27:I$27,A29)+COUNTIF(Résultats!C$56:I$56,A29)</f>
        <v>0</v>
      </c>
      <c r="G29">
        <f>SUMIF(Résultats!B:B,A29,Résultats!M:M)</f>
        <v>0</v>
      </c>
      <c r="H29" s="22">
        <f>IFERROR(SUMIF(Résultats!B:B,A29,Résultats!J:J)/SUMIF(Résultats!B:B,A29,Résultats!L:L),0)</f>
        <v>0</v>
      </c>
    </row>
    <row r="30" spans="1:8" x14ac:dyDescent="0.25">
      <c r="A30" t="s">
        <v>122</v>
      </c>
      <c r="B30">
        <f>SUMIF(Résultats!B:B,A30,Résultats!L:L)+SUMIF(Résultats!B:B,A30,Résultats!M:M)+SUMIF(Résultats!B:B,A30,Résultats!N:N)</f>
        <v>0</v>
      </c>
      <c r="C30">
        <f>SUMIF(Résultats!B:B,A30,Résultats!O:O)</f>
        <v>0</v>
      </c>
      <c r="D30">
        <f>SUMIF(Résultats!B:B,A30,Résultats!P:P)</f>
        <v>0</v>
      </c>
      <c r="E30">
        <f>COUNTIF(Résultats!C$26:I$26,A30)+COUNTIF(Résultats!C$55:I$55,A30)</f>
        <v>0</v>
      </c>
      <c r="F30">
        <f>COUNTIF(Résultats!C$27:I$27,A30)+COUNTIF(Résultats!C$56:I$56,A30)</f>
        <v>0</v>
      </c>
      <c r="G30">
        <f>SUMIF(Résultats!B:B,A30,Résultats!M:M)</f>
        <v>0</v>
      </c>
      <c r="H30" s="22">
        <f>IFERROR(SUMIF(Résultats!B:B,A30,Résultats!J:J)/SUMIF(Résultats!B:B,A30,Résultats!L:L),0)</f>
        <v>0</v>
      </c>
    </row>
    <row r="31" spans="1:8" x14ac:dyDescent="0.25">
      <c r="A31" t="s">
        <v>71</v>
      </c>
      <c r="B31">
        <f>SUMIF(Résultats!B:B,A31,Résultats!L:L)+SUMIF(Résultats!B:B,A31,Résultats!M:M)+SUMIF(Résultats!B:B,A31,Résultats!N:N)</f>
        <v>0</v>
      </c>
      <c r="C31">
        <f>SUMIF(Résultats!B:B,A31,Résultats!O:O)</f>
        <v>0</v>
      </c>
      <c r="D31">
        <f>SUMIF(Résultats!B:B,A31,Résultats!P:P)</f>
        <v>0</v>
      </c>
      <c r="E31">
        <f>COUNTIF(Résultats!C$26:I$26,A31)+COUNTIF(Résultats!C$55:I$55,A31)</f>
        <v>0</v>
      </c>
      <c r="F31">
        <f>COUNTIF(Résultats!C$27:I$27,A31)+COUNTIF(Résultats!C$56:I$56,A31)</f>
        <v>0</v>
      </c>
      <c r="G31">
        <f>SUMIF(Résultats!B:B,A31,Résultats!M:M)</f>
        <v>0</v>
      </c>
      <c r="H31" s="22">
        <f>IFERROR(SUMIF(Résultats!B:B,A31,Résultats!J:J)/SUMIF(Résultats!B:B,A31,Résultats!L:L),0)</f>
        <v>0</v>
      </c>
    </row>
    <row r="32" spans="1:8" x14ac:dyDescent="0.25">
      <c r="A32" t="s">
        <v>21</v>
      </c>
      <c r="B32">
        <f>SUMIF(Résultats!B:B,A32,Résultats!L:L)+SUMIF(Résultats!B:B,A32,Résultats!M:M)+SUMIF(Résultats!B:B,A32,Résultats!N:N)</f>
        <v>8</v>
      </c>
      <c r="C32">
        <f>SUMIF(Résultats!B:B,A32,Résultats!O:O)</f>
        <v>1</v>
      </c>
      <c r="D32">
        <f>SUMIF(Résultats!B:B,A32,Résultats!P:P)</f>
        <v>2</v>
      </c>
      <c r="E32">
        <f>COUNTIF(Résultats!C$26:I$26,A32)+COUNTIF(Résultats!C$55:I$55,A32)</f>
        <v>1</v>
      </c>
      <c r="F32">
        <f>COUNTIF(Résultats!C$27:I$27,A32)+COUNTIF(Résultats!C$56:I$56,A32)</f>
        <v>0</v>
      </c>
      <c r="G32">
        <f>SUMIF(Résultats!B:B,A32,Résultats!M:M)</f>
        <v>1</v>
      </c>
      <c r="H32" s="22">
        <f>IFERROR(SUMIF(Résultats!B:B,A32,Résultats!J:J)/SUMIF(Résultats!B:B,A32,Résultats!L:L),0)</f>
        <v>3.5714285714285716</v>
      </c>
    </row>
    <row r="33" spans="1:8" x14ac:dyDescent="0.25">
      <c r="A33" t="s">
        <v>100</v>
      </c>
      <c r="B33">
        <f>SUMIF(Résultats!B:B,A33,Résultats!L:L)+SUMIF(Résultats!B:B,A33,Résultats!M:M)+SUMIF(Résultats!B:B,A33,Résultats!N:N)</f>
        <v>0</v>
      </c>
      <c r="C33">
        <f>SUMIF(Résultats!B:B,A33,Résultats!O:O)</f>
        <v>0</v>
      </c>
      <c r="D33">
        <f>SUMIF(Résultats!B:B,A33,Résultats!P:P)</f>
        <v>0</v>
      </c>
      <c r="E33">
        <f>COUNTIF(Résultats!C$26:I$26,A33)+COUNTIF(Résultats!C$55:I$55,A33)</f>
        <v>0</v>
      </c>
      <c r="F33">
        <f>COUNTIF(Résultats!C$27:I$27,A33)+COUNTIF(Résultats!C$56:I$56,A33)</f>
        <v>0</v>
      </c>
      <c r="G33">
        <f>SUMIF(Résultats!B:B,A33,Résultats!M:M)</f>
        <v>0</v>
      </c>
      <c r="H33" s="22">
        <f>IFERROR(SUMIF(Résultats!B:B,A33,Résultats!J:J)/SUMIF(Résultats!B:B,A33,Résultats!L:L),0)</f>
        <v>0</v>
      </c>
    </row>
    <row r="34" spans="1:8" x14ac:dyDescent="0.25">
      <c r="A34" t="s">
        <v>102</v>
      </c>
      <c r="B34">
        <f>SUMIF(Résultats!B:B,A34,Résultats!L:L)+SUMIF(Résultats!B:B,A34,Résultats!M:M)+SUMIF(Résultats!B:B,A34,Résultats!N:N)</f>
        <v>0</v>
      </c>
      <c r="C34">
        <f>SUMIF(Résultats!B:B,A34,Résultats!O:O)</f>
        <v>0</v>
      </c>
      <c r="D34">
        <f>SUMIF(Résultats!B:B,A34,Résultats!P:P)</f>
        <v>0</v>
      </c>
      <c r="E34">
        <f>COUNTIF(Résultats!C$26:I$26,A34)+COUNTIF(Résultats!C$55:I$55,A34)</f>
        <v>0</v>
      </c>
      <c r="F34">
        <f>COUNTIF(Résultats!C$27:I$27,A34)+COUNTIF(Résultats!C$56:I$56,A34)</f>
        <v>0</v>
      </c>
      <c r="G34">
        <f>SUMIF(Résultats!B:B,A34,Résultats!M:M)</f>
        <v>0</v>
      </c>
      <c r="H34" s="22">
        <f>IFERROR(SUMIF(Résultats!B:B,A34,Résultats!J:J)/SUMIF(Résultats!B:B,A34,Résultats!L:L),0)</f>
        <v>0</v>
      </c>
    </row>
    <row r="35" spans="1:8" x14ac:dyDescent="0.25">
      <c r="A35" t="s">
        <v>97</v>
      </c>
      <c r="B35">
        <f>SUMIF(Résultats!B:B,A35,Résultats!L:L)+SUMIF(Résultats!B:B,A35,Résultats!M:M)+SUMIF(Résultats!B:B,A35,Résultats!N:N)</f>
        <v>0</v>
      </c>
      <c r="C35">
        <f>SUMIF(Résultats!B:B,A35,Résultats!O:O)</f>
        <v>0</v>
      </c>
      <c r="D35">
        <f>SUMIF(Résultats!B:B,A35,Résultats!P:P)</f>
        <v>0</v>
      </c>
      <c r="E35">
        <f>COUNTIF(Résultats!C$26:I$26,A35)+COUNTIF(Résultats!C$55:I$55,A35)</f>
        <v>0</v>
      </c>
      <c r="F35">
        <f>COUNTIF(Résultats!C$27:I$27,A35)+COUNTIF(Résultats!C$56:I$56,A35)</f>
        <v>0</v>
      </c>
      <c r="G35">
        <f>SUMIF(Résultats!B:B,A35,Résultats!M:M)</f>
        <v>0</v>
      </c>
      <c r="H35" s="22">
        <f>IFERROR(SUMIF(Résultats!B:B,A35,Résultats!J:J)/SUMIF(Résultats!B:B,A35,Résultats!L:L),0)</f>
        <v>0</v>
      </c>
    </row>
    <row r="36" spans="1:8" x14ac:dyDescent="0.25">
      <c r="A36" t="s">
        <v>137</v>
      </c>
      <c r="B36">
        <f>SUMIF(Résultats!B:B,A36,Résultats!L:L)+SUMIF(Résultats!B:B,A36,Résultats!M:M)+SUMIF(Résultats!B:B,A36,Résultats!N:N)</f>
        <v>0</v>
      </c>
      <c r="C36">
        <f>SUMIF(Résultats!B:B,A36,Résultats!O:O)</f>
        <v>0</v>
      </c>
      <c r="D36">
        <f>SUMIF(Résultats!B:B,A36,Résultats!P:P)</f>
        <v>0</v>
      </c>
      <c r="E36">
        <f>COUNTIF(Résultats!C$26:I$26,A36)+COUNTIF(Résultats!C$55:I$55,A36)</f>
        <v>0</v>
      </c>
      <c r="F36">
        <f>COUNTIF(Résultats!C$27:I$27,A36)+COUNTIF(Résultats!C$56:I$56,A36)</f>
        <v>0</v>
      </c>
      <c r="G36">
        <f>SUMIF(Résultats!B:B,A36,Résultats!M:M)</f>
        <v>0</v>
      </c>
      <c r="H36" s="22">
        <f>IFERROR(SUMIF(Résultats!B:B,A36,Résultats!J:J)/SUMIF(Résultats!B:B,A36,Résultats!L:L),0)</f>
        <v>0</v>
      </c>
    </row>
    <row r="37" spans="1:8" x14ac:dyDescent="0.25">
      <c r="A37" t="s">
        <v>34</v>
      </c>
      <c r="B37">
        <f>SUMIF(Résultats!B:B,A37,Résultats!L:L)+SUMIF(Résultats!B:B,A37,Résultats!M:M)+SUMIF(Résultats!B:B,A37,Résultats!N:N)</f>
        <v>6</v>
      </c>
      <c r="C37">
        <f>SUMIF(Résultats!B:B,A37,Résultats!O:O)</f>
        <v>0</v>
      </c>
      <c r="D37">
        <f>SUMIF(Résultats!B:B,A37,Résultats!P:P)</f>
        <v>0</v>
      </c>
      <c r="E37">
        <f>COUNTIF(Résultats!C$26:I$26,A37)+COUNTIF(Résultats!C$55:I$55,A37)</f>
        <v>0</v>
      </c>
      <c r="F37">
        <f>COUNTIF(Résultats!C$27:I$27,A37)+COUNTIF(Résultats!C$56:I$56,A37)</f>
        <v>1</v>
      </c>
      <c r="G37">
        <f>SUMIF(Résultats!B:B,A37,Résultats!M:M)</f>
        <v>2</v>
      </c>
      <c r="H37" s="22">
        <f>IFERROR(SUMIF(Résultats!B:B,A37,Résultats!J:J)/SUMIF(Résultats!B:B,A37,Résultats!L:L),0)</f>
        <v>0</v>
      </c>
    </row>
    <row r="38" spans="1:8" x14ac:dyDescent="0.25">
      <c r="A38" t="s">
        <v>127</v>
      </c>
      <c r="B38">
        <f>SUMIF(Résultats!B:B,A38,Résultats!L:L)+SUMIF(Résultats!B:B,A38,Résultats!M:M)+SUMIF(Résultats!B:B,A38,Résultats!N:N)</f>
        <v>0</v>
      </c>
      <c r="C38">
        <f>SUMIF(Résultats!B:B,A38,Résultats!O:O)</f>
        <v>0</v>
      </c>
      <c r="D38">
        <f>SUMIF(Résultats!B:B,A38,Résultats!P:P)</f>
        <v>0</v>
      </c>
      <c r="E38">
        <f>COUNTIF(Résultats!C$26:I$26,A38)+COUNTIF(Résultats!C$55:I$55,A38)</f>
        <v>0</v>
      </c>
      <c r="F38">
        <f>COUNTIF(Résultats!C$27:I$27,A38)+COUNTIF(Résultats!C$56:I$56,A38)</f>
        <v>0</v>
      </c>
      <c r="G38">
        <f>SUMIF(Résultats!B:B,A38,Résultats!M:M)</f>
        <v>0</v>
      </c>
      <c r="H38" s="22">
        <f>IFERROR(SUMIF(Résultats!B:B,A38,Résultats!J:J)/SUMIF(Résultats!B:B,A38,Résultats!L:L),0)</f>
        <v>0</v>
      </c>
    </row>
    <row r="39" spans="1:8" x14ac:dyDescent="0.25">
      <c r="A39" t="s">
        <v>142</v>
      </c>
      <c r="B39">
        <f>SUMIF(Résultats!B:B,A39,Résultats!L:L)+SUMIF(Résultats!B:B,A39,Résultats!M:M)+SUMIF(Résultats!B:B,A39,Résultats!N:N)</f>
        <v>0</v>
      </c>
      <c r="C39">
        <f>SUMIF(Résultats!B:B,A39,Résultats!O:O)</f>
        <v>0</v>
      </c>
      <c r="D39">
        <f>SUMIF(Résultats!B:B,A39,Résultats!P:P)</f>
        <v>0</v>
      </c>
      <c r="E39">
        <f>COUNTIF(Résultats!C$26:I$26,A39)+COUNTIF(Résultats!C$55:I$55,A39)</f>
        <v>0</v>
      </c>
      <c r="F39">
        <f>COUNTIF(Résultats!C$27:I$27,A39)+COUNTIF(Résultats!C$56:I$56,A39)</f>
        <v>0</v>
      </c>
      <c r="G39">
        <f>SUMIF(Résultats!B:B,A39,Résultats!M:M)</f>
        <v>0</v>
      </c>
      <c r="H39" s="22">
        <f>IFERROR(SUMIF(Résultats!B:B,A39,Résultats!J:J)/SUMIF(Résultats!B:B,A39,Résultats!L:L),0)</f>
        <v>0</v>
      </c>
    </row>
    <row r="40" spans="1:8" x14ac:dyDescent="0.25">
      <c r="A40" t="s">
        <v>101</v>
      </c>
      <c r="B40">
        <f>SUMIF(Résultats!B:B,A40,Résultats!L:L)+SUMIF(Résultats!B:B,A40,Résultats!M:M)+SUMIF(Résultats!B:B,A40,Résultats!N:N)</f>
        <v>0</v>
      </c>
      <c r="C40">
        <f>SUMIF(Résultats!B:B,A40,Résultats!O:O)</f>
        <v>0</v>
      </c>
      <c r="D40">
        <f>SUMIF(Résultats!B:B,A40,Résultats!P:P)</f>
        <v>0</v>
      </c>
      <c r="E40">
        <f>COUNTIF(Résultats!C$26:I$26,A40)+COUNTIF(Résultats!C$55:I$55,A40)</f>
        <v>0</v>
      </c>
      <c r="F40">
        <f>COUNTIF(Résultats!C$27:I$27,A40)+COUNTIF(Résultats!C$56:I$56,A40)</f>
        <v>0</v>
      </c>
      <c r="G40">
        <f>SUMIF(Résultats!B:B,A40,Résultats!M:M)</f>
        <v>0</v>
      </c>
      <c r="H40" s="22">
        <f>IFERROR(SUMIF(Résultats!B:B,A40,Résultats!J:J)/SUMIF(Résultats!B:B,A40,Résultats!L:L),0)</f>
        <v>0</v>
      </c>
    </row>
    <row r="41" spans="1:8" x14ac:dyDescent="0.25">
      <c r="A41" t="s">
        <v>33</v>
      </c>
      <c r="B41">
        <f>SUMIF(Résultats!B:B,A41,Résultats!L:L)+SUMIF(Résultats!B:B,A41,Résultats!M:M)+SUMIF(Résultats!B:B,A41,Résultats!N:N)</f>
        <v>0</v>
      </c>
      <c r="C41">
        <f>SUMIF(Résultats!B:B,A41,Résultats!O:O)</f>
        <v>0</v>
      </c>
      <c r="D41">
        <f>SUMIF(Résultats!B:B,A41,Résultats!P:P)</f>
        <v>0</v>
      </c>
      <c r="E41">
        <f>COUNTIF(Résultats!C$26:I$26,A41)+COUNTIF(Résultats!C$55:I$55,A41)</f>
        <v>0</v>
      </c>
      <c r="F41">
        <f>COUNTIF(Résultats!C$27:I$27,A41)+COUNTIF(Résultats!C$56:I$56,A41)</f>
        <v>0</v>
      </c>
      <c r="G41">
        <f>SUMIF(Résultats!B:B,A41,Résultats!M:M)</f>
        <v>0</v>
      </c>
      <c r="H41" s="22">
        <f>IFERROR(SUMIF(Résultats!B:B,A41,Résultats!J:J)/SUMIF(Résultats!B:B,A41,Résultats!L:L),0)</f>
        <v>0</v>
      </c>
    </row>
    <row r="42" spans="1:8" x14ac:dyDescent="0.25">
      <c r="A42" t="s">
        <v>144</v>
      </c>
      <c r="B42">
        <f>SUMIF(Résultats!B:B,A42,Résultats!L:L)+SUMIF(Résultats!B:B,A42,Résultats!M:M)+SUMIF(Résultats!B:B,A42,Résultats!N:N)</f>
        <v>0</v>
      </c>
      <c r="C42">
        <f>SUMIF(Résultats!B:B,A42,Résultats!O:O)</f>
        <v>0</v>
      </c>
      <c r="D42">
        <f>SUMIF(Résultats!B:B,A42,Résultats!P:P)</f>
        <v>0</v>
      </c>
      <c r="E42">
        <f>COUNTIF(Résultats!C$26:I$26,A42)+COUNTIF(Résultats!C$55:I$55,A42)</f>
        <v>0</v>
      </c>
      <c r="F42">
        <f>COUNTIF(Résultats!C$27:I$27,A42)+COUNTIF(Résultats!C$56:I$56,A42)</f>
        <v>0</v>
      </c>
      <c r="G42">
        <f>SUMIF(Résultats!B:B,A42,Résultats!M:M)</f>
        <v>0</v>
      </c>
      <c r="H42" s="22">
        <f>IFERROR(SUMIF(Résultats!B:B,A42,Résultats!J:J)/SUMIF(Résultats!B:B,A42,Résultats!L:L),0)</f>
        <v>0</v>
      </c>
    </row>
    <row r="43" spans="1:8" x14ac:dyDescent="0.25">
      <c r="A43" t="s">
        <v>43</v>
      </c>
      <c r="B43">
        <f>SUMIF(Résultats!B:B,A43,Résultats!L:L)+SUMIF(Résultats!B:B,A43,Résultats!M:M)+SUMIF(Résultats!B:B,A43,Résultats!N:N)</f>
        <v>0</v>
      </c>
      <c r="C43">
        <f>SUMIF(Résultats!B:B,A43,Résultats!O:O)</f>
        <v>0</v>
      </c>
      <c r="D43">
        <f>SUMIF(Résultats!B:B,A43,Résultats!P:P)</f>
        <v>0</v>
      </c>
      <c r="E43">
        <f>COUNTIF(Résultats!C$26:I$26,A43)+COUNTIF(Résultats!C$55:I$55,A43)</f>
        <v>0</v>
      </c>
      <c r="F43">
        <f>COUNTIF(Résultats!C$27:I$27,A43)+COUNTIF(Résultats!C$56:I$56,A43)</f>
        <v>0</v>
      </c>
      <c r="G43">
        <f>SUMIF(Résultats!B:B,A43,Résultats!M:M)</f>
        <v>0</v>
      </c>
      <c r="H43" s="22">
        <f>IFERROR(SUMIF(Résultats!B:B,A43,Résultats!J:J)/SUMIF(Résultats!B:B,A43,Résultats!L:L),0)</f>
        <v>0</v>
      </c>
    </row>
    <row r="44" spans="1:8" x14ac:dyDescent="0.25">
      <c r="A44" t="s">
        <v>16</v>
      </c>
      <c r="B44">
        <f>SUMIF(Résultats!B:B,A44,Résultats!L:L)+SUMIF(Résultats!B:B,A44,Résultats!M:M)+SUMIF(Résultats!B:B,A44,Résultats!N:N)</f>
        <v>7</v>
      </c>
      <c r="C44">
        <f>SUMIF(Résultats!B:B,A44,Résultats!O:O)</f>
        <v>0</v>
      </c>
      <c r="D44">
        <f>SUMIF(Résultats!B:B,A44,Résultats!P:P)</f>
        <v>1</v>
      </c>
      <c r="E44">
        <f>COUNTIF(Résultats!C$26:I$26,A44)+COUNTIF(Résultats!C$55:I$55,A44)</f>
        <v>0</v>
      </c>
      <c r="F44">
        <f>COUNTIF(Résultats!C$27:I$27,A44)+COUNTIF(Résultats!C$56:I$56,A44)</f>
        <v>1</v>
      </c>
      <c r="G44">
        <f>SUMIF(Résultats!B:B,A44,Résultats!M:M)</f>
        <v>0</v>
      </c>
      <c r="H44" s="22">
        <f>IFERROR(SUMIF(Résultats!B:B,A44,Résultats!J:J)/SUMIF(Résultats!B:B,A44,Résultats!L:L),0)</f>
        <v>1</v>
      </c>
    </row>
    <row r="45" spans="1:8" x14ac:dyDescent="0.25">
      <c r="A45" t="s">
        <v>35</v>
      </c>
      <c r="B45">
        <f>SUMIF(Résultats!B:B,A45,Résultats!L:L)+SUMIF(Résultats!B:B,A45,Résultats!M:M)+SUMIF(Résultats!B:B,A45,Résultats!N:N)</f>
        <v>6</v>
      </c>
      <c r="C45">
        <f>SUMIF(Résultats!B:B,A45,Résultats!O:O)</f>
        <v>0</v>
      </c>
      <c r="D45">
        <f>SUMIF(Résultats!B:B,A45,Résultats!P:P)</f>
        <v>0</v>
      </c>
      <c r="E45">
        <f>COUNTIF(Résultats!C$26:I$26,A45)+COUNTIF(Résultats!C$55:I$55,A45)</f>
        <v>0</v>
      </c>
      <c r="F45">
        <f>COUNTIF(Résultats!C$27:I$27,A45)+COUNTIF(Résultats!C$56:I$56,A45)</f>
        <v>0</v>
      </c>
      <c r="G45">
        <f>SUMIF(Résultats!B:B,A45,Résultats!M:M)</f>
        <v>1</v>
      </c>
      <c r="H45" s="22">
        <f>IFERROR(SUMIF(Résultats!B:B,A45,Résultats!J:J)/SUMIF(Résultats!B:B,A45,Résultats!L:L),0)</f>
        <v>0</v>
      </c>
    </row>
    <row r="46" spans="1:8" x14ac:dyDescent="0.25">
      <c r="A46" t="s">
        <v>86</v>
      </c>
      <c r="B46">
        <f>SUMIF(Résultats!B:B,A46,Résultats!L:L)+SUMIF(Résultats!B:B,A46,Résultats!M:M)+SUMIF(Résultats!B:B,A46,Résultats!N:N)</f>
        <v>0</v>
      </c>
      <c r="C46">
        <f>SUMIF(Résultats!B:B,A46,Résultats!O:O)</f>
        <v>0</v>
      </c>
      <c r="D46">
        <f>SUMIF(Résultats!B:B,A46,Résultats!P:P)</f>
        <v>0</v>
      </c>
      <c r="E46">
        <f>COUNTIF(Résultats!C$26:I$26,A46)+COUNTIF(Résultats!C$55:I$55,A46)</f>
        <v>0</v>
      </c>
      <c r="F46">
        <f>COUNTIF(Résultats!C$27:I$27,A46)+COUNTIF(Résultats!C$56:I$56,A46)</f>
        <v>0</v>
      </c>
      <c r="G46">
        <f>SUMIF(Résultats!B:B,A46,Résultats!M:M)</f>
        <v>0</v>
      </c>
      <c r="H46" s="22">
        <f>IFERROR(SUMIF(Résultats!B:B,A46,Résultats!J:J)/SUMIF(Résultats!B:B,A46,Résultats!L:L),0)</f>
        <v>0</v>
      </c>
    </row>
    <row r="47" spans="1:8" x14ac:dyDescent="0.25">
      <c r="A47" t="s">
        <v>48</v>
      </c>
      <c r="B47">
        <f>SUMIF(Résultats!B:B,A47,Résultats!L:L)+SUMIF(Résultats!B:B,A47,Résultats!M:M)+SUMIF(Résultats!B:B,A47,Résultats!N:N)</f>
        <v>0</v>
      </c>
      <c r="C47">
        <f>SUMIF(Résultats!B:B,A47,Résultats!O:O)</f>
        <v>0</v>
      </c>
      <c r="D47">
        <f>SUMIF(Résultats!B:B,A47,Résultats!P:P)</f>
        <v>0</v>
      </c>
      <c r="E47">
        <f>COUNTIF(Résultats!C$26:I$26,A47)+COUNTIF(Résultats!C$55:I$55,A47)</f>
        <v>0</v>
      </c>
      <c r="F47">
        <f>COUNTIF(Résultats!C$27:I$27,A47)+COUNTIF(Résultats!C$56:I$56,A47)</f>
        <v>0</v>
      </c>
      <c r="G47">
        <f>SUMIF(Résultats!B:B,A47,Résultats!M:M)</f>
        <v>0</v>
      </c>
      <c r="H47" s="22">
        <f>IFERROR(SUMIF(Résultats!B:B,A47,Résultats!J:J)/SUMIF(Résultats!B:B,A47,Résultats!L:L),0)</f>
        <v>0</v>
      </c>
    </row>
    <row r="48" spans="1:8" x14ac:dyDescent="0.25">
      <c r="A48" t="s">
        <v>64</v>
      </c>
      <c r="B48">
        <f>SUMIF(Résultats!B:B,A48,Résultats!L:L)+SUMIF(Résultats!B:B,A48,Résultats!M:M)+SUMIF(Résultats!B:B,A48,Résultats!N:N)</f>
        <v>0</v>
      </c>
      <c r="C48">
        <f>SUMIF(Résultats!B:B,A48,Résultats!O:O)</f>
        <v>0</v>
      </c>
      <c r="D48">
        <f>SUMIF(Résultats!B:B,A48,Résultats!P:P)</f>
        <v>0</v>
      </c>
      <c r="E48">
        <f>COUNTIF(Résultats!C$26:I$26,A48)+COUNTIF(Résultats!C$55:I$55,A48)</f>
        <v>0</v>
      </c>
      <c r="F48">
        <f>COUNTIF(Résultats!C$27:I$27,A48)+COUNTIF(Résultats!C$56:I$56,A48)</f>
        <v>0</v>
      </c>
      <c r="G48">
        <f>SUMIF(Résultats!B:B,A48,Résultats!M:M)</f>
        <v>0</v>
      </c>
      <c r="H48" s="22">
        <f>IFERROR(SUMIF(Résultats!B:B,A48,Résultats!J:J)/SUMIF(Résultats!B:B,A48,Résultats!L:L),0)</f>
        <v>0</v>
      </c>
    </row>
    <row r="49" spans="1:8" x14ac:dyDescent="0.25">
      <c r="A49" t="s">
        <v>118</v>
      </c>
      <c r="B49">
        <f>SUMIF(Résultats!B:B,A49,Résultats!L:L)+SUMIF(Résultats!B:B,A49,Résultats!M:M)+SUMIF(Résultats!B:B,A49,Résultats!N:N)</f>
        <v>0</v>
      </c>
      <c r="C49">
        <f>SUMIF(Résultats!B:B,A49,Résultats!O:O)</f>
        <v>0</v>
      </c>
      <c r="D49">
        <f>SUMIF(Résultats!B:B,A49,Résultats!P:P)</f>
        <v>0</v>
      </c>
      <c r="E49">
        <f>COUNTIF(Résultats!C$26:I$26,A49)+COUNTIF(Résultats!C$55:I$55,A49)</f>
        <v>0</v>
      </c>
      <c r="F49">
        <f>COUNTIF(Résultats!C$27:I$27,A49)+COUNTIF(Résultats!C$56:I$56,A49)</f>
        <v>0</v>
      </c>
      <c r="G49">
        <f>SUMIF(Résultats!B:B,A49,Résultats!M:M)</f>
        <v>0</v>
      </c>
      <c r="H49" s="22">
        <f>IFERROR(SUMIF(Résultats!B:B,A49,Résultats!J:J)/SUMIF(Résultats!B:B,A49,Résultats!L:L),0)</f>
        <v>0</v>
      </c>
    </row>
    <row r="50" spans="1:8" x14ac:dyDescent="0.25">
      <c r="A50" t="s">
        <v>19</v>
      </c>
      <c r="B50">
        <f>SUMIF(Résultats!B:B,A50,Résultats!L:L)+SUMIF(Résultats!B:B,A50,Résultats!M:M)+SUMIF(Résultats!B:B,A50,Résultats!N:N)</f>
        <v>7</v>
      </c>
      <c r="C50">
        <f>SUMIF(Résultats!B:B,A50,Résultats!O:O)</f>
        <v>0</v>
      </c>
      <c r="D50">
        <f>SUMIF(Résultats!B:B,A50,Résultats!P:P)</f>
        <v>1</v>
      </c>
      <c r="E50">
        <f>COUNTIF(Résultats!C$26:I$26,A50)+COUNTIF(Résultats!C$55:I$55,A50)</f>
        <v>0</v>
      </c>
      <c r="F50">
        <f>COUNTIF(Résultats!C$27:I$27,A50)+COUNTIF(Résultats!C$56:I$56,A50)</f>
        <v>0</v>
      </c>
      <c r="G50">
        <f>SUMIF(Résultats!B:B,A50,Résultats!M:M)</f>
        <v>1</v>
      </c>
      <c r="H50" s="22">
        <f>IFERROR(SUMIF(Résultats!B:B,A50,Résultats!J:J)/SUMIF(Résultats!B:B,A50,Résultats!L:L),0)</f>
        <v>2.5</v>
      </c>
    </row>
    <row r="51" spans="1:8" x14ac:dyDescent="0.25">
      <c r="A51" t="s">
        <v>12</v>
      </c>
      <c r="B51">
        <f>SUMIF(Résultats!B:B,A51,Résultats!L:L)+SUMIF(Résultats!B:B,A51,Résultats!M:M)+SUMIF(Résultats!B:B,A51,Résultats!N:N)</f>
        <v>8</v>
      </c>
      <c r="C51">
        <f>SUMIF(Résultats!B:B,A51,Résultats!O:O)</f>
        <v>0</v>
      </c>
      <c r="D51">
        <f>SUMIF(Résultats!B:B,A51,Résultats!P:P)</f>
        <v>1</v>
      </c>
      <c r="E51">
        <f>COUNTIF(Résultats!C$26:I$26,A51)+COUNTIF(Résultats!C$55:I$55,A51)</f>
        <v>0</v>
      </c>
      <c r="F51">
        <f>COUNTIF(Résultats!C$27:I$27,A51)+COUNTIF(Résultats!C$56:I$56,A51)</f>
        <v>0</v>
      </c>
      <c r="G51">
        <f>SUMIF(Résultats!B:B,A51,Résultats!M:M)</f>
        <v>0</v>
      </c>
      <c r="H51" s="22">
        <f>IFERROR(SUMIF(Résultats!B:B,A51,Résultats!J:J)/SUMIF(Résultats!B:B,A51,Résultats!L:L),0)</f>
        <v>1.5</v>
      </c>
    </row>
    <row r="52" spans="1:8" x14ac:dyDescent="0.25">
      <c r="A52" t="s">
        <v>111</v>
      </c>
      <c r="B52">
        <f>SUMIF(Résultats!B:B,A52,Résultats!L:L)+SUMIF(Résultats!B:B,A52,Résultats!M:M)+SUMIF(Résultats!B:B,A52,Résultats!N:N)</f>
        <v>0</v>
      </c>
      <c r="C52">
        <f>SUMIF(Résultats!B:B,A52,Résultats!O:O)</f>
        <v>0</v>
      </c>
      <c r="D52">
        <f>SUMIF(Résultats!B:B,A52,Résultats!P:P)</f>
        <v>0</v>
      </c>
      <c r="E52">
        <f>COUNTIF(Résultats!C$26:I$26,A52)+COUNTIF(Résultats!C$55:I$55,A52)</f>
        <v>0</v>
      </c>
      <c r="F52">
        <f>COUNTIF(Résultats!C$27:I$27,A52)+COUNTIF(Résultats!C$56:I$56,A52)</f>
        <v>0</v>
      </c>
      <c r="G52">
        <f>SUMIF(Résultats!B:B,A52,Résultats!M:M)</f>
        <v>0</v>
      </c>
      <c r="H52" s="22">
        <f>IFERROR(SUMIF(Résultats!B:B,A52,Résultats!J:J)/SUMIF(Résultats!B:B,A52,Résultats!L:L),0)</f>
        <v>0</v>
      </c>
    </row>
    <row r="53" spans="1:8" x14ac:dyDescent="0.25">
      <c r="A53" t="s">
        <v>125</v>
      </c>
      <c r="B53">
        <f>SUMIF(Résultats!B:B,A53,Résultats!L:L)+SUMIF(Résultats!B:B,A53,Résultats!M:M)+SUMIF(Résultats!B:B,A53,Résultats!N:N)</f>
        <v>0</v>
      </c>
      <c r="C53">
        <f>SUMIF(Résultats!B:B,A53,Résultats!O:O)</f>
        <v>0</v>
      </c>
      <c r="D53">
        <f>SUMIF(Résultats!B:B,A53,Résultats!P:P)</f>
        <v>0</v>
      </c>
      <c r="E53">
        <f>COUNTIF(Résultats!C$26:I$26,A53)+COUNTIF(Résultats!C$55:I$55,A53)</f>
        <v>0</v>
      </c>
      <c r="F53">
        <f>COUNTIF(Résultats!C$27:I$27,A53)+COUNTIF(Résultats!C$56:I$56,A53)</f>
        <v>0</v>
      </c>
      <c r="G53">
        <f>SUMIF(Résultats!B:B,A53,Résultats!M:M)</f>
        <v>0</v>
      </c>
      <c r="H53" s="22">
        <f>IFERROR(SUMIF(Résultats!B:B,A53,Résultats!J:J)/SUMIF(Résultats!B:B,A53,Résultats!L:L),0)</f>
        <v>0</v>
      </c>
    </row>
    <row r="54" spans="1:8" x14ac:dyDescent="0.25">
      <c r="A54" t="s">
        <v>131</v>
      </c>
      <c r="B54">
        <f>SUMIF(Résultats!B:B,A54,Résultats!L:L)+SUMIF(Résultats!B:B,A54,Résultats!M:M)+SUMIF(Résultats!B:B,A54,Résultats!N:N)</f>
        <v>0</v>
      </c>
      <c r="C54">
        <f>SUMIF(Résultats!B:B,A54,Résultats!O:O)</f>
        <v>0</v>
      </c>
      <c r="D54">
        <f>SUMIF(Résultats!B:B,A54,Résultats!P:P)</f>
        <v>0</v>
      </c>
      <c r="E54">
        <f>COUNTIF(Résultats!C$26:I$26,A54)+COUNTIF(Résultats!C$55:I$55,A54)</f>
        <v>0</v>
      </c>
      <c r="F54">
        <f>COUNTIF(Résultats!C$27:I$27,A54)+COUNTIF(Résultats!C$56:I$56,A54)</f>
        <v>0</v>
      </c>
      <c r="G54">
        <f>SUMIF(Résultats!B:B,A54,Résultats!M:M)</f>
        <v>0</v>
      </c>
      <c r="H54" s="22">
        <f>IFERROR(SUMIF(Résultats!B:B,A54,Résultats!J:J)/SUMIF(Résultats!B:B,A54,Résultats!L:L),0)</f>
        <v>0</v>
      </c>
    </row>
    <row r="55" spans="1:8" x14ac:dyDescent="0.25">
      <c r="A55" t="s">
        <v>8</v>
      </c>
      <c r="B55">
        <f>SUMIF(Résultats!B:B,A55,Résultats!L:L)+SUMIF(Résultats!B:B,A55,Résultats!M:M)+SUMIF(Résultats!B:B,A55,Résultats!N:N)</f>
        <v>8</v>
      </c>
      <c r="C55">
        <f>SUMIF(Résultats!B:B,A55,Résultats!O:O)</f>
        <v>0</v>
      </c>
      <c r="D55">
        <f>SUMIF(Résultats!B:B,A55,Résultats!P:P)</f>
        <v>2</v>
      </c>
      <c r="E55">
        <f>COUNTIF(Résultats!C$26:I$26,A55)+COUNTIF(Résultats!C$55:I$55,A55)</f>
        <v>0</v>
      </c>
      <c r="F55">
        <f>COUNTIF(Résultats!C$27:I$27,A55)+COUNTIF(Résultats!C$56:I$56,A55)</f>
        <v>0</v>
      </c>
      <c r="G55">
        <f>SUMIF(Résultats!B:B,A55,Résultats!M:M)</f>
        <v>0</v>
      </c>
      <c r="H55" s="22">
        <f>IFERROR(SUMIF(Résultats!B:B,A55,Résultats!J:J)/SUMIF(Résultats!B:B,A55,Résultats!L:L),0)</f>
        <v>1</v>
      </c>
    </row>
    <row r="56" spans="1:8" x14ac:dyDescent="0.25">
      <c r="A56" t="s">
        <v>124</v>
      </c>
      <c r="B56">
        <f>SUMIF(Résultats!B:B,A56,Résultats!L:L)+SUMIF(Résultats!B:B,A56,Résultats!M:M)+SUMIF(Résultats!B:B,A56,Résultats!N:N)</f>
        <v>0</v>
      </c>
      <c r="C56">
        <f>SUMIF(Résultats!B:B,A56,Résultats!O:O)</f>
        <v>0</v>
      </c>
      <c r="D56">
        <f>SUMIF(Résultats!B:B,A56,Résultats!P:P)</f>
        <v>0</v>
      </c>
      <c r="E56">
        <f>COUNTIF(Résultats!C$26:I$26,A56)+COUNTIF(Résultats!C$55:I$55,A56)</f>
        <v>0</v>
      </c>
      <c r="F56">
        <f>COUNTIF(Résultats!C$27:I$27,A56)+COUNTIF(Résultats!C$56:I$56,A56)</f>
        <v>0</v>
      </c>
      <c r="G56">
        <f>SUMIF(Résultats!B:B,A56,Résultats!M:M)</f>
        <v>0</v>
      </c>
      <c r="H56" s="22">
        <f>IFERROR(SUMIF(Résultats!B:B,A56,Résultats!J:J)/SUMIF(Résultats!B:B,A56,Résultats!L:L),0)</f>
        <v>0</v>
      </c>
    </row>
    <row r="57" spans="1:8" x14ac:dyDescent="0.25">
      <c r="A57" t="s">
        <v>62</v>
      </c>
      <c r="B57">
        <f>SUMIF(Résultats!B:B,A57,Résultats!L:L)+SUMIF(Résultats!B:B,A57,Résultats!M:M)+SUMIF(Résultats!B:B,A57,Résultats!N:N)</f>
        <v>0</v>
      </c>
      <c r="C57">
        <f>SUMIF(Résultats!B:B,A57,Résultats!O:O)</f>
        <v>0</v>
      </c>
      <c r="D57">
        <f>SUMIF(Résultats!B:B,A57,Résultats!P:P)</f>
        <v>0</v>
      </c>
      <c r="E57">
        <f>COUNTIF(Résultats!C$26:I$26,A57)+COUNTIF(Résultats!C$55:I$55,A57)</f>
        <v>0</v>
      </c>
      <c r="F57">
        <f>COUNTIF(Résultats!C$27:I$27,A57)+COUNTIF(Résultats!C$56:I$56,A57)</f>
        <v>0</v>
      </c>
      <c r="G57">
        <f>SUMIF(Résultats!B:B,A57,Résultats!M:M)</f>
        <v>0</v>
      </c>
      <c r="H57" s="22">
        <f>IFERROR(SUMIF(Résultats!B:B,A57,Résultats!J:J)/SUMIF(Résultats!B:B,A57,Résultats!L:L),0)</f>
        <v>0</v>
      </c>
    </row>
    <row r="58" spans="1:8" x14ac:dyDescent="0.25">
      <c r="A58" t="s">
        <v>63</v>
      </c>
      <c r="B58">
        <f>SUMIF(Résultats!B:B,A58,Résultats!L:L)+SUMIF(Résultats!B:B,A58,Résultats!M:M)+SUMIF(Résultats!B:B,A58,Résultats!N:N)</f>
        <v>0</v>
      </c>
      <c r="C58">
        <f>SUMIF(Résultats!B:B,A58,Résultats!O:O)</f>
        <v>0</v>
      </c>
      <c r="D58">
        <f>SUMIF(Résultats!B:B,A58,Résultats!P:P)</f>
        <v>0</v>
      </c>
      <c r="E58">
        <f>COUNTIF(Résultats!C$26:I$26,A58)+COUNTIF(Résultats!C$55:I$55,A58)</f>
        <v>0</v>
      </c>
      <c r="F58">
        <f>COUNTIF(Résultats!C$27:I$27,A58)+COUNTIF(Résultats!C$56:I$56,A58)</f>
        <v>0</v>
      </c>
      <c r="G58">
        <f>SUMIF(Résultats!B:B,A58,Résultats!M:M)</f>
        <v>0</v>
      </c>
      <c r="H58" s="22">
        <f>IFERROR(SUMIF(Résultats!B:B,A58,Résultats!J:J)/SUMIF(Résultats!B:B,A58,Résultats!L:L),0)</f>
        <v>0</v>
      </c>
    </row>
    <row r="59" spans="1:8" x14ac:dyDescent="0.25">
      <c r="A59" t="s">
        <v>105</v>
      </c>
      <c r="B59">
        <f>SUMIF(Résultats!B:B,A59,Résultats!L:L)+SUMIF(Résultats!B:B,A59,Résultats!M:M)+SUMIF(Résultats!B:B,A59,Résultats!N:N)</f>
        <v>0</v>
      </c>
      <c r="C59">
        <f>SUMIF(Résultats!B:B,A59,Résultats!O:O)</f>
        <v>0</v>
      </c>
      <c r="D59">
        <f>SUMIF(Résultats!B:B,A59,Résultats!P:P)</f>
        <v>0</v>
      </c>
      <c r="E59">
        <f>COUNTIF(Résultats!C$26:I$26,A59)+COUNTIF(Résultats!C$55:I$55,A59)</f>
        <v>0</v>
      </c>
      <c r="F59">
        <f>COUNTIF(Résultats!C$27:I$27,A59)+COUNTIF(Résultats!C$56:I$56,A59)</f>
        <v>0</v>
      </c>
      <c r="G59">
        <f>SUMIF(Résultats!B:B,A59,Résultats!M:M)</f>
        <v>0</v>
      </c>
      <c r="H59" s="22">
        <f>IFERROR(SUMIF(Résultats!B:B,A59,Résultats!J:J)/SUMIF(Résultats!B:B,A59,Résultats!L:L),0)</f>
        <v>0</v>
      </c>
    </row>
    <row r="60" spans="1:8" x14ac:dyDescent="0.25">
      <c r="A60" t="s">
        <v>15</v>
      </c>
      <c r="B60">
        <f>SUMIF(Résultats!B:B,A60,Résultats!L:L)+SUMIF(Résultats!B:B,A60,Résultats!M:M)+SUMIF(Résultats!B:B,A60,Résultats!N:N)</f>
        <v>7</v>
      </c>
      <c r="C60">
        <f>SUMIF(Résultats!B:B,A60,Résultats!O:O)</f>
        <v>0</v>
      </c>
      <c r="D60">
        <f>SUMIF(Résultats!B:B,A60,Résultats!P:P)</f>
        <v>0</v>
      </c>
      <c r="E60">
        <f>COUNTIF(Résultats!C$26:I$26,A60)+COUNTIF(Résultats!C$55:I$55,A60)</f>
        <v>0</v>
      </c>
      <c r="F60">
        <f>COUNTIF(Résultats!C$27:I$27,A60)+COUNTIF(Résultats!C$56:I$56,A60)</f>
        <v>0</v>
      </c>
      <c r="G60">
        <f>SUMIF(Résultats!B:B,A60,Résultats!M:M)</f>
        <v>0</v>
      </c>
      <c r="H60" s="22">
        <f>IFERROR(SUMIF(Résultats!B:B,A60,Résultats!J:J)/SUMIF(Résultats!B:B,A60,Résultats!L:L),0)</f>
        <v>0.8571428571428571</v>
      </c>
    </row>
    <row r="61" spans="1:8" x14ac:dyDescent="0.25">
      <c r="A61" t="s">
        <v>72</v>
      </c>
      <c r="B61">
        <f>SUMIF(Résultats!B:B,A61,Résultats!L:L)+SUMIF(Résultats!B:B,A61,Résultats!M:M)+SUMIF(Résultats!B:B,A61,Résultats!N:N)</f>
        <v>0</v>
      </c>
      <c r="C61">
        <f>SUMIF(Résultats!B:B,A61,Résultats!O:O)</f>
        <v>0</v>
      </c>
      <c r="D61">
        <f>SUMIF(Résultats!B:B,A61,Résultats!P:P)</f>
        <v>0</v>
      </c>
      <c r="E61">
        <f>COUNTIF(Résultats!C$26:I$26,A61)+COUNTIF(Résultats!C$55:I$55,A61)</f>
        <v>0</v>
      </c>
      <c r="F61">
        <f>COUNTIF(Résultats!C$27:I$27,A61)+COUNTIF(Résultats!C$56:I$56,A61)</f>
        <v>0</v>
      </c>
      <c r="G61">
        <f>SUMIF(Résultats!B:B,A61,Résultats!M:M)</f>
        <v>0</v>
      </c>
      <c r="H61" s="22">
        <f>IFERROR(SUMIF(Résultats!B:B,A61,Résultats!J:J)/SUMIF(Résultats!B:B,A61,Résultats!L:L),0)</f>
        <v>0</v>
      </c>
    </row>
    <row r="62" spans="1:8" x14ac:dyDescent="0.25">
      <c r="A62" t="s">
        <v>136</v>
      </c>
      <c r="B62">
        <f>SUMIF(Résultats!B:B,A62,Résultats!L:L)+SUMIF(Résultats!B:B,A62,Résultats!M:M)+SUMIF(Résultats!B:B,A62,Résultats!N:N)</f>
        <v>0</v>
      </c>
      <c r="C62">
        <f>SUMIF(Résultats!B:B,A62,Résultats!O:O)</f>
        <v>0</v>
      </c>
      <c r="D62">
        <f>SUMIF(Résultats!B:B,A62,Résultats!P:P)</f>
        <v>0</v>
      </c>
      <c r="E62">
        <f>COUNTIF(Résultats!C$26:I$26,A62)+COUNTIF(Résultats!C$55:I$55,A62)</f>
        <v>0</v>
      </c>
      <c r="F62">
        <f>COUNTIF(Résultats!C$27:I$27,A62)+COUNTIF(Résultats!C$56:I$56,A62)</f>
        <v>0</v>
      </c>
      <c r="G62">
        <f>SUMIF(Résultats!B:B,A62,Résultats!M:M)</f>
        <v>0</v>
      </c>
      <c r="H62" s="22">
        <f>IFERROR(SUMIF(Résultats!B:B,A62,Résultats!J:J)/SUMIF(Résultats!B:B,A62,Résultats!L:L),0)</f>
        <v>0</v>
      </c>
    </row>
    <row r="63" spans="1:8" x14ac:dyDescent="0.25">
      <c r="A63" t="s">
        <v>51</v>
      </c>
      <c r="B63">
        <f>SUMIF(Résultats!B:B,A63,Résultats!L:L)+SUMIF(Résultats!B:B,A63,Résultats!M:M)+SUMIF(Résultats!B:B,A63,Résultats!N:N)</f>
        <v>0</v>
      </c>
      <c r="C63">
        <f>SUMIF(Résultats!B:B,A63,Résultats!O:O)</f>
        <v>0</v>
      </c>
      <c r="D63">
        <f>SUMIF(Résultats!B:B,A63,Résultats!P:P)</f>
        <v>0</v>
      </c>
      <c r="E63">
        <f>COUNTIF(Résultats!C$26:I$26,A63)+COUNTIF(Résultats!C$55:I$55,A63)</f>
        <v>0</v>
      </c>
      <c r="F63">
        <f>COUNTIF(Résultats!C$27:I$27,A63)+COUNTIF(Résultats!C$56:I$56,A63)</f>
        <v>0</v>
      </c>
      <c r="G63">
        <f>SUMIF(Résultats!B:B,A63,Résultats!M:M)</f>
        <v>0</v>
      </c>
      <c r="H63" s="22">
        <f>IFERROR(SUMIF(Résultats!B:B,A63,Résultats!J:J)/SUMIF(Résultats!B:B,A63,Résultats!L:L),0)</f>
        <v>0</v>
      </c>
    </row>
    <row r="64" spans="1:8" x14ac:dyDescent="0.25">
      <c r="A64" t="s">
        <v>23</v>
      </c>
      <c r="B64">
        <f>SUMIF(Résultats!B:B,A64,Résultats!L:L)+SUMIF(Résultats!B:B,A64,Résultats!M:M)+SUMIF(Résultats!B:B,A64,Résultats!N:N)</f>
        <v>2</v>
      </c>
      <c r="C64">
        <f>SUMIF(Résultats!B:B,A64,Résultats!O:O)</f>
        <v>0</v>
      </c>
      <c r="D64">
        <f>SUMIF(Résultats!B:B,A64,Résultats!P:P)</f>
        <v>0</v>
      </c>
      <c r="E64">
        <f>COUNTIF(Résultats!C$26:I$26,A64)+COUNTIF(Résultats!C$55:I$55,A64)</f>
        <v>0</v>
      </c>
      <c r="F64">
        <f>COUNTIF(Résultats!C$27:I$27,A64)+COUNTIF(Résultats!C$56:I$56,A64)</f>
        <v>0</v>
      </c>
      <c r="G64">
        <f>SUMIF(Résultats!B:B,A64,Résultats!M:M)</f>
        <v>0</v>
      </c>
      <c r="H64" s="22">
        <f>IFERROR(SUMIF(Résultats!B:B,A64,Résultats!J:J)/SUMIF(Résultats!B:B,A64,Résultats!L:L),0)</f>
        <v>1</v>
      </c>
    </row>
    <row r="65" spans="1:8" x14ac:dyDescent="0.25">
      <c r="A65" t="s">
        <v>88</v>
      </c>
      <c r="B65">
        <f>SUMIF(Résultats!B:B,A65,Résultats!L:L)+SUMIF(Résultats!B:B,A65,Résultats!M:M)+SUMIF(Résultats!B:B,A65,Résultats!N:N)</f>
        <v>0</v>
      </c>
      <c r="C65">
        <f>SUMIF(Résultats!B:B,A65,Résultats!O:O)</f>
        <v>0</v>
      </c>
      <c r="D65">
        <f>SUMIF(Résultats!B:B,A65,Résultats!P:P)</f>
        <v>0</v>
      </c>
      <c r="E65">
        <f>COUNTIF(Résultats!C$26:I$26,A65)+COUNTIF(Résultats!C$55:I$55,A65)</f>
        <v>0</v>
      </c>
      <c r="F65">
        <f>COUNTIF(Résultats!C$27:I$27,A65)+COUNTIF(Résultats!C$56:I$56,A65)</f>
        <v>0</v>
      </c>
      <c r="G65">
        <f>SUMIF(Résultats!B:B,A65,Résultats!M:M)</f>
        <v>0</v>
      </c>
      <c r="H65" s="22">
        <f>IFERROR(SUMIF(Résultats!B:B,A65,Résultats!J:J)/SUMIF(Résultats!B:B,A65,Résultats!L:L),0)</f>
        <v>0</v>
      </c>
    </row>
    <row r="66" spans="1:8" x14ac:dyDescent="0.25">
      <c r="A66" t="s">
        <v>92</v>
      </c>
      <c r="B66">
        <f>SUMIF(Résultats!B:B,A66,Résultats!L:L)+SUMIF(Résultats!B:B,A66,Résultats!M:M)+SUMIF(Résultats!B:B,A66,Résultats!N:N)</f>
        <v>0</v>
      </c>
      <c r="C66">
        <f>SUMIF(Résultats!B:B,A66,Résultats!O:O)</f>
        <v>0</v>
      </c>
      <c r="D66">
        <f>SUMIF(Résultats!B:B,A66,Résultats!P:P)</f>
        <v>0</v>
      </c>
      <c r="E66">
        <f>COUNTIF(Résultats!C$26:I$26,A66)+COUNTIF(Résultats!C$55:I$55,A66)</f>
        <v>0</v>
      </c>
      <c r="F66">
        <f>COUNTIF(Résultats!C$27:I$27,A66)+COUNTIF(Résultats!C$56:I$56,A66)</f>
        <v>0</v>
      </c>
      <c r="G66">
        <f>SUMIF(Résultats!B:B,A66,Résultats!M:M)</f>
        <v>0</v>
      </c>
      <c r="H66" s="22">
        <f>IFERROR(SUMIF(Résultats!B:B,A66,Résultats!J:J)/SUMIF(Résultats!B:B,A66,Résultats!L:L),0)</f>
        <v>0</v>
      </c>
    </row>
    <row r="67" spans="1:8" x14ac:dyDescent="0.25">
      <c r="A67" t="s">
        <v>60</v>
      </c>
      <c r="B67">
        <f>SUMIF(Résultats!B:B,A67,Résultats!L:L)+SUMIF(Résultats!B:B,A67,Résultats!M:M)+SUMIF(Résultats!B:B,A67,Résultats!N:N)</f>
        <v>0</v>
      </c>
      <c r="C67">
        <f>SUMIF(Résultats!B:B,A67,Résultats!O:O)</f>
        <v>0</v>
      </c>
      <c r="D67">
        <f>SUMIF(Résultats!B:B,A67,Résultats!P:P)</f>
        <v>0</v>
      </c>
      <c r="E67">
        <f>COUNTIF(Résultats!C$26:I$26,A67)+COUNTIF(Résultats!C$55:I$55,A67)</f>
        <v>0</v>
      </c>
      <c r="F67">
        <f>COUNTIF(Résultats!C$27:I$27,A67)+COUNTIF(Résultats!C$56:I$56,A67)</f>
        <v>0</v>
      </c>
      <c r="G67">
        <f>SUMIF(Résultats!B:B,A67,Résultats!M:M)</f>
        <v>0</v>
      </c>
      <c r="H67" s="22">
        <f>IFERROR(SUMIF(Résultats!B:B,A67,Résultats!J:J)/SUMIF(Résultats!B:B,A67,Résultats!L:L),0)</f>
        <v>0</v>
      </c>
    </row>
    <row r="68" spans="1:8" x14ac:dyDescent="0.25">
      <c r="A68" t="s">
        <v>65</v>
      </c>
      <c r="B68">
        <f>SUMIF(Résultats!B:B,A68,Résultats!L:L)+SUMIF(Résultats!B:B,A68,Résultats!M:M)+SUMIF(Résultats!B:B,A68,Résultats!N:N)</f>
        <v>0</v>
      </c>
      <c r="C68">
        <f>SUMIF(Résultats!B:B,A68,Résultats!O:O)</f>
        <v>0</v>
      </c>
      <c r="D68">
        <f>SUMIF(Résultats!B:B,A68,Résultats!P:P)</f>
        <v>0</v>
      </c>
      <c r="E68">
        <f>COUNTIF(Résultats!C$26:I$26,A68)+COUNTIF(Résultats!C$55:I$55,A68)</f>
        <v>0</v>
      </c>
      <c r="F68">
        <f>COUNTIF(Résultats!C$27:I$27,A68)+COUNTIF(Résultats!C$56:I$56,A68)</f>
        <v>0</v>
      </c>
      <c r="G68">
        <f>SUMIF(Résultats!B:B,A68,Résultats!M:M)</f>
        <v>0</v>
      </c>
      <c r="H68" s="22">
        <f>IFERROR(SUMIF(Résultats!B:B,A68,Résultats!J:J)/SUMIF(Résultats!B:B,A68,Résultats!L:L),0)</f>
        <v>0</v>
      </c>
    </row>
    <row r="69" spans="1:8" x14ac:dyDescent="0.25">
      <c r="A69" t="s">
        <v>57</v>
      </c>
      <c r="B69">
        <f>SUMIF(Résultats!B:B,A69,Résultats!L:L)+SUMIF(Résultats!B:B,A69,Résultats!M:M)+SUMIF(Résultats!B:B,A69,Résultats!N:N)</f>
        <v>0</v>
      </c>
      <c r="C69">
        <f>SUMIF(Résultats!B:B,A69,Résultats!O:O)</f>
        <v>0</v>
      </c>
      <c r="D69">
        <f>SUMIF(Résultats!B:B,A69,Résultats!P:P)</f>
        <v>0</v>
      </c>
      <c r="E69">
        <f>COUNTIF(Résultats!C$26:I$26,A69)+COUNTIF(Résultats!C$55:I$55,A69)</f>
        <v>0</v>
      </c>
      <c r="F69">
        <f>COUNTIF(Résultats!C$27:I$27,A69)+COUNTIF(Résultats!C$56:I$56,A69)</f>
        <v>0</v>
      </c>
      <c r="G69">
        <f>SUMIF(Résultats!B:B,A69,Résultats!M:M)</f>
        <v>0</v>
      </c>
      <c r="H69" s="22">
        <f>IFERROR(SUMIF(Résultats!B:B,A69,Résultats!J:J)/SUMIF(Résultats!B:B,A69,Résultats!L:L),0)</f>
        <v>0</v>
      </c>
    </row>
    <row r="70" spans="1:8" x14ac:dyDescent="0.25">
      <c r="A70" t="s">
        <v>149</v>
      </c>
      <c r="B70">
        <f>SUMIF(Résultats!B:B,A70,Résultats!L:L)+SUMIF(Résultats!B:B,A70,Résultats!M:M)+SUMIF(Résultats!B:B,A70,Résultats!N:N)</f>
        <v>0</v>
      </c>
      <c r="C70">
        <f>SUMIF(Résultats!B:B,A70,Résultats!O:O)</f>
        <v>0</v>
      </c>
      <c r="D70">
        <f>SUMIF(Résultats!B:B,A70,Résultats!P:P)</f>
        <v>0</v>
      </c>
      <c r="E70">
        <f>COUNTIF(Résultats!C$26:I$26,A70)+COUNTIF(Résultats!C$55:I$55,A70)</f>
        <v>0</v>
      </c>
      <c r="F70">
        <f>COUNTIF(Résultats!C$27:I$27,A70)+COUNTIF(Résultats!C$56:I$56,A70)</f>
        <v>0</v>
      </c>
      <c r="G70">
        <f>SUMIF(Résultats!B:B,A70,Résultats!M:M)</f>
        <v>0</v>
      </c>
      <c r="H70" s="22">
        <f>IFERROR(SUMIF(Résultats!B:B,A70,Résultats!J:J)/SUMIF(Résultats!B:B,A70,Résultats!L:L),0)</f>
        <v>0</v>
      </c>
    </row>
    <row r="71" spans="1:8" x14ac:dyDescent="0.25">
      <c r="A71" t="s">
        <v>107</v>
      </c>
      <c r="B71">
        <f>SUMIF(Résultats!B:B,A71,Résultats!L:L)+SUMIF(Résultats!B:B,A71,Résultats!M:M)+SUMIF(Résultats!B:B,A71,Résultats!N:N)</f>
        <v>0</v>
      </c>
      <c r="C71">
        <f>SUMIF(Résultats!B:B,A71,Résultats!O:O)</f>
        <v>0</v>
      </c>
      <c r="D71">
        <f>SUMIF(Résultats!B:B,A71,Résultats!P:P)</f>
        <v>0</v>
      </c>
      <c r="E71">
        <f>COUNTIF(Résultats!C$26:I$26,A71)+COUNTIF(Résultats!C$55:I$55,A71)</f>
        <v>0</v>
      </c>
      <c r="F71">
        <f>COUNTIF(Résultats!C$27:I$27,A71)+COUNTIF(Résultats!C$56:I$56,A71)</f>
        <v>0</v>
      </c>
      <c r="G71">
        <f>SUMIF(Résultats!B:B,A71,Résultats!M:M)</f>
        <v>0</v>
      </c>
      <c r="H71" s="22">
        <f>IFERROR(SUMIF(Résultats!B:B,A71,Résultats!J:J)/SUMIF(Résultats!B:B,A71,Résultats!L:L),0)</f>
        <v>0</v>
      </c>
    </row>
    <row r="72" spans="1:8" x14ac:dyDescent="0.25">
      <c r="A72" t="s">
        <v>91</v>
      </c>
      <c r="B72">
        <f>SUMIF(Résultats!B:B,A72,Résultats!L:L)+SUMIF(Résultats!B:B,A72,Résultats!M:M)+SUMIF(Résultats!B:B,A72,Résultats!N:N)</f>
        <v>0</v>
      </c>
      <c r="C72">
        <f>SUMIF(Résultats!B:B,A72,Résultats!O:O)</f>
        <v>0</v>
      </c>
      <c r="D72">
        <f>SUMIF(Résultats!B:B,A72,Résultats!P:P)</f>
        <v>0</v>
      </c>
      <c r="E72">
        <f>COUNTIF(Résultats!C$26:I$26,A72)+COUNTIF(Résultats!C$55:I$55,A72)</f>
        <v>0</v>
      </c>
      <c r="F72">
        <f>COUNTIF(Résultats!C$27:I$27,A72)+COUNTIF(Résultats!C$56:I$56,A72)</f>
        <v>0</v>
      </c>
      <c r="G72">
        <f>SUMIF(Résultats!B:B,A72,Résultats!M:M)</f>
        <v>0</v>
      </c>
      <c r="H72" s="22">
        <f>IFERROR(SUMIF(Résultats!B:B,A72,Résultats!J:J)/SUMIF(Résultats!B:B,A72,Résultats!L:L),0)</f>
        <v>0</v>
      </c>
    </row>
    <row r="73" spans="1:8" x14ac:dyDescent="0.25">
      <c r="A73" t="s">
        <v>151</v>
      </c>
      <c r="B73">
        <f>SUMIF(Résultats!B:B,A73,Résultats!L:L)+SUMIF(Résultats!B:B,A73,Résultats!M:M)+SUMIF(Résultats!B:B,A73,Résultats!N:N)</f>
        <v>0</v>
      </c>
      <c r="C73">
        <f>SUMIF(Résultats!B:B,A73,Résultats!O:O)</f>
        <v>0</v>
      </c>
      <c r="D73">
        <f>SUMIF(Résultats!B:B,A73,Résultats!P:P)</f>
        <v>0</v>
      </c>
      <c r="E73">
        <f>COUNTIF(Résultats!C$26:I$26,A73)+COUNTIF(Résultats!C$55:I$55,A73)</f>
        <v>0</v>
      </c>
      <c r="F73">
        <f>COUNTIF(Résultats!C$27:I$27,A73)+COUNTIF(Résultats!C$56:I$56,A73)</f>
        <v>0</v>
      </c>
      <c r="G73">
        <f>SUMIF(Résultats!B:B,A73,Résultats!M:M)</f>
        <v>0</v>
      </c>
      <c r="H73" s="22">
        <f>IFERROR(SUMIF(Résultats!B:B,A73,Résultats!J:J)/SUMIF(Résultats!B:B,A73,Résultats!L:L),0)</f>
        <v>0</v>
      </c>
    </row>
    <row r="74" spans="1:8" x14ac:dyDescent="0.25">
      <c r="A74" t="s">
        <v>59</v>
      </c>
      <c r="B74">
        <f>SUMIF(Résultats!B:B,A74,Résultats!L:L)+SUMIF(Résultats!B:B,A74,Résultats!M:M)+SUMIF(Résultats!B:B,A74,Résultats!N:N)</f>
        <v>0</v>
      </c>
      <c r="C74">
        <f>SUMIF(Résultats!B:B,A74,Résultats!O:O)</f>
        <v>0</v>
      </c>
      <c r="D74">
        <f>SUMIF(Résultats!B:B,A74,Résultats!P:P)</f>
        <v>0</v>
      </c>
      <c r="E74">
        <f>COUNTIF(Résultats!C$26:I$26,A74)+COUNTIF(Résultats!C$55:I$55,A74)</f>
        <v>0</v>
      </c>
      <c r="F74">
        <f>COUNTIF(Résultats!C$27:I$27,A74)+COUNTIF(Résultats!C$56:I$56,A74)</f>
        <v>0</v>
      </c>
      <c r="G74">
        <f>SUMIF(Résultats!B:B,A74,Résultats!M:M)</f>
        <v>0</v>
      </c>
      <c r="H74" s="22">
        <f>IFERROR(SUMIF(Résultats!B:B,A74,Résultats!J:J)/SUMIF(Résultats!B:B,A74,Résultats!L:L),0)</f>
        <v>0</v>
      </c>
    </row>
    <row r="75" spans="1:8" x14ac:dyDescent="0.25">
      <c r="A75" t="s">
        <v>46</v>
      </c>
      <c r="B75">
        <f>SUMIF(Résultats!B:B,A75,Résultats!L:L)+SUMIF(Résultats!B:B,A75,Résultats!M:M)+SUMIF(Résultats!B:B,A75,Résultats!N:N)</f>
        <v>0</v>
      </c>
      <c r="C75">
        <f>SUMIF(Résultats!B:B,A75,Résultats!O:O)</f>
        <v>0</v>
      </c>
      <c r="D75">
        <f>SUMIF(Résultats!B:B,A75,Résultats!P:P)</f>
        <v>0</v>
      </c>
      <c r="E75">
        <f>COUNTIF(Résultats!C$26:I$26,A75)+COUNTIF(Résultats!C$55:I$55,A75)</f>
        <v>0</v>
      </c>
      <c r="F75">
        <f>COUNTIF(Résultats!C$27:I$27,A75)+COUNTIF(Résultats!C$56:I$56,A75)</f>
        <v>0</v>
      </c>
      <c r="G75">
        <f>SUMIF(Résultats!B:B,A75,Résultats!M:M)</f>
        <v>0</v>
      </c>
      <c r="H75" s="22">
        <f>IFERROR(SUMIF(Résultats!B:B,A75,Résultats!J:J)/SUMIF(Résultats!B:B,A75,Résultats!L:L),0)</f>
        <v>0</v>
      </c>
    </row>
    <row r="76" spans="1:8" x14ac:dyDescent="0.25">
      <c r="A76" t="s">
        <v>7</v>
      </c>
      <c r="B76">
        <f>SUMIF(Résultats!B:B,A76,Résultats!L:L)+SUMIF(Résultats!B:B,A76,Résultats!M:M)+SUMIF(Résultats!B:B,A76,Résultats!N:N)</f>
        <v>13</v>
      </c>
      <c r="C76">
        <f>SUMIF(Résultats!B:B,A76,Résultats!O:O)</f>
        <v>4</v>
      </c>
      <c r="D76">
        <f>SUMIF(Résultats!B:B,A76,Résultats!P:P)</f>
        <v>7</v>
      </c>
      <c r="E76">
        <f>COUNTIF(Résultats!C$26:I$26,A76)+COUNTIF(Résultats!C$55:I$55,A76)</f>
        <v>2</v>
      </c>
      <c r="F76">
        <f>COUNTIF(Résultats!C$27:I$27,A76)+COUNTIF(Résultats!C$56:I$56,A76)</f>
        <v>0</v>
      </c>
      <c r="G76">
        <f>SUMIF(Résultats!B:B,A76,Résultats!M:M)</f>
        <v>1</v>
      </c>
      <c r="H76" s="22">
        <f>IFERROR(SUMIF(Résultats!B:B,A76,Résultats!J:J)/SUMIF(Résultats!B:B,A76,Résultats!L:L),0)</f>
        <v>4.9090909090909092</v>
      </c>
    </row>
    <row r="77" spans="1:8" x14ac:dyDescent="0.25">
      <c r="A77" t="s">
        <v>74</v>
      </c>
      <c r="B77">
        <f>SUMIF(Résultats!B:B,A77,Résultats!L:L)+SUMIF(Résultats!B:B,A77,Résultats!M:M)+SUMIF(Résultats!B:B,A77,Résultats!N:N)</f>
        <v>0</v>
      </c>
      <c r="C77">
        <f>SUMIF(Résultats!B:B,A77,Résultats!O:O)</f>
        <v>0</v>
      </c>
      <c r="D77">
        <f>SUMIF(Résultats!B:B,A77,Résultats!P:P)</f>
        <v>0</v>
      </c>
      <c r="E77">
        <f>COUNTIF(Résultats!C$26:I$26,A77)+COUNTIF(Résultats!C$55:I$55,A77)</f>
        <v>0</v>
      </c>
      <c r="F77">
        <f>COUNTIF(Résultats!C$27:I$27,A77)+COUNTIF(Résultats!C$56:I$56,A77)</f>
        <v>0</v>
      </c>
      <c r="G77">
        <f>SUMIF(Résultats!B:B,A77,Résultats!M:M)</f>
        <v>0</v>
      </c>
      <c r="H77" s="22">
        <f>IFERROR(SUMIF(Résultats!B:B,A77,Résultats!J:J)/SUMIF(Résultats!B:B,A77,Résultats!L:L),0)</f>
        <v>0</v>
      </c>
    </row>
    <row r="78" spans="1:8" x14ac:dyDescent="0.25">
      <c r="A78" t="s">
        <v>36</v>
      </c>
      <c r="B78">
        <f>SUMIF(Résultats!B:B,A78,Résultats!L:L)+SUMIF(Résultats!B:B,A78,Résultats!M:M)+SUMIF(Résultats!B:B,A78,Résultats!N:N)</f>
        <v>6</v>
      </c>
      <c r="C78">
        <f>SUMIF(Résultats!B:B,A78,Résultats!O:O)</f>
        <v>0</v>
      </c>
      <c r="D78">
        <f>SUMIF(Résultats!B:B,A78,Résultats!P:P)</f>
        <v>0</v>
      </c>
      <c r="E78">
        <f>COUNTIF(Résultats!C$26:I$26,A78)+COUNTIF(Résultats!C$55:I$55,A78)</f>
        <v>0</v>
      </c>
      <c r="F78">
        <f>COUNTIF(Résultats!C$27:I$27,A78)+COUNTIF(Résultats!C$56:I$56,A78)</f>
        <v>0</v>
      </c>
      <c r="G78">
        <f>SUMIF(Résultats!B:B,A78,Résultats!M:M)</f>
        <v>0</v>
      </c>
      <c r="H78" s="22">
        <f>IFERROR(SUMIF(Résultats!B:B,A78,Résultats!J:J)/SUMIF(Résultats!B:B,A78,Résultats!L:L),0)</f>
        <v>0.66666666666666663</v>
      </c>
    </row>
    <row r="79" spans="1:8" x14ac:dyDescent="0.25">
      <c r="A79" t="s">
        <v>20</v>
      </c>
      <c r="B79">
        <f>SUMIF(Résultats!B:B,A79,Résultats!L:L)+SUMIF(Résultats!B:B,A79,Résultats!M:M)+SUMIF(Résultats!B:B,A79,Résultats!N:N)</f>
        <v>13</v>
      </c>
      <c r="C79">
        <f>SUMIF(Résultats!B:B,A79,Résultats!O:O)</f>
        <v>3</v>
      </c>
      <c r="D79">
        <f>SUMIF(Résultats!B:B,A79,Résultats!P:P)</f>
        <v>7</v>
      </c>
      <c r="E79">
        <f>COUNTIF(Résultats!C$26:I$26,A79)+COUNTIF(Résultats!C$55:I$55,A79)</f>
        <v>1</v>
      </c>
      <c r="F79">
        <f>COUNTIF(Résultats!C$27:I$27,A79)+COUNTIF(Résultats!C$56:I$56,A79)</f>
        <v>1</v>
      </c>
      <c r="G79">
        <f>SUMIF(Résultats!B:B,A79,Résultats!M:M)</f>
        <v>0</v>
      </c>
      <c r="H79" s="22">
        <f>IFERROR(SUMIF(Résultats!B:B,A79,Résultats!J:J)/SUMIF(Résultats!B:B,A79,Résultats!L:L),0)</f>
        <v>4</v>
      </c>
    </row>
    <row r="80" spans="1:8" x14ac:dyDescent="0.25">
      <c r="A80" t="s">
        <v>10</v>
      </c>
      <c r="B80">
        <f>SUMIF(Résultats!B:B,A80,Résultats!L:L)+SUMIF(Résultats!B:B,A80,Résultats!M:M)+SUMIF(Résultats!B:B,A80,Résultats!N:N)</f>
        <v>6</v>
      </c>
      <c r="C80">
        <f>SUMIF(Résultats!B:B,A80,Résultats!O:O)</f>
        <v>0</v>
      </c>
      <c r="D80">
        <f>SUMIF(Résultats!B:B,A80,Résultats!P:P)</f>
        <v>0</v>
      </c>
      <c r="E80">
        <f>COUNTIF(Résultats!C$26:I$26,A80)+COUNTIF(Résultats!C$55:I$55,A80)</f>
        <v>0</v>
      </c>
      <c r="F80">
        <f>COUNTIF(Résultats!C$27:I$27,A80)+COUNTIF(Résultats!C$56:I$56,A80)</f>
        <v>1</v>
      </c>
      <c r="G80">
        <f>SUMIF(Résultats!B:B,A80,Résultats!M:M)</f>
        <v>1</v>
      </c>
      <c r="H80" s="22">
        <f>IFERROR(SUMIF(Résultats!B:B,A80,Résultats!J:J)/SUMIF(Résultats!B:B,A80,Résultats!L:L),0)</f>
        <v>0.8</v>
      </c>
    </row>
    <row r="81" spans="1:8" x14ac:dyDescent="0.25">
      <c r="A81" t="s">
        <v>28</v>
      </c>
      <c r="B81">
        <f>SUMIF(Résultats!B:B,A81,Résultats!L:L)+SUMIF(Résultats!B:B,A81,Résultats!M:M)+SUMIF(Résultats!B:B,A81,Résultats!N:N)</f>
        <v>6</v>
      </c>
      <c r="C81">
        <f>SUMIF(Résultats!B:B,A81,Résultats!O:O)</f>
        <v>0</v>
      </c>
      <c r="D81">
        <f>SUMIF(Résultats!B:B,A81,Résultats!P:P)</f>
        <v>0</v>
      </c>
      <c r="E81">
        <f>COUNTIF(Résultats!C$26:I$26,A81)+COUNTIF(Résultats!C$55:I$55,A81)</f>
        <v>0</v>
      </c>
      <c r="F81">
        <f>COUNTIF(Résultats!C$27:I$27,A81)+COUNTIF(Résultats!C$56:I$56,A81)</f>
        <v>0</v>
      </c>
      <c r="G81">
        <f>SUMIF(Résultats!B:B,A81,Résultats!M:M)</f>
        <v>0</v>
      </c>
      <c r="H81" s="22">
        <f>IFERROR(SUMIF(Résultats!B:B,A81,Résultats!J:J)/SUMIF(Résultats!B:B,A81,Résultats!L:L),0)</f>
        <v>1.1666666666666667</v>
      </c>
    </row>
    <row r="82" spans="1:8" x14ac:dyDescent="0.25">
      <c r="A82" t="s">
        <v>73</v>
      </c>
      <c r="B82">
        <f>SUMIF(Résultats!B:B,A82,Résultats!L:L)+SUMIF(Résultats!B:B,A82,Résultats!M:M)+SUMIF(Résultats!B:B,A82,Résultats!N:N)</f>
        <v>0</v>
      </c>
      <c r="C82">
        <f>SUMIF(Résultats!B:B,A82,Résultats!O:O)</f>
        <v>0</v>
      </c>
      <c r="D82">
        <f>SUMIF(Résultats!B:B,A82,Résultats!P:P)</f>
        <v>0</v>
      </c>
      <c r="E82">
        <f>COUNTIF(Résultats!C$26:I$26,A82)+COUNTIF(Résultats!C$55:I$55,A82)</f>
        <v>0</v>
      </c>
      <c r="F82">
        <f>COUNTIF(Résultats!C$27:I$27,A82)+COUNTIF(Résultats!C$56:I$56,A82)</f>
        <v>0</v>
      </c>
      <c r="G82">
        <f>SUMIF(Résultats!B:B,A82,Résultats!M:M)</f>
        <v>0</v>
      </c>
      <c r="H82" s="22">
        <f>IFERROR(SUMIF(Résultats!B:B,A82,Résultats!J:J)/SUMIF(Résultats!B:B,A82,Résultats!L:L),0)</f>
        <v>0</v>
      </c>
    </row>
    <row r="83" spans="1:8" x14ac:dyDescent="0.25">
      <c r="A83" t="s">
        <v>80</v>
      </c>
      <c r="B83">
        <f>SUMIF(Résultats!B:B,A83,Résultats!L:L)+SUMIF(Résultats!B:B,A83,Résultats!M:M)+SUMIF(Résultats!B:B,A83,Résultats!N:N)</f>
        <v>0</v>
      </c>
      <c r="C83">
        <f>SUMIF(Résultats!B:B,A83,Résultats!O:O)</f>
        <v>0</v>
      </c>
      <c r="D83">
        <f>SUMIF(Résultats!B:B,A83,Résultats!P:P)</f>
        <v>0</v>
      </c>
      <c r="E83">
        <f>COUNTIF(Résultats!C$26:I$26,A83)+COUNTIF(Résultats!C$55:I$55,A83)</f>
        <v>0</v>
      </c>
      <c r="F83">
        <f>COUNTIF(Résultats!C$27:I$27,A83)+COUNTIF(Résultats!C$56:I$56,A83)</f>
        <v>0</v>
      </c>
      <c r="G83">
        <f>SUMIF(Résultats!B:B,A83,Résultats!M:M)</f>
        <v>0</v>
      </c>
      <c r="H83" s="22">
        <f>IFERROR(SUMIF(Résultats!B:B,A83,Résultats!J:J)/SUMIF(Résultats!B:B,A83,Résultats!L:L),0)</f>
        <v>0</v>
      </c>
    </row>
    <row r="84" spans="1:8" x14ac:dyDescent="0.25">
      <c r="A84" t="s">
        <v>83</v>
      </c>
      <c r="B84">
        <f>SUMIF(Résultats!B:B,A84,Résultats!L:L)+SUMIF(Résultats!B:B,A84,Résultats!M:M)+SUMIF(Résultats!B:B,A84,Résultats!N:N)</f>
        <v>0</v>
      </c>
      <c r="C84">
        <f>SUMIF(Résultats!B:B,A84,Résultats!O:O)</f>
        <v>0</v>
      </c>
      <c r="D84">
        <f>SUMIF(Résultats!B:B,A84,Résultats!P:P)</f>
        <v>0</v>
      </c>
      <c r="E84">
        <f>COUNTIF(Résultats!C$26:I$26,A84)+COUNTIF(Résultats!C$55:I$55,A84)</f>
        <v>0</v>
      </c>
      <c r="F84">
        <f>COUNTIF(Résultats!C$27:I$27,A84)+COUNTIF(Résultats!C$56:I$56,A84)</f>
        <v>0</v>
      </c>
      <c r="G84">
        <f>SUMIF(Résultats!B:B,A84,Résultats!M:M)</f>
        <v>0</v>
      </c>
      <c r="H84" s="22">
        <f>IFERROR(SUMIF(Résultats!B:B,A84,Résultats!J:J)/SUMIF(Résultats!B:B,A84,Résultats!L:L),0)</f>
        <v>0</v>
      </c>
    </row>
    <row r="85" spans="1:8" x14ac:dyDescent="0.25">
      <c r="A85" t="s">
        <v>109</v>
      </c>
      <c r="B85">
        <f>SUMIF(Résultats!B:B,A85,Résultats!L:L)+SUMIF(Résultats!B:B,A85,Résultats!M:M)+SUMIF(Résultats!B:B,A85,Résultats!N:N)</f>
        <v>0</v>
      </c>
      <c r="C85">
        <f>SUMIF(Résultats!B:B,A85,Résultats!O:O)</f>
        <v>0</v>
      </c>
      <c r="D85">
        <f>SUMIF(Résultats!B:B,A85,Résultats!P:P)</f>
        <v>0</v>
      </c>
      <c r="E85">
        <f>COUNTIF(Résultats!C$26:I$26,A85)+COUNTIF(Résultats!C$55:I$55,A85)</f>
        <v>0</v>
      </c>
      <c r="F85">
        <f>COUNTIF(Résultats!C$27:I$27,A85)+COUNTIF(Résultats!C$56:I$56,A85)</f>
        <v>0</v>
      </c>
      <c r="G85">
        <f>SUMIF(Résultats!B:B,A85,Résultats!M:M)</f>
        <v>0</v>
      </c>
      <c r="H85" s="22">
        <f>IFERROR(SUMIF(Résultats!B:B,A85,Résultats!J:J)/SUMIF(Résultats!B:B,A85,Résultats!L:L),0)</f>
        <v>0</v>
      </c>
    </row>
    <row r="86" spans="1:8" x14ac:dyDescent="0.25">
      <c r="A86" t="s">
        <v>126</v>
      </c>
      <c r="B86">
        <f>SUMIF(Résultats!B:B,A86,Résultats!L:L)+SUMIF(Résultats!B:B,A86,Résultats!M:M)+SUMIF(Résultats!B:B,A86,Résultats!N:N)</f>
        <v>0</v>
      </c>
      <c r="C86">
        <f>SUMIF(Résultats!B:B,A86,Résultats!O:O)</f>
        <v>0</v>
      </c>
      <c r="D86">
        <f>SUMIF(Résultats!B:B,A86,Résultats!P:P)</f>
        <v>0</v>
      </c>
      <c r="E86">
        <f>COUNTIF(Résultats!C$26:I$26,A86)+COUNTIF(Résultats!C$55:I$55,A86)</f>
        <v>0</v>
      </c>
      <c r="F86">
        <f>COUNTIF(Résultats!C$27:I$27,A86)+COUNTIF(Résultats!C$56:I$56,A86)</f>
        <v>0</v>
      </c>
      <c r="G86">
        <f>SUMIF(Résultats!B:B,A86,Résultats!M:M)</f>
        <v>0</v>
      </c>
      <c r="H86" s="22">
        <f>IFERROR(SUMIF(Résultats!B:B,A86,Résultats!J:J)/SUMIF(Résultats!B:B,A86,Résultats!L:L),0)</f>
        <v>0</v>
      </c>
    </row>
    <row r="87" spans="1:8" x14ac:dyDescent="0.25">
      <c r="A87" t="s">
        <v>29</v>
      </c>
      <c r="B87">
        <f>SUMIF(Résultats!B:B,A87,Résultats!L:L)+SUMIF(Résultats!B:B,A87,Résultats!M:M)+SUMIF(Résultats!B:B,A87,Résultats!N:N)</f>
        <v>1</v>
      </c>
      <c r="C87">
        <f>SUMIF(Résultats!B:B,A87,Résultats!O:O)</f>
        <v>0</v>
      </c>
      <c r="D87">
        <f>SUMIF(Résultats!B:B,A87,Résultats!P:P)</f>
        <v>0</v>
      </c>
      <c r="E87">
        <f>COUNTIF(Résultats!C$26:I$26,A87)+COUNTIF(Résultats!C$55:I$55,A87)</f>
        <v>0</v>
      </c>
      <c r="F87">
        <f>COUNTIF(Résultats!C$27:I$27,A87)+COUNTIF(Résultats!C$56:I$56,A87)</f>
        <v>0</v>
      </c>
      <c r="G87">
        <f>SUMIF(Résultats!B:B,A87,Résultats!M:M)</f>
        <v>0</v>
      </c>
      <c r="H87" s="22">
        <f>IFERROR(SUMIF(Résultats!B:B,A87,Résultats!J:J)/SUMIF(Résultats!B:B,A87,Résultats!L:L),0)</f>
        <v>0</v>
      </c>
    </row>
    <row r="88" spans="1:8" x14ac:dyDescent="0.25">
      <c r="A88" t="s">
        <v>115</v>
      </c>
      <c r="B88">
        <f>SUMIF(Résultats!B:B,A88,Résultats!L:L)+SUMIF(Résultats!B:B,A88,Résultats!M:M)+SUMIF(Résultats!B:B,A88,Résultats!N:N)</f>
        <v>0</v>
      </c>
      <c r="C88">
        <f>SUMIF(Résultats!B:B,A88,Résultats!O:O)</f>
        <v>0</v>
      </c>
      <c r="D88">
        <f>SUMIF(Résultats!B:B,A88,Résultats!P:P)</f>
        <v>0</v>
      </c>
      <c r="E88">
        <f>COUNTIF(Résultats!C$26:I$26,A88)+COUNTIF(Résultats!C$55:I$55,A88)</f>
        <v>0</v>
      </c>
      <c r="F88">
        <f>COUNTIF(Résultats!C$27:I$27,A88)+COUNTIF(Résultats!C$56:I$56,A88)</f>
        <v>0</v>
      </c>
      <c r="G88">
        <f>SUMIF(Résultats!B:B,A88,Résultats!M:M)</f>
        <v>0</v>
      </c>
      <c r="H88" s="22">
        <f>IFERROR(SUMIF(Résultats!B:B,A88,Résultats!J:J)/SUMIF(Résultats!B:B,A88,Résultats!L:L),0)</f>
        <v>0</v>
      </c>
    </row>
    <row r="89" spans="1:8" x14ac:dyDescent="0.25">
      <c r="A89" t="s">
        <v>53</v>
      </c>
      <c r="B89">
        <f>SUMIF(Résultats!B:B,A89,Résultats!L:L)+SUMIF(Résultats!B:B,A89,Résultats!M:M)+SUMIF(Résultats!B:B,A89,Résultats!N:N)</f>
        <v>0</v>
      </c>
      <c r="C89">
        <f>SUMIF(Résultats!B:B,A89,Résultats!O:O)</f>
        <v>0</v>
      </c>
      <c r="D89">
        <f>SUMIF(Résultats!B:B,A89,Résultats!P:P)</f>
        <v>0</v>
      </c>
      <c r="E89">
        <f>COUNTIF(Résultats!C$26:I$26,A89)+COUNTIF(Résultats!C$55:I$55,A89)</f>
        <v>0</v>
      </c>
      <c r="F89">
        <f>COUNTIF(Résultats!C$27:I$27,A89)+COUNTIF(Résultats!C$56:I$56,A89)</f>
        <v>0</v>
      </c>
      <c r="G89">
        <f>SUMIF(Résultats!B:B,A89,Résultats!M:M)</f>
        <v>0</v>
      </c>
      <c r="H89" s="22">
        <f>IFERROR(SUMIF(Résultats!B:B,A89,Résultats!J:J)/SUMIF(Résultats!B:B,A89,Résultats!L:L),0)</f>
        <v>0</v>
      </c>
    </row>
    <row r="90" spans="1:8" x14ac:dyDescent="0.25">
      <c r="A90" t="s">
        <v>129</v>
      </c>
      <c r="B90">
        <f>SUMIF(Résultats!B:B,A90,Résultats!L:L)+SUMIF(Résultats!B:B,A90,Résultats!M:M)+SUMIF(Résultats!B:B,A90,Résultats!N:N)</f>
        <v>0</v>
      </c>
      <c r="C90">
        <f>SUMIF(Résultats!B:B,A90,Résultats!O:O)</f>
        <v>0</v>
      </c>
      <c r="D90">
        <f>SUMIF(Résultats!B:B,A90,Résultats!P:P)</f>
        <v>0</v>
      </c>
      <c r="E90">
        <f>COUNTIF(Résultats!C$26:I$26,A90)+COUNTIF(Résultats!C$55:I$55,A90)</f>
        <v>0</v>
      </c>
      <c r="F90">
        <f>COUNTIF(Résultats!C$27:I$27,A90)+COUNTIF(Résultats!C$56:I$56,A90)</f>
        <v>0</v>
      </c>
      <c r="G90">
        <f>SUMIF(Résultats!B:B,A90,Résultats!M:M)</f>
        <v>0</v>
      </c>
      <c r="H90" s="22">
        <f>IFERROR(SUMIF(Résultats!B:B,A90,Résultats!J:J)/SUMIF(Résultats!B:B,A90,Résultats!L:L),0)</f>
        <v>0</v>
      </c>
    </row>
    <row r="91" spans="1:8" x14ac:dyDescent="0.25">
      <c r="A91" t="s">
        <v>54</v>
      </c>
      <c r="B91">
        <f>SUMIF(Résultats!B:B,A91,Résultats!L:L)+SUMIF(Résultats!B:B,A91,Résultats!M:M)+SUMIF(Résultats!B:B,A91,Résultats!N:N)</f>
        <v>0</v>
      </c>
      <c r="C91">
        <f>SUMIF(Résultats!B:B,A91,Résultats!O:O)</f>
        <v>0</v>
      </c>
      <c r="D91">
        <f>SUMIF(Résultats!B:B,A91,Résultats!P:P)</f>
        <v>0</v>
      </c>
      <c r="E91">
        <f>COUNTIF(Résultats!C$26:I$26,A91)+COUNTIF(Résultats!C$55:I$55,A91)</f>
        <v>0</v>
      </c>
      <c r="F91">
        <f>COUNTIF(Résultats!C$27:I$27,A91)+COUNTIF(Résultats!C$56:I$56,A91)</f>
        <v>0</v>
      </c>
      <c r="G91">
        <f>SUMIF(Résultats!B:B,A91,Résultats!M:M)</f>
        <v>0</v>
      </c>
      <c r="H91" s="22">
        <f>IFERROR(SUMIF(Résultats!B:B,A91,Résultats!J:J)/SUMIF(Résultats!B:B,A91,Résultats!L:L),0)</f>
        <v>0</v>
      </c>
    </row>
    <row r="92" spans="1:8" x14ac:dyDescent="0.25">
      <c r="A92" t="s">
        <v>143</v>
      </c>
      <c r="B92">
        <f>SUMIF(Résultats!B:B,A92,Résultats!L:L)+SUMIF(Résultats!B:B,A92,Résultats!M:M)+SUMIF(Résultats!B:B,A92,Résultats!N:N)</f>
        <v>0</v>
      </c>
      <c r="C92">
        <f>SUMIF(Résultats!B:B,A92,Résultats!O:O)</f>
        <v>0</v>
      </c>
      <c r="D92">
        <f>SUMIF(Résultats!B:B,A92,Résultats!P:P)</f>
        <v>0</v>
      </c>
      <c r="E92">
        <f>COUNTIF(Résultats!C$26:I$26,A92)+COUNTIF(Résultats!C$55:I$55,A92)</f>
        <v>0</v>
      </c>
      <c r="F92">
        <f>COUNTIF(Résultats!C$27:I$27,A92)+COUNTIF(Résultats!C$56:I$56,A92)</f>
        <v>0</v>
      </c>
      <c r="G92">
        <f>SUMIF(Résultats!B:B,A92,Résultats!M:M)</f>
        <v>0</v>
      </c>
      <c r="H92" s="22">
        <f>IFERROR(SUMIF(Résultats!B:B,A92,Résultats!J:J)/SUMIF(Résultats!B:B,A92,Résultats!L:L),0)</f>
        <v>0</v>
      </c>
    </row>
    <row r="93" spans="1:8" x14ac:dyDescent="0.25">
      <c r="A93" t="s">
        <v>106</v>
      </c>
      <c r="B93">
        <f>SUMIF(Résultats!B:B,A93,Résultats!L:L)+SUMIF(Résultats!B:B,A93,Résultats!M:M)+SUMIF(Résultats!B:B,A93,Résultats!N:N)</f>
        <v>0</v>
      </c>
      <c r="C93">
        <f>SUMIF(Résultats!B:B,A93,Résultats!O:O)</f>
        <v>0</v>
      </c>
      <c r="D93">
        <f>SUMIF(Résultats!B:B,A93,Résultats!P:P)</f>
        <v>0</v>
      </c>
      <c r="E93">
        <f>COUNTIF(Résultats!C$26:I$26,A93)+COUNTIF(Résultats!C$55:I$55,A93)</f>
        <v>0</v>
      </c>
      <c r="F93">
        <f>COUNTIF(Résultats!C$27:I$27,A93)+COUNTIF(Résultats!C$56:I$56,A93)</f>
        <v>0</v>
      </c>
      <c r="G93">
        <f>SUMIF(Résultats!B:B,A93,Résultats!M:M)</f>
        <v>0</v>
      </c>
      <c r="H93" s="22">
        <f>IFERROR(SUMIF(Résultats!B:B,A93,Résultats!J:J)/SUMIF(Résultats!B:B,A93,Résultats!L:L),0)</f>
        <v>0</v>
      </c>
    </row>
    <row r="94" spans="1:8" x14ac:dyDescent="0.25">
      <c r="A94" t="s">
        <v>69</v>
      </c>
      <c r="B94">
        <f>SUMIF(Résultats!B:B,A94,Résultats!L:L)+SUMIF(Résultats!B:B,A94,Résultats!M:M)+SUMIF(Résultats!B:B,A94,Résultats!N:N)</f>
        <v>0</v>
      </c>
      <c r="C94">
        <f>SUMIF(Résultats!B:B,A94,Résultats!O:O)</f>
        <v>0</v>
      </c>
      <c r="D94">
        <f>SUMIF(Résultats!B:B,A94,Résultats!P:P)</f>
        <v>0</v>
      </c>
      <c r="E94">
        <f>COUNTIF(Résultats!C$26:I$26,A94)+COUNTIF(Résultats!C$55:I$55,A94)</f>
        <v>0</v>
      </c>
      <c r="F94">
        <f>COUNTIF(Résultats!C$27:I$27,A94)+COUNTIF(Résultats!C$56:I$56,A94)</f>
        <v>0</v>
      </c>
      <c r="G94">
        <f>SUMIF(Résultats!B:B,A94,Résultats!M:M)</f>
        <v>0</v>
      </c>
      <c r="H94" s="22">
        <f>IFERROR(SUMIF(Résultats!B:B,A94,Résultats!J:J)/SUMIF(Résultats!B:B,A94,Résultats!L:L),0)</f>
        <v>0</v>
      </c>
    </row>
    <row r="95" spans="1:8" x14ac:dyDescent="0.25">
      <c r="A95" t="s">
        <v>117</v>
      </c>
      <c r="B95">
        <f>SUMIF(Résultats!B:B,A95,Résultats!L:L)+SUMIF(Résultats!B:B,A95,Résultats!M:M)+SUMIF(Résultats!B:B,A95,Résultats!N:N)</f>
        <v>0</v>
      </c>
      <c r="C95">
        <f>SUMIF(Résultats!B:B,A95,Résultats!O:O)</f>
        <v>0</v>
      </c>
      <c r="D95">
        <f>SUMIF(Résultats!B:B,A95,Résultats!P:P)</f>
        <v>0</v>
      </c>
      <c r="E95">
        <f>COUNTIF(Résultats!C$26:I$26,A95)+COUNTIF(Résultats!C$55:I$55,A95)</f>
        <v>0</v>
      </c>
      <c r="F95">
        <f>COUNTIF(Résultats!C$27:I$27,A95)+COUNTIF(Résultats!C$56:I$56,A95)</f>
        <v>0</v>
      </c>
      <c r="G95">
        <f>SUMIF(Résultats!B:B,A95,Résultats!M:M)</f>
        <v>0</v>
      </c>
      <c r="H95" s="22">
        <f>IFERROR(SUMIF(Résultats!B:B,A95,Résultats!J:J)/SUMIF(Résultats!B:B,A95,Résultats!L:L),0)</f>
        <v>0</v>
      </c>
    </row>
    <row r="96" spans="1:8" x14ac:dyDescent="0.25">
      <c r="A96" t="s">
        <v>135</v>
      </c>
      <c r="B96">
        <f>SUMIF(Résultats!B:B,A96,Résultats!L:L)+SUMIF(Résultats!B:B,A96,Résultats!M:M)+SUMIF(Résultats!B:B,A96,Résultats!N:N)</f>
        <v>0</v>
      </c>
      <c r="C96">
        <f>SUMIF(Résultats!B:B,A96,Résultats!O:O)</f>
        <v>0</v>
      </c>
      <c r="D96">
        <f>SUMIF(Résultats!B:B,A96,Résultats!P:P)</f>
        <v>0</v>
      </c>
      <c r="E96">
        <f>COUNTIF(Résultats!C$26:I$26,A96)+COUNTIF(Résultats!C$55:I$55,A96)</f>
        <v>0</v>
      </c>
      <c r="F96">
        <f>COUNTIF(Résultats!C$27:I$27,A96)+COUNTIF(Résultats!C$56:I$56,A96)</f>
        <v>0</v>
      </c>
      <c r="G96">
        <f>SUMIF(Résultats!B:B,A96,Résultats!M:M)</f>
        <v>0</v>
      </c>
      <c r="H96" s="22">
        <f>IFERROR(SUMIF(Résultats!B:B,A96,Résultats!J:J)/SUMIF(Résultats!B:B,A96,Résultats!L:L),0)</f>
        <v>0</v>
      </c>
    </row>
    <row r="97" spans="1:8" x14ac:dyDescent="0.25">
      <c r="A97" t="s">
        <v>18</v>
      </c>
      <c r="B97">
        <f>SUMIF(Résultats!B:B,A97,Résultats!L:L)+SUMIF(Résultats!B:B,A97,Résultats!M:M)+SUMIF(Résultats!B:B,A97,Résultats!N:N)</f>
        <v>8</v>
      </c>
      <c r="C97">
        <f>SUMIF(Résultats!B:B,A97,Résultats!O:O)</f>
        <v>0</v>
      </c>
      <c r="D97">
        <f>SUMIF(Résultats!B:B,A97,Résultats!P:P)</f>
        <v>2</v>
      </c>
      <c r="E97">
        <f>COUNTIF(Résultats!C$26:I$26,A97)+COUNTIF(Résultats!C$55:I$55,A97)</f>
        <v>1</v>
      </c>
      <c r="F97">
        <f>COUNTIF(Résultats!C$27:I$27,A97)+COUNTIF(Résultats!C$56:I$56,A97)</f>
        <v>0</v>
      </c>
      <c r="G97">
        <f>SUMIF(Résultats!B:B,A97,Résultats!M:M)</f>
        <v>3</v>
      </c>
      <c r="H97" s="22">
        <f>IFERROR(SUMIF(Résultats!B:B,A97,Résultats!J:J)/SUMIF(Résultats!B:B,A97,Résultats!L:L),0)</f>
        <v>3.4</v>
      </c>
    </row>
    <row r="98" spans="1:8" x14ac:dyDescent="0.25">
      <c r="A98" t="s">
        <v>44</v>
      </c>
      <c r="B98">
        <f>SUMIF(Résultats!B:B,A98,Résultats!L:L)+SUMIF(Résultats!B:B,A98,Résultats!M:M)+SUMIF(Résultats!B:B,A98,Résultats!N:N)</f>
        <v>0</v>
      </c>
      <c r="C98">
        <f>SUMIF(Résultats!B:B,A98,Résultats!O:O)</f>
        <v>0</v>
      </c>
      <c r="D98">
        <f>SUMIF(Résultats!B:B,A98,Résultats!P:P)</f>
        <v>0</v>
      </c>
      <c r="E98">
        <f>COUNTIF(Résultats!C$26:I$26,A98)+COUNTIF(Résultats!C$55:I$55,A98)</f>
        <v>0</v>
      </c>
      <c r="F98">
        <f>COUNTIF(Résultats!C$27:I$27,A98)+COUNTIF(Résultats!C$56:I$56,A98)</f>
        <v>0</v>
      </c>
      <c r="G98">
        <f>SUMIF(Résultats!B:B,A98,Résultats!M:M)</f>
        <v>0</v>
      </c>
      <c r="H98" s="22">
        <f>IFERROR(SUMIF(Résultats!B:B,A98,Résultats!J:J)/SUMIF(Résultats!B:B,A98,Résultats!L:L),0)</f>
        <v>0</v>
      </c>
    </row>
    <row r="99" spans="1:8" x14ac:dyDescent="0.25">
      <c r="A99" t="s">
        <v>95</v>
      </c>
      <c r="B99">
        <f>SUMIF(Résultats!B:B,A99,Résultats!L:L)+SUMIF(Résultats!B:B,A99,Résultats!M:M)+SUMIF(Résultats!B:B,A99,Résultats!N:N)</f>
        <v>0</v>
      </c>
      <c r="C99">
        <f>SUMIF(Résultats!B:B,A99,Résultats!O:O)</f>
        <v>0</v>
      </c>
      <c r="D99">
        <f>SUMIF(Résultats!B:B,A99,Résultats!P:P)</f>
        <v>0</v>
      </c>
      <c r="E99">
        <f>COUNTIF(Résultats!C$26:I$26,A99)+COUNTIF(Résultats!C$55:I$55,A99)</f>
        <v>0</v>
      </c>
      <c r="F99">
        <f>COUNTIF(Résultats!C$27:I$27,A99)+COUNTIF(Résultats!C$56:I$56,A99)</f>
        <v>0</v>
      </c>
      <c r="G99">
        <f>SUMIF(Résultats!B:B,A99,Résultats!M:M)</f>
        <v>0</v>
      </c>
      <c r="H99" s="22">
        <f>IFERROR(SUMIF(Résultats!B:B,A99,Résultats!J:J)/SUMIF(Résultats!B:B,A99,Résultats!L:L),0)</f>
        <v>0</v>
      </c>
    </row>
    <row r="100" spans="1:8" x14ac:dyDescent="0.25">
      <c r="A100" t="s">
        <v>104</v>
      </c>
      <c r="B100">
        <f>SUMIF(Résultats!B:B,A100,Résultats!L:L)+SUMIF(Résultats!B:B,A100,Résultats!M:M)+SUMIF(Résultats!B:B,A100,Résultats!N:N)</f>
        <v>0</v>
      </c>
      <c r="C100">
        <f>SUMIF(Résultats!B:B,A100,Résultats!O:O)</f>
        <v>0</v>
      </c>
      <c r="D100">
        <f>SUMIF(Résultats!B:B,A100,Résultats!P:P)</f>
        <v>0</v>
      </c>
      <c r="E100">
        <f>COUNTIF(Résultats!C$26:I$26,A100)+COUNTIF(Résultats!C$55:I$55,A100)</f>
        <v>0</v>
      </c>
      <c r="F100">
        <f>COUNTIF(Résultats!C$27:I$27,A100)+COUNTIF(Résultats!C$56:I$56,A100)</f>
        <v>0</v>
      </c>
      <c r="G100">
        <f>SUMIF(Résultats!B:B,A100,Résultats!M:M)</f>
        <v>0</v>
      </c>
      <c r="H100" s="22">
        <f>IFERROR(SUMIF(Résultats!B:B,A100,Résultats!J:J)/SUMIF(Résultats!B:B,A100,Résultats!L:L),0)</f>
        <v>0</v>
      </c>
    </row>
    <row r="101" spans="1:8" x14ac:dyDescent="0.25">
      <c r="A101" t="s">
        <v>145</v>
      </c>
      <c r="B101">
        <f>SUMIF(Résultats!B:B,A101,Résultats!L:L)+SUMIF(Résultats!B:B,A101,Résultats!M:M)+SUMIF(Résultats!B:B,A101,Résultats!N:N)</f>
        <v>0</v>
      </c>
      <c r="C101">
        <f>SUMIF(Résultats!B:B,A101,Résultats!O:O)</f>
        <v>0</v>
      </c>
      <c r="D101">
        <f>SUMIF(Résultats!B:B,A101,Résultats!P:P)</f>
        <v>0</v>
      </c>
      <c r="E101">
        <f>COUNTIF(Résultats!C$26:I$26,A101)+COUNTIF(Résultats!C$55:I$55,A101)</f>
        <v>0</v>
      </c>
      <c r="F101">
        <f>COUNTIF(Résultats!C$27:I$27,A101)+COUNTIF(Résultats!C$56:I$56,A101)</f>
        <v>0</v>
      </c>
      <c r="G101">
        <f>SUMIF(Résultats!B:B,A101,Résultats!M:M)</f>
        <v>0</v>
      </c>
      <c r="H101" s="22">
        <f>IFERROR(SUMIF(Résultats!B:B,A101,Résultats!J:J)/SUMIF(Résultats!B:B,A101,Résultats!L:L),0)</f>
        <v>0</v>
      </c>
    </row>
    <row r="102" spans="1:8" x14ac:dyDescent="0.25">
      <c r="A102" t="s">
        <v>40</v>
      </c>
      <c r="B102">
        <f>SUMIF(Résultats!B:B,A102,Résultats!L:L)+SUMIF(Résultats!B:B,A102,Résultats!M:M)+SUMIF(Résultats!B:B,A102,Résultats!N:N)</f>
        <v>0</v>
      </c>
      <c r="C102">
        <f>SUMIF(Résultats!B:B,A102,Résultats!O:O)</f>
        <v>0</v>
      </c>
      <c r="D102">
        <f>SUMIF(Résultats!B:B,A102,Résultats!P:P)</f>
        <v>0</v>
      </c>
      <c r="E102">
        <f>COUNTIF(Résultats!C$26:I$26,A102)+COUNTIF(Résultats!C$55:I$55,A102)</f>
        <v>0</v>
      </c>
      <c r="F102">
        <f>COUNTIF(Résultats!C$27:I$27,A102)+COUNTIF(Résultats!C$56:I$56,A102)</f>
        <v>0</v>
      </c>
      <c r="G102">
        <f>SUMIF(Résultats!B:B,A102,Résultats!M:M)</f>
        <v>0</v>
      </c>
      <c r="H102" s="22">
        <f>IFERROR(SUMIF(Résultats!B:B,A102,Résultats!J:J)/SUMIF(Résultats!B:B,A102,Résultats!L:L),0)</f>
        <v>0</v>
      </c>
    </row>
    <row r="103" spans="1:8" x14ac:dyDescent="0.25">
      <c r="A103" t="s">
        <v>61</v>
      </c>
      <c r="B103">
        <f>SUMIF(Résultats!B:B,A103,Résultats!L:L)+SUMIF(Résultats!B:B,A103,Résultats!M:M)+SUMIF(Résultats!B:B,A103,Résultats!N:N)</f>
        <v>0</v>
      </c>
      <c r="C103">
        <f>SUMIF(Résultats!B:B,A103,Résultats!O:O)</f>
        <v>0</v>
      </c>
      <c r="D103">
        <f>SUMIF(Résultats!B:B,A103,Résultats!P:P)</f>
        <v>0</v>
      </c>
      <c r="E103">
        <f>COUNTIF(Résultats!C$26:I$26,A103)+COUNTIF(Résultats!C$55:I$55,A103)</f>
        <v>0</v>
      </c>
      <c r="F103">
        <f>COUNTIF(Résultats!C$27:I$27,A103)+COUNTIF(Résultats!C$56:I$56,A103)</f>
        <v>0</v>
      </c>
      <c r="G103">
        <f>SUMIF(Résultats!B:B,A103,Résultats!M:M)</f>
        <v>0</v>
      </c>
      <c r="H103" s="22">
        <f>IFERROR(SUMIF(Résultats!B:B,A103,Résultats!J:J)/SUMIF(Résultats!B:B,A103,Résultats!L:L),0)</f>
        <v>0</v>
      </c>
    </row>
    <row r="104" spans="1:8" x14ac:dyDescent="0.25">
      <c r="A104" t="s">
        <v>31</v>
      </c>
      <c r="B104">
        <f>SUMIF(Résultats!B:B,A104,Résultats!L:L)+SUMIF(Résultats!B:B,A104,Résultats!M:M)+SUMIF(Résultats!B:B,A104,Résultats!N:N)</f>
        <v>1</v>
      </c>
      <c r="C104">
        <f>SUMIF(Résultats!B:B,A104,Résultats!O:O)</f>
        <v>0</v>
      </c>
      <c r="D104">
        <f>SUMIF(Résultats!B:B,A104,Résultats!P:P)</f>
        <v>0</v>
      </c>
      <c r="E104">
        <f>COUNTIF(Résultats!C$26:I$26,A104)+COUNTIF(Résultats!C$55:I$55,A104)</f>
        <v>0</v>
      </c>
      <c r="F104">
        <f>COUNTIF(Résultats!C$27:I$27,A104)+COUNTIF(Résultats!C$56:I$56,A104)</f>
        <v>0</v>
      </c>
      <c r="G104">
        <f>SUMIF(Résultats!B:B,A104,Résultats!M:M)</f>
        <v>0</v>
      </c>
      <c r="H104" s="22">
        <f>IFERROR(SUMIF(Résultats!B:B,A104,Résultats!J:J)/SUMIF(Résultats!B:B,A104,Résultats!L:L),0)</f>
        <v>0</v>
      </c>
    </row>
    <row r="105" spans="1:8" x14ac:dyDescent="0.25">
      <c r="A105" t="s">
        <v>81</v>
      </c>
      <c r="B105">
        <f>SUMIF(Résultats!B:B,A105,Résultats!L:L)+SUMIF(Résultats!B:B,A105,Résultats!M:M)+SUMIF(Résultats!B:B,A105,Résultats!N:N)</f>
        <v>0</v>
      </c>
      <c r="C105">
        <f>SUMIF(Résultats!B:B,A105,Résultats!O:O)</f>
        <v>0</v>
      </c>
      <c r="D105">
        <f>SUMIF(Résultats!B:B,A105,Résultats!P:P)</f>
        <v>0</v>
      </c>
      <c r="E105">
        <f>COUNTIF(Résultats!C$26:I$26,A105)+COUNTIF(Résultats!C$55:I$55,A105)</f>
        <v>0</v>
      </c>
      <c r="F105">
        <f>COUNTIF(Résultats!C$27:I$27,A105)+COUNTIF(Résultats!C$56:I$56,A105)</f>
        <v>0</v>
      </c>
      <c r="G105">
        <f>SUMIF(Résultats!B:B,A105,Résultats!M:M)</f>
        <v>0</v>
      </c>
      <c r="H105" s="22">
        <f>IFERROR(SUMIF(Résultats!B:B,A105,Résultats!J:J)/SUMIF(Résultats!B:B,A105,Résultats!L:L),0)</f>
        <v>0</v>
      </c>
    </row>
    <row r="106" spans="1:8" x14ac:dyDescent="0.25">
      <c r="A106" t="s">
        <v>114</v>
      </c>
      <c r="B106">
        <f>SUMIF(Résultats!B:B,A106,Résultats!L:L)+SUMIF(Résultats!B:B,A106,Résultats!M:M)+SUMIF(Résultats!B:B,A106,Résultats!N:N)</f>
        <v>0</v>
      </c>
      <c r="C106">
        <f>SUMIF(Résultats!B:B,A106,Résultats!O:O)</f>
        <v>0</v>
      </c>
      <c r="D106">
        <f>SUMIF(Résultats!B:B,A106,Résultats!P:P)</f>
        <v>0</v>
      </c>
      <c r="E106">
        <f>COUNTIF(Résultats!C$26:I$26,A106)+COUNTIF(Résultats!C$55:I$55,A106)</f>
        <v>0</v>
      </c>
      <c r="F106">
        <f>COUNTIF(Résultats!C$27:I$27,A106)+COUNTIF(Résultats!C$56:I$56,A106)</f>
        <v>0</v>
      </c>
      <c r="G106">
        <f>SUMIF(Résultats!B:B,A106,Résultats!M:M)</f>
        <v>0</v>
      </c>
      <c r="H106" s="22">
        <f>IFERROR(SUMIF(Résultats!B:B,A106,Résultats!J:J)/SUMIF(Résultats!B:B,A106,Résultats!L:L),0)</f>
        <v>0</v>
      </c>
    </row>
    <row r="107" spans="1:8" x14ac:dyDescent="0.25">
      <c r="A107" t="s">
        <v>77</v>
      </c>
      <c r="B107">
        <f>SUMIF(Résultats!B:B,A107,Résultats!L:L)+SUMIF(Résultats!B:B,A107,Résultats!M:M)+SUMIF(Résultats!B:B,A107,Résultats!N:N)</f>
        <v>0</v>
      </c>
      <c r="C107">
        <f>SUMIF(Résultats!B:B,A107,Résultats!O:O)</f>
        <v>0</v>
      </c>
      <c r="D107">
        <f>SUMIF(Résultats!B:B,A107,Résultats!P:P)</f>
        <v>0</v>
      </c>
      <c r="E107">
        <f>COUNTIF(Résultats!C$26:I$26,A107)+COUNTIF(Résultats!C$55:I$55,A107)</f>
        <v>0</v>
      </c>
      <c r="F107">
        <f>COUNTIF(Résultats!C$27:I$27,A107)+COUNTIF(Résultats!C$56:I$56,A107)</f>
        <v>0</v>
      </c>
      <c r="G107">
        <f>SUMIF(Résultats!B:B,A107,Résultats!M:M)</f>
        <v>0</v>
      </c>
      <c r="H107" s="22">
        <f>IFERROR(SUMIF(Résultats!B:B,A107,Résultats!J:J)/SUMIF(Résultats!B:B,A107,Résultats!L:L),0)</f>
        <v>0</v>
      </c>
    </row>
    <row r="108" spans="1:8" x14ac:dyDescent="0.25">
      <c r="A108" t="s">
        <v>22</v>
      </c>
      <c r="B108">
        <f>SUMIF(Résultats!B:B,A108,Résultats!L:L)+SUMIF(Résultats!B:B,A108,Résultats!M:M)+SUMIF(Résultats!B:B,A108,Résultats!N:N)</f>
        <v>2</v>
      </c>
      <c r="C108">
        <f>SUMIF(Résultats!B:B,A108,Résultats!O:O)</f>
        <v>0</v>
      </c>
      <c r="D108">
        <f>SUMIF(Résultats!B:B,A108,Résultats!P:P)</f>
        <v>0</v>
      </c>
      <c r="E108">
        <f>COUNTIF(Résultats!C$26:I$26,A108)+COUNTIF(Résultats!C$55:I$55,A108)</f>
        <v>0</v>
      </c>
      <c r="F108">
        <f>COUNTIF(Résultats!C$27:I$27,A108)+COUNTIF(Résultats!C$56:I$56,A108)</f>
        <v>0</v>
      </c>
      <c r="G108">
        <f>SUMIF(Résultats!B:B,A108,Résultats!M:M)</f>
        <v>0</v>
      </c>
      <c r="H108" s="22">
        <f>IFERROR(SUMIF(Résultats!B:B,A108,Résultats!J:J)/SUMIF(Résultats!B:B,A108,Résultats!L:L),0)</f>
        <v>2</v>
      </c>
    </row>
    <row r="109" spans="1:8" x14ac:dyDescent="0.25">
      <c r="A109" t="s">
        <v>139</v>
      </c>
      <c r="B109">
        <f>SUMIF(Résultats!B:B,A109,Résultats!L:L)+SUMIF(Résultats!B:B,A109,Résultats!M:M)+SUMIF(Résultats!B:B,A109,Résultats!N:N)</f>
        <v>0</v>
      </c>
      <c r="C109">
        <f>SUMIF(Résultats!B:B,A109,Résultats!O:O)</f>
        <v>0</v>
      </c>
      <c r="D109">
        <f>SUMIF(Résultats!B:B,A109,Résultats!P:P)</f>
        <v>0</v>
      </c>
      <c r="E109">
        <f>COUNTIF(Résultats!C$26:I$26,A109)+COUNTIF(Résultats!C$55:I$55,A109)</f>
        <v>0</v>
      </c>
      <c r="F109">
        <f>COUNTIF(Résultats!C$27:I$27,A109)+COUNTIF(Résultats!C$56:I$56,A109)</f>
        <v>0</v>
      </c>
      <c r="G109">
        <f>SUMIF(Résultats!B:B,A109,Résultats!M:M)</f>
        <v>0</v>
      </c>
      <c r="H109" s="22">
        <f>IFERROR(SUMIF(Résultats!B:B,A109,Résultats!J:J)/SUMIF(Résultats!B:B,A109,Résultats!L:L),0)</f>
        <v>0</v>
      </c>
    </row>
    <row r="110" spans="1:8" x14ac:dyDescent="0.25">
      <c r="A110" t="s">
        <v>123</v>
      </c>
      <c r="B110">
        <f>SUMIF(Résultats!B:B,A110,Résultats!L:L)+SUMIF(Résultats!B:B,A110,Résultats!M:M)+SUMIF(Résultats!B:B,A110,Résultats!N:N)</f>
        <v>0</v>
      </c>
      <c r="C110">
        <f>SUMIF(Résultats!B:B,A110,Résultats!O:O)</f>
        <v>0</v>
      </c>
      <c r="D110">
        <f>SUMIF(Résultats!B:B,A110,Résultats!P:P)</f>
        <v>0</v>
      </c>
      <c r="E110">
        <f>COUNTIF(Résultats!C$26:I$26,A110)+COUNTIF(Résultats!C$55:I$55,A110)</f>
        <v>0</v>
      </c>
      <c r="F110">
        <f>COUNTIF(Résultats!C$27:I$27,A110)+COUNTIF(Résultats!C$56:I$56,A110)</f>
        <v>0</v>
      </c>
      <c r="G110">
        <f>SUMIF(Résultats!B:B,A110,Résultats!M:M)</f>
        <v>0</v>
      </c>
      <c r="H110" s="22">
        <f>IFERROR(SUMIF(Résultats!B:B,A110,Résultats!J:J)/SUMIF(Résultats!B:B,A110,Résultats!L:L),0)</f>
        <v>0</v>
      </c>
    </row>
    <row r="111" spans="1:8" x14ac:dyDescent="0.25">
      <c r="A111" t="s">
        <v>26</v>
      </c>
      <c r="B111">
        <f>SUMIF(Résultats!B:B,A111,Résultats!L:L)+SUMIF(Résultats!B:B,A111,Résultats!M:M)+SUMIF(Résultats!B:B,A111,Résultats!N:N)</f>
        <v>2</v>
      </c>
      <c r="C111">
        <f>SUMIF(Résultats!B:B,A111,Résultats!O:O)</f>
        <v>0</v>
      </c>
      <c r="D111">
        <f>SUMIF(Résultats!B:B,A111,Résultats!P:P)</f>
        <v>0</v>
      </c>
      <c r="E111">
        <f>COUNTIF(Résultats!C$26:I$26,A111)+COUNTIF(Résultats!C$55:I$55,A111)</f>
        <v>1</v>
      </c>
      <c r="F111">
        <f>COUNTIF(Résultats!C$27:I$27,A111)+COUNTIF(Résultats!C$56:I$56,A111)</f>
        <v>0</v>
      </c>
      <c r="G111">
        <f>SUMIF(Résultats!B:B,A111,Résultats!M:M)</f>
        <v>1</v>
      </c>
      <c r="H111" s="22">
        <f>IFERROR(SUMIF(Résultats!B:B,A111,Résultats!J:J)/SUMIF(Résultats!B:B,A111,Résultats!L:L),0)</f>
        <v>6</v>
      </c>
    </row>
    <row r="112" spans="1:8" x14ac:dyDescent="0.25">
      <c r="A112" t="s">
        <v>103</v>
      </c>
      <c r="B112">
        <f>SUMIF(Résultats!B:B,A112,Résultats!L:L)+SUMIF(Résultats!B:B,A112,Résultats!M:M)+SUMIF(Résultats!B:B,A112,Résultats!N:N)</f>
        <v>0</v>
      </c>
      <c r="C112">
        <f>SUMIF(Résultats!B:B,A112,Résultats!O:O)</f>
        <v>0</v>
      </c>
      <c r="D112">
        <f>SUMIF(Résultats!B:B,A112,Résultats!P:P)</f>
        <v>0</v>
      </c>
      <c r="E112">
        <f>COUNTIF(Résultats!C$26:I$26,A112)+COUNTIF(Résultats!C$55:I$55,A112)</f>
        <v>0</v>
      </c>
      <c r="F112">
        <f>COUNTIF(Résultats!C$27:I$27,A112)+COUNTIF(Résultats!C$56:I$56,A112)</f>
        <v>0</v>
      </c>
      <c r="G112">
        <f>SUMIF(Résultats!B:B,A112,Résultats!M:M)</f>
        <v>0</v>
      </c>
      <c r="H112" s="22">
        <f>IFERROR(SUMIF(Résultats!B:B,A112,Résultats!J:J)/SUMIF(Résultats!B:B,A112,Résultats!L:L),0)</f>
        <v>0</v>
      </c>
    </row>
    <row r="113" spans="1:8" x14ac:dyDescent="0.25">
      <c r="A113" t="s">
        <v>113</v>
      </c>
      <c r="B113">
        <f>SUMIF(Résultats!B:B,A113,Résultats!L:L)+SUMIF(Résultats!B:B,A113,Résultats!M:M)+SUMIF(Résultats!B:B,A113,Résultats!N:N)</f>
        <v>0</v>
      </c>
      <c r="C113">
        <f>SUMIF(Résultats!B:B,A113,Résultats!O:O)</f>
        <v>0</v>
      </c>
      <c r="D113">
        <f>SUMIF(Résultats!B:B,A113,Résultats!P:P)</f>
        <v>0</v>
      </c>
      <c r="E113">
        <f>COUNTIF(Résultats!C$26:I$26,A113)+COUNTIF(Résultats!C$55:I$55,A113)</f>
        <v>0</v>
      </c>
      <c r="F113">
        <f>COUNTIF(Résultats!C$27:I$27,A113)+COUNTIF(Résultats!C$56:I$56,A113)</f>
        <v>0</v>
      </c>
      <c r="G113">
        <f>SUMIF(Résultats!B:B,A113,Résultats!M:M)</f>
        <v>0</v>
      </c>
      <c r="H113" s="22">
        <f>IFERROR(SUMIF(Résultats!B:B,A113,Résultats!J:J)/SUMIF(Résultats!B:B,A113,Résultats!L:L),0)</f>
        <v>0</v>
      </c>
    </row>
    <row r="114" spans="1:8" x14ac:dyDescent="0.25">
      <c r="A114" t="s">
        <v>38</v>
      </c>
      <c r="B114">
        <f>SUMIF(Résultats!B:B,A114,Résultats!L:L)+SUMIF(Résultats!B:B,A114,Résultats!M:M)+SUMIF(Résultats!B:B,A114,Résultats!N:N)</f>
        <v>0</v>
      </c>
      <c r="C114">
        <f>SUMIF(Résultats!B:B,A114,Résultats!O:O)</f>
        <v>0</v>
      </c>
      <c r="D114">
        <f>SUMIF(Résultats!B:B,A114,Résultats!P:P)</f>
        <v>0</v>
      </c>
      <c r="E114">
        <f>COUNTIF(Résultats!C$26:I$26,A114)+COUNTIF(Résultats!C$55:I$55,A114)</f>
        <v>0</v>
      </c>
      <c r="F114">
        <f>COUNTIF(Résultats!C$27:I$27,A114)+COUNTIF(Résultats!C$56:I$56,A114)</f>
        <v>0</v>
      </c>
      <c r="G114">
        <f>SUMIF(Résultats!B:B,A114,Résultats!M:M)</f>
        <v>0</v>
      </c>
      <c r="H114" s="22">
        <f>IFERROR(SUMIF(Résultats!B:B,A114,Résultats!J:J)/SUMIF(Résultats!B:B,A114,Résultats!L:L),0)</f>
        <v>0</v>
      </c>
    </row>
    <row r="115" spans="1:8" x14ac:dyDescent="0.25">
      <c r="A115" t="s">
        <v>47</v>
      </c>
      <c r="B115">
        <f>SUMIF(Résultats!B:B,A115,Résultats!L:L)+SUMIF(Résultats!B:B,A115,Résultats!M:M)+SUMIF(Résultats!B:B,A115,Résultats!N:N)</f>
        <v>0</v>
      </c>
      <c r="C115">
        <f>SUMIF(Résultats!B:B,A115,Résultats!O:O)</f>
        <v>0</v>
      </c>
      <c r="D115">
        <f>SUMIF(Résultats!B:B,A115,Résultats!P:P)</f>
        <v>0</v>
      </c>
      <c r="E115">
        <f>COUNTIF(Résultats!C$26:I$26,A115)+COUNTIF(Résultats!C$55:I$55,A115)</f>
        <v>0</v>
      </c>
      <c r="F115">
        <f>COUNTIF(Résultats!C$27:I$27,A115)+COUNTIF(Résultats!C$56:I$56,A115)</f>
        <v>0</v>
      </c>
      <c r="G115">
        <f>SUMIF(Résultats!B:B,A115,Résultats!M:M)</f>
        <v>0</v>
      </c>
      <c r="H115" s="22">
        <f>IFERROR(SUMIF(Résultats!B:B,A115,Résultats!J:J)/SUMIF(Résultats!B:B,A115,Résultats!L:L),0)</f>
        <v>0</v>
      </c>
    </row>
    <row r="116" spans="1:8" x14ac:dyDescent="0.25">
      <c r="A116" t="s">
        <v>133</v>
      </c>
      <c r="B116">
        <f>SUMIF(Résultats!B:B,A116,Résultats!L:L)+SUMIF(Résultats!B:B,A116,Résultats!M:M)+SUMIF(Résultats!B:B,A116,Résultats!N:N)</f>
        <v>0</v>
      </c>
      <c r="C116">
        <f>SUMIF(Résultats!B:B,A116,Résultats!O:O)</f>
        <v>0</v>
      </c>
      <c r="D116">
        <f>SUMIF(Résultats!B:B,A116,Résultats!P:P)</f>
        <v>0</v>
      </c>
      <c r="E116">
        <f>COUNTIF(Résultats!C$26:I$26,A116)+COUNTIF(Résultats!C$55:I$55,A116)</f>
        <v>0</v>
      </c>
      <c r="F116">
        <f>COUNTIF(Résultats!C$27:I$27,A116)+COUNTIF(Résultats!C$56:I$56,A116)</f>
        <v>0</v>
      </c>
      <c r="G116">
        <f>SUMIF(Résultats!B:B,A116,Résultats!M:M)</f>
        <v>0</v>
      </c>
      <c r="H116" s="22">
        <f>IFERROR(SUMIF(Résultats!B:B,A116,Résultats!J:J)/SUMIF(Résultats!B:B,A116,Résultats!L:L),0)</f>
        <v>0</v>
      </c>
    </row>
    <row r="117" spans="1:8" x14ac:dyDescent="0.25">
      <c r="A117" t="s">
        <v>119</v>
      </c>
      <c r="B117">
        <f>SUMIF(Résultats!B:B,A117,Résultats!L:L)+SUMIF(Résultats!B:B,A117,Résultats!M:M)+SUMIF(Résultats!B:B,A117,Résultats!N:N)</f>
        <v>0</v>
      </c>
      <c r="C117">
        <f>SUMIF(Résultats!B:B,A117,Résultats!O:O)</f>
        <v>0</v>
      </c>
      <c r="D117">
        <f>SUMIF(Résultats!B:B,A117,Résultats!P:P)</f>
        <v>0</v>
      </c>
      <c r="E117">
        <f>COUNTIF(Résultats!C$26:I$26,A117)+COUNTIF(Résultats!C$55:I$55,A117)</f>
        <v>0</v>
      </c>
      <c r="F117">
        <f>COUNTIF(Résultats!C$27:I$27,A117)+COUNTIF(Résultats!C$56:I$56,A117)</f>
        <v>0</v>
      </c>
      <c r="G117">
        <f>SUMIF(Résultats!B:B,A117,Résultats!M:M)</f>
        <v>0</v>
      </c>
      <c r="H117" s="22">
        <f>IFERROR(SUMIF(Résultats!B:B,A117,Résultats!J:J)/SUMIF(Résultats!B:B,A117,Résultats!L:L),0)</f>
        <v>0</v>
      </c>
    </row>
    <row r="118" spans="1:8" x14ac:dyDescent="0.25">
      <c r="A118" t="s">
        <v>37</v>
      </c>
      <c r="B118">
        <f>SUMIF(Résultats!B:B,A118,Résultats!L:L)+SUMIF(Résultats!B:B,A118,Résultats!M:M)+SUMIF(Résultats!B:B,A118,Résultats!N:N)</f>
        <v>6</v>
      </c>
      <c r="C118">
        <f>SUMIF(Résultats!B:B,A118,Résultats!O:O)</f>
        <v>0</v>
      </c>
      <c r="D118">
        <f>SUMIF(Résultats!B:B,A118,Résultats!P:P)</f>
        <v>0</v>
      </c>
      <c r="E118">
        <f>COUNTIF(Résultats!C$26:I$26,A118)+COUNTIF(Résultats!C$55:I$55,A118)</f>
        <v>0</v>
      </c>
      <c r="F118">
        <f>COUNTIF(Résultats!C$27:I$27,A118)+COUNTIF(Résultats!C$56:I$56,A118)</f>
        <v>0</v>
      </c>
      <c r="G118">
        <f>SUMIF(Résultats!B:B,A118,Résultats!M:M)</f>
        <v>0</v>
      </c>
      <c r="H118" s="22">
        <f>IFERROR(SUMIF(Résultats!B:B,A118,Résultats!J:J)/SUMIF(Résultats!B:B,A118,Résultats!L:L),0)</f>
        <v>0.66666666666666663</v>
      </c>
    </row>
    <row r="119" spans="1:8" x14ac:dyDescent="0.25">
      <c r="A119" t="s">
        <v>68</v>
      </c>
      <c r="B119">
        <f>SUMIF(Résultats!B:B,A119,Résultats!L:L)+SUMIF(Résultats!B:B,A119,Résultats!M:M)+SUMIF(Résultats!B:B,A119,Résultats!N:N)</f>
        <v>0</v>
      </c>
      <c r="C119">
        <f>SUMIF(Résultats!B:B,A119,Résultats!O:O)</f>
        <v>0</v>
      </c>
      <c r="D119">
        <f>SUMIF(Résultats!B:B,A119,Résultats!P:P)</f>
        <v>0</v>
      </c>
      <c r="E119">
        <f>COUNTIF(Résultats!C$26:I$26,A119)+COUNTIF(Résultats!C$55:I$55,A119)</f>
        <v>0</v>
      </c>
      <c r="F119">
        <f>COUNTIF(Résultats!C$27:I$27,A119)+COUNTIF(Résultats!C$56:I$56,A119)</f>
        <v>0</v>
      </c>
      <c r="G119">
        <f>SUMIF(Résultats!B:B,A119,Résultats!M:M)</f>
        <v>0</v>
      </c>
      <c r="H119" s="22">
        <f>IFERROR(SUMIF(Résultats!B:B,A119,Résultats!J:J)/SUMIF(Résultats!B:B,A119,Résultats!L:L),0)</f>
        <v>0</v>
      </c>
    </row>
    <row r="120" spans="1:8" x14ac:dyDescent="0.25">
      <c r="A120" t="s">
        <v>67</v>
      </c>
      <c r="B120">
        <f>SUMIF(Résultats!B:B,A120,Résultats!L:L)+SUMIF(Résultats!B:B,A120,Résultats!M:M)+SUMIF(Résultats!B:B,A120,Résultats!N:N)</f>
        <v>0</v>
      </c>
      <c r="C120">
        <f>SUMIF(Résultats!B:B,A120,Résultats!O:O)</f>
        <v>0</v>
      </c>
      <c r="D120">
        <f>SUMIF(Résultats!B:B,A120,Résultats!P:P)</f>
        <v>0</v>
      </c>
      <c r="E120">
        <f>COUNTIF(Résultats!C$26:I$26,A120)+COUNTIF(Résultats!C$55:I$55,A120)</f>
        <v>0</v>
      </c>
      <c r="F120">
        <f>COUNTIF(Résultats!C$27:I$27,A120)+COUNTIF(Résultats!C$56:I$56,A120)</f>
        <v>0</v>
      </c>
      <c r="G120">
        <f>SUMIF(Résultats!B:B,A120,Résultats!M:M)</f>
        <v>0</v>
      </c>
      <c r="H120" s="22">
        <f>IFERROR(SUMIF(Résultats!B:B,A120,Résultats!J:J)/SUMIF(Résultats!B:B,A120,Résultats!L:L),0)</f>
        <v>0</v>
      </c>
    </row>
    <row r="121" spans="1:8" x14ac:dyDescent="0.25">
      <c r="A121" t="s">
        <v>140</v>
      </c>
      <c r="B121">
        <f>SUMIF(Résultats!B:B,A121,Résultats!L:L)+SUMIF(Résultats!B:B,A121,Résultats!M:M)+SUMIF(Résultats!B:B,A121,Résultats!N:N)</f>
        <v>0</v>
      </c>
      <c r="C121">
        <f>SUMIF(Résultats!B:B,A121,Résultats!O:O)</f>
        <v>0</v>
      </c>
      <c r="D121">
        <f>SUMIF(Résultats!B:B,A121,Résultats!P:P)</f>
        <v>0</v>
      </c>
      <c r="E121">
        <f>COUNTIF(Résultats!C$26:I$26,A121)+COUNTIF(Résultats!C$55:I$55,A121)</f>
        <v>0</v>
      </c>
      <c r="F121">
        <f>COUNTIF(Résultats!C$27:I$27,A121)+COUNTIF(Résultats!C$56:I$56,A121)</f>
        <v>0</v>
      </c>
      <c r="G121">
        <f>SUMIF(Résultats!B:B,A121,Résultats!M:M)</f>
        <v>0</v>
      </c>
      <c r="H121" s="22">
        <f>IFERROR(SUMIF(Résultats!B:B,A121,Résultats!J:J)/SUMIF(Résultats!B:B,A121,Résultats!L:L),0)</f>
        <v>0</v>
      </c>
    </row>
    <row r="122" spans="1:8" x14ac:dyDescent="0.25">
      <c r="A122" t="s">
        <v>56</v>
      </c>
      <c r="B122">
        <f>SUMIF(Résultats!B:B,A122,Résultats!L:L)+SUMIF(Résultats!B:B,A122,Résultats!M:M)+SUMIF(Résultats!B:B,A122,Résultats!N:N)</f>
        <v>0</v>
      </c>
      <c r="C122">
        <f>SUMIF(Résultats!B:B,A122,Résultats!O:O)</f>
        <v>0</v>
      </c>
      <c r="D122">
        <f>SUMIF(Résultats!B:B,A122,Résultats!P:P)</f>
        <v>0</v>
      </c>
      <c r="E122">
        <f>COUNTIF(Résultats!C$26:I$26,A122)+COUNTIF(Résultats!C$55:I$55,A122)</f>
        <v>0</v>
      </c>
      <c r="F122">
        <f>COUNTIF(Résultats!C$27:I$27,A122)+COUNTIF(Résultats!C$56:I$56,A122)</f>
        <v>0</v>
      </c>
      <c r="G122">
        <f>SUMIF(Résultats!B:B,A122,Résultats!M:M)</f>
        <v>0</v>
      </c>
      <c r="H122" s="22">
        <f>IFERROR(SUMIF(Résultats!B:B,A122,Résultats!J:J)/SUMIF(Résultats!B:B,A122,Résultats!L:L),0)</f>
        <v>0</v>
      </c>
    </row>
    <row r="123" spans="1:8" x14ac:dyDescent="0.25">
      <c r="A123" t="s">
        <v>138</v>
      </c>
      <c r="B123">
        <f>SUMIF(Résultats!B:B,A123,Résultats!L:L)+SUMIF(Résultats!B:B,A123,Résultats!M:M)+SUMIF(Résultats!B:B,A123,Résultats!N:N)</f>
        <v>0</v>
      </c>
      <c r="C123">
        <f>SUMIF(Résultats!B:B,A123,Résultats!O:O)</f>
        <v>0</v>
      </c>
      <c r="D123">
        <f>SUMIF(Résultats!B:B,A123,Résultats!P:P)</f>
        <v>0</v>
      </c>
      <c r="E123">
        <f>COUNTIF(Résultats!C$26:I$26,A123)+COUNTIF(Résultats!C$55:I$55,A123)</f>
        <v>0</v>
      </c>
      <c r="F123">
        <f>COUNTIF(Résultats!C$27:I$27,A123)+COUNTIF(Résultats!C$56:I$56,A123)</f>
        <v>0</v>
      </c>
      <c r="G123">
        <f>SUMIF(Résultats!B:B,A123,Résultats!M:M)</f>
        <v>0</v>
      </c>
      <c r="H123" s="22">
        <f>IFERROR(SUMIF(Résultats!B:B,A123,Résultats!J:J)/SUMIF(Résultats!B:B,A123,Résultats!L:L),0)</f>
        <v>0</v>
      </c>
    </row>
    <row r="124" spans="1:8" x14ac:dyDescent="0.25">
      <c r="A124" t="s">
        <v>78</v>
      </c>
      <c r="B124">
        <f>SUMIF(Résultats!B:B,A124,Résultats!L:L)+SUMIF(Résultats!B:B,A124,Résultats!M:M)+SUMIF(Résultats!B:B,A124,Résultats!N:N)</f>
        <v>0</v>
      </c>
      <c r="C124">
        <f>SUMIF(Résultats!B:B,A124,Résultats!O:O)</f>
        <v>0</v>
      </c>
      <c r="D124">
        <f>SUMIF(Résultats!B:B,A124,Résultats!P:P)</f>
        <v>0</v>
      </c>
      <c r="E124">
        <f>COUNTIF(Résultats!C$26:I$26,A124)+COUNTIF(Résultats!C$55:I$55,A124)</f>
        <v>0</v>
      </c>
      <c r="F124">
        <f>COUNTIF(Résultats!C$27:I$27,A124)+COUNTIF(Résultats!C$56:I$56,A124)</f>
        <v>0</v>
      </c>
      <c r="G124">
        <f>SUMIF(Résultats!B:B,A124,Résultats!M:M)</f>
        <v>0</v>
      </c>
      <c r="H124" s="22">
        <f>IFERROR(SUMIF(Résultats!B:B,A124,Résultats!J:J)/SUMIF(Résultats!B:B,A124,Résultats!L:L),0)</f>
        <v>0</v>
      </c>
    </row>
    <row r="125" spans="1:8" x14ac:dyDescent="0.25">
      <c r="A125" t="s">
        <v>152</v>
      </c>
      <c r="B125">
        <f>SUMIF(Résultats!B:B,A125,Résultats!L:L)+SUMIF(Résultats!B:B,A125,Résultats!M:M)+SUMIF(Résultats!B:B,A125,Résultats!N:N)</f>
        <v>0</v>
      </c>
      <c r="C125">
        <f>SUMIF(Résultats!B:B,A125,Résultats!O:O)</f>
        <v>0</v>
      </c>
      <c r="D125">
        <f>SUMIF(Résultats!B:B,A125,Résultats!P:P)</f>
        <v>0</v>
      </c>
      <c r="E125">
        <f>COUNTIF(Résultats!C$26:I$26,A125)+COUNTIF(Résultats!C$55:I$55,A125)</f>
        <v>0</v>
      </c>
      <c r="F125">
        <f>COUNTIF(Résultats!C$27:I$27,A125)+COUNTIF(Résultats!C$56:I$56,A125)</f>
        <v>0</v>
      </c>
      <c r="G125">
        <f>SUMIF(Résultats!B:B,A125,Résultats!M:M)</f>
        <v>0</v>
      </c>
      <c r="H125" s="22">
        <f>IFERROR(SUMIF(Résultats!B:B,A125,Résultats!J:J)/SUMIF(Résultats!B:B,A125,Résultats!L:L),0)</f>
        <v>0</v>
      </c>
    </row>
    <row r="126" spans="1:8" x14ac:dyDescent="0.25">
      <c r="A126" t="s">
        <v>87</v>
      </c>
      <c r="B126">
        <f>SUMIF(Résultats!B:B,A126,Résultats!L:L)+SUMIF(Résultats!B:B,A126,Résultats!M:M)+SUMIF(Résultats!B:B,A126,Résultats!N:N)</f>
        <v>0</v>
      </c>
      <c r="C126">
        <f>SUMIF(Résultats!B:B,A126,Résultats!O:O)</f>
        <v>0</v>
      </c>
      <c r="D126">
        <f>SUMIF(Résultats!B:B,A126,Résultats!P:P)</f>
        <v>0</v>
      </c>
      <c r="E126">
        <f>COUNTIF(Résultats!C$26:I$26,A126)+COUNTIF(Résultats!C$55:I$55,A126)</f>
        <v>0</v>
      </c>
      <c r="F126">
        <f>COUNTIF(Résultats!C$27:I$27,A126)+COUNTIF(Résultats!C$56:I$56,A126)</f>
        <v>0</v>
      </c>
      <c r="G126">
        <f>SUMIF(Résultats!B:B,A126,Résultats!M:M)</f>
        <v>0</v>
      </c>
      <c r="H126" s="22">
        <f>IFERROR(SUMIF(Résultats!B:B,A126,Résultats!J:J)/SUMIF(Résultats!B:B,A126,Résultats!L:L),0)</f>
        <v>0</v>
      </c>
    </row>
    <row r="127" spans="1:8" x14ac:dyDescent="0.25">
      <c r="A127" t="s">
        <v>30</v>
      </c>
      <c r="B127">
        <f>SUMIF(Résultats!B:B,A127,Résultats!L:L)+SUMIF(Résultats!B:B,A127,Résultats!M:M)+SUMIF(Résultats!B:B,A127,Résultats!N:N)</f>
        <v>5</v>
      </c>
      <c r="C127">
        <f>SUMIF(Résultats!B:B,A127,Résultats!O:O)</f>
        <v>0</v>
      </c>
      <c r="D127">
        <f>SUMIF(Résultats!B:B,A127,Résultats!P:P)</f>
        <v>0</v>
      </c>
      <c r="E127">
        <f>COUNTIF(Résultats!C$26:I$26,A127)+COUNTIF(Résultats!C$55:I$55,A127)</f>
        <v>0</v>
      </c>
      <c r="F127">
        <f>COUNTIF(Résultats!C$27:I$27,A127)+COUNTIF(Résultats!C$56:I$56,A127)</f>
        <v>0</v>
      </c>
      <c r="G127">
        <f>SUMIF(Résultats!B:B,A127,Résultats!M:M)</f>
        <v>1</v>
      </c>
      <c r="H127" s="22">
        <f>IFERROR(SUMIF(Résultats!B:B,A127,Résultats!J:J)/SUMIF(Résultats!B:B,A127,Résultats!L:L),0)</f>
        <v>1.25</v>
      </c>
    </row>
    <row r="128" spans="1:8" x14ac:dyDescent="0.25">
      <c r="A128" t="s">
        <v>150</v>
      </c>
      <c r="B128">
        <f>SUMIF(Résultats!B:B,A128,Résultats!L:L)+SUMIF(Résultats!B:B,A128,Résultats!M:M)+SUMIF(Résultats!B:B,A128,Résultats!N:N)</f>
        <v>0</v>
      </c>
      <c r="C128">
        <f>SUMIF(Résultats!B:B,A128,Résultats!O:O)</f>
        <v>0</v>
      </c>
      <c r="D128">
        <f>SUMIF(Résultats!B:B,A128,Résultats!P:P)</f>
        <v>0</v>
      </c>
      <c r="E128">
        <f>COUNTIF(Résultats!C$26:I$26,A128)+COUNTIF(Résultats!C$55:I$55,A128)</f>
        <v>0</v>
      </c>
      <c r="F128">
        <f>COUNTIF(Résultats!C$27:I$27,A128)+COUNTIF(Résultats!C$56:I$56,A128)</f>
        <v>0</v>
      </c>
      <c r="G128">
        <f>SUMIF(Résultats!B:B,A128,Résultats!M:M)</f>
        <v>0</v>
      </c>
      <c r="H128" s="22">
        <f>IFERROR(SUMIF(Résultats!B:B,A128,Résultats!J:J)/SUMIF(Résultats!B:B,A128,Résultats!L:L),0)</f>
        <v>0</v>
      </c>
    </row>
    <row r="129" spans="1:8" x14ac:dyDescent="0.25">
      <c r="A129" t="s">
        <v>14</v>
      </c>
      <c r="B129">
        <f>SUMIF(Résultats!B:B,A129,Résultats!L:L)+SUMIF(Résultats!B:B,A129,Résultats!M:M)+SUMIF(Résultats!B:B,A129,Résultats!N:N)</f>
        <v>8</v>
      </c>
      <c r="C129">
        <f>SUMIF(Résultats!B:B,A129,Résultats!O:O)</f>
        <v>0</v>
      </c>
      <c r="D129">
        <f>SUMIF(Résultats!B:B,A129,Résultats!P:P)</f>
        <v>1</v>
      </c>
      <c r="E129">
        <f>COUNTIF(Résultats!C$26:I$26,A129)+COUNTIF(Résultats!C$55:I$55,A129)</f>
        <v>1</v>
      </c>
      <c r="F129">
        <f>COUNTIF(Résultats!C$27:I$27,A129)+COUNTIF(Résultats!C$56:I$56,A129)</f>
        <v>0</v>
      </c>
      <c r="G129">
        <f>SUMIF(Résultats!B:B,A129,Résultats!M:M)</f>
        <v>0</v>
      </c>
      <c r="H129" s="22">
        <f>IFERROR(SUMIF(Résultats!B:B,A129,Résultats!J:J)/SUMIF(Résultats!B:B,A129,Résultats!L:L),0)</f>
        <v>0.625</v>
      </c>
    </row>
    <row r="130" spans="1:8" x14ac:dyDescent="0.25">
      <c r="A130" t="s">
        <v>148</v>
      </c>
      <c r="B130">
        <f>SUMIF(Résultats!B:B,A130,Résultats!L:L)+SUMIF(Résultats!B:B,A130,Résultats!M:M)+SUMIF(Résultats!B:B,A130,Résultats!N:N)</f>
        <v>0</v>
      </c>
      <c r="C130">
        <f>SUMIF(Résultats!B:B,A130,Résultats!O:O)</f>
        <v>0</v>
      </c>
      <c r="D130">
        <f>SUMIF(Résultats!B:B,A130,Résultats!P:P)</f>
        <v>0</v>
      </c>
      <c r="E130">
        <f>COUNTIF(Résultats!C$26:I$26,A130)+COUNTIF(Résultats!C$55:I$55,A130)</f>
        <v>0</v>
      </c>
      <c r="F130">
        <f>COUNTIF(Résultats!C$27:I$27,A130)+COUNTIF(Résultats!C$56:I$56,A130)</f>
        <v>0</v>
      </c>
      <c r="G130">
        <f>SUMIF(Résultats!B:B,A130,Résultats!M:M)</f>
        <v>0</v>
      </c>
      <c r="H130" s="22">
        <f>IFERROR(SUMIF(Résultats!B:B,A130,Résultats!J:J)/SUMIF(Résultats!B:B,A130,Résultats!L:L),0)</f>
        <v>0</v>
      </c>
    </row>
    <row r="131" spans="1:8" x14ac:dyDescent="0.25">
      <c r="A131" t="s">
        <v>55</v>
      </c>
      <c r="B131">
        <f>SUMIF(Résultats!B:B,A131,Résultats!L:L)+SUMIF(Résultats!B:B,A131,Résultats!M:M)+SUMIF(Résultats!B:B,A131,Résultats!N:N)</f>
        <v>0</v>
      </c>
      <c r="C131">
        <f>SUMIF(Résultats!B:B,A131,Résultats!O:O)</f>
        <v>0</v>
      </c>
      <c r="D131">
        <f>SUMIF(Résultats!B:B,A131,Résultats!P:P)</f>
        <v>0</v>
      </c>
      <c r="E131">
        <f>COUNTIF(Résultats!C$26:I$26,A131)+COUNTIF(Résultats!C$55:I$55,A131)</f>
        <v>0</v>
      </c>
      <c r="F131">
        <f>COUNTIF(Résultats!C$27:I$27,A131)+COUNTIF(Résultats!C$56:I$56,A131)</f>
        <v>0</v>
      </c>
      <c r="G131">
        <f>SUMIF(Résultats!B:B,A131,Résultats!M:M)</f>
        <v>0</v>
      </c>
      <c r="H131" s="22">
        <f>IFERROR(SUMIF(Résultats!B:B,A131,Résultats!J:J)/SUMIF(Résultats!B:B,A131,Résultats!L:L),0)</f>
        <v>0</v>
      </c>
    </row>
    <row r="132" spans="1:8" x14ac:dyDescent="0.25">
      <c r="A132" t="s">
        <v>50</v>
      </c>
      <c r="B132">
        <f>SUMIF(Résultats!B:B,A132,Résultats!L:L)+SUMIF(Résultats!B:B,A132,Résultats!M:M)+SUMIF(Résultats!B:B,A132,Résultats!N:N)</f>
        <v>0</v>
      </c>
      <c r="C132">
        <f>SUMIF(Résultats!B:B,A132,Résultats!O:O)</f>
        <v>0</v>
      </c>
      <c r="D132">
        <f>SUMIF(Résultats!B:B,A132,Résultats!P:P)</f>
        <v>0</v>
      </c>
      <c r="E132">
        <f>COUNTIF(Résultats!C$26:I$26,A132)+COUNTIF(Résultats!C$55:I$55,A132)</f>
        <v>0</v>
      </c>
      <c r="F132">
        <f>COUNTIF(Résultats!C$27:I$27,A132)+COUNTIF(Résultats!C$56:I$56,A132)</f>
        <v>0</v>
      </c>
      <c r="G132">
        <f>SUMIF(Résultats!B:B,A132,Résultats!M:M)</f>
        <v>0</v>
      </c>
      <c r="H132" s="22">
        <f>IFERROR(SUMIF(Résultats!B:B,A132,Résultats!J:J)/SUMIF(Résultats!B:B,A132,Résultats!L:L),0)</f>
        <v>0</v>
      </c>
    </row>
    <row r="133" spans="1:8" x14ac:dyDescent="0.25">
      <c r="A133" t="s">
        <v>85</v>
      </c>
      <c r="B133">
        <f>SUMIF(Résultats!B:B,A133,Résultats!L:L)+SUMIF(Résultats!B:B,A133,Résultats!M:M)+SUMIF(Résultats!B:B,A133,Résultats!N:N)</f>
        <v>0</v>
      </c>
      <c r="C133">
        <f>SUMIF(Résultats!B:B,A133,Résultats!O:O)</f>
        <v>0</v>
      </c>
      <c r="D133">
        <f>SUMIF(Résultats!B:B,A133,Résultats!P:P)</f>
        <v>0</v>
      </c>
      <c r="E133">
        <f>COUNTIF(Résultats!C$26:I$26,A133)+COUNTIF(Résultats!C$55:I$55,A133)</f>
        <v>0</v>
      </c>
      <c r="F133">
        <f>COUNTIF(Résultats!C$27:I$27,A133)+COUNTIF(Résultats!C$56:I$56,A133)</f>
        <v>0</v>
      </c>
      <c r="G133">
        <f>SUMIF(Résultats!B:B,A133,Résultats!M:M)</f>
        <v>0</v>
      </c>
      <c r="H133" s="22">
        <f>IFERROR(SUMIF(Résultats!B:B,A133,Résultats!J:J)/SUMIF(Résultats!B:B,A133,Résultats!L:L),0)</f>
        <v>0</v>
      </c>
    </row>
    <row r="134" spans="1:8" x14ac:dyDescent="0.25">
      <c r="A134" t="s">
        <v>27</v>
      </c>
      <c r="B134">
        <f>SUMIF(Résultats!B:B,A134,Résultats!L:L)+SUMIF(Résultats!B:B,A134,Résultats!M:M)+SUMIF(Résultats!B:B,A134,Résultats!N:N)</f>
        <v>1</v>
      </c>
      <c r="C134">
        <f>SUMIF(Résultats!B:B,A134,Résultats!O:O)</f>
        <v>0</v>
      </c>
      <c r="D134">
        <f>SUMIF(Résultats!B:B,A134,Résultats!P:P)</f>
        <v>0</v>
      </c>
      <c r="E134">
        <f>COUNTIF(Résultats!C$26:I$26,A134)+COUNTIF(Résultats!C$55:I$55,A134)</f>
        <v>0</v>
      </c>
      <c r="F134">
        <f>COUNTIF(Résultats!C$27:I$27,A134)+COUNTIF(Résultats!C$56:I$56,A134)</f>
        <v>0</v>
      </c>
      <c r="G134">
        <f>SUMIF(Résultats!B:B,A134,Résultats!M:M)</f>
        <v>1</v>
      </c>
      <c r="H134" s="22">
        <f>IFERROR(SUMIF(Résultats!B:B,A134,Résultats!J:J)/SUMIF(Résultats!B:B,A134,Résultats!L:L),0)</f>
        <v>0</v>
      </c>
    </row>
    <row r="135" spans="1:8" x14ac:dyDescent="0.25">
      <c r="A135" t="s">
        <v>41</v>
      </c>
      <c r="B135">
        <f>SUMIF(Résultats!B:B,A135,Résultats!L:L)+SUMIF(Résultats!B:B,A135,Résultats!M:M)+SUMIF(Résultats!B:B,A135,Résultats!N:N)</f>
        <v>0</v>
      </c>
      <c r="C135">
        <f>SUMIF(Résultats!B:B,A135,Résultats!O:O)</f>
        <v>0</v>
      </c>
      <c r="D135">
        <f>SUMIF(Résultats!B:B,A135,Résultats!P:P)</f>
        <v>0</v>
      </c>
      <c r="E135">
        <f>COUNTIF(Résultats!C$26:I$26,A135)+COUNTIF(Résultats!C$55:I$55,A135)</f>
        <v>0</v>
      </c>
      <c r="F135">
        <f>COUNTIF(Résultats!C$27:I$27,A135)+COUNTIF(Résultats!C$56:I$56,A135)</f>
        <v>0</v>
      </c>
      <c r="G135">
        <f>SUMIF(Résultats!B:B,A135,Résultats!M:M)</f>
        <v>0</v>
      </c>
      <c r="H135" s="22">
        <f>IFERROR(SUMIF(Résultats!B:B,A135,Résultats!J:J)/SUMIF(Résultats!B:B,A135,Résultats!L:L),0)</f>
        <v>0</v>
      </c>
    </row>
    <row r="136" spans="1:8" x14ac:dyDescent="0.25">
      <c r="A136" t="s">
        <v>147</v>
      </c>
      <c r="B136">
        <f>SUMIF(Résultats!B:B,A136,Résultats!L:L)+SUMIF(Résultats!B:B,A136,Résultats!M:M)+SUMIF(Résultats!B:B,A136,Résultats!N:N)</f>
        <v>0</v>
      </c>
      <c r="C136">
        <f>SUMIF(Résultats!B:B,A136,Résultats!O:O)</f>
        <v>0</v>
      </c>
      <c r="D136">
        <f>SUMIF(Résultats!B:B,A136,Résultats!P:P)</f>
        <v>0</v>
      </c>
      <c r="E136">
        <f>COUNTIF(Résultats!C$26:I$26,A136)+COUNTIF(Résultats!C$55:I$55,A136)</f>
        <v>0</v>
      </c>
      <c r="F136">
        <f>COUNTIF(Résultats!C$27:I$27,A136)+COUNTIF(Résultats!C$56:I$56,A136)</f>
        <v>0</v>
      </c>
      <c r="G136">
        <f>SUMIF(Résultats!B:B,A136,Résultats!M:M)</f>
        <v>0</v>
      </c>
      <c r="H136" s="22">
        <f>IFERROR(SUMIF(Résultats!B:B,A136,Résultats!J:J)/SUMIF(Résultats!B:B,A136,Résultats!L:L),0)</f>
        <v>0</v>
      </c>
    </row>
    <row r="137" spans="1:8" x14ac:dyDescent="0.25">
      <c r="A137" t="s">
        <v>146</v>
      </c>
      <c r="B137">
        <f>SUMIF(Résultats!B:B,A137,Résultats!L:L)+SUMIF(Résultats!B:B,A137,Résultats!M:M)+SUMIF(Résultats!B:B,A137,Résultats!N:N)</f>
        <v>0</v>
      </c>
      <c r="C137">
        <f>SUMIF(Résultats!B:B,A137,Résultats!O:O)</f>
        <v>0</v>
      </c>
      <c r="D137">
        <f>SUMIF(Résultats!B:B,A137,Résultats!P:P)</f>
        <v>0</v>
      </c>
      <c r="E137">
        <f>COUNTIF(Résultats!C$26:I$26,A137)+COUNTIF(Résultats!C$55:I$55,A137)</f>
        <v>0</v>
      </c>
      <c r="F137">
        <f>COUNTIF(Résultats!C$27:I$27,A137)+COUNTIF(Résultats!C$56:I$56,A137)</f>
        <v>0</v>
      </c>
      <c r="G137">
        <f>SUMIF(Résultats!B:B,A137,Résultats!M:M)</f>
        <v>0</v>
      </c>
      <c r="H137" s="22">
        <f>IFERROR(SUMIF(Résultats!B:B,A137,Résultats!J:J)/SUMIF(Résultats!B:B,A137,Résultats!L:L),0)</f>
        <v>0</v>
      </c>
    </row>
    <row r="138" spans="1:8" x14ac:dyDescent="0.25">
      <c r="A138" t="s">
        <v>121</v>
      </c>
      <c r="B138">
        <f>SUMIF(Résultats!B:B,A138,Résultats!L:L)+SUMIF(Résultats!B:B,A138,Résultats!M:M)+SUMIF(Résultats!B:B,A138,Résultats!N:N)</f>
        <v>0</v>
      </c>
      <c r="C138">
        <f>SUMIF(Résultats!B:B,A138,Résultats!O:O)</f>
        <v>0</v>
      </c>
      <c r="D138">
        <f>SUMIF(Résultats!B:B,A138,Résultats!P:P)</f>
        <v>0</v>
      </c>
      <c r="E138">
        <f>COUNTIF(Résultats!C$26:I$26,A138)+COUNTIF(Résultats!C$55:I$55,A138)</f>
        <v>0</v>
      </c>
      <c r="F138">
        <f>COUNTIF(Résultats!C$27:I$27,A138)+COUNTIF(Résultats!C$56:I$56,A138)</f>
        <v>0</v>
      </c>
      <c r="G138">
        <f>SUMIF(Résultats!B:B,A138,Résultats!M:M)</f>
        <v>0</v>
      </c>
      <c r="H138" s="22">
        <f>IFERROR(SUMIF(Résultats!B:B,A138,Résultats!J:J)/SUMIF(Résultats!B:B,A138,Résultats!L:L),0)</f>
        <v>0</v>
      </c>
    </row>
    <row r="139" spans="1:8" x14ac:dyDescent="0.25">
      <c r="A139" t="s">
        <v>94</v>
      </c>
      <c r="B139">
        <f>SUMIF(Résultats!B:B,A139,Résultats!L:L)+SUMIF(Résultats!B:B,A139,Résultats!M:M)+SUMIF(Résultats!B:B,A139,Résultats!N:N)</f>
        <v>0</v>
      </c>
      <c r="C139">
        <f>SUMIF(Résultats!B:B,A139,Résultats!O:O)</f>
        <v>0</v>
      </c>
      <c r="D139">
        <f>SUMIF(Résultats!B:B,A139,Résultats!P:P)</f>
        <v>0</v>
      </c>
      <c r="E139">
        <f>COUNTIF(Résultats!C$26:I$26,A139)+COUNTIF(Résultats!C$55:I$55,A139)</f>
        <v>0</v>
      </c>
      <c r="F139">
        <f>COUNTIF(Résultats!C$27:I$27,A139)+COUNTIF(Résultats!C$56:I$56,A139)</f>
        <v>0</v>
      </c>
      <c r="G139">
        <f>SUMIF(Résultats!B:B,A139,Résultats!M:M)</f>
        <v>0</v>
      </c>
      <c r="H139" s="22">
        <f>IFERROR(SUMIF(Résultats!B:B,A139,Résultats!J:J)/SUMIF(Résultats!B:B,A139,Résultats!L:L),0)</f>
        <v>0</v>
      </c>
    </row>
    <row r="140" spans="1:8" x14ac:dyDescent="0.25">
      <c r="A140" t="s">
        <v>70</v>
      </c>
      <c r="B140">
        <f>SUMIF(Résultats!B:B,A140,Résultats!L:L)+SUMIF(Résultats!B:B,A140,Résultats!M:M)+SUMIF(Résultats!B:B,A140,Résultats!N:N)</f>
        <v>0</v>
      </c>
      <c r="C140">
        <f>SUMIF(Résultats!B:B,A140,Résultats!O:O)</f>
        <v>0</v>
      </c>
      <c r="D140">
        <f>SUMIF(Résultats!B:B,A140,Résultats!P:P)</f>
        <v>0</v>
      </c>
      <c r="E140">
        <f>COUNTIF(Résultats!C$26:I$26,A140)+COUNTIF(Résultats!C$55:I$55,A140)</f>
        <v>0</v>
      </c>
      <c r="F140">
        <f>COUNTIF(Résultats!C$27:I$27,A140)+COUNTIF(Résultats!C$56:I$56,A140)</f>
        <v>0</v>
      </c>
      <c r="G140">
        <f>SUMIF(Résultats!B:B,A140,Résultats!M:M)</f>
        <v>0</v>
      </c>
      <c r="H140" s="22">
        <f>IFERROR(SUMIF(Résultats!B:B,A140,Résultats!J:J)/SUMIF(Résultats!B:B,A140,Résultats!L:L),0)</f>
        <v>0</v>
      </c>
    </row>
    <row r="141" spans="1:8" x14ac:dyDescent="0.25">
      <c r="A141" t="s">
        <v>17</v>
      </c>
      <c r="B141">
        <f>SUMIF(Résultats!B:B,A141,Résultats!L:L)+SUMIF(Résultats!B:B,A141,Résultats!M:M)+SUMIF(Résultats!B:B,A141,Résultats!N:N)</f>
        <v>8</v>
      </c>
      <c r="C141">
        <f>SUMIF(Résultats!B:B,A141,Résultats!O:O)</f>
        <v>2</v>
      </c>
      <c r="D141">
        <f>SUMIF(Résultats!B:B,A141,Résultats!P:P)</f>
        <v>3</v>
      </c>
      <c r="E141">
        <f>COUNTIF(Résultats!C$26:I$26,A141)+COUNTIF(Résultats!C$55:I$55,A141)</f>
        <v>1</v>
      </c>
      <c r="F141">
        <f>COUNTIF(Résultats!C$27:I$27,A141)+COUNTIF(Résultats!C$56:I$56,A141)</f>
        <v>3</v>
      </c>
      <c r="G141">
        <f>SUMIF(Résultats!B:B,A141,Résultats!M:M)</f>
        <v>1</v>
      </c>
      <c r="H141" s="22">
        <f>IFERROR(SUMIF(Résultats!B:B,A141,Résultats!J:J)/SUMIF(Résultats!B:B,A141,Résultats!L:L),0)</f>
        <v>4</v>
      </c>
    </row>
    <row r="142" spans="1:8" x14ac:dyDescent="0.25">
      <c r="A142" t="s">
        <v>32</v>
      </c>
      <c r="B142">
        <f>SUMIF(Résultats!B:B,A142,Résultats!L:L)+SUMIF(Résultats!B:B,A142,Résultats!M:M)+SUMIF(Résultats!B:B,A142,Résultats!N:N)</f>
        <v>0</v>
      </c>
      <c r="C142">
        <f>SUMIF(Résultats!B:B,A142,Résultats!O:O)</f>
        <v>0</v>
      </c>
      <c r="D142">
        <f>SUMIF(Résultats!B:B,A142,Résultats!P:P)</f>
        <v>0</v>
      </c>
      <c r="E142">
        <f>COUNTIF(Résultats!C$26:I$26,A142)+COUNTIF(Résultats!C$55:I$55,A142)</f>
        <v>0</v>
      </c>
      <c r="F142">
        <f>COUNTIF(Résultats!C$27:I$27,A142)+COUNTIF(Résultats!C$56:I$56,A142)</f>
        <v>0</v>
      </c>
      <c r="G142">
        <f>SUMIF(Résultats!B:B,A142,Résultats!M:M)</f>
        <v>0</v>
      </c>
      <c r="H142" s="22">
        <f>IFERROR(SUMIF(Résultats!B:B,A142,Résultats!J:J)/SUMIF(Résultats!B:B,A142,Résultats!L:L),0)</f>
        <v>0</v>
      </c>
    </row>
    <row r="143" spans="1:8" x14ac:dyDescent="0.25">
      <c r="A143" t="s">
        <v>52</v>
      </c>
      <c r="B143">
        <f>SUMIF(Résultats!B:B,A143,Résultats!L:L)+SUMIF(Résultats!B:B,A143,Résultats!M:M)+SUMIF(Résultats!B:B,A143,Résultats!N:N)</f>
        <v>0</v>
      </c>
      <c r="C143">
        <f>SUMIF(Résultats!B:B,A143,Résultats!O:O)</f>
        <v>0</v>
      </c>
      <c r="D143">
        <f>SUMIF(Résultats!B:B,A143,Résultats!P:P)</f>
        <v>0</v>
      </c>
      <c r="E143">
        <f>COUNTIF(Résultats!C$26:I$26,A143)+COUNTIF(Résultats!C$55:I$55,A143)</f>
        <v>0</v>
      </c>
      <c r="F143">
        <f>COUNTIF(Résultats!C$27:I$27,A143)+COUNTIF(Résultats!C$56:I$56,A143)</f>
        <v>0</v>
      </c>
      <c r="G143">
        <f>SUMIF(Résultats!B:B,A143,Résultats!M:M)</f>
        <v>0</v>
      </c>
      <c r="H143" s="22">
        <f>IFERROR(SUMIF(Résultats!B:B,A143,Résultats!J:J)/SUMIF(Résultats!B:B,A143,Résultats!L:L),0)</f>
        <v>0</v>
      </c>
    </row>
    <row r="144" spans="1:8" x14ac:dyDescent="0.25">
      <c r="A144" t="s">
        <v>9</v>
      </c>
      <c r="B144">
        <f>SUMIF(Résultats!B:B,A144,Résultats!L:L)+SUMIF(Résultats!B:B,A144,Résultats!M:M)+SUMIF(Résultats!B:B,A144,Résultats!N:N)</f>
        <v>8</v>
      </c>
      <c r="C144">
        <f>SUMIF(Résultats!B:B,A144,Résultats!O:O)</f>
        <v>0</v>
      </c>
      <c r="D144">
        <f>SUMIF(Résultats!B:B,A144,Résultats!P:P)</f>
        <v>1</v>
      </c>
      <c r="E144">
        <f>COUNTIF(Résultats!C$26:I$26,A144)+COUNTIF(Résultats!C$55:I$55,A144)</f>
        <v>1</v>
      </c>
      <c r="F144">
        <f>COUNTIF(Résultats!C$27:I$27,A144)+COUNTIF(Résultats!C$56:I$56,A144)</f>
        <v>0</v>
      </c>
      <c r="G144">
        <f>SUMIF(Résultats!B:B,A144,Résultats!M:M)</f>
        <v>1</v>
      </c>
      <c r="H144" s="22">
        <f>IFERROR(SUMIF(Résultats!B:B,A144,Résultats!J:J)/SUMIF(Résultats!B:B,A144,Résultats!L:L),0)</f>
        <v>0.5714285714285714</v>
      </c>
    </row>
    <row r="145" spans="1:8" x14ac:dyDescent="0.25">
      <c r="A145" t="s">
        <v>42</v>
      </c>
      <c r="B145">
        <f>SUMIF(Résultats!B:B,A145,Résultats!L:L)+SUMIF(Résultats!B:B,A145,Résultats!M:M)+SUMIF(Résultats!B:B,A145,Résultats!N:N)</f>
        <v>0</v>
      </c>
      <c r="C145">
        <f>SUMIF(Résultats!B:B,A145,Résultats!O:O)</f>
        <v>0</v>
      </c>
      <c r="D145">
        <f>SUMIF(Résultats!B:B,A145,Résultats!P:P)</f>
        <v>0</v>
      </c>
      <c r="E145">
        <f>COUNTIF(Résultats!C$26:I$26,A145)+COUNTIF(Résultats!C$55:I$55,A145)</f>
        <v>0</v>
      </c>
      <c r="F145">
        <f>COUNTIF(Résultats!C$27:I$27,A145)+COUNTIF(Résultats!C$56:I$56,A145)</f>
        <v>0</v>
      </c>
      <c r="G145">
        <f>SUMIF(Résultats!B:B,A145,Résultats!M:M)</f>
        <v>0</v>
      </c>
      <c r="H145" s="22">
        <f>IFERROR(SUMIF(Résultats!B:B,A145,Résultats!J:J)/SUMIF(Résultats!B:B,A145,Résultats!L:L),0)</f>
        <v>0</v>
      </c>
    </row>
    <row r="146" spans="1:8" x14ac:dyDescent="0.25">
      <c r="A146" t="s">
        <v>89</v>
      </c>
      <c r="B146">
        <f>SUMIF(Résultats!B:B,A146,Résultats!L:L)+SUMIF(Résultats!B:B,A146,Résultats!M:M)+SUMIF(Résultats!B:B,A146,Résultats!N:N)</f>
        <v>1</v>
      </c>
      <c r="C146">
        <f>SUMIF(Résultats!B:B,A146,Résultats!O:O)</f>
        <v>0</v>
      </c>
      <c r="D146">
        <f>SUMIF(Résultats!B:B,A146,Résultats!P:P)</f>
        <v>0</v>
      </c>
      <c r="E146">
        <f>COUNTIF(Résultats!C$26:I$26,A146)+COUNTIF(Résultats!C$55:I$55,A146)</f>
        <v>0</v>
      </c>
      <c r="F146">
        <f>COUNTIF(Résultats!C$27:I$27,A146)+COUNTIF(Résultats!C$56:I$56,A146)</f>
        <v>0</v>
      </c>
      <c r="G146">
        <f>SUMIF(Résultats!B:B,A146,Résultats!M:M)</f>
        <v>0</v>
      </c>
      <c r="H146" s="22">
        <f>IFERROR(SUMIF(Résultats!B:B,A146,Résultats!J:J)/SUMIF(Résultats!B:B,A146,Résultats!L:L),0)</f>
        <v>0</v>
      </c>
    </row>
    <row r="147" spans="1:8" x14ac:dyDescent="0.25">
      <c r="A147" t="s">
        <v>110</v>
      </c>
      <c r="B147">
        <f>SUMIF(Résultats!B:B,A147,Résultats!L:L)+SUMIF(Résultats!B:B,A147,Résultats!M:M)+SUMIF(Résultats!B:B,A147,Résultats!N:N)</f>
        <v>0</v>
      </c>
      <c r="C147">
        <f>SUMIF(Résultats!B:B,A147,Résultats!O:O)</f>
        <v>0</v>
      </c>
      <c r="D147">
        <f>SUMIF(Résultats!B:B,A147,Résultats!P:P)</f>
        <v>0</v>
      </c>
      <c r="E147">
        <f>COUNTIF(Résultats!C$26:I$26,A147)+COUNTIF(Résultats!C$55:I$55,A147)</f>
        <v>0</v>
      </c>
      <c r="F147">
        <f>COUNTIF(Résultats!C$27:I$27,A147)+COUNTIF(Résultats!C$56:I$56,A147)</f>
        <v>0</v>
      </c>
      <c r="G147">
        <f>SUMIF(Résultats!B:B,A147,Résultats!M:M)</f>
        <v>0</v>
      </c>
      <c r="H147" s="22">
        <f>IFERROR(SUMIF(Résultats!B:B,A147,Résultats!J:J)/SUMIF(Résultats!B:B,A147,Résultats!L:L),0)</f>
        <v>0</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162"/>
  <sheetViews>
    <sheetView workbookViewId="0">
      <selection activeCell="F37" sqref="F37"/>
    </sheetView>
  </sheetViews>
  <sheetFormatPr baseColWidth="10" defaultRowHeight="15" x14ac:dyDescent="0.25"/>
  <cols>
    <col min="1" max="1" width="21.85546875" customWidth="1"/>
    <col min="8" max="8" width="11.42578125" customWidth="1"/>
    <col min="9" max="9" width="17.140625" customWidth="1"/>
  </cols>
  <sheetData>
    <row r="2" spans="1:12" x14ac:dyDescent="0.25">
      <c r="B2" t="s">
        <v>192</v>
      </c>
      <c r="K2" s="20" t="s">
        <v>201</v>
      </c>
      <c r="L2" s="20"/>
    </row>
    <row r="3" spans="1:12" x14ac:dyDescent="0.25">
      <c r="A3" t="s">
        <v>153</v>
      </c>
      <c r="K3" s="20" t="s">
        <v>192</v>
      </c>
      <c r="L3" s="20" t="s">
        <v>209</v>
      </c>
    </row>
    <row r="4" spans="1:12" x14ac:dyDescent="0.25">
      <c r="A4" t="s">
        <v>154</v>
      </c>
    </row>
    <row r="5" spans="1:12" x14ac:dyDescent="0.25">
      <c r="A5" t="s">
        <v>155</v>
      </c>
    </row>
    <row r="6" spans="1:12" x14ac:dyDescent="0.25">
      <c r="A6" t="s">
        <v>156</v>
      </c>
    </row>
    <row r="7" spans="1:12" x14ac:dyDescent="0.25">
      <c r="A7" t="s">
        <v>157</v>
      </c>
    </row>
    <row r="8" spans="1:12" x14ac:dyDescent="0.25">
      <c r="A8" t="s">
        <v>161</v>
      </c>
    </row>
    <row r="9" spans="1:12" x14ac:dyDescent="0.25">
      <c r="A9" t="s">
        <v>158</v>
      </c>
    </row>
    <row r="10" spans="1:12" x14ac:dyDescent="0.25">
      <c r="A10" t="s">
        <v>159</v>
      </c>
    </row>
    <row r="11" spans="1:12" x14ac:dyDescent="0.25">
      <c r="A11" t="s">
        <v>160</v>
      </c>
    </row>
    <row r="12" spans="1:12" x14ac:dyDescent="0.25">
      <c r="A12" t="s">
        <v>162</v>
      </c>
    </row>
    <row r="14" spans="1:12" x14ac:dyDescent="0.25">
      <c r="A14" t="s">
        <v>198</v>
      </c>
      <c r="B14" t="s">
        <v>153</v>
      </c>
      <c r="K14" s="20" t="s">
        <v>210</v>
      </c>
      <c r="L14" s="20"/>
    </row>
    <row r="15" spans="1:12" x14ac:dyDescent="0.25">
      <c r="K15" s="20"/>
      <c r="L15" s="20"/>
    </row>
    <row r="16" spans="1:12" x14ac:dyDescent="0.25">
      <c r="B16" t="s">
        <v>192</v>
      </c>
      <c r="C16" t="s">
        <v>191</v>
      </c>
      <c r="D16" t="s">
        <v>193</v>
      </c>
      <c r="E16" t="s">
        <v>194</v>
      </c>
      <c r="F16" t="s">
        <v>195</v>
      </c>
      <c r="G16" t="s">
        <v>196</v>
      </c>
      <c r="H16" t="s">
        <v>221</v>
      </c>
      <c r="I16" t="s">
        <v>199</v>
      </c>
      <c r="K16" s="20" t="s">
        <v>201</v>
      </c>
      <c r="L16" s="20"/>
    </row>
    <row r="17" spans="1:12" x14ac:dyDescent="0.25">
      <c r="A17" t="s">
        <v>76</v>
      </c>
      <c r="K17" s="20" t="s">
        <v>192</v>
      </c>
      <c r="L17" s="21" t="s">
        <v>202</v>
      </c>
    </row>
    <row r="18" spans="1:12" x14ac:dyDescent="0.25">
      <c r="A18" t="s">
        <v>120</v>
      </c>
      <c r="K18" s="20" t="s">
        <v>191</v>
      </c>
      <c r="L18" s="21" t="s">
        <v>203</v>
      </c>
    </row>
    <row r="19" spans="1:12" x14ac:dyDescent="0.25">
      <c r="A19" t="s">
        <v>25</v>
      </c>
      <c r="K19" s="20" t="s">
        <v>193</v>
      </c>
      <c r="L19" s="21" t="s">
        <v>204</v>
      </c>
    </row>
    <row r="20" spans="1:12" x14ac:dyDescent="0.25">
      <c r="A20" t="s">
        <v>98</v>
      </c>
      <c r="K20" s="20" t="s">
        <v>194</v>
      </c>
      <c r="L20" s="21" t="s">
        <v>206</v>
      </c>
    </row>
    <row r="21" spans="1:12" x14ac:dyDescent="0.25">
      <c r="A21" t="s">
        <v>130</v>
      </c>
      <c r="K21" s="20" t="s">
        <v>195</v>
      </c>
      <c r="L21" s="21" t="s">
        <v>207</v>
      </c>
    </row>
    <row r="22" spans="1:12" x14ac:dyDescent="0.25">
      <c r="A22" t="s">
        <v>108</v>
      </c>
      <c r="K22" s="20" t="s">
        <v>196</v>
      </c>
      <c r="L22" s="21" t="s">
        <v>223</v>
      </c>
    </row>
    <row r="23" spans="1:12" x14ac:dyDescent="0.25">
      <c r="A23" t="s">
        <v>39</v>
      </c>
      <c r="K23" s="21" t="s">
        <v>221</v>
      </c>
      <c r="L23" s="20" t="s">
        <v>222</v>
      </c>
    </row>
    <row r="24" spans="1:12" x14ac:dyDescent="0.25">
      <c r="A24" t="s">
        <v>141</v>
      </c>
      <c r="K24" s="20" t="s">
        <v>200</v>
      </c>
      <c r="L24" s="21" t="s">
        <v>208</v>
      </c>
    </row>
    <row r="25" spans="1:12" x14ac:dyDescent="0.25">
      <c r="A25" t="s">
        <v>82</v>
      </c>
    </row>
    <row r="26" spans="1:12" x14ac:dyDescent="0.25">
      <c r="A26" t="s">
        <v>99</v>
      </c>
    </row>
    <row r="27" spans="1:12" x14ac:dyDescent="0.25">
      <c r="A27" t="s">
        <v>11</v>
      </c>
    </row>
    <row r="28" spans="1:12" x14ac:dyDescent="0.25">
      <c r="A28" t="s">
        <v>66</v>
      </c>
    </row>
    <row r="29" spans="1:12" x14ac:dyDescent="0.25">
      <c r="A29" t="s">
        <v>45</v>
      </c>
    </row>
    <row r="30" spans="1:12" x14ac:dyDescent="0.25">
      <c r="A30" t="s">
        <v>93</v>
      </c>
    </row>
    <row r="31" spans="1:12" x14ac:dyDescent="0.25">
      <c r="A31" t="s">
        <v>90</v>
      </c>
    </row>
    <row r="32" spans="1:12" x14ac:dyDescent="0.25">
      <c r="A32" t="s">
        <v>112</v>
      </c>
    </row>
    <row r="33" spans="1:1" x14ac:dyDescent="0.25">
      <c r="A33" t="s">
        <v>58</v>
      </c>
    </row>
    <row r="34" spans="1:1" x14ac:dyDescent="0.25">
      <c r="A34" t="s">
        <v>13</v>
      </c>
    </row>
    <row r="35" spans="1:1" x14ac:dyDescent="0.25">
      <c r="A35" t="s">
        <v>132</v>
      </c>
    </row>
    <row r="36" spans="1:1" x14ac:dyDescent="0.25">
      <c r="A36" t="s">
        <v>79</v>
      </c>
    </row>
    <row r="37" spans="1:1" x14ac:dyDescent="0.25">
      <c r="A37" t="s">
        <v>96</v>
      </c>
    </row>
    <row r="38" spans="1:1" x14ac:dyDescent="0.25">
      <c r="A38" t="s">
        <v>134</v>
      </c>
    </row>
    <row r="39" spans="1:1" x14ac:dyDescent="0.25">
      <c r="A39" t="s">
        <v>116</v>
      </c>
    </row>
    <row r="40" spans="1:1" x14ac:dyDescent="0.25">
      <c r="A40" t="s">
        <v>128</v>
      </c>
    </row>
    <row r="41" spans="1:1" x14ac:dyDescent="0.25">
      <c r="A41" t="s">
        <v>24</v>
      </c>
    </row>
    <row r="42" spans="1:1" x14ac:dyDescent="0.25">
      <c r="A42" t="s">
        <v>84</v>
      </c>
    </row>
    <row r="43" spans="1:1" x14ac:dyDescent="0.25">
      <c r="A43" t="s">
        <v>75</v>
      </c>
    </row>
    <row r="44" spans="1:1" x14ac:dyDescent="0.25">
      <c r="A44" t="s">
        <v>49</v>
      </c>
    </row>
    <row r="45" spans="1:1" x14ac:dyDescent="0.25">
      <c r="A45" t="s">
        <v>122</v>
      </c>
    </row>
    <row r="46" spans="1:1" x14ac:dyDescent="0.25">
      <c r="A46" t="s">
        <v>71</v>
      </c>
    </row>
    <row r="47" spans="1:1" x14ac:dyDescent="0.25">
      <c r="A47" t="s">
        <v>21</v>
      </c>
    </row>
    <row r="48" spans="1:1" x14ac:dyDescent="0.25">
      <c r="A48" t="s">
        <v>100</v>
      </c>
    </row>
    <row r="49" spans="1:1" x14ac:dyDescent="0.25">
      <c r="A49" t="s">
        <v>102</v>
      </c>
    </row>
    <row r="50" spans="1:1" x14ac:dyDescent="0.25">
      <c r="A50" t="s">
        <v>97</v>
      </c>
    </row>
    <row r="51" spans="1:1" x14ac:dyDescent="0.25">
      <c r="A51" t="s">
        <v>137</v>
      </c>
    </row>
    <row r="52" spans="1:1" x14ac:dyDescent="0.25">
      <c r="A52" t="s">
        <v>34</v>
      </c>
    </row>
    <row r="53" spans="1:1" x14ac:dyDescent="0.25">
      <c r="A53" t="s">
        <v>127</v>
      </c>
    </row>
    <row r="54" spans="1:1" x14ac:dyDescent="0.25">
      <c r="A54" t="s">
        <v>142</v>
      </c>
    </row>
    <row r="55" spans="1:1" x14ac:dyDescent="0.25">
      <c r="A55" t="s">
        <v>101</v>
      </c>
    </row>
    <row r="56" spans="1:1" x14ac:dyDescent="0.25">
      <c r="A56" t="s">
        <v>33</v>
      </c>
    </row>
    <row r="57" spans="1:1" x14ac:dyDescent="0.25">
      <c r="A57" t="s">
        <v>144</v>
      </c>
    </row>
    <row r="58" spans="1:1" x14ac:dyDescent="0.25">
      <c r="A58" t="s">
        <v>43</v>
      </c>
    </row>
    <row r="59" spans="1:1" x14ac:dyDescent="0.25">
      <c r="A59" t="s">
        <v>16</v>
      </c>
    </row>
    <row r="60" spans="1:1" x14ac:dyDescent="0.25">
      <c r="A60" t="s">
        <v>35</v>
      </c>
    </row>
    <row r="61" spans="1:1" x14ac:dyDescent="0.25">
      <c r="A61" t="s">
        <v>86</v>
      </c>
    </row>
    <row r="62" spans="1:1" x14ac:dyDescent="0.25">
      <c r="A62" t="s">
        <v>48</v>
      </c>
    </row>
    <row r="63" spans="1:1" x14ac:dyDescent="0.25">
      <c r="A63" t="s">
        <v>64</v>
      </c>
    </row>
    <row r="64" spans="1:1" x14ac:dyDescent="0.25">
      <c r="A64" t="s">
        <v>118</v>
      </c>
    </row>
    <row r="65" spans="1:1" x14ac:dyDescent="0.25">
      <c r="A65" t="s">
        <v>19</v>
      </c>
    </row>
    <row r="66" spans="1:1" x14ac:dyDescent="0.25">
      <c r="A66" t="s">
        <v>12</v>
      </c>
    </row>
    <row r="67" spans="1:1" x14ac:dyDescent="0.25">
      <c r="A67" t="s">
        <v>111</v>
      </c>
    </row>
    <row r="68" spans="1:1" x14ac:dyDescent="0.25">
      <c r="A68" t="s">
        <v>125</v>
      </c>
    </row>
    <row r="69" spans="1:1" x14ac:dyDescent="0.25">
      <c r="A69" t="s">
        <v>131</v>
      </c>
    </row>
    <row r="70" spans="1:1" x14ac:dyDescent="0.25">
      <c r="A70" t="s">
        <v>8</v>
      </c>
    </row>
    <row r="71" spans="1:1" x14ac:dyDescent="0.25">
      <c r="A71" t="s">
        <v>124</v>
      </c>
    </row>
    <row r="72" spans="1:1" x14ac:dyDescent="0.25">
      <c r="A72" t="s">
        <v>62</v>
      </c>
    </row>
    <row r="73" spans="1:1" x14ac:dyDescent="0.25">
      <c r="A73" t="s">
        <v>63</v>
      </c>
    </row>
    <row r="74" spans="1:1" x14ac:dyDescent="0.25">
      <c r="A74" t="s">
        <v>105</v>
      </c>
    </row>
    <row r="75" spans="1:1" x14ac:dyDescent="0.25">
      <c r="A75" t="s">
        <v>15</v>
      </c>
    </row>
    <row r="76" spans="1:1" x14ac:dyDescent="0.25">
      <c r="A76" t="s">
        <v>72</v>
      </c>
    </row>
    <row r="77" spans="1:1" x14ac:dyDescent="0.25">
      <c r="A77" t="s">
        <v>136</v>
      </c>
    </row>
    <row r="78" spans="1:1" x14ac:dyDescent="0.25">
      <c r="A78" t="s">
        <v>51</v>
      </c>
    </row>
    <row r="79" spans="1:1" x14ac:dyDescent="0.25">
      <c r="A79" t="s">
        <v>23</v>
      </c>
    </row>
    <row r="80" spans="1:1" x14ac:dyDescent="0.25">
      <c r="A80" t="s">
        <v>88</v>
      </c>
    </row>
    <row r="81" spans="1:1" x14ac:dyDescent="0.25">
      <c r="A81" t="s">
        <v>92</v>
      </c>
    </row>
    <row r="82" spans="1:1" x14ac:dyDescent="0.25">
      <c r="A82" t="s">
        <v>60</v>
      </c>
    </row>
    <row r="83" spans="1:1" x14ac:dyDescent="0.25">
      <c r="A83" t="s">
        <v>65</v>
      </c>
    </row>
    <row r="84" spans="1:1" x14ac:dyDescent="0.25">
      <c r="A84" t="s">
        <v>57</v>
      </c>
    </row>
    <row r="85" spans="1:1" x14ac:dyDescent="0.25">
      <c r="A85" t="s">
        <v>149</v>
      </c>
    </row>
    <row r="86" spans="1:1" x14ac:dyDescent="0.25">
      <c r="A86" t="s">
        <v>107</v>
      </c>
    </row>
    <row r="87" spans="1:1" x14ac:dyDescent="0.25">
      <c r="A87" t="s">
        <v>91</v>
      </c>
    </row>
    <row r="88" spans="1:1" x14ac:dyDescent="0.25">
      <c r="A88" t="s">
        <v>151</v>
      </c>
    </row>
    <row r="89" spans="1:1" x14ac:dyDescent="0.25">
      <c r="A89" t="s">
        <v>59</v>
      </c>
    </row>
    <row r="90" spans="1:1" x14ac:dyDescent="0.25">
      <c r="A90" t="s">
        <v>46</v>
      </c>
    </row>
    <row r="91" spans="1:1" x14ac:dyDescent="0.25">
      <c r="A91" t="s">
        <v>7</v>
      </c>
    </row>
    <row r="92" spans="1:1" x14ac:dyDescent="0.25">
      <c r="A92" t="s">
        <v>74</v>
      </c>
    </row>
    <row r="93" spans="1:1" x14ac:dyDescent="0.25">
      <c r="A93" t="s">
        <v>36</v>
      </c>
    </row>
    <row r="94" spans="1:1" x14ac:dyDescent="0.25">
      <c r="A94" t="s">
        <v>20</v>
      </c>
    </row>
    <row r="95" spans="1:1" x14ac:dyDescent="0.25">
      <c r="A95" t="s">
        <v>10</v>
      </c>
    </row>
    <row r="96" spans="1:1" x14ac:dyDescent="0.25">
      <c r="A96" t="s">
        <v>28</v>
      </c>
    </row>
    <row r="97" spans="1:1" x14ac:dyDescent="0.25">
      <c r="A97" t="s">
        <v>73</v>
      </c>
    </row>
    <row r="98" spans="1:1" x14ac:dyDescent="0.25">
      <c r="A98" t="s">
        <v>80</v>
      </c>
    </row>
    <row r="99" spans="1:1" x14ac:dyDescent="0.25">
      <c r="A99" t="s">
        <v>83</v>
      </c>
    </row>
    <row r="100" spans="1:1" x14ac:dyDescent="0.25">
      <c r="A100" t="s">
        <v>109</v>
      </c>
    </row>
    <row r="101" spans="1:1" x14ac:dyDescent="0.25">
      <c r="A101" t="s">
        <v>126</v>
      </c>
    </row>
    <row r="102" spans="1:1" x14ac:dyDescent="0.25">
      <c r="A102" t="s">
        <v>29</v>
      </c>
    </row>
    <row r="103" spans="1:1" x14ac:dyDescent="0.25">
      <c r="A103" t="s">
        <v>115</v>
      </c>
    </row>
    <row r="104" spans="1:1" x14ac:dyDescent="0.25">
      <c r="A104" t="s">
        <v>53</v>
      </c>
    </row>
    <row r="105" spans="1:1" x14ac:dyDescent="0.25">
      <c r="A105" t="s">
        <v>129</v>
      </c>
    </row>
    <row r="106" spans="1:1" x14ac:dyDescent="0.25">
      <c r="A106" t="s">
        <v>54</v>
      </c>
    </row>
    <row r="107" spans="1:1" x14ac:dyDescent="0.25">
      <c r="A107" t="s">
        <v>143</v>
      </c>
    </row>
    <row r="108" spans="1:1" x14ac:dyDescent="0.25">
      <c r="A108" t="s">
        <v>106</v>
      </c>
    </row>
    <row r="109" spans="1:1" x14ac:dyDescent="0.25">
      <c r="A109" t="s">
        <v>69</v>
      </c>
    </row>
    <row r="110" spans="1:1" x14ac:dyDescent="0.25">
      <c r="A110" t="s">
        <v>117</v>
      </c>
    </row>
    <row r="111" spans="1:1" x14ac:dyDescent="0.25">
      <c r="A111" t="s">
        <v>135</v>
      </c>
    </row>
    <row r="112" spans="1:1" x14ac:dyDescent="0.25">
      <c r="A112" t="s">
        <v>18</v>
      </c>
    </row>
    <row r="113" spans="1:1" x14ac:dyDescent="0.25">
      <c r="A113" t="s">
        <v>44</v>
      </c>
    </row>
    <row r="114" spans="1:1" x14ac:dyDescent="0.25">
      <c r="A114" t="s">
        <v>95</v>
      </c>
    </row>
    <row r="115" spans="1:1" x14ac:dyDescent="0.25">
      <c r="A115" t="s">
        <v>104</v>
      </c>
    </row>
    <row r="116" spans="1:1" x14ac:dyDescent="0.25">
      <c r="A116" t="s">
        <v>145</v>
      </c>
    </row>
    <row r="117" spans="1:1" x14ac:dyDescent="0.25">
      <c r="A117" t="s">
        <v>40</v>
      </c>
    </row>
    <row r="118" spans="1:1" x14ac:dyDescent="0.25">
      <c r="A118" t="s">
        <v>61</v>
      </c>
    </row>
    <row r="119" spans="1:1" x14ac:dyDescent="0.25">
      <c r="A119" t="s">
        <v>31</v>
      </c>
    </row>
    <row r="120" spans="1:1" x14ac:dyDescent="0.25">
      <c r="A120" t="s">
        <v>81</v>
      </c>
    </row>
    <row r="121" spans="1:1" x14ac:dyDescent="0.25">
      <c r="A121" t="s">
        <v>114</v>
      </c>
    </row>
    <row r="122" spans="1:1" x14ac:dyDescent="0.25">
      <c r="A122" t="s">
        <v>77</v>
      </c>
    </row>
    <row r="123" spans="1:1" x14ac:dyDescent="0.25">
      <c r="A123" t="s">
        <v>22</v>
      </c>
    </row>
    <row r="124" spans="1:1" x14ac:dyDescent="0.25">
      <c r="A124" t="s">
        <v>139</v>
      </c>
    </row>
    <row r="125" spans="1:1" x14ac:dyDescent="0.25">
      <c r="A125" t="s">
        <v>123</v>
      </c>
    </row>
    <row r="126" spans="1:1" x14ac:dyDescent="0.25">
      <c r="A126" t="s">
        <v>26</v>
      </c>
    </row>
    <row r="127" spans="1:1" x14ac:dyDescent="0.25">
      <c r="A127" t="s">
        <v>103</v>
      </c>
    </row>
    <row r="128" spans="1:1" x14ac:dyDescent="0.25">
      <c r="A128" t="s">
        <v>113</v>
      </c>
    </row>
    <row r="129" spans="1:1" x14ac:dyDescent="0.25">
      <c r="A129" t="s">
        <v>38</v>
      </c>
    </row>
    <row r="130" spans="1:1" x14ac:dyDescent="0.25">
      <c r="A130" t="s">
        <v>47</v>
      </c>
    </row>
    <row r="131" spans="1:1" x14ac:dyDescent="0.25">
      <c r="A131" t="s">
        <v>133</v>
      </c>
    </row>
    <row r="132" spans="1:1" x14ac:dyDescent="0.25">
      <c r="A132" t="s">
        <v>119</v>
      </c>
    </row>
    <row r="133" spans="1:1" x14ac:dyDescent="0.25">
      <c r="A133" t="s">
        <v>37</v>
      </c>
    </row>
    <row r="134" spans="1:1" x14ac:dyDescent="0.25">
      <c r="A134" t="s">
        <v>68</v>
      </c>
    </row>
    <row r="135" spans="1:1" x14ac:dyDescent="0.25">
      <c r="A135" t="s">
        <v>67</v>
      </c>
    </row>
    <row r="136" spans="1:1" x14ac:dyDescent="0.25">
      <c r="A136" t="s">
        <v>140</v>
      </c>
    </row>
    <row r="137" spans="1:1" x14ac:dyDescent="0.25">
      <c r="A137" t="s">
        <v>56</v>
      </c>
    </row>
    <row r="138" spans="1:1" x14ac:dyDescent="0.25">
      <c r="A138" t="s">
        <v>138</v>
      </c>
    </row>
    <row r="139" spans="1:1" x14ac:dyDescent="0.25">
      <c r="A139" t="s">
        <v>78</v>
      </c>
    </row>
    <row r="140" spans="1:1" x14ac:dyDescent="0.25">
      <c r="A140" t="s">
        <v>152</v>
      </c>
    </row>
    <row r="141" spans="1:1" x14ac:dyDescent="0.25">
      <c r="A141" t="s">
        <v>87</v>
      </c>
    </row>
    <row r="142" spans="1:1" x14ac:dyDescent="0.25">
      <c r="A142" t="s">
        <v>30</v>
      </c>
    </row>
    <row r="143" spans="1:1" x14ac:dyDescent="0.25">
      <c r="A143" t="s">
        <v>150</v>
      </c>
    </row>
    <row r="144" spans="1:1" x14ac:dyDescent="0.25">
      <c r="A144" t="s">
        <v>14</v>
      </c>
    </row>
    <row r="145" spans="1:1" x14ac:dyDescent="0.25">
      <c r="A145" t="s">
        <v>148</v>
      </c>
    </row>
    <row r="146" spans="1:1" x14ac:dyDescent="0.25">
      <c r="A146" t="s">
        <v>55</v>
      </c>
    </row>
    <row r="147" spans="1:1" x14ac:dyDescent="0.25">
      <c r="A147" t="s">
        <v>50</v>
      </c>
    </row>
    <row r="148" spans="1:1" x14ac:dyDescent="0.25">
      <c r="A148" t="s">
        <v>85</v>
      </c>
    </row>
    <row r="149" spans="1:1" x14ac:dyDescent="0.25">
      <c r="A149" t="s">
        <v>27</v>
      </c>
    </row>
    <row r="150" spans="1:1" x14ac:dyDescent="0.25">
      <c r="A150" t="s">
        <v>41</v>
      </c>
    </row>
    <row r="151" spans="1:1" x14ac:dyDescent="0.25">
      <c r="A151" t="s">
        <v>147</v>
      </c>
    </row>
    <row r="152" spans="1:1" x14ac:dyDescent="0.25">
      <c r="A152" t="s">
        <v>146</v>
      </c>
    </row>
    <row r="153" spans="1:1" x14ac:dyDescent="0.25">
      <c r="A153" t="s">
        <v>121</v>
      </c>
    </row>
    <row r="154" spans="1:1" x14ac:dyDescent="0.25">
      <c r="A154" t="s">
        <v>94</v>
      </c>
    </row>
    <row r="155" spans="1:1" x14ac:dyDescent="0.25">
      <c r="A155" t="s">
        <v>70</v>
      </c>
    </row>
    <row r="156" spans="1:1" x14ac:dyDescent="0.25">
      <c r="A156" t="s">
        <v>17</v>
      </c>
    </row>
    <row r="157" spans="1:1" x14ac:dyDescent="0.25">
      <c r="A157" t="s">
        <v>32</v>
      </c>
    </row>
    <row r="158" spans="1:1" x14ac:dyDescent="0.25">
      <c r="A158" t="s">
        <v>52</v>
      </c>
    </row>
    <row r="159" spans="1:1" x14ac:dyDescent="0.25">
      <c r="A159" t="s">
        <v>9</v>
      </c>
    </row>
    <row r="160" spans="1:1" x14ac:dyDescent="0.25">
      <c r="A160" t="s">
        <v>42</v>
      </c>
    </row>
    <row r="161" spans="1:1" x14ac:dyDescent="0.25">
      <c r="A161" t="s">
        <v>89</v>
      </c>
    </row>
    <row r="162" spans="1:1" x14ac:dyDescent="0.25">
      <c r="A162" t="s">
        <v>110</v>
      </c>
    </row>
  </sheetData>
  <dataValidations count="1">
    <dataValidation type="list" allowBlank="1" showInputMessage="1" showErrorMessage="1" sqref="B14">
      <formula1>$A$3:$A$12</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0"/>
  <sheetViews>
    <sheetView workbookViewId="0">
      <selection activeCell="E38" sqref="E38"/>
    </sheetView>
  </sheetViews>
  <sheetFormatPr baseColWidth="10" defaultRowHeight="15" x14ac:dyDescent="0.25"/>
  <cols>
    <col min="1" max="1" width="14.7109375" customWidth="1"/>
  </cols>
  <sheetData>
    <row r="2" spans="1:9" x14ac:dyDescent="0.25">
      <c r="A2" s="18" t="s">
        <v>211</v>
      </c>
      <c r="B2" s="18" t="s">
        <v>76</v>
      </c>
      <c r="D2" s="20" t="s">
        <v>213</v>
      </c>
    </row>
    <row r="4" spans="1:9" x14ac:dyDescent="0.25">
      <c r="A4" s="18" t="s">
        <v>212</v>
      </c>
      <c r="B4" s="18" t="s">
        <v>154</v>
      </c>
      <c r="D4" s="20" t="s">
        <v>218</v>
      </c>
    </row>
    <row r="6" spans="1:9" x14ac:dyDescent="0.25">
      <c r="A6" t="s">
        <v>215</v>
      </c>
      <c r="B6" t="s">
        <v>192</v>
      </c>
      <c r="C6" t="s">
        <v>191</v>
      </c>
      <c r="D6" t="s">
        <v>193</v>
      </c>
      <c r="E6" t="s">
        <v>194</v>
      </c>
      <c r="F6" t="s">
        <v>195</v>
      </c>
      <c r="G6" t="s">
        <v>196</v>
      </c>
      <c r="H6" t="s">
        <v>221</v>
      </c>
      <c r="I6" t="s">
        <v>200</v>
      </c>
    </row>
    <row r="7" spans="1:9" x14ac:dyDescent="0.25">
      <c r="A7" t="s">
        <v>216</v>
      </c>
    </row>
    <row r="8" spans="1:9" x14ac:dyDescent="0.25">
      <c r="A8" s="19" t="str">
        <f>B4</f>
        <v>Fuji</v>
      </c>
    </row>
    <row r="10" spans="1:9" x14ac:dyDescent="0.25">
      <c r="A10" t="s">
        <v>214</v>
      </c>
      <c r="D10" s="20" t="s">
        <v>219</v>
      </c>
    </row>
  </sheetData>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Listing!$A$2:$A$147</xm:f>
          </x14:formula1>
          <xm:sqref>B2</xm:sqref>
        </x14:dataValidation>
        <x14:dataValidation type="list" allowBlank="1" showInputMessage="1" showErrorMessage="1">
          <x14:formula1>
            <xm:f>Listing!$C$2:$C$12</xm:f>
          </x14:formula1>
          <xm:sqref>B4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Listing</vt:lpstr>
      <vt:lpstr>Résultats</vt:lpstr>
      <vt:lpstr>Résultats en liste</vt:lpstr>
      <vt:lpstr>Stats générales</vt:lpstr>
      <vt:lpstr>Stats par circuit</vt:lpstr>
      <vt:lpstr>Stats détaillées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Ayrton LEMAIRE</dc:creator>
  <cp:lastModifiedBy>LE GOUX Guillaume</cp:lastModifiedBy>
  <cp:lastPrinted>2019-06-13T10:00:47Z</cp:lastPrinted>
  <dcterms:created xsi:type="dcterms:W3CDTF">2019-06-12T11:54:03Z</dcterms:created>
  <dcterms:modified xsi:type="dcterms:W3CDTF">2019-06-13T15:56:48Z</dcterms:modified>
</cp:coreProperties>
</file>