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8800" windowHeight="12435" activeTab="1"/>
  </bookViews>
  <sheets>
    <sheet name="Phase 1" sheetId="1" r:id="rId1"/>
    <sheet name="Champions Leagu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2" l="1"/>
  <c r="D36" i="2"/>
  <c r="D35" i="2"/>
  <c r="D34" i="2"/>
  <c r="T33" i="2"/>
  <c r="L36" i="2"/>
  <c r="L30" i="2"/>
  <c r="D6" i="2" l="1"/>
  <c r="T15" i="2"/>
  <c r="L21" i="2"/>
  <c r="L9" i="2"/>
  <c r="D24" i="2"/>
  <c r="D18" i="2"/>
  <c r="D12" i="2"/>
  <c r="B6" i="2"/>
  <c r="J30" i="2" s="1"/>
  <c r="G6" i="2"/>
  <c r="B12" i="2"/>
  <c r="G12" i="2"/>
  <c r="B18" i="2"/>
  <c r="J21" i="2" s="1"/>
  <c r="W15" i="2" s="1"/>
  <c r="D31" i="2" s="1"/>
  <c r="G18" i="2"/>
  <c r="O30" i="2" s="1"/>
  <c r="B24" i="2"/>
  <c r="G24" i="2"/>
  <c r="O21" i="2" l="1"/>
  <c r="W33" i="2" s="1"/>
  <c r="D33" i="2" s="1"/>
  <c r="O36" i="2"/>
  <c r="O9" i="2"/>
  <c r="R33" i="2" s="1"/>
  <c r="D32" i="2" s="1"/>
  <c r="J36" i="2"/>
  <c r="J9" i="2"/>
  <c r="R15" i="2" s="1"/>
  <c r="D30" i="2" s="1"/>
  <c r="AC32" i="1"/>
  <c r="AB32" i="1"/>
  <c r="AC31" i="1"/>
  <c r="AC30" i="1"/>
  <c r="AB30" i="1"/>
  <c r="AC29" i="1"/>
  <c r="AC28" i="1"/>
  <c r="AB28" i="1"/>
  <c r="AC27" i="1"/>
  <c r="AC26" i="1"/>
  <c r="AB26" i="1"/>
  <c r="AC25" i="1"/>
  <c r="AC24" i="1"/>
  <c r="AB24" i="1"/>
  <c r="AC23" i="1"/>
  <c r="AC22" i="1"/>
  <c r="AB22" i="1"/>
  <c r="AC21" i="1"/>
  <c r="AC20" i="1"/>
  <c r="AB20" i="1"/>
  <c r="AC19" i="1"/>
  <c r="AC18" i="1"/>
  <c r="AB18" i="1"/>
  <c r="AC17" i="1"/>
  <c r="AC16" i="1"/>
  <c r="AB16" i="1"/>
  <c r="AC15" i="1"/>
  <c r="AC14" i="1"/>
  <c r="AB14" i="1"/>
  <c r="U32" i="1"/>
  <c r="T32" i="1"/>
  <c r="U31" i="1"/>
  <c r="U30" i="1"/>
  <c r="T30" i="1"/>
  <c r="U29" i="1"/>
  <c r="U28" i="1"/>
  <c r="T28" i="1"/>
  <c r="U27" i="1"/>
  <c r="U26" i="1"/>
  <c r="T26" i="1"/>
  <c r="U25" i="1"/>
  <c r="U24" i="1"/>
  <c r="T24" i="1"/>
  <c r="U23" i="1"/>
  <c r="U22" i="1"/>
  <c r="T22" i="1"/>
  <c r="U21" i="1"/>
  <c r="U20" i="1"/>
  <c r="T20" i="1"/>
  <c r="U19" i="1"/>
  <c r="U18" i="1"/>
  <c r="T18" i="1"/>
  <c r="U17" i="1"/>
  <c r="U16" i="1"/>
  <c r="T16" i="1"/>
  <c r="U15" i="1"/>
  <c r="U14" i="1"/>
  <c r="T14" i="1"/>
  <c r="M32" i="1"/>
  <c r="L32" i="1"/>
  <c r="M31" i="1"/>
  <c r="M30" i="1"/>
  <c r="L30" i="1"/>
  <c r="M29" i="1"/>
  <c r="M28" i="1"/>
  <c r="L28" i="1"/>
  <c r="M27" i="1"/>
  <c r="M26" i="1"/>
  <c r="L26" i="1"/>
  <c r="M25" i="1"/>
  <c r="M24" i="1"/>
  <c r="L24" i="1"/>
  <c r="M23" i="1"/>
  <c r="M22" i="1"/>
  <c r="L22" i="1"/>
  <c r="M21" i="1"/>
  <c r="M20" i="1"/>
  <c r="L20" i="1"/>
  <c r="M19" i="1"/>
  <c r="M18" i="1"/>
  <c r="L18" i="1"/>
  <c r="M17" i="1"/>
  <c r="M16" i="1"/>
  <c r="L16" i="1"/>
  <c r="M15" i="1"/>
  <c r="M14" i="1"/>
  <c r="L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14" i="1"/>
  <c r="D16" i="1"/>
  <c r="D18" i="1"/>
  <c r="D20" i="1"/>
  <c r="D22" i="1"/>
  <c r="D24" i="1"/>
  <c r="D26" i="1"/>
  <c r="D28" i="1"/>
  <c r="D30" i="1"/>
  <c r="D32" i="1"/>
  <c r="D14" i="1"/>
  <c r="AE32" i="1"/>
  <c r="Z32" i="1"/>
  <c r="AE30" i="1"/>
  <c r="Z30" i="1"/>
  <c r="AE28" i="1"/>
  <c r="Z28" i="1"/>
  <c r="AE26" i="1"/>
  <c r="Z26" i="1"/>
  <c r="AE24" i="1"/>
  <c r="Z24" i="1"/>
  <c r="AE22" i="1"/>
  <c r="Z22" i="1"/>
  <c r="AE20" i="1"/>
  <c r="Z20" i="1"/>
  <c r="AE18" i="1"/>
  <c r="Z18" i="1"/>
  <c r="AE16" i="1"/>
  <c r="Z16" i="1"/>
  <c r="AE14" i="1"/>
  <c r="Z14" i="1"/>
  <c r="W32" i="1"/>
  <c r="R32" i="1"/>
  <c r="W30" i="1"/>
  <c r="R30" i="1"/>
  <c r="W28" i="1"/>
  <c r="R28" i="1"/>
  <c r="W26" i="1"/>
  <c r="R26" i="1"/>
  <c r="W24" i="1"/>
  <c r="R24" i="1"/>
  <c r="W22" i="1"/>
  <c r="R22" i="1"/>
  <c r="W20" i="1"/>
  <c r="R20" i="1"/>
  <c r="W18" i="1"/>
  <c r="R18" i="1"/>
  <c r="W16" i="1"/>
  <c r="R16" i="1"/>
  <c r="W14" i="1"/>
  <c r="R14" i="1"/>
  <c r="O32" i="1"/>
  <c r="J32" i="1"/>
  <c r="O30" i="1"/>
  <c r="J30" i="1"/>
  <c r="O28" i="1"/>
  <c r="J28" i="1"/>
  <c r="O26" i="1"/>
  <c r="J26" i="1"/>
  <c r="O24" i="1"/>
  <c r="J24" i="1"/>
  <c r="O22" i="1"/>
  <c r="J22" i="1"/>
  <c r="O20" i="1"/>
  <c r="J20" i="1"/>
  <c r="O18" i="1"/>
  <c r="J18" i="1"/>
  <c r="O16" i="1"/>
  <c r="J16" i="1"/>
  <c r="O14" i="1"/>
  <c r="J14" i="1"/>
  <c r="G32" i="1"/>
  <c r="B32" i="1"/>
  <c r="G30" i="1"/>
  <c r="B30" i="1"/>
  <c r="G28" i="1"/>
  <c r="B28" i="1"/>
  <c r="G26" i="1"/>
  <c r="B26" i="1"/>
  <c r="G24" i="1"/>
  <c r="B24" i="1"/>
  <c r="G22" i="1"/>
  <c r="B22" i="1"/>
  <c r="G20" i="1"/>
  <c r="B20" i="1"/>
  <c r="G18" i="1"/>
  <c r="B18" i="1"/>
  <c r="G16" i="1"/>
  <c r="B16" i="1"/>
  <c r="G14" i="1"/>
  <c r="B14" i="1"/>
  <c r="E7" i="1" l="1"/>
  <c r="C6" i="1"/>
  <c r="D9" i="1"/>
  <c r="E10" i="1"/>
  <c r="C7" i="1"/>
  <c r="D8" i="1"/>
  <c r="E9" i="1"/>
  <c r="C8" i="1"/>
  <c r="D6" i="1"/>
  <c r="D7" i="1"/>
  <c r="F7" i="1" s="1"/>
  <c r="E8" i="1"/>
  <c r="AB7" i="1"/>
  <c r="D10" i="1"/>
  <c r="E6" i="1"/>
  <c r="T9" i="1"/>
  <c r="U10" i="1"/>
  <c r="C9" i="1"/>
  <c r="C10" i="1"/>
  <c r="AC10" i="1"/>
  <c r="T6" i="1"/>
  <c r="U7" i="1"/>
  <c r="AC7" i="1"/>
  <c r="AB9" i="1"/>
  <c r="AA6" i="1"/>
  <c r="AA8" i="1"/>
  <c r="AA10" i="1"/>
  <c r="AC9" i="1"/>
  <c r="AB10" i="1"/>
  <c r="U6" i="1"/>
  <c r="T8" i="1"/>
  <c r="U9" i="1"/>
  <c r="V9" i="1" s="1"/>
  <c r="S6" i="1"/>
  <c r="S8" i="1"/>
  <c r="S10" i="1"/>
  <c r="S7" i="1"/>
  <c r="U8" i="1"/>
  <c r="T10" i="1"/>
  <c r="T7" i="1"/>
  <c r="S9" i="1"/>
  <c r="K10" i="1"/>
  <c r="L7" i="1"/>
  <c r="L8" i="1"/>
  <c r="L9" i="1"/>
  <c r="L6" i="1"/>
  <c r="L10" i="1"/>
  <c r="AB6" i="1"/>
  <c r="AB8" i="1"/>
  <c r="AC6" i="1"/>
  <c r="AA7" i="1"/>
  <c r="AC8" i="1"/>
  <c r="AA9" i="1"/>
  <c r="M6" i="1"/>
  <c r="K7" i="1"/>
  <c r="M8" i="1"/>
  <c r="K9" i="1"/>
  <c r="M10" i="1"/>
  <c r="K6" i="1"/>
  <c r="M7" i="1"/>
  <c r="K8" i="1"/>
  <c r="M9" i="1"/>
  <c r="V10" i="1" l="1"/>
  <c r="Q10" i="1" s="1"/>
  <c r="V6" i="1"/>
  <c r="Q6" i="1" s="1"/>
  <c r="V7" i="1"/>
  <c r="Q7" i="1" s="1"/>
  <c r="AD7" i="1"/>
  <c r="Y7" i="1" s="1"/>
  <c r="F8" i="1"/>
  <c r="A8" i="1" s="1"/>
  <c r="F6" i="1"/>
  <c r="A6" i="1" s="1"/>
  <c r="A7" i="1"/>
  <c r="N10" i="1"/>
  <c r="I10" i="1" s="1"/>
  <c r="F10" i="1"/>
  <c r="A10" i="1" s="1"/>
  <c r="F9" i="1"/>
  <c r="A9" i="1" s="1"/>
  <c r="AD8" i="1"/>
  <c r="Y8" i="1" s="1"/>
  <c r="AD10" i="1"/>
  <c r="Y10" i="1" s="1"/>
  <c r="AD9" i="1"/>
  <c r="Y9" i="1" s="1"/>
  <c r="AD6" i="1"/>
  <c r="Y6" i="1" s="1"/>
  <c r="Q9" i="1"/>
  <c r="V8" i="1"/>
  <c r="Q8" i="1" s="1"/>
  <c r="N7" i="1"/>
  <c r="I7" i="1" s="1"/>
  <c r="N8" i="1"/>
  <c r="I8" i="1" s="1"/>
  <c r="N6" i="1"/>
  <c r="I6" i="1" s="1"/>
  <c r="N9" i="1"/>
  <c r="I9" i="1" s="1"/>
  <c r="G10" i="1" l="1"/>
  <c r="G7" i="1"/>
  <c r="G9" i="1"/>
  <c r="G6" i="1"/>
  <c r="G8" i="1"/>
  <c r="W8" i="1"/>
  <c r="AE8" i="1"/>
  <c r="AE6" i="1"/>
  <c r="AE7" i="1"/>
  <c r="AE10" i="1"/>
  <c r="AE9" i="1"/>
  <c r="W6" i="1"/>
  <c r="W7" i="1"/>
  <c r="W9" i="1"/>
  <c r="W10" i="1"/>
  <c r="O6" i="1"/>
  <c r="O9" i="1"/>
  <c r="O8" i="1"/>
  <c r="O7" i="1"/>
  <c r="O10" i="1"/>
</calcChain>
</file>

<file path=xl/sharedStrings.xml><?xml version="1.0" encoding="utf-8"?>
<sst xmlns="http://schemas.openxmlformats.org/spreadsheetml/2006/main" count="91" uniqueCount="64">
  <si>
    <t>Nom Equipe</t>
  </si>
  <si>
    <t>Points</t>
  </si>
  <si>
    <t>BP</t>
  </si>
  <si>
    <t>BC</t>
  </si>
  <si>
    <t>Diff</t>
  </si>
  <si>
    <t>Equipe 1</t>
  </si>
  <si>
    <t>Equipe 2</t>
  </si>
  <si>
    <t>Equipe 3</t>
  </si>
  <si>
    <t>Equipe 4</t>
  </si>
  <si>
    <t>Equipe 5</t>
  </si>
  <si>
    <t>Matchs</t>
  </si>
  <si>
    <t>POULE 1</t>
  </si>
  <si>
    <t>Classement</t>
  </si>
  <si>
    <t>POULE 2</t>
  </si>
  <si>
    <t>POULE 3</t>
  </si>
  <si>
    <t>POULE 4</t>
  </si>
  <si>
    <t>Equipe 6</t>
  </si>
  <si>
    <t>Equipe 7</t>
  </si>
  <si>
    <t>Equipe 8</t>
  </si>
  <si>
    <t>Equipe 9</t>
  </si>
  <si>
    <t>Equipe 10</t>
  </si>
  <si>
    <t>Equipe 11</t>
  </si>
  <si>
    <t>Equipe 16</t>
  </si>
  <si>
    <t>Equipe 12</t>
  </si>
  <si>
    <t>Equipe 13</t>
  </si>
  <si>
    <t>Equipe 14</t>
  </si>
  <si>
    <t>Equipe 15</t>
  </si>
  <si>
    <t>Equipe 17</t>
  </si>
  <si>
    <t>Equipe 18</t>
  </si>
  <si>
    <t>Equipe 19</t>
  </si>
  <si>
    <t>Equipe 20</t>
  </si>
  <si>
    <t>PHASE DE GROUPES</t>
  </si>
  <si>
    <t>1er - Poule 1</t>
  </si>
  <si>
    <t>2ème - Poule 2</t>
  </si>
  <si>
    <t>1er - Poule 2</t>
  </si>
  <si>
    <t>2ème - Poule 3</t>
  </si>
  <si>
    <t>1er - Poule 3</t>
  </si>
  <si>
    <t>1er - Poule 4</t>
  </si>
  <si>
    <t>2ème - Poule 4</t>
  </si>
  <si>
    <t>2ème - Poule 1</t>
  </si>
  <si>
    <t>PHASE FINALE - CHAMPIONS LEAGUE</t>
  </si>
  <si>
    <t>FINALE</t>
  </si>
  <si>
    <t>1 /4 DE FINALE N°1</t>
  </si>
  <si>
    <t>MATCH DE CLASSEMENT N°1</t>
  </si>
  <si>
    <t>MATCH DE CLASSEMENT N°2</t>
  </si>
  <si>
    <t>PETITE FINALE</t>
  </si>
  <si>
    <t>1 /2 DE FINALE N°1</t>
  </si>
  <si>
    <t>1 /2 DE FINALE N°2</t>
  </si>
  <si>
    <t>CLASSEMENT</t>
  </si>
  <si>
    <t>Rang</t>
  </si>
  <si>
    <t>Equipe</t>
  </si>
  <si>
    <t>Gagnant 1/4 N°1</t>
  </si>
  <si>
    <t>Gagnant 1/4 N°3</t>
  </si>
  <si>
    <t>1 /4 DE FINALE N°2</t>
  </si>
  <si>
    <t>1 /4 DE FINALE N°3</t>
  </si>
  <si>
    <t>1 /4 DE FINALE N°4</t>
  </si>
  <si>
    <t>Gagnant 1/4 N°4</t>
  </si>
  <si>
    <t>Gagnant 1/2 N°1</t>
  </si>
  <si>
    <t>Gagnant 1/2 N°2</t>
  </si>
  <si>
    <t>Perdant 1/2 N°1</t>
  </si>
  <si>
    <t>Perdant 1/2 N°2</t>
  </si>
  <si>
    <t>Perdant 1/4 N°3</t>
  </si>
  <si>
    <t>Perdant 1/4 N°4</t>
  </si>
  <si>
    <t>Perdant 1/4 N°1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</si>
</sst>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pts&quot;"/>
    <numFmt numFmtId="165" formatCode="\+0;\-0;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24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/>
      <right/>
      <top/>
      <bottom/>
      <diagonal style="thin">
        <color auto="1"/>
      </diagonal>
    </border>
    <border diagonalUp="1">
      <left/>
      <right/>
      <top/>
      <bottom/>
      <diagonal style="thin">
        <color auto="1"/>
      </diagonal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165" fontId="0" fillId="0" borderId="1" xfId="0" applyNumberForma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6" xfId="0" applyBorder="1"/>
    <xf numFmtId="0" fontId="2" fillId="0" borderId="8" xfId="0" applyFont="1" applyBorder="1" applyAlignment="1">
      <alignment horizontal="center"/>
    </xf>
    <xf numFmtId="0" fontId="0" fillId="0" borderId="9" xfId="0" applyBorder="1"/>
    <xf numFmtId="0" fontId="3" fillId="0" borderId="8" xfId="0" applyFont="1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4" fillId="5" borderId="1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8"/>
  <sheetViews>
    <sheetView workbookViewId="0">
      <selection activeCell="D14" sqref="D14"/>
    </sheetView>
  </sheetViews>
  <sheetFormatPr baseColWidth="10" defaultRowHeight="15" x14ac:dyDescent="0.25"/>
  <cols>
    <col min="1" max="1" width="4.7109375" style="6" customWidth="1"/>
    <col min="2" max="2" width="11.7109375" customWidth="1"/>
    <col min="3" max="6" width="6.7109375" customWidth="1"/>
    <col min="7" max="7" width="11.7109375" customWidth="1"/>
    <col min="8" max="8" width="4.7109375" customWidth="1"/>
    <col min="9" max="9" width="4.7109375" style="6" customWidth="1"/>
    <col min="10" max="10" width="11.7109375" customWidth="1"/>
    <col min="11" max="14" width="6.7109375" customWidth="1"/>
    <col min="15" max="15" width="11.7109375" customWidth="1"/>
    <col min="16" max="16" width="4.7109375" customWidth="1"/>
    <col min="17" max="17" width="4.7109375" style="6" customWidth="1"/>
    <col min="18" max="18" width="11.7109375" customWidth="1"/>
    <col min="19" max="22" width="6.7109375" customWidth="1"/>
    <col min="23" max="23" width="11.7109375" customWidth="1"/>
    <col min="24" max="24" width="4.7109375" customWidth="1"/>
    <col min="25" max="25" width="4.7109375" style="6" customWidth="1"/>
    <col min="26" max="26" width="11.7109375" customWidth="1"/>
    <col min="27" max="30" width="6.7109375" customWidth="1"/>
    <col min="31" max="31" width="11.7109375" customWidth="1"/>
    <col min="32" max="32" width="4.7109375" customWidth="1"/>
  </cols>
  <sheetData>
    <row r="1" spans="1:32" s="16" customFormat="1" x14ac:dyDescent="0.25">
      <c r="A1" s="38" t="s">
        <v>31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40"/>
    </row>
    <row r="2" spans="1:32" s="16" customFormat="1" ht="15.75" thickBot="1" x14ac:dyDescent="0.3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3"/>
    </row>
    <row r="3" spans="1:32" x14ac:dyDescent="0.25">
      <c r="A3" s="13"/>
      <c r="B3" s="16"/>
      <c r="C3" s="16"/>
      <c r="D3" s="16"/>
      <c r="E3" s="16"/>
      <c r="F3" s="16"/>
      <c r="G3" s="16"/>
      <c r="H3" s="14"/>
      <c r="I3" s="13"/>
      <c r="J3" s="16"/>
      <c r="K3" s="16"/>
      <c r="L3" s="16"/>
      <c r="M3" s="16"/>
      <c r="N3" s="16"/>
      <c r="O3" s="16"/>
      <c r="P3" s="14"/>
      <c r="Q3" s="13"/>
      <c r="R3" s="16"/>
      <c r="S3" s="16"/>
      <c r="T3" s="16"/>
      <c r="U3" s="16"/>
      <c r="V3" s="16"/>
      <c r="W3" s="16"/>
      <c r="X3" s="14"/>
      <c r="Y3" s="13"/>
      <c r="Z3" s="16"/>
      <c r="AA3" s="16"/>
      <c r="AB3" s="16"/>
      <c r="AC3" s="16"/>
      <c r="AD3" s="16"/>
      <c r="AE3" s="16"/>
      <c r="AF3" s="14"/>
    </row>
    <row r="4" spans="1:32" x14ac:dyDescent="0.25">
      <c r="A4" s="13"/>
      <c r="B4" s="44" t="s">
        <v>11</v>
      </c>
      <c r="C4" s="45"/>
      <c r="D4" s="45"/>
      <c r="E4" s="45"/>
      <c r="F4" s="45"/>
      <c r="G4" s="46"/>
      <c r="H4" s="14"/>
      <c r="I4" s="13"/>
      <c r="J4" s="44" t="s">
        <v>13</v>
      </c>
      <c r="K4" s="45"/>
      <c r="L4" s="45"/>
      <c r="M4" s="45"/>
      <c r="N4" s="45"/>
      <c r="O4" s="46"/>
      <c r="P4" s="14"/>
      <c r="Q4" s="13"/>
      <c r="R4" s="44" t="s">
        <v>14</v>
      </c>
      <c r="S4" s="45"/>
      <c r="T4" s="45"/>
      <c r="U4" s="45"/>
      <c r="V4" s="45"/>
      <c r="W4" s="46"/>
      <c r="X4" s="14"/>
      <c r="Y4" s="13"/>
      <c r="Z4" s="44" t="s">
        <v>15</v>
      </c>
      <c r="AA4" s="45"/>
      <c r="AB4" s="45"/>
      <c r="AC4" s="45"/>
      <c r="AD4" s="45"/>
      <c r="AE4" s="46"/>
      <c r="AF4" s="14"/>
    </row>
    <row r="5" spans="1:32" x14ac:dyDescent="0.25">
      <c r="A5" s="13"/>
      <c r="B5" s="4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12</v>
      </c>
      <c r="H5" s="14"/>
      <c r="I5" s="13"/>
      <c r="J5" s="4" t="s">
        <v>0</v>
      </c>
      <c r="K5" s="4" t="s">
        <v>1</v>
      </c>
      <c r="L5" s="4" t="s">
        <v>2</v>
      </c>
      <c r="M5" s="4" t="s">
        <v>3</v>
      </c>
      <c r="N5" s="4" t="s">
        <v>4</v>
      </c>
      <c r="O5" s="4" t="s">
        <v>12</v>
      </c>
      <c r="P5" s="14"/>
      <c r="Q5" s="13"/>
      <c r="R5" s="4" t="s">
        <v>0</v>
      </c>
      <c r="S5" s="4" t="s">
        <v>1</v>
      </c>
      <c r="T5" s="4" t="s">
        <v>2</v>
      </c>
      <c r="U5" s="4" t="s">
        <v>3</v>
      </c>
      <c r="V5" s="4" t="s">
        <v>4</v>
      </c>
      <c r="W5" s="4" t="s">
        <v>12</v>
      </c>
      <c r="X5" s="14"/>
      <c r="Y5" s="13"/>
      <c r="Z5" s="4" t="s">
        <v>0</v>
      </c>
      <c r="AA5" s="4" t="s">
        <v>1</v>
      </c>
      <c r="AB5" s="4" t="s">
        <v>2</v>
      </c>
      <c r="AC5" s="4" t="s">
        <v>3</v>
      </c>
      <c r="AD5" s="4" t="s">
        <v>4</v>
      </c>
      <c r="AE5" s="4" t="s">
        <v>12</v>
      </c>
      <c r="AF5" s="14"/>
    </row>
    <row r="6" spans="1:32" x14ac:dyDescent="0.25">
      <c r="A6" s="15">
        <f>C6*100+F6</f>
        <v>695</v>
      </c>
      <c r="B6" s="4" t="s">
        <v>5</v>
      </c>
      <c r="C6" s="1">
        <f>SUMIF(B$14:B$32,B6,D$14:D$32)+SUMIF(G$14:G$32,B6,E$14:E$32)</f>
        <v>7</v>
      </c>
      <c r="D6" s="1">
        <f>SUMIF(B$14:B$32,B6,C$14:C$32)+SUMIF(G$14:G$32,B6,F$14:F$32)</f>
        <v>5</v>
      </c>
      <c r="E6" s="1">
        <f>SUMIF(B$14:B$32,B6,F$14:F$32)+SUMIF(G$14:G$32,B6,C$14:C$32)</f>
        <v>10</v>
      </c>
      <c r="F6" s="7">
        <f>D6-E6</f>
        <v>-5</v>
      </c>
      <c r="G6" s="1">
        <f>RANK(A6,A$6:A$10,0)</f>
        <v>5</v>
      </c>
      <c r="H6" s="14"/>
      <c r="I6" s="15">
        <f>K6*100+N6</f>
        <v>401</v>
      </c>
      <c r="J6" s="4" t="s">
        <v>16</v>
      </c>
      <c r="K6" s="1">
        <f>SUMIF(J$14:J$32,J6,L$14:L$32)+SUMIF(O$14:O$32,J6,M$14:M$32)</f>
        <v>4</v>
      </c>
      <c r="L6" s="1">
        <f>SUMIF(J$14:J$32,J6,K$14:K$32)+SUMIF(O$14:O$32,J6,N$14:N$32)</f>
        <v>1</v>
      </c>
      <c r="M6" s="1">
        <f>SUMIF(J$14:J$32,J6,N$14:N$32)+SUMIF(O$14:O$32,J6,K$14:K$32)</f>
        <v>0</v>
      </c>
      <c r="N6" s="7">
        <f>L6-M6</f>
        <v>1</v>
      </c>
      <c r="O6" s="1">
        <f>RANK(I6,I$6:I$10,0)</f>
        <v>2</v>
      </c>
      <c r="P6" s="14"/>
      <c r="Q6" s="15">
        <f>S6*100+V6</f>
        <v>401</v>
      </c>
      <c r="R6" s="4" t="s">
        <v>21</v>
      </c>
      <c r="S6" s="1">
        <f>SUMIF(R$14:R$32,R6,T$14:T$32)+SUMIF(W$14:W$32,R6,U$14:U$32)</f>
        <v>4</v>
      </c>
      <c r="T6" s="1">
        <f>SUMIF(R$14:R$32,R6,S$14:S$32)+SUMIF(W$14:W$32,R6,V$14:V$32)</f>
        <v>1</v>
      </c>
      <c r="U6" s="1">
        <f>SUMIF(R$14:R$32,R6,V$14:V$32)+SUMIF(W$14:W$32,R6,S$14:S$32)</f>
        <v>0</v>
      </c>
      <c r="V6" s="7">
        <f>T6-U6</f>
        <v>1</v>
      </c>
      <c r="W6" s="1">
        <f>RANK(Q6,Q$6:Q$10,0)</f>
        <v>2</v>
      </c>
      <c r="X6" s="14"/>
      <c r="Y6" s="15">
        <f>AA6*100+AD6</f>
        <v>401</v>
      </c>
      <c r="Z6" s="4" t="s">
        <v>22</v>
      </c>
      <c r="AA6" s="1">
        <f>SUMIF(Z$14:Z$32,Z6,AB$14:AB$32)+SUMIF(AE$14:AE$32,Z6,AC$14:AC$32)</f>
        <v>4</v>
      </c>
      <c r="AB6" s="1">
        <f>SUMIF(Z$14:Z$32,Z6,AA$14:AA$32)+SUMIF(AE$14:AE$32,Z6,AD$14:AD$32)</f>
        <v>1</v>
      </c>
      <c r="AC6" s="1">
        <f>SUMIF(Z$14:Z$32,Z6,AD$14:AD$32)+SUMIF(AE$14:AE$32,Z6,AA$14:AA$32)</f>
        <v>0</v>
      </c>
      <c r="AD6" s="7">
        <f>AB6-AC6</f>
        <v>1</v>
      </c>
      <c r="AE6" s="1">
        <f>RANK(Y6,Y$6:Y$10,0)</f>
        <v>2</v>
      </c>
      <c r="AF6" s="14"/>
    </row>
    <row r="7" spans="1:32" x14ac:dyDescent="0.25">
      <c r="A7" s="15">
        <f t="shared" ref="A7:A10" si="0">C7*100+F7</f>
        <v>1203</v>
      </c>
      <c r="B7" s="4" t="s">
        <v>6</v>
      </c>
      <c r="C7" s="1">
        <f>SUMIF(B$14:B$32,B7,D$14:D$32)+SUMIF(G$14:G$32,B7,E$14:E$32)</f>
        <v>12</v>
      </c>
      <c r="D7" s="1">
        <f t="shared" ref="D7:D10" si="1">SUMIF(B$14:B$32,B7,C$14:C$32)+SUMIF(G$14:G$32,B7,F$14:F$32)</f>
        <v>9</v>
      </c>
      <c r="E7" s="1">
        <f t="shared" ref="E7:E10" si="2">SUMIF(B$14:B$32,B7,F$14:F$32)+SUMIF(G$14:G$32,B7,C$14:C$32)</f>
        <v>6</v>
      </c>
      <c r="F7" s="7">
        <f t="shared" ref="F7:F10" si="3">D7-E7</f>
        <v>3</v>
      </c>
      <c r="G7" s="1">
        <f t="shared" ref="G7:G10" si="4">RANK(A7,A$6:A$10,0)</f>
        <v>2</v>
      </c>
      <c r="H7" s="14"/>
      <c r="I7" s="15">
        <f t="shared" ref="I7:I10" si="5">K7*100+N7</f>
        <v>99</v>
      </c>
      <c r="J7" s="4" t="s">
        <v>17</v>
      </c>
      <c r="K7" s="1">
        <f>SUMIF(J$14:J$32,J7,L$14:L$32)+SUMIF(O$14:O$32,J7,M$14:M$32)</f>
        <v>1</v>
      </c>
      <c r="L7" s="1">
        <f t="shared" ref="L7:L10" si="6">SUMIF(J$14:J$32,J7,K$14:K$32)+SUMIF(O$14:O$32,J7,N$14:N$32)</f>
        <v>0</v>
      </c>
      <c r="M7" s="1">
        <f t="shared" ref="M7:M10" si="7">SUMIF(J$14:J$32,J7,N$14:N$32)+SUMIF(O$14:O$32,J7,K$14:K$32)</f>
        <v>1</v>
      </c>
      <c r="N7" s="7">
        <f t="shared" ref="N7:N10" si="8">L7-M7</f>
        <v>-1</v>
      </c>
      <c r="O7" s="1">
        <f t="shared" ref="O7:O10" si="9">RANK(I7,I$6:I$10,0)</f>
        <v>3</v>
      </c>
      <c r="P7" s="14"/>
      <c r="Q7" s="15">
        <f t="shared" ref="Q7:Q10" si="10">S7*100+V7</f>
        <v>99</v>
      </c>
      <c r="R7" s="4" t="s">
        <v>23</v>
      </c>
      <c r="S7" s="1">
        <f>SUMIF(R$14:R$32,R7,T$14:T$32)+SUMIF(W$14:W$32,R7,U$14:U$32)</f>
        <v>1</v>
      </c>
      <c r="T7" s="1">
        <f>SUMIF(R$14:R$32,R7,S$14:S$32)+SUMIF(W$14:W$32,R7,V$14:V$32)</f>
        <v>0</v>
      </c>
      <c r="U7" s="1">
        <f>SUMIF(R$14:R$32,R7,V$14:V$32)+SUMIF(W$14:W$32,R7,S$14:S$32)</f>
        <v>1</v>
      </c>
      <c r="V7" s="7">
        <f t="shared" ref="V7:V10" si="11">T7-U7</f>
        <v>-1</v>
      </c>
      <c r="W7" s="1">
        <f>RANK(Q7,Q$6:Q$10,0)</f>
        <v>3</v>
      </c>
      <c r="X7" s="14"/>
      <c r="Y7" s="15">
        <f t="shared" ref="Y7:Y10" si="12">AA7*100+AD7</f>
        <v>99</v>
      </c>
      <c r="Z7" s="4" t="s">
        <v>27</v>
      </c>
      <c r="AA7" s="1">
        <f>SUMIF(Z$14:Z$32,Z7,AB$14:AB$32)+SUMIF(AE$14:AE$32,Z7,AC$14:AC$32)</f>
        <v>1</v>
      </c>
      <c r="AB7" s="1">
        <f>SUMIF(Z$14:Z$32,Z7,AA$14:AA$32)+SUMIF(AE$14:AE$32,Z7,AD$14:AD$32)</f>
        <v>0</v>
      </c>
      <c r="AC7" s="1">
        <f>SUMIF(Z$14:Z$32,Z7,AD$14:AD$32)+SUMIF(AE$14:AE$32,Z7,AA$14:AA$32)</f>
        <v>1</v>
      </c>
      <c r="AD7" s="7">
        <f t="shared" ref="AD7:AD10" si="13">AB7-AC7</f>
        <v>-1</v>
      </c>
      <c r="AE7" s="1">
        <f>RANK(Y7,Y$6:Y$10,0)</f>
        <v>3</v>
      </c>
      <c r="AF7" s="14"/>
    </row>
    <row r="8" spans="1:32" x14ac:dyDescent="0.25">
      <c r="A8" s="15">
        <f t="shared" si="0"/>
        <v>1305</v>
      </c>
      <c r="B8" s="4" t="s">
        <v>7</v>
      </c>
      <c r="C8" s="1">
        <f t="shared" ref="C8:C10" si="14">SUMIF(B$14:B$32,B8,D$14:D$32)+SUMIF(G$14:G$32,B8,E$14:E$32)</f>
        <v>13</v>
      </c>
      <c r="D8" s="1">
        <f t="shared" si="1"/>
        <v>10</v>
      </c>
      <c r="E8" s="1">
        <f t="shared" si="2"/>
        <v>5</v>
      </c>
      <c r="F8" s="7">
        <f t="shared" si="3"/>
        <v>5</v>
      </c>
      <c r="G8" s="1">
        <f t="shared" si="4"/>
        <v>1</v>
      </c>
      <c r="H8" s="14"/>
      <c r="I8" s="15">
        <f t="shared" si="5"/>
        <v>402</v>
      </c>
      <c r="J8" s="4" t="s">
        <v>18</v>
      </c>
      <c r="K8" s="1">
        <f t="shared" ref="K8:K10" si="15">SUMIF(J$14:J$32,J8,L$14:L$32)+SUMIF(O$14:O$32,J8,M$14:M$32)</f>
        <v>4</v>
      </c>
      <c r="L8" s="1">
        <f t="shared" si="6"/>
        <v>2</v>
      </c>
      <c r="M8" s="1">
        <f t="shared" si="7"/>
        <v>0</v>
      </c>
      <c r="N8" s="7">
        <f t="shared" si="8"/>
        <v>2</v>
      </c>
      <c r="O8" s="1">
        <f t="shared" si="9"/>
        <v>1</v>
      </c>
      <c r="P8" s="14"/>
      <c r="Q8" s="15">
        <f t="shared" si="10"/>
        <v>402</v>
      </c>
      <c r="R8" s="4" t="s">
        <v>24</v>
      </c>
      <c r="S8" s="1">
        <f>SUMIF(R$14:R$32,R8,T$14:T$32)+SUMIF(W$14:W$32,R8,U$14:U$32)</f>
        <v>4</v>
      </c>
      <c r="T8" s="1">
        <f>SUMIF(R$14:R$32,R8,S$14:S$32)+SUMIF(W$14:W$32,R8,V$14:V$32)</f>
        <v>2</v>
      </c>
      <c r="U8" s="1">
        <f>SUMIF(R$14:R$32,R8,V$14:V$32)+SUMIF(W$14:W$32,R8,S$14:S$32)</f>
        <v>0</v>
      </c>
      <c r="V8" s="7">
        <f t="shared" si="11"/>
        <v>2</v>
      </c>
      <c r="W8" s="1">
        <f>RANK(Q8,Q$6:Q$10,0)</f>
        <v>1</v>
      </c>
      <c r="X8" s="14"/>
      <c r="Y8" s="15">
        <f t="shared" si="12"/>
        <v>402</v>
      </c>
      <c r="Z8" s="4" t="s">
        <v>28</v>
      </c>
      <c r="AA8" s="1">
        <f>SUMIF(Z$14:Z$32,Z8,AB$14:AB$32)+SUMIF(AE$14:AE$32,Z8,AC$14:AC$32)</f>
        <v>4</v>
      </c>
      <c r="AB8" s="1">
        <f>SUMIF(Z$14:Z$32,Z8,AA$14:AA$32)+SUMIF(AE$14:AE$32,Z8,AD$14:AD$32)</f>
        <v>2</v>
      </c>
      <c r="AC8" s="1">
        <f>SUMIF(Z$14:Z$32,Z8,AD$14:AD$32)+SUMIF(AE$14:AE$32,Z8,AA$14:AA$32)</f>
        <v>0</v>
      </c>
      <c r="AD8" s="7">
        <f t="shared" si="13"/>
        <v>2</v>
      </c>
      <c r="AE8" s="1">
        <f>RANK(Y8,Y$6:Y$10,0)</f>
        <v>1</v>
      </c>
      <c r="AF8" s="14"/>
    </row>
    <row r="9" spans="1:32" x14ac:dyDescent="0.25">
      <c r="A9" s="15">
        <f t="shared" si="0"/>
        <v>797</v>
      </c>
      <c r="B9" s="4" t="s">
        <v>8</v>
      </c>
      <c r="C9" s="1">
        <f t="shared" si="14"/>
        <v>8</v>
      </c>
      <c r="D9" s="1">
        <f t="shared" si="1"/>
        <v>8</v>
      </c>
      <c r="E9" s="1">
        <f t="shared" si="2"/>
        <v>11</v>
      </c>
      <c r="F9" s="7">
        <f t="shared" si="3"/>
        <v>-3</v>
      </c>
      <c r="G9" s="1">
        <f t="shared" si="4"/>
        <v>4</v>
      </c>
      <c r="H9" s="14"/>
      <c r="I9" s="15">
        <f t="shared" si="5"/>
        <v>98</v>
      </c>
      <c r="J9" s="4" t="s">
        <v>19</v>
      </c>
      <c r="K9" s="1">
        <f t="shared" si="15"/>
        <v>1</v>
      </c>
      <c r="L9" s="1">
        <f t="shared" si="6"/>
        <v>0</v>
      </c>
      <c r="M9" s="1">
        <f t="shared" si="7"/>
        <v>2</v>
      </c>
      <c r="N9" s="7">
        <f t="shared" si="8"/>
        <v>-2</v>
      </c>
      <c r="O9" s="1">
        <f t="shared" si="9"/>
        <v>4</v>
      </c>
      <c r="P9" s="14"/>
      <c r="Q9" s="15">
        <f t="shared" si="10"/>
        <v>98</v>
      </c>
      <c r="R9" s="4" t="s">
        <v>25</v>
      </c>
      <c r="S9" s="1">
        <f>SUMIF(R$14:R$32,R9,T$14:T$32)+SUMIF(W$14:W$32,R9,U$14:U$32)</f>
        <v>1</v>
      </c>
      <c r="T9" s="1">
        <f>SUMIF(R$14:R$32,R9,S$14:S$32)+SUMIF(W$14:W$32,R9,V$14:V$32)</f>
        <v>0</v>
      </c>
      <c r="U9" s="1">
        <f>SUMIF(R$14:R$32,R9,V$14:V$32)+SUMIF(W$14:W$32,R9,S$14:S$32)</f>
        <v>2</v>
      </c>
      <c r="V9" s="7">
        <f t="shared" si="11"/>
        <v>-2</v>
      </c>
      <c r="W9" s="1">
        <f>RANK(Q9,Q$6:Q$10,0)</f>
        <v>4</v>
      </c>
      <c r="X9" s="14"/>
      <c r="Y9" s="15">
        <f t="shared" si="12"/>
        <v>98</v>
      </c>
      <c r="Z9" s="4" t="s">
        <v>29</v>
      </c>
      <c r="AA9" s="1">
        <f>SUMIF(Z$14:Z$32,Z9,AB$14:AB$32)+SUMIF(AE$14:AE$32,Z9,AC$14:AC$32)</f>
        <v>1</v>
      </c>
      <c r="AB9" s="1">
        <f>SUMIF(Z$14:Z$32,Z9,AA$14:AA$32)+SUMIF(AE$14:AE$32,Z9,AD$14:AD$32)</f>
        <v>0</v>
      </c>
      <c r="AC9" s="1">
        <f>SUMIF(Z$14:Z$32,Z9,AD$14:AD$32)+SUMIF(AE$14:AE$32,Z9,AA$14:AA$32)</f>
        <v>2</v>
      </c>
      <c r="AD9" s="7">
        <f t="shared" si="13"/>
        <v>-2</v>
      </c>
      <c r="AE9" s="1">
        <f>RANK(Y9,Y$6:Y$10,0)</f>
        <v>4</v>
      </c>
      <c r="AF9" s="14"/>
    </row>
    <row r="10" spans="1:32" x14ac:dyDescent="0.25">
      <c r="A10" s="15">
        <f t="shared" si="0"/>
        <v>800</v>
      </c>
      <c r="B10" s="4" t="s">
        <v>9</v>
      </c>
      <c r="C10" s="1">
        <f t="shared" si="14"/>
        <v>8</v>
      </c>
      <c r="D10" s="1">
        <f t="shared" si="1"/>
        <v>8</v>
      </c>
      <c r="E10" s="1">
        <f t="shared" si="2"/>
        <v>8</v>
      </c>
      <c r="F10" s="7">
        <f t="shared" si="3"/>
        <v>0</v>
      </c>
      <c r="G10" s="1">
        <f t="shared" si="4"/>
        <v>3</v>
      </c>
      <c r="H10" s="14"/>
      <c r="I10" s="15">
        <f t="shared" si="5"/>
        <v>0</v>
      </c>
      <c r="J10" s="4" t="s">
        <v>20</v>
      </c>
      <c r="K10" s="1">
        <f t="shared" si="15"/>
        <v>0</v>
      </c>
      <c r="L10" s="1">
        <f t="shared" si="6"/>
        <v>0</v>
      </c>
      <c r="M10" s="1">
        <f t="shared" si="7"/>
        <v>0</v>
      </c>
      <c r="N10" s="7">
        <f t="shared" si="8"/>
        <v>0</v>
      </c>
      <c r="O10" s="1">
        <f t="shared" si="9"/>
        <v>5</v>
      </c>
      <c r="P10" s="14"/>
      <c r="Q10" s="15">
        <f t="shared" si="10"/>
        <v>0</v>
      </c>
      <c r="R10" s="4" t="s">
        <v>26</v>
      </c>
      <c r="S10" s="1">
        <f>SUMIF(R$14:R$32,R10,T$14:T$32)+SUMIF(W$14:W$32,R10,U$14:U$32)</f>
        <v>0</v>
      </c>
      <c r="T10" s="1">
        <f>SUMIF(R$14:R$32,R10,S$14:S$32)+SUMIF(W$14:W$32,R10,V$14:V$32)</f>
        <v>0</v>
      </c>
      <c r="U10" s="1">
        <f>SUMIF(R$14:R$32,R10,V$14:V$32)+SUMIF(W$14:W$32,R10,S$14:S$32)</f>
        <v>0</v>
      </c>
      <c r="V10" s="7">
        <f t="shared" si="11"/>
        <v>0</v>
      </c>
      <c r="W10" s="1">
        <f>RANK(Q10,Q$6:Q$10,0)</f>
        <v>5</v>
      </c>
      <c r="X10" s="14"/>
      <c r="Y10" s="15">
        <f t="shared" si="12"/>
        <v>0</v>
      </c>
      <c r="Z10" s="4" t="s">
        <v>30</v>
      </c>
      <c r="AA10" s="1">
        <f>SUMIF(Z$14:Z$32,Z10,AB$14:AB$32)+SUMIF(AE$14:AE$32,Z10,AC$14:AC$32)</f>
        <v>0</v>
      </c>
      <c r="AB10" s="1">
        <f>SUMIF(Z$14:Z$32,Z10,AA$14:AA$32)+SUMIF(AE$14:AE$32,Z10,AD$14:AD$32)</f>
        <v>0</v>
      </c>
      <c r="AC10" s="1">
        <f>SUMIF(Z$14:Z$32,Z10,AD$14:AD$32)+SUMIF(AE$14:AE$32,Z10,AA$14:AA$32)</f>
        <v>0</v>
      </c>
      <c r="AD10" s="7">
        <f t="shared" si="13"/>
        <v>0</v>
      </c>
      <c r="AE10" s="1">
        <f>RANK(Y10,Y$6:Y$10,0)</f>
        <v>5</v>
      </c>
      <c r="AF10" s="14"/>
    </row>
    <row r="11" spans="1:32" x14ac:dyDescent="0.25">
      <c r="A11" s="13"/>
      <c r="B11" s="16"/>
      <c r="C11" s="16"/>
      <c r="D11" s="16"/>
      <c r="E11" s="16"/>
      <c r="F11" s="16"/>
      <c r="G11" s="16"/>
      <c r="H11" s="14"/>
      <c r="I11" s="13"/>
      <c r="J11" s="16"/>
      <c r="K11" s="16"/>
      <c r="L11" s="16"/>
      <c r="M11" s="16"/>
      <c r="N11" s="16"/>
      <c r="O11" s="16"/>
      <c r="P11" s="14"/>
      <c r="Q11" s="13"/>
      <c r="R11" s="16"/>
      <c r="S11" s="16"/>
      <c r="T11" s="16"/>
      <c r="U11" s="16"/>
      <c r="V11" s="16"/>
      <c r="W11" s="16"/>
      <c r="X11" s="14"/>
      <c r="Y11" s="13"/>
      <c r="Z11" s="16"/>
      <c r="AA11" s="16"/>
      <c r="AB11" s="16"/>
      <c r="AC11" s="16"/>
      <c r="AD11" s="16"/>
      <c r="AE11" s="16"/>
      <c r="AF11" s="14"/>
    </row>
    <row r="12" spans="1:32" x14ac:dyDescent="0.25">
      <c r="A12" s="13"/>
      <c r="B12" s="16" t="s">
        <v>10</v>
      </c>
      <c r="C12" s="16"/>
      <c r="D12" s="16"/>
      <c r="E12" s="16"/>
      <c r="F12" s="16"/>
      <c r="G12" s="16"/>
      <c r="H12" s="14"/>
      <c r="I12" s="13"/>
      <c r="J12" s="16" t="s">
        <v>10</v>
      </c>
      <c r="K12" s="16"/>
      <c r="L12" s="16"/>
      <c r="M12" s="16"/>
      <c r="N12" s="16"/>
      <c r="O12" s="16"/>
      <c r="P12" s="14"/>
      <c r="Q12" s="13"/>
      <c r="R12" s="16" t="s">
        <v>10</v>
      </c>
      <c r="S12" s="16"/>
      <c r="T12" s="16"/>
      <c r="U12" s="16"/>
      <c r="V12" s="16"/>
      <c r="W12" s="16"/>
      <c r="X12" s="14"/>
      <c r="Y12" s="13"/>
      <c r="Z12" s="16" t="s">
        <v>10</v>
      </c>
      <c r="AA12" s="16"/>
      <c r="AB12" s="16"/>
      <c r="AC12" s="16"/>
      <c r="AD12" s="16"/>
      <c r="AE12" s="16"/>
      <c r="AF12" s="14"/>
    </row>
    <row r="13" spans="1:32" x14ac:dyDescent="0.25">
      <c r="A13" s="13"/>
      <c r="B13" s="16"/>
      <c r="C13" s="16"/>
      <c r="D13" s="47" t="s">
        <v>1</v>
      </c>
      <c r="E13" s="47"/>
      <c r="F13" s="16"/>
      <c r="G13" s="16"/>
      <c r="H13" s="14"/>
      <c r="I13" s="13"/>
      <c r="J13" s="16"/>
      <c r="K13" s="16"/>
      <c r="L13" s="47" t="s">
        <v>1</v>
      </c>
      <c r="M13" s="47"/>
      <c r="N13" s="16"/>
      <c r="O13" s="16"/>
      <c r="P13" s="14"/>
      <c r="Q13" s="13"/>
      <c r="R13" s="16"/>
      <c r="S13" s="16"/>
      <c r="T13" s="47" t="s">
        <v>1</v>
      </c>
      <c r="U13" s="47"/>
      <c r="V13" s="16"/>
      <c r="W13" s="16"/>
      <c r="X13" s="14"/>
      <c r="Y13" s="13"/>
      <c r="Z13" s="16"/>
      <c r="AA13" s="16"/>
      <c r="AB13" s="47" t="s">
        <v>1</v>
      </c>
      <c r="AC13" s="47"/>
      <c r="AD13" s="16"/>
      <c r="AE13" s="16"/>
      <c r="AF13" s="14"/>
    </row>
    <row r="14" spans="1:32" x14ac:dyDescent="0.25">
      <c r="A14" s="13"/>
      <c r="B14" s="3" t="str">
        <f>B6</f>
        <v>Equipe 1</v>
      </c>
      <c r="C14" s="5">
        <v>0</v>
      </c>
      <c r="D14" s="8">
        <f>IF(AND(C14&lt;&gt;"",F14&lt;&gt;""),IF(C14&gt;F14,4,IF(C14=F14,2,1)),"")</f>
        <v>1</v>
      </c>
      <c r="E14" s="9">
        <f>IF(AND(C14&lt;&gt;"",F14&lt;&gt;""),IF(F14&gt;C14,4,IF(F14=C14,2,1)),"")</f>
        <v>4</v>
      </c>
      <c r="F14" s="5">
        <v>1</v>
      </c>
      <c r="G14" s="3" t="str">
        <f>B7</f>
        <v>Equipe 2</v>
      </c>
      <c r="H14" s="14"/>
      <c r="I14" s="13"/>
      <c r="J14" s="3" t="str">
        <f>J6</f>
        <v>Equipe 6</v>
      </c>
      <c r="K14" s="5">
        <v>1</v>
      </c>
      <c r="L14" s="8">
        <f>IF(AND(K14&lt;&gt;"",N14&lt;&gt;""),IF(K14&gt;N14,4,IF(K14=N14,2,1)),"")</f>
        <v>4</v>
      </c>
      <c r="M14" s="9">
        <f>IF(AND(K14&lt;&gt;"",N14&lt;&gt;""),IF(N14&gt;K14,4,IF(N14=K14,2,1)),"")</f>
        <v>1</v>
      </c>
      <c r="N14" s="5">
        <v>0</v>
      </c>
      <c r="O14" s="3" t="str">
        <f>J7</f>
        <v>Equipe 7</v>
      </c>
      <c r="P14" s="14"/>
      <c r="Q14" s="13"/>
      <c r="R14" s="3" t="str">
        <f>R6</f>
        <v>Equipe 11</v>
      </c>
      <c r="S14" s="5">
        <v>1</v>
      </c>
      <c r="T14" s="8">
        <f>IF(AND(S14&lt;&gt;"",V14&lt;&gt;""),IF(S14&gt;V14,4,IF(S14=V14,2,1)),"")</f>
        <v>4</v>
      </c>
      <c r="U14" s="9">
        <f>IF(AND(S14&lt;&gt;"",V14&lt;&gt;""),IF(V14&gt;S14,4,IF(V14=S14,2,1)),"")</f>
        <v>1</v>
      </c>
      <c r="V14" s="5">
        <v>0</v>
      </c>
      <c r="W14" s="3" t="str">
        <f>R7</f>
        <v>Equipe 12</v>
      </c>
      <c r="X14" s="14"/>
      <c r="Y14" s="13"/>
      <c r="Z14" s="3" t="str">
        <f>Z6</f>
        <v>Equipe 16</v>
      </c>
      <c r="AA14" s="5">
        <v>1</v>
      </c>
      <c r="AB14" s="8">
        <f>IF(AND(AA14&lt;&gt;"",AD14&lt;&gt;""),IF(AA14&gt;AD14,4,IF(AA14=AD14,2,1)),"")</f>
        <v>4</v>
      </c>
      <c r="AC14" s="9">
        <f>IF(AND(AA14&lt;&gt;"",AD14&lt;&gt;""),IF(AD14&gt;AA14,4,IF(AD14=AA14,2,1)),"")</f>
        <v>1</v>
      </c>
      <c r="AD14" s="5">
        <v>0</v>
      </c>
      <c r="AE14" s="3" t="str">
        <f>Z7</f>
        <v>Equipe 17</v>
      </c>
      <c r="AF14" s="14"/>
    </row>
    <row r="15" spans="1:32" x14ac:dyDescent="0.25">
      <c r="A15" s="13"/>
      <c r="B15" s="2"/>
      <c r="C15" s="18"/>
      <c r="D15" s="19"/>
      <c r="E15" s="19" t="str">
        <f t="shared" ref="E15:E32" si="16">IF(AND(C15&lt;&gt;"",F15&lt;&gt;""),IF(F15&gt;C15,4,IF(F15=C15,2,1)),"")</f>
        <v/>
      </c>
      <c r="F15" s="18"/>
      <c r="G15" s="2"/>
      <c r="H15" s="14"/>
      <c r="I15" s="13"/>
      <c r="J15" s="2"/>
      <c r="K15" s="18"/>
      <c r="L15" s="19"/>
      <c r="M15" s="19" t="str">
        <f t="shared" ref="M15:M32" si="17">IF(AND(K15&lt;&gt;"",N15&lt;&gt;""),IF(N15&gt;K15,4,IF(N15=K15,2,1)),"")</f>
        <v/>
      </c>
      <c r="N15" s="18"/>
      <c r="O15" s="2"/>
      <c r="P15" s="14"/>
      <c r="Q15" s="13"/>
      <c r="R15" s="2"/>
      <c r="S15" s="18"/>
      <c r="T15" s="19"/>
      <c r="U15" s="19" t="str">
        <f t="shared" ref="U15:U32" si="18">IF(AND(S15&lt;&gt;"",V15&lt;&gt;""),IF(V15&gt;S15,4,IF(V15=S15,2,1)),"")</f>
        <v/>
      </c>
      <c r="V15" s="18"/>
      <c r="W15" s="2"/>
      <c r="X15" s="14"/>
      <c r="Y15" s="13"/>
      <c r="Z15" s="2"/>
      <c r="AA15" s="18"/>
      <c r="AB15" s="19"/>
      <c r="AC15" s="19" t="str">
        <f t="shared" ref="AC15:AC32" si="19">IF(AND(AA15&lt;&gt;"",AD15&lt;&gt;""),IF(AD15&gt;AA15,4,IF(AD15=AA15,2,1)),"")</f>
        <v/>
      </c>
      <c r="AD15" s="18"/>
      <c r="AE15" s="2"/>
      <c r="AF15" s="14"/>
    </row>
    <row r="16" spans="1:32" x14ac:dyDescent="0.25">
      <c r="A16" s="13"/>
      <c r="B16" s="3" t="str">
        <f>B8</f>
        <v>Equipe 3</v>
      </c>
      <c r="C16" s="5">
        <v>3</v>
      </c>
      <c r="D16" s="8">
        <f t="shared" ref="D16" si="20">IF(AND(C16&lt;&gt;"",F16&lt;&gt;""),IF(C16&gt;F16,4,IF(C16=F16,2,1)),"")</f>
        <v>4</v>
      </c>
      <c r="E16" s="9">
        <f t="shared" si="16"/>
        <v>1</v>
      </c>
      <c r="F16" s="5">
        <v>1</v>
      </c>
      <c r="G16" s="3" t="str">
        <f>B9</f>
        <v>Equipe 4</v>
      </c>
      <c r="H16" s="14"/>
      <c r="I16" s="13"/>
      <c r="J16" s="3" t="str">
        <f>J8</f>
        <v>Equipe 8</v>
      </c>
      <c r="K16" s="5">
        <v>2</v>
      </c>
      <c r="L16" s="8">
        <f t="shared" ref="L16" si="21">IF(AND(K16&lt;&gt;"",N16&lt;&gt;""),IF(K16&gt;N16,4,IF(K16=N16,2,1)),"")</f>
        <v>4</v>
      </c>
      <c r="M16" s="9">
        <f t="shared" si="17"/>
        <v>1</v>
      </c>
      <c r="N16" s="5">
        <v>0</v>
      </c>
      <c r="O16" s="3" t="str">
        <f>J9</f>
        <v>Equipe 9</v>
      </c>
      <c r="P16" s="14"/>
      <c r="Q16" s="13"/>
      <c r="R16" s="3" t="str">
        <f>R8</f>
        <v>Equipe 13</v>
      </c>
      <c r="S16" s="5">
        <v>2</v>
      </c>
      <c r="T16" s="8">
        <f t="shared" ref="T16" si="22">IF(AND(S16&lt;&gt;"",V16&lt;&gt;""),IF(S16&gt;V16,4,IF(S16=V16,2,1)),"")</f>
        <v>4</v>
      </c>
      <c r="U16" s="9">
        <f t="shared" si="18"/>
        <v>1</v>
      </c>
      <c r="V16" s="5">
        <v>0</v>
      </c>
      <c r="W16" s="3" t="str">
        <f>R9</f>
        <v>Equipe 14</v>
      </c>
      <c r="X16" s="14"/>
      <c r="Y16" s="13"/>
      <c r="Z16" s="3" t="str">
        <f>Z8</f>
        <v>Equipe 18</v>
      </c>
      <c r="AA16" s="5">
        <v>2</v>
      </c>
      <c r="AB16" s="8">
        <f t="shared" ref="AB16" si="23">IF(AND(AA16&lt;&gt;"",AD16&lt;&gt;""),IF(AA16&gt;AD16,4,IF(AA16=AD16,2,1)),"")</f>
        <v>4</v>
      </c>
      <c r="AC16" s="9">
        <f t="shared" si="19"/>
        <v>1</v>
      </c>
      <c r="AD16" s="5">
        <v>0</v>
      </c>
      <c r="AE16" s="3" t="str">
        <f>Z9</f>
        <v>Equipe 19</v>
      </c>
      <c r="AF16" s="14"/>
    </row>
    <row r="17" spans="1:32" x14ac:dyDescent="0.25">
      <c r="A17" s="13"/>
      <c r="B17" s="2"/>
      <c r="C17" s="18"/>
      <c r="D17" s="19"/>
      <c r="E17" s="19" t="str">
        <f t="shared" si="16"/>
        <v/>
      </c>
      <c r="F17" s="18"/>
      <c r="G17" s="2"/>
      <c r="H17" s="14"/>
      <c r="I17" s="13"/>
      <c r="J17" s="2"/>
      <c r="K17" s="18"/>
      <c r="L17" s="19"/>
      <c r="M17" s="19" t="str">
        <f t="shared" si="17"/>
        <v/>
      </c>
      <c r="N17" s="18"/>
      <c r="O17" s="2"/>
      <c r="P17" s="14"/>
      <c r="Q17" s="13"/>
      <c r="R17" s="2"/>
      <c r="S17" s="18"/>
      <c r="T17" s="19"/>
      <c r="U17" s="19" t="str">
        <f t="shared" si="18"/>
        <v/>
      </c>
      <c r="V17" s="18"/>
      <c r="W17" s="2"/>
      <c r="X17" s="14"/>
      <c r="Y17" s="13"/>
      <c r="Z17" s="2"/>
      <c r="AA17" s="18"/>
      <c r="AB17" s="19"/>
      <c r="AC17" s="19" t="str">
        <f t="shared" si="19"/>
        <v/>
      </c>
      <c r="AD17" s="18"/>
      <c r="AE17" s="2"/>
      <c r="AF17" s="14"/>
    </row>
    <row r="18" spans="1:32" x14ac:dyDescent="0.25">
      <c r="A18" s="13"/>
      <c r="B18" s="3" t="str">
        <f>B10</f>
        <v>Equipe 5</v>
      </c>
      <c r="C18" s="5">
        <v>2</v>
      </c>
      <c r="D18" s="8">
        <f t="shared" ref="D18" si="24">IF(AND(C18&lt;&gt;"",F18&lt;&gt;""),IF(C18&gt;F18,4,IF(C18=F18,2,1)),"")</f>
        <v>1</v>
      </c>
      <c r="E18" s="9">
        <f t="shared" si="16"/>
        <v>4</v>
      </c>
      <c r="F18" s="5">
        <v>3</v>
      </c>
      <c r="G18" s="3" t="str">
        <f>B6</f>
        <v>Equipe 1</v>
      </c>
      <c r="H18" s="14"/>
      <c r="I18" s="13"/>
      <c r="J18" s="3" t="str">
        <f>J10</f>
        <v>Equipe 10</v>
      </c>
      <c r="K18" s="5"/>
      <c r="L18" s="8" t="str">
        <f t="shared" ref="L18" si="25">IF(AND(K18&lt;&gt;"",N18&lt;&gt;""),IF(K18&gt;N18,4,IF(K18=N18,2,1)),"")</f>
        <v/>
      </c>
      <c r="M18" s="9" t="str">
        <f t="shared" si="17"/>
        <v/>
      </c>
      <c r="N18" s="5"/>
      <c r="O18" s="3" t="str">
        <f>J6</f>
        <v>Equipe 6</v>
      </c>
      <c r="P18" s="14"/>
      <c r="Q18" s="13"/>
      <c r="R18" s="3" t="str">
        <f>R10</f>
        <v>Equipe 15</v>
      </c>
      <c r="S18" s="5"/>
      <c r="T18" s="8" t="str">
        <f t="shared" ref="T18" si="26">IF(AND(S18&lt;&gt;"",V18&lt;&gt;""),IF(S18&gt;V18,4,IF(S18=V18,2,1)),"")</f>
        <v/>
      </c>
      <c r="U18" s="9" t="str">
        <f t="shared" si="18"/>
        <v/>
      </c>
      <c r="V18" s="5"/>
      <c r="W18" s="3" t="str">
        <f>R6</f>
        <v>Equipe 11</v>
      </c>
      <c r="X18" s="14"/>
      <c r="Y18" s="13"/>
      <c r="Z18" s="3" t="str">
        <f>Z10</f>
        <v>Equipe 20</v>
      </c>
      <c r="AA18" s="5"/>
      <c r="AB18" s="8" t="str">
        <f t="shared" ref="AB18" si="27">IF(AND(AA18&lt;&gt;"",AD18&lt;&gt;""),IF(AA18&gt;AD18,4,IF(AA18=AD18,2,1)),"")</f>
        <v/>
      </c>
      <c r="AC18" s="9" t="str">
        <f t="shared" si="19"/>
        <v/>
      </c>
      <c r="AD18" s="5"/>
      <c r="AE18" s="3" t="str">
        <f>Z6</f>
        <v>Equipe 16</v>
      </c>
      <c r="AF18" s="14"/>
    </row>
    <row r="19" spans="1:32" x14ac:dyDescent="0.25">
      <c r="A19" s="13"/>
      <c r="B19" s="2"/>
      <c r="C19" s="18"/>
      <c r="D19" s="19"/>
      <c r="E19" s="19" t="str">
        <f t="shared" si="16"/>
        <v/>
      </c>
      <c r="F19" s="18"/>
      <c r="G19" s="2"/>
      <c r="H19" s="14"/>
      <c r="I19" s="13"/>
      <c r="J19" s="2"/>
      <c r="K19" s="18"/>
      <c r="L19" s="19"/>
      <c r="M19" s="19" t="str">
        <f t="shared" si="17"/>
        <v/>
      </c>
      <c r="N19" s="18"/>
      <c r="O19" s="2"/>
      <c r="P19" s="14"/>
      <c r="Q19" s="13"/>
      <c r="R19" s="2"/>
      <c r="S19" s="18"/>
      <c r="T19" s="19"/>
      <c r="U19" s="19" t="str">
        <f t="shared" si="18"/>
        <v/>
      </c>
      <c r="V19" s="18"/>
      <c r="W19" s="2"/>
      <c r="X19" s="14"/>
      <c r="Y19" s="13"/>
      <c r="Z19" s="2"/>
      <c r="AA19" s="18"/>
      <c r="AB19" s="19"/>
      <c r="AC19" s="19" t="str">
        <f t="shared" si="19"/>
        <v/>
      </c>
      <c r="AD19" s="18"/>
      <c r="AE19" s="2"/>
      <c r="AF19" s="14"/>
    </row>
    <row r="20" spans="1:32" x14ac:dyDescent="0.25">
      <c r="A20" s="13"/>
      <c r="B20" s="3" t="str">
        <f>B7</f>
        <v>Equipe 2</v>
      </c>
      <c r="C20" s="5">
        <v>4</v>
      </c>
      <c r="D20" s="8">
        <f t="shared" ref="D20" si="28">IF(AND(C20&lt;&gt;"",F20&lt;&gt;""),IF(C20&gt;F20,4,IF(C20=F20,2,1)),"")</f>
        <v>4</v>
      </c>
      <c r="E20" s="9">
        <f t="shared" si="16"/>
        <v>1</v>
      </c>
      <c r="F20" s="5">
        <v>2</v>
      </c>
      <c r="G20" s="3" t="str">
        <f>B8</f>
        <v>Equipe 3</v>
      </c>
      <c r="H20" s="14"/>
      <c r="I20" s="13"/>
      <c r="J20" s="3" t="str">
        <f>J7</f>
        <v>Equipe 7</v>
      </c>
      <c r="K20" s="5"/>
      <c r="L20" s="8" t="str">
        <f t="shared" ref="L20" si="29">IF(AND(K20&lt;&gt;"",N20&lt;&gt;""),IF(K20&gt;N20,4,IF(K20=N20,2,1)),"")</f>
        <v/>
      </c>
      <c r="M20" s="9" t="str">
        <f t="shared" si="17"/>
        <v/>
      </c>
      <c r="N20" s="5"/>
      <c r="O20" s="3" t="str">
        <f>J8</f>
        <v>Equipe 8</v>
      </c>
      <c r="P20" s="14"/>
      <c r="Q20" s="13"/>
      <c r="R20" s="3" t="str">
        <f>R7</f>
        <v>Equipe 12</v>
      </c>
      <c r="S20" s="5"/>
      <c r="T20" s="8" t="str">
        <f t="shared" ref="T20" si="30">IF(AND(S20&lt;&gt;"",V20&lt;&gt;""),IF(S20&gt;V20,4,IF(S20=V20,2,1)),"")</f>
        <v/>
      </c>
      <c r="U20" s="9" t="str">
        <f t="shared" si="18"/>
        <v/>
      </c>
      <c r="V20" s="5"/>
      <c r="W20" s="3" t="str">
        <f>R8</f>
        <v>Equipe 13</v>
      </c>
      <c r="X20" s="14"/>
      <c r="Y20" s="13"/>
      <c r="Z20" s="3" t="str">
        <f>Z7</f>
        <v>Equipe 17</v>
      </c>
      <c r="AA20" s="5"/>
      <c r="AB20" s="8" t="str">
        <f t="shared" ref="AB20" si="31">IF(AND(AA20&lt;&gt;"",AD20&lt;&gt;""),IF(AA20&gt;AD20,4,IF(AA20=AD20,2,1)),"")</f>
        <v/>
      </c>
      <c r="AC20" s="9" t="str">
        <f t="shared" si="19"/>
        <v/>
      </c>
      <c r="AD20" s="5"/>
      <c r="AE20" s="3" t="str">
        <f>Z8</f>
        <v>Equipe 18</v>
      </c>
      <c r="AF20" s="14"/>
    </row>
    <row r="21" spans="1:32" x14ac:dyDescent="0.25">
      <c r="A21" s="13"/>
      <c r="B21" s="2"/>
      <c r="C21" s="18"/>
      <c r="D21" s="19"/>
      <c r="E21" s="19" t="str">
        <f t="shared" si="16"/>
        <v/>
      </c>
      <c r="F21" s="18"/>
      <c r="G21" s="2"/>
      <c r="H21" s="14"/>
      <c r="I21" s="13"/>
      <c r="J21" s="2"/>
      <c r="K21" s="18"/>
      <c r="L21" s="19"/>
      <c r="M21" s="19" t="str">
        <f t="shared" si="17"/>
        <v/>
      </c>
      <c r="N21" s="18"/>
      <c r="O21" s="2"/>
      <c r="P21" s="14"/>
      <c r="Q21" s="13"/>
      <c r="R21" s="2"/>
      <c r="S21" s="18"/>
      <c r="T21" s="19"/>
      <c r="U21" s="19" t="str">
        <f t="shared" si="18"/>
        <v/>
      </c>
      <c r="V21" s="18"/>
      <c r="W21" s="2"/>
      <c r="X21" s="14"/>
      <c r="Y21" s="13"/>
      <c r="Z21" s="2"/>
      <c r="AA21" s="18"/>
      <c r="AB21" s="19"/>
      <c r="AC21" s="19" t="str">
        <f t="shared" si="19"/>
        <v/>
      </c>
      <c r="AD21" s="18"/>
      <c r="AE21" s="2"/>
      <c r="AF21" s="14"/>
    </row>
    <row r="22" spans="1:32" x14ac:dyDescent="0.25">
      <c r="A22" s="13"/>
      <c r="B22" s="3" t="str">
        <f>B9</f>
        <v>Equipe 4</v>
      </c>
      <c r="C22" s="5">
        <v>1</v>
      </c>
      <c r="D22" s="8">
        <f t="shared" ref="D22" si="32">IF(AND(C22&lt;&gt;"",F22&lt;&gt;""),IF(C22&gt;F22,4,IF(C22=F22,2,1)),"")</f>
        <v>1</v>
      </c>
      <c r="E22" s="9">
        <f t="shared" si="16"/>
        <v>4</v>
      </c>
      <c r="F22" s="5">
        <v>4</v>
      </c>
      <c r="G22" s="3" t="str">
        <f>B10</f>
        <v>Equipe 5</v>
      </c>
      <c r="H22" s="14"/>
      <c r="I22" s="13"/>
      <c r="J22" s="3" t="str">
        <f>J9</f>
        <v>Equipe 9</v>
      </c>
      <c r="K22" s="5"/>
      <c r="L22" s="8" t="str">
        <f t="shared" ref="L22" si="33">IF(AND(K22&lt;&gt;"",N22&lt;&gt;""),IF(K22&gt;N22,4,IF(K22=N22,2,1)),"")</f>
        <v/>
      </c>
      <c r="M22" s="9" t="str">
        <f t="shared" si="17"/>
        <v/>
      </c>
      <c r="N22" s="5"/>
      <c r="O22" s="3" t="str">
        <f>J10</f>
        <v>Equipe 10</v>
      </c>
      <c r="P22" s="14"/>
      <c r="Q22" s="13"/>
      <c r="R22" s="3" t="str">
        <f>R9</f>
        <v>Equipe 14</v>
      </c>
      <c r="S22" s="5"/>
      <c r="T22" s="8" t="str">
        <f t="shared" ref="T22" si="34">IF(AND(S22&lt;&gt;"",V22&lt;&gt;""),IF(S22&gt;V22,4,IF(S22=V22,2,1)),"")</f>
        <v/>
      </c>
      <c r="U22" s="9" t="str">
        <f t="shared" si="18"/>
        <v/>
      </c>
      <c r="V22" s="5"/>
      <c r="W22" s="3" t="str">
        <f>R10</f>
        <v>Equipe 15</v>
      </c>
      <c r="X22" s="14"/>
      <c r="Y22" s="13"/>
      <c r="Z22" s="3" t="str">
        <f>Z9</f>
        <v>Equipe 19</v>
      </c>
      <c r="AA22" s="5"/>
      <c r="AB22" s="8" t="str">
        <f t="shared" ref="AB22" si="35">IF(AND(AA22&lt;&gt;"",AD22&lt;&gt;""),IF(AA22&gt;AD22,4,IF(AA22=AD22,2,1)),"")</f>
        <v/>
      </c>
      <c r="AC22" s="9" t="str">
        <f t="shared" si="19"/>
        <v/>
      </c>
      <c r="AD22" s="5"/>
      <c r="AE22" s="3" t="str">
        <f>Z10</f>
        <v>Equipe 20</v>
      </c>
      <c r="AF22" s="14"/>
    </row>
    <row r="23" spans="1:32" x14ac:dyDescent="0.25">
      <c r="A23" s="13"/>
      <c r="B23" s="2"/>
      <c r="C23" s="18"/>
      <c r="D23" s="19"/>
      <c r="E23" s="19" t="str">
        <f t="shared" si="16"/>
        <v/>
      </c>
      <c r="F23" s="18"/>
      <c r="G23" s="2"/>
      <c r="H23" s="14"/>
      <c r="I23" s="13"/>
      <c r="J23" s="2"/>
      <c r="K23" s="18"/>
      <c r="L23" s="19"/>
      <c r="M23" s="19" t="str">
        <f t="shared" si="17"/>
        <v/>
      </c>
      <c r="N23" s="18"/>
      <c r="O23" s="2"/>
      <c r="P23" s="14"/>
      <c r="Q23" s="13"/>
      <c r="R23" s="2"/>
      <c r="S23" s="18"/>
      <c r="T23" s="19"/>
      <c r="U23" s="19" t="str">
        <f t="shared" si="18"/>
        <v/>
      </c>
      <c r="V23" s="18"/>
      <c r="W23" s="2"/>
      <c r="X23" s="14"/>
      <c r="Y23" s="13"/>
      <c r="Z23" s="2"/>
      <c r="AA23" s="18"/>
      <c r="AB23" s="19"/>
      <c r="AC23" s="19" t="str">
        <f t="shared" si="19"/>
        <v/>
      </c>
      <c r="AD23" s="18"/>
      <c r="AE23" s="2"/>
      <c r="AF23" s="14"/>
    </row>
    <row r="24" spans="1:32" x14ac:dyDescent="0.25">
      <c r="A24" s="13"/>
      <c r="B24" s="3" t="str">
        <f>B6</f>
        <v>Equipe 1</v>
      </c>
      <c r="C24" s="5">
        <v>0</v>
      </c>
      <c r="D24" s="8">
        <f t="shared" ref="D24" si="36">IF(AND(C24&lt;&gt;"",F24&lt;&gt;""),IF(C24&gt;F24,4,IF(C24=F24,2,1)),"")</f>
        <v>1</v>
      </c>
      <c r="E24" s="9">
        <f t="shared" si="16"/>
        <v>4</v>
      </c>
      <c r="F24" s="5">
        <v>3</v>
      </c>
      <c r="G24" s="3" t="str">
        <f>B8</f>
        <v>Equipe 3</v>
      </c>
      <c r="H24" s="14"/>
      <c r="I24" s="13"/>
      <c r="J24" s="3" t="str">
        <f>J6</f>
        <v>Equipe 6</v>
      </c>
      <c r="K24" s="5"/>
      <c r="L24" s="8" t="str">
        <f t="shared" ref="L24" si="37">IF(AND(K24&lt;&gt;"",N24&lt;&gt;""),IF(K24&gt;N24,4,IF(K24=N24,2,1)),"")</f>
        <v/>
      </c>
      <c r="M24" s="9" t="str">
        <f t="shared" si="17"/>
        <v/>
      </c>
      <c r="N24" s="5"/>
      <c r="O24" s="3" t="str">
        <f>J8</f>
        <v>Equipe 8</v>
      </c>
      <c r="P24" s="14"/>
      <c r="Q24" s="13"/>
      <c r="R24" s="3" t="str">
        <f>R6</f>
        <v>Equipe 11</v>
      </c>
      <c r="S24" s="5"/>
      <c r="T24" s="8" t="str">
        <f t="shared" ref="T24" si="38">IF(AND(S24&lt;&gt;"",V24&lt;&gt;""),IF(S24&gt;V24,4,IF(S24=V24,2,1)),"")</f>
        <v/>
      </c>
      <c r="U24" s="9" t="str">
        <f t="shared" si="18"/>
        <v/>
      </c>
      <c r="V24" s="5"/>
      <c r="W24" s="3" t="str">
        <f>R8</f>
        <v>Equipe 13</v>
      </c>
      <c r="X24" s="14"/>
      <c r="Y24" s="13"/>
      <c r="Z24" s="3" t="str">
        <f>Z6</f>
        <v>Equipe 16</v>
      </c>
      <c r="AA24" s="5"/>
      <c r="AB24" s="8" t="str">
        <f t="shared" ref="AB24" si="39">IF(AND(AA24&lt;&gt;"",AD24&lt;&gt;""),IF(AA24&gt;AD24,4,IF(AA24=AD24,2,1)),"")</f>
        <v/>
      </c>
      <c r="AC24" s="9" t="str">
        <f t="shared" si="19"/>
        <v/>
      </c>
      <c r="AD24" s="5"/>
      <c r="AE24" s="3" t="str">
        <f>Z8</f>
        <v>Equipe 18</v>
      </c>
      <c r="AF24" s="14"/>
    </row>
    <row r="25" spans="1:32" x14ac:dyDescent="0.25">
      <c r="A25" s="13"/>
      <c r="B25" s="2"/>
      <c r="C25" s="18"/>
      <c r="D25" s="19"/>
      <c r="E25" s="19" t="str">
        <f t="shared" si="16"/>
        <v/>
      </c>
      <c r="F25" s="18"/>
      <c r="G25" s="2"/>
      <c r="H25" s="14"/>
      <c r="I25" s="13"/>
      <c r="J25" s="2"/>
      <c r="K25" s="18"/>
      <c r="L25" s="19"/>
      <c r="M25" s="19" t="str">
        <f t="shared" si="17"/>
        <v/>
      </c>
      <c r="N25" s="18"/>
      <c r="O25" s="2"/>
      <c r="P25" s="14"/>
      <c r="Q25" s="13"/>
      <c r="R25" s="2"/>
      <c r="S25" s="18"/>
      <c r="T25" s="19"/>
      <c r="U25" s="19" t="str">
        <f t="shared" si="18"/>
        <v/>
      </c>
      <c r="V25" s="18"/>
      <c r="W25" s="2"/>
      <c r="X25" s="14"/>
      <c r="Y25" s="13"/>
      <c r="Z25" s="2"/>
      <c r="AA25" s="18"/>
      <c r="AB25" s="19"/>
      <c r="AC25" s="19" t="str">
        <f t="shared" si="19"/>
        <v/>
      </c>
      <c r="AD25" s="18"/>
      <c r="AE25" s="2"/>
      <c r="AF25" s="14"/>
    </row>
    <row r="26" spans="1:32" x14ac:dyDescent="0.25">
      <c r="A26" s="13"/>
      <c r="B26" s="3" t="str">
        <f>B7</f>
        <v>Equipe 2</v>
      </c>
      <c r="C26" s="5">
        <v>2</v>
      </c>
      <c r="D26" s="8">
        <f t="shared" ref="D26" si="40">IF(AND(C26&lt;&gt;"",F26&lt;&gt;""),IF(C26&gt;F26,4,IF(C26=F26,2,1)),"")</f>
        <v>2</v>
      </c>
      <c r="E26" s="9">
        <f t="shared" si="16"/>
        <v>2</v>
      </c>
      <c r="F26" s="5">
        <v>2</v>
      </c>
      <c r="G26" s="3" t="str">
        <f>B9</f>
        <v>Equipe 4</v>
      </c>
      <c r="H26" s="14"/>
      <c r="I26" s="13"/>
      <c r="J26" s="3" t="str">
        <f>J7</f>
        <v>Equipe 7</v>
      </c>
      <c r="K26" s="5"/>
      <c r="L26" s="8" t="str">
        <f t="shared" ref="L26" si="41">IF(AND(K26&lt;&gt;"",N26&lt;&gt;""),IF(K26&gt;N26,4,IF(K26=N26,2,1)),"")</f>
        <v/>
      </c>
      <c r="M26" s="9" t="str">
        <f t="shared" si="17"/>
        <v/>
      </c>
      <c r="N26" s="5"/>
      <c r="O26" s="3" t="str">
        <f>J9</f>
        <v>Equipe 9</v>
      </c>
      <c r="P26" s="14"/>
      <c r="Q26" s="13"/>
      <c r="R26" s="3" t="str">
        <f>R7</f>
        <v>Equipe 12</v>
      </c>
      <c r="S26" s="5"/>
      <c r="T26" s="8" t="str">
        <f t="shared" ref="T26" si="42">IF(AND(S26&lt;&gt;"",V26&lt;&gt;""),IF(S26&gt;V26,4,IF(S26=V26,2,1)),"")</f>
        <v/>
      </c>
      <c r="U26" s="9" t="str">
        <f t="shared" si="18"/>
        <v/>
      </c>
      <c r="V26" s="5"/>
      <c r="W26" s="3" t="str">
        <f>R9</f>
        <v>Equipe 14</v>
      </c>
      <c r="X26" s="14"/>
      <c r="Y26" s="13"/>
      <c r="Z26" s="3" t="str">
        <f>Z7</f>
        <v>Equipe 17</v>
      </c>
      <c r="AA26" s="5"/>
      <c r="AB26" s="8" t="str">
        <f t="shared" ref="AB26" si="43">IF(AND(AA26&lt;&gt;"",AD26&lt;&gt;""),IF(AA26&gt;AD26,4,IF(AA26=AD26,2,1)),"")</f>
        <v/>
      </c>
      <c r="AC26" s="9" t="str">
        <f t="shared" si="19"/>
        <v/>
      </c>
      <c r="AD26" s="5"/>
      <c r="AE26" s="3" t="str">
        <f>Z9</f>
        <v>Equipe 19</v>
      </c>
      <c r="AF26" s="14"/>
    </row>
    <row r="27" spans="1:32" x14ac:dyDescent="0.25">
      <c r="A27" s="13"/>
      <c r="B27" s="2"/>
      <c r="C27" s="18"/>
      <c r="D27" s="19"/>
      <c r="E27" s="19" t="str">
        <f t="shared" si="16"/>
        <v/>
      </c>
      <c r="F27" s="18"/>
      <c r="G27" s="2"/>
      <c r="H27" s="14"/>
      <c r="I27" s="13"/>
      <c r="J27" s="2"/>
      <c r="K27" s="18"/>
      <c r="L27" s="19"/>
      <c r="M27" s="19" t="str">
        <f t="shared" si="17"/>
        <v/>
      </c>
      <c r="N27" s="18"/>
      <c r="O27" s="2"/>
      <c r="P27" s="14"/>
      <c r="Q27" s="13"/>
      <c r="R27" s="2"/>
      <c r="S27" s="18"/>
      <c r="T27" s="19"/>
      <c r="U27" s="19" t="str">
        <f t="shared" si="18"/>
        <v/>
      </c>
      <c r="V27" s="18"/>
      <c r="W27" s="2"/>
      <c r="X27" s="14"/>
      <c r="Y27" s="13"/>
      <c r="Z27" s="2"/>
      <c r="AA27" s="18"/>
      <c r="AB27" s="19"/>
      <c r="AC27" s="19" t="str">
        <f t="shared" si="19"/>
        <v/>
      </c>
      <c r="AD27" s="18"/>
      <c r="AE27" s="2"/>
      <c r="AF27" s="14"/>
    </row>
    <row r="28" spans="1:32" x14ac:dyDescent="0.25">
      <c r="A28" s="13"/>
      <c r="B28" s="3" t="str">
        <f>B8</f>
        <v>Equipe 3</v>
      </c>
      <c r="C28" s="5">
        <v>2</v>
      </c>
      <c r="D28" s="8">
        <f t="shared" ref="D28" si="44">IF(AND(C28&lt;&gt;"",F28&lt;&gt;""),IF(C28&gt;F28,4,IF(C28=F28,2,1)),"")</f>
        <v>4</v>
      </c>
      <c r="E28" s="10">
        <f t="shared" si="16"/>
        <v>1</v>
      </c>
      <c r="F28" s="5">
        <v>0</v>
      </c>
      <c r="G28" s="3" t="str">
        <f>B10</f>
        <v>Equipe 5</v>
      </c>
      <c r="H28" s="14"/>
      <c r="I28" s="13"/>
      <c r="J28" s="3" t="str">
        <f>J8</f>
        <v>Equipe 8</v>
      </c>
      <c r="K28" s="5"/>
      <c r="L28" s="8" t="str">
        <f t="shared" ref="L28" si="45">IF(AND(K28&lt;&gt;"",N28&lt;&gt;""),IF(K28&gt;N28,4,IF(K28=N28,2,1)),"")</f>
        <v/>
      </c>
      <c r="M28" s="10" t="str">
        <f t="shared" si="17"/>
        <v/>
      </c>
      <c r="N28" s="5"/>
      <c r="O28" s="3" t="str">
        <f>J10</f>
        <v>Equipe 10</v>
      </c>
      <c r="P28" s="14"/>
      <c r="Q28" s="13"/>
      <c r="R28" s="3" t="str">
        <f>R8</f>
        <v>Equipe 13</v>
      </c>
      <c r="S28" s="5"/>
      <c r="T28" s="8" t="str">
        <f t="shared" ref="T28" si="46">IF(AND(S28&lt;&gt;"",V28&lt;&gt;""),IF(S28&gt;V28,4,IF(S28=V28,2,1)),"")</f>
        <v/>
      </c>
      <c r="U28" s="10" t="str">
        <f t="shared" si="18"/>
        <v/>
      </c>
      <c r="V28" s="5"/>
      <c r="W28" s="3" t="str">
        <f>R10</f>
        <v>Equipe 15</v>
      </c>
      <c r="X28" s="14"/>
      <c r="Y28" s="13"/>
      <c r="Z28" s="3" t="str">
        <f>Z8</f>
        <v>Equipe 18</v>
      </c>
      <c r="AA28" s="5"/>
      <c r="AB28" s="8" t="str">
        <f t="shared" ref="AB28" si="47">IF(AND(AA28&lt;&gt;"",AD28&lt;&gt;""),IF(AA28&gt;AD28,4,IF(AA28=AD28,2,1)),"")</f>
        <v/>
      </c>
      <c r="AC28" s="10" t="str">
        <f t="shared" si="19"/>
        <v/>
      </c>
      <c r="AD28" s="5"/>
      <c r="AE28" s="3" t="str">
        <f>Z10</f>
        <v>Equipe 20</v>
      </c>
      <c r="AF28" s="14"/>
    </row>
    <row r="29" spans="1:32" x14ac:dyDescent="0.25">
      <c r="A29" s="13"/>
      <c r="B29" s="2"/>
      <c r="C29" s="18"/>
      <c r="D29" s="19"/>
      <c r="E29" s="19" t="str">
        <f t="shared" si="16"/>
        <v/>
      </c>
      <c r="F29" s="18"/>
      <c r="G29" s="2"/>
      <c r="H29" s="14"/>
      <c r="I29" s="13"/>
      <c r="J29" s="2"/>
      <c r="K29" s="18"/>
      <c r="L29" s="19"/>
      <c r="M29" s="19" t="str">
        <f t="shared" si="17"/>
        <v/>
      </c>
      <c r="N29" s="18"/>
      <c r="O29" s="2"/>
      <c r="P29" s="14"/>
      <c r="Q29" s="13"/>
      <c r="R29" s="2"/>
      <c r="S29" s="18"/>
      <c r="T29" s="19"/>
      <c r="U29" s="19" t="str">
        <f t="shared" si="18"/>
        <v/>
      </c>
      <c r="V29" s="18"/>
      <c r="W29" s="2"/>
      <c r="X29" s="14"/>
      <c r="Y29" s="13"/>
      <c r="Z29" s="2"/>
      <c r="AA29" s="18"/>
      <c r="AB29" s="19"/>
      <c r="AC29" s="19" t="str">
        <f t="shared" si="19"/>
        <v/>
      </c>
      <c r="AD29" s="18"/>
      <c r="AE29" s="2"/>
      <c r="AF29" s="14"/>
    </row>
    <row r="30" spans="1:32" x14ac:dyDescent="0.25">
      <c r="A30" s="13"/>
      <c r="B30" s="3" t="str">
        <f>B6</f>
        <v>Equipe 1</v>
      </c>
      <c r="C30" s="5">
        <v>2</v>
      </c>
      <c r="D30" s="8">
        <f t="shared" ref="D30" si="48">IF(AND(C30&lt;&gt;"",F30&lt;&gt;""),IF(C30&gt;F30,4,IF(C30=F30,2,1)),"")</f>
        <v>1</v>
      </c>
      <c r="E30" s="9">
        <f t="shared" si="16"/>
        <v>4</v>
      </c>
      <c r="F30" s="5">
        <v>4</v>
      </c>
      <c r="G30" s="3" t="str">
        <f>B9</f>
        <v>Equipe 4</v>
      </c>
      <c r="H30" s="14"/>
      <c r="I30" s="13"/>
      <c r="J30" s="3" t="str">
        <f>J6</f>
        <v>Equipe 6</v>
      </c>
      <c r="K30" s="5"/>
      <c r="L30" s="8" t="str">
        <f t="shared" ref="L30" si="49">IF(AND(K30&lt;&gt;"",N30&lt;&gt;""),IF(K30&gt;N30,4,IF(K30=N30,2,1)),"")</f>
        <v/>
      </c>
      <c r="M30" s="9" t="str">
        <f t="shared" si="17"/>
        <v/>
      </c>
      <c r="N30" s="5"/>
      <c r="O30" s="3" t="str">
        <f>J9</f>
        <v>Equipe 9</v>
      </c>
      <c r="P30" s="14"/>
      <c r="Q30" s="13"/>
      <c r="R30" s="3" t="str">
        <f>R6</f>
        <v>Equipe 11</v>
      </c>
      <c r="S30" s="5"/>
      <c r="T30" s="8" t="str">
        <f t="shared" ref="T30" si="50">IF(AND(S30&lt;&gt;"",V30&lt;&gt;""),IF(S30&gt;V30,4,IF(S30=V30,2,1)),"")</f>
        <v/>
      </c>
      <c r="U30" s="9" t="str">
        <f t="shared" si="18"/>
        <v/>
      </c>
      <c r="V30" s="5"/>
      <c r="W30" s="3" t="str">
        <f>R9</f>
        <v>Equipe 14</v>
      </c>
      <c r="X30" s="14"/>
      <c r="Y30" s="13"/>
      <c r="Z30" s="3" t="str">
        <f>Z6</f>
        <v>Equipe 16</v>
      </c>
      <c r="AA30" s="5"/>
      <c r="AB30" s="8" t="str">
        <f t="shared" ref="AB30" si="51">IF(AND(AA30&lt;&gt;"",AD30&lt;&gt;""),IF(AA30&gt;AD30,4,IF(AA30=AD30,2,1)),"")</f>
        <v/>
      </c>
      <c r="AC30" s="9" t="str">
        <f t="shared" si="19"/>
        <v/>
      </c>
      <c r="AD30" s="5"/>
      <c r="AE30" s="3" t="str">
        <f>Z9</f>
        <v>Equipe 19</v>
      </c>
      <c r="AF30" s="14"/>
    </row>
    <row r="31" spans="1:32" x14ac:dyDescent="0.25">
      <c r="A31" s="13"/>
      <c r="B31" s="2"/>
      <c r="C31" s="18"/>
      <c r="D31" s="19"/>
      <c r="E31" s="19" t="str">
        <f t="shared" si="16"/>
        <v/>
      </c>
      <c r="F31" s="18"/>
      <c r="G31" s="2"/>
      <c r="H31" s="14"/>
      <c r="I31" s="13"/>
      <c r="J31" s="2"/>
      <c r="K31" s="18"/>
      <c r="L31" s="19"/>
      <c r="M31" s="19" t="str">
        <f t="shared" si="17"/>
        <v/>
      </c>
      <c r="N31" s="18"/>
      <c r="O31" s="2"/>
      <c r="P31" s="14"/>
      <c r="Q31" s="13"/>
      <c r="R31" s="2"/>
      <c r="S31" s="18"/>
      <c r="T31" s="19"/>
      <c r="U31" s="19" t="str">
        <f t="shared" si="18"/>
        <v/>
      </c>
      <c r="V31" s="18"/>
      <c r="W31" s="2"/>
      <c r="X31" s="14"/>
      <c r="Y31" s="13"/>
      <c r="Z31" s="2"/>
      <c r="AA31" s="18"/>
      <c r="AB31" s="19"/>
      <c r="AC31" s="19" t="str">
        <f t="shared" si="19"/>
        <v/>
      </c>
      <c r="AD31" s="18"/>
      <c r="AE31" s="2"/>
      <c r="AF31" s="14"/>
    </row>
    <row r="32" spans="1:32" x14ac:dyDescent="0.25">
      <c r="A32" s="13"/>
      <c r="B32" s="3" t="str">
        <f>B7</f>
        <v>Equipe 2</v>
      </c>
      <c r="C32" s="5">
        <v>2</v>
      </c>
      <c r="D32" s="8">
        <f t="shared" ref="D32" si="52">IF(AND(C32&lt;&gt;"",F32&lt;&gt;""),IF(C32&gt;F32,4,IF(C32=F32,2,1)),"")</f>
        <v>2</v>
      </c>
      <c r="E32" s="9">
        <f t="shared" si="16"/>
        <v>2</v>
      </c>
      <c r="F32" s="5">
        <v>2</v>
      </c>
      <c r="G32" s="3" t="str">
        <f>B10</f>
        <v>Equipe 5</v>
      </c>
      <c r="H32" s="14"/>
      <c r="I32" s="13"/>
      <c r="J32" s="3" t="str">
        <f>J7</f>
        <v>Equipe 7</v>
      </c>
      <c r="K32" s="5"/>
      <c r="L32" s="8" t="str">
        <f t="shared" ref="L32" si="53">IF(AND(K32&lt;&gt;"",N32&lt;&gt;""),IF(K32&gt;N32,4,IF(K32=N32,2,1)),"")</f>
        <v/>
      </c>
      <c r="M32" s="9" t="str">
        <f t="shared" si="17"/>
        <v/>
      </c>
      <c r="N32" s="5"/>
      <c r="O32" s="3" t="str">
        <f>J10</f>
        <v>Equipe 10</v>
      </c>
      <c r="P32" s="14"/>
      <c r="Q32" s="13"/>
      <c r="R32" s="3" t="str">
        <f>R7</f>
        <v>Equipe 12</v>
      </c>
      <c r="S32" s="5"/>
      <c r="T32" s="8" t="str">
        <f t="shared" ref="T32" si="54">IF(AND(S32&lt;&gt;"",V32&lt;&gt;""),IF(S32&gt;V32,4,IF(S32=V32,2,1)),"")</f>
        <v/>
      </c>
      <c r="U32" s="9" t="str">
        <f t="shared" si="18"/>
        <v/>
      </c>
      <c r="V32" s="5"/>
      <c r="W32" s="3" t="str">
        <f>R10</f>
        <v>Equipe 15</v>
      </c>
      <c r="X32" s="14"/>
      <c r="Y32" s="13"/>
      <c r="Z32" s="3" t="str">
        <f>Z7</f>
        <v>Equipe 17</v>
      </c>
      <c r="AA32" s="5"/>
      <c r="AB32" s="8" t="str">
        <f t="shared" ref="AB32" si="55">IF(AND(AA32&lt;&gt;"",AD32&lt;&gt;""),IF(AA32&gt;AD32,4,IF(AA32=AD32,2,1)),"")</f>
        <v/>
      </c>
      <c r="AC32" s="9" t="str">
        <f t="shared" si="19"/>
        <v/>
      </c>
      <c r="AD32" s="5"/>
      <c r="AE32" s="3" t="str">
        <f>Z10</f>
        <v>Equipe 20</v>
      </c>
      <c r="AF32" s="14"/>
    </row>
    <row r="33" spans="1:32" ht="15.75" thickBot="1" x14ac:dyDescent="0.3">
      <c r="A33" s="20"/>
      <c r="B33" s="21"/>
      <c r="C33" s="21"/>
      <c r="D33" s="21"/>
      <c r="E33" s="21"/>
      <c r="F33" s="21"/>
      <c r="G33" s="21"/>
      <c r="H33" s="22"/>
      <c r="I33" s="20"/>
      <c r="J33" s="21"/>
      <c r="K33" s="21"/>
      <c r="L33" s="21"/>
      <c r="M33" s="21"/>
      <c r="N33" s="21"/>
      <c r="O33" s="21"/>
      <c r="P33" s="22"/>
      <c r="Q33" s="20"/>
      <c r="R33" s="21"/>
      <c r="S33" s="21"/>
      <c r="T33" s="21"/>
      <c r="U33" s="21"/>
      <c r="V33" s="21"/>
      <c r="W33" s="21"/>
      <c r="X33" s="22"/>
      <c r="Y33" s="20"/>
      <c r="Z33" s="21"/>
      <c r="AA33" s="21"/>
      <c r="AB33" s="21"/>
      <c r="AC33" s="21"/>
      <c r="AD33" s="21"/>
      <c r="AE33" s="21"/>
      <c r="AF33" s="22"/>
    </row>
    <row r="34" spans="1:32" x14ac:dyDescent="0.25">
      <c r="A34" s="11"/>
      <c r="B34" s="12"/>
      <c r="C34" s="12"/>
      <c r="D34" s="12"/>
      <c r="E34" s="12"/>
      <c r="F34" s="12"/>
      <c r="G34" s="12"/>
      <c r="H34" s="12"/>
      <c r="I34" s="26"/>
    </row>
    <row r="35" spans="1:32" x14ac:dyDescent="0.25">
      <c r="A35" s="13"/>
      <c r="H35" s="16"/>
      <c r="I35" s="17"/>
    </row>
    <row r="36" spans="1:32" x14ac:dyDescent="0.25">
      <c r="A36" s="13"/>
      <c r="H36" s="16"/>
      <c r="I36" s="17"/>
    </row>
    <row r="37" spans="1:32" x14ac:dyDescent="0.25">
      <c r="A37" s="13"/>
      <c r="H37" s="16"/>
      <c r="I37" s="17"/>
    </row>
    <row r="38" spans="1:32" x14ac:dyDescent="0.25">
      <c r="A38" s="15"/>
      <c r="H38" s="16"/>
      <c r="I38" s="17"/>
    </row>
  </sheetData>
  <mergeCells count="9">
    <mergeCell ref="A1:AF2"/>
    <mergeCell ref="R4:W4"/>
    <mergeCell ref="T13:U13"/>
    <mergeCell ref="Z4:AE4"/>
    <mergeCell ref="AB13:AC13"/>
    <mergeCell ref="B4:G4"/>
    <mergeCell ref="D13:E13"/>
    <mergeCell ref="J4:O4"/>
    <mergeCell ref="L13:M13"/>
  </mergeCells>
  <pageMargins left="0.70866141732283472" right="0.70866141732283472" top="0.74803149606299213" bottom="0.74803149606299213" header="0.31496062992125984" footer="0.31496062992125984"/>
  <pageSetup paperSize="9" scale="5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2"/>
  <sheetViews>
    <sheetView tabSelected="1" workbookViewId="0">
      <selection activeCell="AA28" sqref="AA28"/>
    </sheetView>
  </sheetViews>
  <sheetFormatPr baseColWidth="10" defaultRowHeight="15" x14ac:dyDescent="0.25"/>
  <cols>
    <col min="1" max="1" width="4.7109375" style="6" customWidth="1"/>
    <col min="2" max="2" width="11.7109375" customWidth="1"/>
    <col min="3" max="6" width="6.7109375" customWidth="1"/>
    <col min="7" max="7" width="11.7109375" customWidth="1"/>
    <col min="8" max="8" width="4.7109375" customWidth="1"/>
    <col min="9" max="9" width="4.7109375" style="6" customWidth="1"/>
    <col min="10" max="10" width="11.7109375" customWidth="1"/>
    <col min="11" max="14" width="6.7109375" customWidth="1"/>
    <col min="15" max="15" width="11.7109375" customWidth="1"/>
    <col min="16" max="16" width="4.7109375" customWidth="1"/>
    <col min="17" max="17" width="4.7109375" style="6" customWidth="1"/>
    <col min="18" max="18" width="11.7109375" customWidth="1"/>
    <col min="19" max="22" width="6.7109375" customWidth="1"/>
    <col min="23" max="23" width="11.7109375" customWidth="1"/>
  </cols>
  <sheetData>
    <row r="1" spans="1:23" s="16" customFormat="1" ht="15" customHeight="1" x14ac:dyDescent="0.25">
      <c r="A1" s="58" t="s">
        <v>40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60"/>
    </row>
    <row r="2" spans="1:23" s="16" customFormat="1" ht="15.75" customHeight="1" thickBot="1" x14ac:dyDescent="0.3">
      <c r="A2" s="61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3"/>
    </row>
    <row r="3" spans="1:23" s="16" customFormat="1" ht="15.75" customHeight="1" x14ac:dyDescent="0.5">
      <c r="A3" s="36"/>
      <c r="B3" s="37"/>
      <c r="C3" s="37"/>
      <c r="D3" s="37"/>
      <c r="E3" s="37"/>
      <c r="F3" s="37"/>
      <c r="G3" s="37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</row>
    <row r="4" spans="1:23" x14ac:dyDescent="0.25">
      <c r="A4" s="23"/>
      <c r="B4" s="16"/>
      <c r="C4" s="50" t="s">
        <v>42</v>
      </c>
      <c r="D4" s="51"/>
      <c r="E4" s="51"/>
      <c r="F4" s="52"/>
      <c r="G4" s="16"/>
      <c r="H4" s="16"/>
      <c r="I4" s="23"/>
      <c r="J4" s="16"/>
      <c r="K4" s="16"/>
      <c r="L4" s="16"/>
      <c r="M4" s="16"/>
      <c r="N4" s="16"/>
      <c r="O4" s="16"/>
      <c r="P4" s="16"/>
      <c r="Q4" s="23"/>
      <c r="R4" s="16"/>
      <c r="S4" s="16"/>
      <c r="T4" s="16"/>
      <c r="U4" s="16"/>
      <c r="V4" s="16"/>
      <c r="W4" s="16"/>
    </row>
    <row r="5" spans="1:23" x14ac:dyDescent="0.25">
      <c r="A5" s="31"/>
      <c r="B5" s="24" t="s">
        <v>32</v>
      </c>
      <c r="C5" s="25"/>
      <c r="D5" s="25"/>
      <c r="E5" s="25"/>
      <c r="F5" s="25"/>
      <c r="G5" s="25" t="s">
        <v>33</v>
      </c>
      <c r="H5" s="29"/>
      <c r="I5" s="31"/>
      <c r="J5" s="30"/>
      <c r="K5" s="30"/>
      <c r="L5" s="30"/>
      <c r="M5" s="30"/>
      <c r="N5" s="32"/>
      <c r="O5" s="30"/>
      <c r="P5" s="29"/>
      <c r="Q5" s="31"/>
      <c r="R5" s="30"/>
      <c r="S5" s="30"/>
      <c r="T5" s="30"/>
      <c r="U5" s="30"/>
      <c r="V5" s="32"/>
      <c r="W5" s="30"/>
    </row>
    <row r="6" spans="1:23" x14ac:dyDescent="0.25">
      <c r="A6" s="31"/>
      <c r="B6" s="3" t="str">
        <f>INDEX('Phase 1'!B$6:B$10,MATCH(1,'Phase 1'!G$6:G$10,0))</f>
        <v>Equipe 3</v>
      </c>
      <c r="C6" s="5">
        <v>1</v>
      </c>
      <c r="D6" s="57" t="str">
        <f>IF(AND(C6&lt;&gt;"",F6&lt;&gt;"",C6=F6),"TIRS AU BUT","")</f>
        <v>TIRS AU BUT</v>
      </c>
      <c r="E6" s="57"/>
      <c r="F6" s="5">
        <v>1</v>
      </c>
      <c r="G6" s="3" t="str">
        <f>INDEX('Phase 1'!J$6:J$10,MATCH(2,'Phase 1'!O$6:O$10,0))</f>
        <v>Equipe 6</v>
      </c>
      <c r="H6" s="29"/>
      <c r="I6" s="31"/>
      <c r="J6" s="30"/>
      <c r="K6" s="30"/>
      <c r="L6" s="30"/>
      <c r="M6" s="30"/>
      <c r="N6" s="32"/>
      <c r="O6" s="30"/>
      <c r="P6" s="29"/>
      <c r="Q6" s="31"/>
      <c r="R6" s="30"/>
      <c r="S6" s="30"/>
      <c r="T6" s="30"/>
      <c r="U6" s="30"/>
      <c r="V6" s="32"/>
      <c r="W6" s="30"/>
    </row>
    <row r="7" spans="1:23" x14ac:dyDescent="0.25">
      <c r="A7" s="31"/>
      <c r="D7" s="30">
        <v>3</v>
      </c>
      <c r="E7" s="30">
        <v>4</v>
      </c>
      <c r="H7" s="64"/>
      <c r="I7" s="64"/>
      <c r="J7" s="30"/>
      <c r="K7" s="50" t="s">
        <v>46</v>
      </c>
      <c r="L7" s="51"/>
      <c r="M7" s="51"/>
      <c r="N7" s="52"/>
      <c r="O7" s="30"/>
      <c r="P7" s="29"/>
      <c r="Q7" s="31"/>
      <c r="R7" s="30"/>
      <c r="S7" s="30"/>
      <c r="T7" s="30"/>
      <c r="U7" s="30"/>
      <c r="V7" s="32"/>
      <c r="W7" s="30"/>
    </row>
    <row r="8" spans="1:23" x14ac:dyDescent="0.25">
      <c r="A8" s="31"/>
      <c r="D8" s="35"/>
      <c r="E8" s="35"/>
      <c r="H8" s="64"/>
      <c r="I8" s="64"/>
      <c r="J8" s="25" t="s">
        <v>51</v>
      </c>
      <c r="O8" s="25" t="s">
        <v>52</v>
      </c>
    </row>
    <row r="9" spans="1:23" x14ac:dyDescent="0.25">
      <c r="A9" s="31"/>
      <c r="D9" s="35"/>
      <c r="E9" s="35"/>
      <c r="J9" s="3" t="str">
        <f>IF(AND(C6&lt;&gt;"",F6&lt;&gt;""),IF(C6&gt;F6,B6,IF(C6&lt;F6,G6,IF(D7&gt;E7,B6,G6))))</f>
        <v>Equipe 6</v>
      </c>
      <c r="K9" s="5">
        <v>2</v>
      </c>
      <c r="L9" s="57" t="str">
        <f>IF(AND(K9&lt;&gt;"",N9&lt;&gt;"",K9=N9),"TIRS AU BUT","")</f>
        <v>TIRS AU BUT</v>
      </c>
      <c r="M9" s="57"/>
      <c r="N9" s="5">
        <v>2</v>
      </c>
      <c r="O9" s="3" t="str">
        <f>IF(AND(C12&lt;&gt;"",F12&lt;&gt;""),IF(C12&gt;F12,B12,IF(C12&lt;F12,G12,IF(D13&gt;E13,B12,G12))))</f>
        <v>Equipe 8</v>
      </c>
      <c r="R9" s="30"/>
      <c r="S9" s="33"/>
      <c r="T9" s="34"/>
      <c r="U9" s="34"/>
      <c r="V9" s="33"/>
      <c r="W9" s="30"/>
    </row>
    <row r="10" spans="1:23" x14ac:dyDescent="0.25">
      <c r="A10" s="28"/>
      <c r="C10" s="50" t="s">
        <v>53</v>
      </c>
      <c r="D10" s="51"/>
      <c r="E10" s="51"/>
      <c r="F10" s="52"/>
      <c r="H10" s="65"/>
      <c r="I10" s="65"/>
      <c r="J10" s="29"/>
      <c r="K10" s="29"/>
      <c r="L10" s="30">
        <v>3</v>
      </c>
      <c r="M10" s="30">
        <v>0</v>
      </c>
      <c r="N10" s="29"/>
      <c r="O10" s="29"/>
      <c r="P10" s="64"/>
      <c r="Q10" s="64"/>
      <c r="R10" s="29"/>
      <c r="S10" s="29"/>
      <c r="T10" s="29"/>
      <c r="U10" s="29"/>
      <c r="V10" s="29"/>
      <c r="W10" s="29"/>
    </row>
    <row r="11" spans="1:23" x14ac:dyDescent="0.25">
      <c r="A11" s="28"/>
      <c r="B11" s="24" t="s">
        <v>34</v>
      </c>
      <c r="C11" s="25"/>
      <c r="D11" s="25"/>
      <c r="E11" s="25"/>
      <c r="F11" s="25"/>
      <c r="G11" s="25" t="s">
        <v>35</v>
      </c>
      <c r="H11" s="65"/>
      <c r="I11" s="65"/>
      <c r="J11" s="30"/>
      <c r="K11" s="30"/>
      <c r="L11" s="30"/>
      <c r="M11" s="30"/>
      <c r="N11" s="32"/>
      <c r="O11" s="30"/>
      <c r="P11" s="64"/>
      <c r="Q11" s="64"/>
      <c r="R11" s="30"/>
      <c r="S11" s="30"/>
      <c r="T11" s="30"/>
      <c r="U11" s="30"/>
      <c r="V11" s="32"/>
      <c r="W11" s="30"/>
    </row>
    <row r="12" spans="1:23" x14ac:dyDescent="0.25">
      <c r="A12" s="28"/>
      <c r="B12" s="3" t="str">
        <f>INDEX('Phase 1'!J$6:J$10,MATCH(1,'Phase 1'!O$6:O$10,0))</f>
        <v>Equipe 8</v>
      </c>
      <c r="C12" s="5">
        <v>1</v>
      </c>
      <c r="D12" s="66" t="str">
        <f>IF(AND(C12&lt;&gt;"",F12&lt;&gt;"",C12=F12),"TIRS AU BUT","")</f>
        <v/>
      </c>
      <c r="E12" s="66"/>
      <c r="F12" s="5">
        <v>0</v>
      </c>
      <c r="G12" s="3" t="str">
        <f>INDEX('Phase 1'!R$6:R$10,MATCH(2,'Phase 1'!W$6:W$10,0))</f>
        <v>Equipe 11</v>
      </c>
      <c r="H12" s="29"/>
      <c r="I12" s="31"/>
      <c r="J12" s="30"/>
      <c r="K12" s="30"/>
      <c r="L12" s="30"/>
      <c r="M12" s="30"/>
      <c r="N12" s="32"/>
      <c r="O12" s="30"/>
      <c r="P12" s="64"/>
      <c r="Q12" s="64"/>
      <c r="R12" s="30"/>
      <c r="S12" s="30"/>
      <c r="T12" s="30"/>
      <c r="U12" s="30"/>
      <c r="V12" s="32"/>
      <c r="W12" s="30"/>
    </row>
    <row r="13" spans="1:23" x14ac:dyDescent="0.25">
      <c r="A13" s="28"/>
      <c r="D13" s="27"/>
      <c r="E13" s="27"/>
      <c r="H13" s="29"/>
      <c r="I13" s="28"/>
      <c r="J13" s="30"/>
      <c r="K13" s="33"/>
      <c r="L13" s="34"/>
      <c r="M13" s="34"/>
      <c r="N13" s="33"/>
      <c r="O13" s="30"/>
      <c r="P13" s="64"/>
      <c r="Q13" s="64"/>
      <c r="R13" s="30"/>
      <c r="S13" s="50" t="s">
        <v>41</v>
      </c>
      <c r="T13" s="51"/>
      <c r="U13" s="51"/>
      <c r="V13" s="52"/>
      <c r="W13" s="30"/>
    </row>
    <row r="14" spans="1:23" x14ac:dyDescent="0.25">
      <c r="A14" s="28"/>
      <c r="D14" s="35"/>
      <c r="E14" s="35"/>
      <c r="H14" s="29"/>
      <c r="I14" s="28"/>
      <c r="J14" s="30"/>
      <c r="K14" s="33"/>
      <c r="L14" s="34"/>
      <c r="M14" s="34"/>
      <c r="N14" s="33"/>
      <c r="O14" s="30"/>
      <c r="P14" s="64"/>
      <c r="Q14" s="64"/>
      <c r="R14" s="25" t="s">
        <v>57</v>
      </c>
      <c r="S14" s="33"/>
      <c r="T14" s="34"/>
      <c r="U14" s="34"/>
      <c r="V14" s="33"/>
      <c r="W14" s="25" t="s">
        <v>58</v>
      </c>
    </row>
    <row r="15" spans="1:23" x14ac:dyDescent="0.25">
      <c r="A15" s="28"/>
      <c r="D15" s="35"/>
      <c r="E15" s="35"/>
      <c r="H15" s="29"/>
      <c r="I15" s="28"/>
      <c r="J15" s="30"/>
      <c r="K15" s="33"/>
      <c r="L15" s="34"/>
      <c r="M15" s="34"/>
      <c r="N15" s="33"/>
      <c r="O15" s="30"/>
      <c r="P15" s="29"/>
      <c r="Q15" s="28"/>
      <c r="R15" s="3" t="str">
        <f>IF(AND(K9&lt;&gt;"",N9&lt;&gt;""),IF(K9&gt;N9,J9,IF(K9&lt;N9,O9,IF(L10&gt;M10,J9,O9))))</f>
        <v>Equipe 6</v>
      </c>
      <c r="S15" s="5">
        <v>2</v>
      </c>
      <c r="T15" s="57" t="str">
        <f>IF(AND(S15&lt;&gt;"",V15&lt;&gt;"",S15=V15),"TIRS AU BUT","")</f>
        <v/>
      </c>
      <c r="U15" s="57"/>
      <c r="V15" s="5">
        <v>1</v>
      </c>
      <c r="W15" s="3" t="str">
        <f>IF(AND(K21&lt;&gt;"",N21&lt;&gt;""),IF(K21&gt;N21,J21,IF(K21&lt;N21,O21,IF(L22&gt;M22,J21,O21))))</f>
        <v>Equipe 13</v>
      </c>
    </row>
    <row r="16" spans="1:23" x14ac:dyDescent="0.25">
      <c r="A16" s="28"/>
      <c r="B16" s="30"/>
      <c r="C16" s="50" t="s">
        <v>54</v>
      </c>
      <c r="D16" s="51"/>
      <c r="E16" s="51"/>
      <c r="F16" s="52"/>
      <c r="G16" s="30"/>
      <c r="H16" s="29"/>
      <c r="I16" s="28"/>
      <c r="J16" s="30"/>
      <c r="K16" s="33"/>
      <c r="L16" s="34"/>
      <c r="M16" s="34"/>
      <c r="N16" s="33"/>
      <c r="O16" s="30"/>
      <c r="P16" s="65"/>
      <c r="Q16" s="65"/>
      <c r="R16" s="30"/>
      <c r="S16" s="33"/>
      <c r="T16" s="30"/>
      <c r="U16" s="30"/>
      <c r="V16" s="33"/>
      <c r="W16" s="30"/>
    </row>
    <row r="17" spans="1:23" x14ac:dyDescent="0.25">
      <c r="A17" s="28"/>
      <c r="B17" s="24" t="s">
        <v>36</v>
      </c>
      <c r="C17" s="25"/>
      <c r="D17" s="25"/>
      <c r="E17" s="25"/>
      <c r="F17" s="25"/>
      <c r="G17" s="25" t="s">
        <v>38</v>
      </c>
      <c r="H17" s="29"/>
      <c r="I17" s="28"/>
      <c r="J17" s="30"/>
      <c r="K17" s="33"/>
      <c r="L17" s="34"/>
      <c r="M17" s="34"/>
      <c r="N17" s="33"/>
      <c r="O17" s="30"/>
      <c r="P17" s="65"/>
      <c r="Q17" s="65"/>
      <c r="R17" s="30"/>
      <c r="S17" s="33"/>
      <c r="T17" s="34"/>
      <c r="U17" s="34"/>
      <c r="V17" s="33"/>
      <c r="W17" s="30"/>
    </row>
    <row r="18" spans="1:23" x14ac:dyDescent="0.25">
      <c r="A18" s="28"/>
      <c r="B18" s="3" t="str">
        <f>INDEX('Phase 1'!R$6:R$10,MATCH(1,'Phase 1'!W$6:W$10,0))</f>
        <v>Equipe 13</v>
      </c>
      <c r="C18" s="5">
        <v>2</v>
      </c>
      <c r="D18" s="57" t="str">
        <f>IF(AND(C18&lt;&gt;"",F18&lt;&gt;"",C18=F18),"TIRS AU BUT","")</f>
        <v/>
      </c>
      <c r="E18" s="57"/>
      <c r="F18" s="5">
        <v>1</v>
      </c>
      <c r="G18" s="3" t="str">
        <f>INDEX('Phase 1'!Z$6:Z$10,MATCH(2,'Phase 1'!AE$6:AE$10,0))</f>
        <v>Equipe 16</v>
      </c>
      <c r="H18" s="29"/>
      <c r="I18" s="28"/>
      <c r="J18" s="30"/>
      <c r="K18" s="33"/>
      <c r="L18" s="34"/>
      <c r="M18" s="34"/>
      <c r="N18" s="33"/>
      <c r="O18" s="30"/>
      <c r="P18" s="65"/>
      <c r="Q18" s="65"/>
      <c r="R18" s="30"/>
      <c r="S18" s="33"/>
      <c r="T18" s="34"/>
      <c r="U18" s="34"/>
      <c r="V18" s="33"/>
      <c r="W18" s="30"/>
    </row>
    <row r="19" spans="1:23" x14ac:dyDescent="0.25">
      <c r="A19" s="28"/>
      <c r="D19" s="30"/>
      <c r="E19" s="30"/>
      <c r="H19" s="64"/>
      <c r="I19" s="64"/>
      <c r="J19" s="30"/>
      <c r="K19" s="50" t="s">
        <v>47</v>
      </c>
      <c r="L19" s="51"/>
      <c r="M19" s="51"/>
      <c r="N19" s="52"/>
      <c r="O19" s="30"/>
      <c r="P19" s="65"/>
      <c r="Q19" s="65"/>
      <c r="R19" s="30"/>
      <c r="S19" s="33"/>
      <c r="T19" s="34"/>
      <c r="U19" s="34"/>
      <c r="V19" s="33"/>
      <c r="W19" s="30"/>
    </row>
    <row r="20" spans="1:23" x14ac:dyDescent="0.25">
      <c r="A20" s="28"/>
      <c r="D20" s="35"/>
      <c r="E20" s="35"/>
      <c r="H20" s="64"/>
      <c r="I20" s="64"/>
      <c r="J20" s="25" t="s">
        <v>52</v>
      </c>
      <c r="K20" s="33"/>
      <c r="L20" s="34"/>
      <c r="M20" s="34"/>
      <c r="N20" s="33"/>
      <c r="O20" s="25" t="s">
        <v>56</v>
      </c>
      <c r="P20" s="65"/>
      <c r="Q20" s="65"/>
      <c r="R20" s="30"/>
      <c r="S20" s="33"/>
      <c r="T20" s="34"/>
      <c r="U20" s="34"/>
      <c r="V20" s="33"/>
      <c r="W20" s="30"/>
    </row>
    <row r="21" spans="1:23" x14ac:dyDescent="0.25">
      <c r="A21" s="28"/>
      <c r="D21" s="35"/>
      <c r="E21" s="35"/>
      <c r="H21" s="29"/>
      <c r="I21" s="28"/>
      <c r="J21" s="3" t="str">
        <f>IF(AND(C18&lt;&gt;"",F18&lt;&gt;""),IF(C18&gt;F18,B18,IF(C18&lt;F18,G18,IF(D19&gt;E19,B18,G18))))</f>
        <v>Equipe 13</v>
      </c>
      <c r="K21" s="5">
        <v>2</v>
      </c>
      <c r="L21" s="57" t="str">
        <f>IF(AND(K21&lt;&gt;"",N21&lt;&gt;"",K21=N21),"TIRS AU BUT","")</f>
        <v/>
      </c>
      <c r="M21" s="57"/>
      <c r="N21" s="5">
        <v>0</v>
      </c>
      <c r="O21" s="3" t="str">
        <f>IF(AND(C24&lt;&gt;"",F24&lt;&gt;""),IF(C24&gt;F24,B24,IF(C24&lt;F24,G24,IF(D25&gt;E25,B24,G24))))</f>
        <v>Equipe 2</v>
      </c>
      <c r="P21" s="29"/>
      <c r="Q21" s="28"/>
      <c r="R21" s="30"/>
      <c r="S21" s="33"/>
      <c r="T21" s="34"/>
      <c r="U21" s="34"/>
      <c r="V21" s="33"/>
      <c r="W21" s="30"/>
    </row>
    <row r="22" spans="1:23" x14ac:dyDescent="0.25">
      <c r="A22" s="28"/>
      <c r="B22" s="29"/>
      <c r="C22" s="50" t="s">
        <v>55</v>
      </c>
      <c r="D22" s="51"/>
      <c r="E22" s="51"/>
      <c r="F22" s="52"/>
      <c r="G22" s="29"/>
      <c r="H22" s="65"/>
      <c r="I22" s="65"/>
      <c r="J22" s="30"/>
      <c r="K22" s="33"/>
      <c r="L22" s="30"/>
      <c r="M22" s="30"/>
      <c r="N22" s="33"/>
      <c r="O22" s="30"/>
      <c r="P22" s="29"/>
      <c r="Q22" s="28"/>
      <c r="R22" s="30"/>
      <c r="S22" s="33"/>
      <c r="T22" s="34"/>
      <c r="U22" s="34"/>
      <c r="V22" s="33"/>
      <c r="W22" s="30"/>
    </row>
    <row r="23" spans="1:23" x14ac:dyDescent="0.25">
      <c r="A23" s="28"/>
      <c r="B23" s="24" t="s">
        <v>37</v>
      </c>
      <c r="C23" s="25"/>
      <c r="D23" s="25"/>
      <c r="E23" s="25"/>
      <c r="F23" s="25"/>
      <c r="G23" s="25" t="s">
        <v>39</v>
      </c>
      <c r="H23" s="65"/>
      <c r="I23" s="65"/>
      <c r="J23" s="30"/>
      <c r="K23" s="33"/>
      <c r="L23" s="34"/>
      <c r="M23" s="34"/>
      <c r="N23" s="33"/>
      <c r="O23" s="30"/>
      <c r="P23" s="29"/>
      <c r="Q23" s="28"/>
      <c r="R23" s="30"/>
      <c r="S23" s="33"/>
      <c r="T23" s="34"/>
      <c r="U23" s="34"/>
      <c r="V23" s="33"/>
      <c r="W23" s="30"/>
    </row>
    <row r="24" spans="1:23" x14ac:dyDescent="0.25">
      <c r="A24" s="28"/>
      <c r="B24" s="3" t="str">
        <f>INDEX('Phase 1'!Z$6:Z$10,MATCH(1,'Phase 1'!AE$6:AE$10,0))</f>
        <v>Equipe 18</v>
      </c>
      <c r="C24" s="5">
        <v>1</v>
      </c>
      <c r="D24" s="57" t="str">
        <f>IF(AND(C24&lt;&gt;"",F24&lt;&gt;"",C24=F24),"TIRS AU BUT","")</f>
        <v>TIRS AU BUT</v>
      </c>
      <c r="E24" s="57"/>
      <c r="F24" s="5">
        <v>1</v>
      </c>
      <c r="G24" s="3" t="str">
        <f>INDEX('Phase 1'!B$6:B$10,MATCH(2,'Phase 1'!G$6:G$10,0))</f>
        <v>Equipe 2</v>
      </c>
      <c r="H24" s="29"/>
      <c r="I24" s="28"/>
      <c r="J24" s="30"/>
      <c r="K24" s="33"/>
      <c r="L24" s="34"/>
      <c r="M24" s="34"/>
      <c r="N24" s="33"/>
      <c r="O24" s="30"/>
      <c r="P24" s="29"/>
      <c r="Q24" s="28"/>
      <c r="R24" s="30"/>
      <c r="S24" s="33"/>
      <c r="T24" s="34"/>
      <c r="U24" s="34"/>
      <c r="V24" s="33"/>
      <c r="W24" s="30"/>
    </row>
    <row r="25" spans="1:23" x14ac:dyDescent="0.25">
      <c r="A25" s="28"/>
      <c r="B25" s="30"/>
      <c r="C25" s="33"/>
      <c r="D25" s="30">
        <v>1</v>
      </c>
      <c r="E25" s="30">
        <v>4</v>
      </c>
      <c r="F25" s="33"/>
      <c r="G25" s="30"/>
      <c r="H25" s="29"/>
      <c r="I25" s="28"/>
      <c r="J25" s="30"/>
      <c r="K25" s="33"/>
      <c r="L25" s="34"/>
      <c r="M25" s="34"/>
      <c r="N25" s="33"/>
      <c r="O25" s="30"/>
      <c r="P25" s="29"/>
      <c r="Q25" s="28"/>
      <c r="R25" s="30"/>
      <c r="S25" s="33"/>
      <c r="T25" s="34"/>
      <c r="U25" s="34"/>
      <c r="V25" s="33"/>
      <c r="W25" s="30"/>
    </row>
    <row r="28" spans="1:23" x14ac:dyDescent="0.25">
      <c r="B28" s="53" t="s">
        <v>48</v>
      </c>
      <c r="C28" s="54"/>
      <c r="D28" s="54"/>
      <c r="E28" s="54"/>
      <c r="F28" s="54"/>
      <c r="G28" s="55"/>
      <c r="J28" s="16"/>
      <c r="K28" s="50" t="s">
        <v>43</v>
      </c>
      <c r="L28" s="51"/>
      <c r="M28" s="51"/>
      <c r="N28" s="52"/>
      <c r="O28" s="16"/>
    </row>
    <row r="29" spans="1:23" x14ac:dyDescent="0.25">
      <c r="B29" s="56" t="s">
        <v>49</v>
      </c>
      <c r="C29" s="56"/>
      <c r="D29" s="56" t="s">
        <v>50</v>
      </c>
      <c r="E29" s="56"/>
      <c r="F29" s="56"/>
      <c r="G29" s="56"/>
      <c r="J29" s="25" t="s">
        <v>63</v>
      </c>
      <c r="O29" s="25" t="s">
        <v>61</v>
      </c>
    </row>
    <row r="30" spans="1:23" x14ac:dyDescent="0.25">
      <c r="B30" s="48">
        <v>1</v>
      </c>
      <c r="C30" s="48"/>
      <c r="D30" s="48" t="str">
        <f>IF(AND(S15&lt;&gt;"",V15&lt;&gt;""),IF(S15&gt;V15,R15,IF(S15&lt;V15,W15,IF(T16&gt;U16,R15,W15))))</f>
        <v>Equipe 6</v>
      </c>
      <c r="E30" s="48"/>
      <c r="F30" s="48"/>
      <c r="G30" s="48"/>
      <c r="J30" s="3" t="str">
        <f>IF(AND(C6&lt;&gt;"",F6&lt;&gt;""),IF(C6&gt;F6,G6,IF(C6&lt;F6,B6,IF(D7&gt;E7,G6,B6))))</f>
        <v>Equipe 3</v>
      </c>
      <c r="K30" s="5">
        <v>1</v>
      </c>
      <c r="L30" s="57" t="str">
        <f>IF(AND(K30&lt;&gt;"",N30&lt;&gt;"",K30=N30),"TIRS AU BUT","")</f>
        <v>TIRS AU BUT</v>
      </c>
      <c r="M30" s="57"/>
      <c r="N30" s="5">
        <v>1</v>
      </c>
      <c r="O30" s="3" t="str">
        <f>IF(AND(C18&lt;&gt;"",F18&lt;&gt;""),IF(C18&gt;F18,G18,IF(C18&lt;F18,B18,IF(D19&gt;E19,G18,B18))))</f>
        <v>Equipe 16</v>
      </c>
    </row>
    <row r="31" spans="1:23" x14ac:dyDescent="0.25">
      <c r="B31" s="48">
        <v>2</v>
      </c>
      <c r="C31" s="48"/>
      <c r="D31" s="48" t="str">
        <f>IF(AND(S15&lt;&gt;"",V15&lt;&gt;""),IF(S15&gt;V15,W15,IF(S15&lt;V15,R15,IF(T16&gt;U16,W15,R15))))</f>
        <v>Equipe 13</v>
      </c>
      <c r="E31" s="48"/>
      <c r="F31" s="48"/>
      <c r="G31" s="48"/>
      <c r="L31" s="30">
        <v>2</v>
      </c>
      <c r="M31" s="30">
        <v>1</v>
      </c>
      <c r="R31" s="16"/>
      <c r="S31" s="50" t="s">
        <v>45</v>
      </c>
      <c r="T31" s="51"/>
      <c r="U31" s="51"/>
      <c r="V31" s="52"/>
      <c r="W31" s="16"/>
    </row>
    <row r="32" spans="1:23" x14ac:dyDescent="0.25">
      <c r="B32" s="48">
        <v>3</v>
      </c>
      <c r="C32" s="48"/>
      <c r="D32" s="48" t="str">
        <f>IF(AND(S33&lt;&gt;"",V33&lt;&gt;""),IF(S33&gt;V33,R33,IF(S33&lt;V33,W33,IF(T34&gt;U34,R33,W33))))</f>
        <v>Equipe 8</v>
      </c>
      <c r="E32" s="48"/>
      <c r="F32" s="48"/>
      <c r="G32" s="48"/>
      <c r="R32" s="67" t="s">
        <v>59</v>
      </c>
      <c r="S32" s="68"/>
      <c r="T32" s="69"/>
      <c r="U32" s="69"/>
      <c r="V32" s="68"/>
      <c r="W32" s="67" t="s">
        <v>60</v>
      </c>
    </row>
    <row r="33" spans="2:23" x14ac:dyDescent="0.25">
      <c r="B33" s="48">
        <v>4</v>
      </c>
      <c r="C33" s="48"/>
      <c r="D33" s="48" t="str">
        <f>IF(AND(S33&lt;&gt;"",V33&lt;&gt;""),IF(S33&gt;V33,W33,IF(S33&lt;V33,R33,IF(T34&gt;U34,W33,R33))))</f>
        <v>Equipe 2</v>
      </c>
      <c r="E33" s="48"/>
      <c r="F33" s="48"/>
      <c r="G33" s="48"/>
      <c r="R33" s="3" t="str">
        <f>IF(AND(K9&lt;&gt;"",N9&lt;&gt;""),IF(K9&gt;N9,O9,IF(K9&lt;N9,J9,IF(L10&gt;M10,O9,J9))))</f>
        <v>Equipe 8</v>
      </c>
      <c r="S33" s="5">
        <v>1</v>
      </c>
      <c r="T33" s="57" t="str">
        <f>IF(AND(S33&lt;&gt;"",V33&lt;&gt;"",S33=V33),"TIRS AU BUT","")</f>
        <v>TIRS AU BUT</v>
      </c>
      <c r="U33" s="57"/>
      <c r="V33" s="5">
        <v>1</v>
      </c>
      <c r="W33" s="3" t="str">
        <f>IF(AND(K21&lt;&gt;"",N21&lt;&gt;""),IF(K21&gt;N21,O21,IF(K21&lt;N21,J21,IF(L22&gt;M22,O21,J21))))</f>
        <v>Equipe 2</v>
      </c>
    </row>
    <row r="34" spans="2:23" x14ac:dyDescent="0.25">
      <c r="B34" s="48">
        <v>5</v>
      </c>
      <c r="C34" s="48"/>
      <c r="D34" s="48" t="str">
        <f>IF(AND(K30&lt;&gt;"",N30&lt;&gt;""),IF(K30&gt;N30,J30,IF(K30&lt;N30,O30,IF(L31&gt;M31,J30,O30))))</f>
        <v>Equipe 3</v>
      </c>
      <c r="E34" s="48"/>
      <c r="F34" s="48"/>
      <c r="G34" s="48"/>
      <c r="J34" s="16"/>
      <c r="K34" s="50" t="s">
        <v>44</v>
      </c>
      <c r="L34" s="51"/>
      <c r="M34" s="51"/>
      <c r="N34" s="52"/>
      <c r="O34" s="16"/>
      <c r="T34" s="30">
        <v>2</v>
      </c>
      <c r="U34" s="30">
        <v>1</v>
      </c>
    </row>
    <row r="35" spans="2:23" x14ac:dyDescent="0.25">
      <c r="B35" s="48">
        <v>5</v>
      </c>
      <c r="C35" s="48"/>
      <c r="D35" s="48" t="str">
        <f>IF(AND(K36&lt;&gt;"",N36&lt;&gt;""),IF(K36&gt;N36,J36,IF(K36&lt;N36,O36,IF(L37&gt;M37,J36,O36))))</f>
        <v>Equipe 11</v>
      </c>
      <c r="E35" s="48"/>
      <c r="F35" s="48"/>
      <c r="G35" s="48"/>
      <c r="J35" s="25" t="s">
        <v>61</v>
      </c>
      <c r="K35" s="33"/>
      <c r="L35" s="34"/>
      <c r="M35" s="34"/>
      <c r="N35" s="33"/>
      <c r="O35" s="25" t="s">
        <v>62</v>
      </c>
    </row>
    <row r="36" spans="2:23" x14ac:dyDescent="0.25">
      <c r="B36" s="48">
        <v>7</v>
      </c>
      <c r="C36" s="48"/>
      <c r="D36" s="48" t="str">
        <f>IF(AND(K30&lt;&gt;"",N30&lt;&gt;""),IF(K30&gt;N30,O30,IF(K30&lt;N30,J30,IF(L31&gt;M31,O30,J30))))</f>
        <v>Equipe 16</v>
      </c>
      <c r="E36" s="48"/>
      <c r="F36" s="48"/>
      <c r="G36" s="48"/>
      <c r="J36" s="3" t="str">
        <f>IF(AND(C12&lt;&gt;"",F12&lt;&gt;""),IF(C12&gt;F12,G12,IF(C12&lt;F12,B12,IF(D13&gt;E13,G12,B12))))</f>
        <v>Equipe 11</v>
      </c>
      <c r="K36" s="5">
        <v>2</v>
      </c>
      <c r="L36" s="57" t="str">
        <f>IF(AND(K36&lt;&gt;"",N36&lt;&gt;"",K36=N36),"TIRS AU BUT","")</f>
        <v/>
      </c>
      <c r="M36" s="57"/>
      <c r="N36" s="5">
        <v>1</v>
      </c>
      <c r="O36" s="3" t="str">
        <f>IF(AND(C24&lt;&gt;"",F24&lt;&gt;""),IF(C24&gt;F24,G24,IF(C24&lt;F24,B24,IF(D25&gt;E25,G24,B24))))</f>
        <v>Equipe 18</v>
      </c>
      <c r="R36" s="30"/>
    </row>
    <row r="37" spans="2:23" x14ac:dyDescent="0.25">
      <c r="B37" s="48">
        <v>7</v>
      </c>
      <c r="C37" s="48"/>
      <c r="D37" s="48" t="str">
        <f>IF(AND(K36&lt;&gt;"",N36&lt;&gt;""),IF(K36&gt;N36,O36,IF(K36&lt;N36,J36,IF(L37&gt;M37,O36,J36))))</f>
        <v>Equipe 18</v>
      </c>
      <c r="E37" s="48"/>
      <c r="F37" s="48"/>
      <c r="G37" s="48"/>
      <c r="L37" s="30"/>
      <c r="M37" s="30"/>
      <c r="R37" s="30"/>
    </row>
    <row r="38" spans="2:23" x14ac:dyDescent="0.25">
      <c r="B38" s="49"/>
      <c r="C38" s="49"/>
      <c r="D38" s="49"/>
      <c r="E38" s="49"/>
      <c r="F38" s="49"/>
      <c r="G38" s="49"/>
      <c r="R38" s="29"/>
    </row>
    <row r="39" spans="2:23" x14ac:dyDescent="0.25">
      <c r="R39" s="29"/>
    </row>
    <row r="40" spans="2:23" x14ac:dyDescent="0.25">
      <c r="R40" s="29"/>
    </row>
    <row r="41" spans="2:23" x14ac:dyDescent="0.25">
      <c r="R41" s="30"/>
    </row>
    <row r="42" spans="2:23" x14ac:dyDescent="0.25">
      <c r="R42" s="30"/>
    </row>
  </sheetData>
  <mergeCells count="48">
    <mergeCell ref="A1:W2"/>
    <mergeCell ref="H7:I8"/>
    <mergeCell ref="H10:I11"/>
    <mergeCell ref="H19:I20"/>
    <mergeCell ref="H22:I23"/>
    <mergeCell ref="P10:Q14"/>
    <mergeCell ref="P16:Q20"/>
    <mergeCell ref="D12:E12"/>
    <mergeCell ref="D18:E18"/>
    <mergeCell ref="D6:E6"/>
    <mergeCell ref="C4:F4"/>
    <mergeCell ref="C10:F10"/>
    <mergeCell ref="C16:F16"/>
    <mergeCell ref="S13:V13"/>
    <mergeCell ref="K7:N7"/>
    <mergeCell ref="L9:M9"/>
    <mergeCell ref="T15:U15"/>
    <mergeCell ref="K34:N34"/>
    <mergeCell ref="L36:M36"/>
    <mergeCell ref="B31:C31"/>
    <mergeCell ref="D31:G31"/>
    <mergeCell ref="B32:C32"/>
    <mergeCell ref="D32:G32"/>
    <mergeCell ref="B33:C33"/>
    <mergeCell ref="D33:G33"/>
    <mergeCell ref="B34:C34"/>
    <mergeCell ref="D34:G34"/>
    <mergeCell ref="B35:C35"/>
    <mergeCell ref="D35:G35"/>
    <mergeCell ref="B36:C36"/>
    <mergeCell ref="T33:U33"/>
    <mergeCell ref="S31:V31"/>
    <mergeCell ref="C22:F22"/>
    <mergeCell ref="K28:N28"/>
    <mergeCell ref="L30:M30"/>
    <mergeCell ref="D24:E24"/>
    <mergeCell ref="K19:N19"/>
    <mergeCell ref="B28:G28"/>
    <mergeCell ref="B29:C29"/>
    <mergeCell ref="D29:G29"/>
    <mergeCell ref="B30:C30"/>
    <mergeCell ref="D30:G30"/>
    <mergeCell ref="L21:M21"/>
    <mergeCell ref="D36:G36"/>
    <mergeCell ref="B37:C37"/>
    <mergeCell ref="D37:G37"/>
    <mergeCell ref="B38:C38"/>
    <mergeCell ref="D38:G38"/>
  </mergeCells>
  <conditionalFormatting sqref="D6:E7">
    <cfRule type="expression" dxfId="9" priority="10">
      <formula>($D$6="TIRS AU BUT")</formula>
    </cfRule>
  </conditionalFormatting>
  <conditionalFormatting sqref="D12:E13">
    <cfRule type="expression" dxfId="8" priority="9">
      <formula>($D$12="TIRS AU BUT")</formula>
    </cfRule>
  </conditionalFormatting>
  <conditionalFormatting sqref="D18:E19">
    <cfRule type="expression" dxfId="7" priority="8">
      <formula>($D$18="TIRS AU BUT")</formula>
    </cfRule>
  </conditionalFormatting>
  <conditionalFormatting sqref="D24:E25">
    <cfRule type="expression" dxfId="6" priority="7">
      <formula>($D$24="TIRS AU BUT")</formula>
    </cfRule>
  </conditionalFormatting>
  <conditionalFormatting sqref="L9:M10">
    <cfRule type="expression" dxfId="5" priority="6">
      <formula>($L$9="TIRS AU BUT")</formula>
    </cfRule>
  </conditionalFormatting>
  <conditionalFormatting sqref="L21:M22">
    <cfRule type="expression" dxfId="4" priority="5">
      <formula>($L$21="TIRS AU BUT")</formula>
    </cfRule>
  </conditionalFormatting>
  <conditionalFormatting sqref="T15:U16">
    <cfRule type="expression" dxfId="3" priority="4">
      <formula>($T$15="TIRS AU BUT")</formula>
    </cfRule>
  </conditionalFormatting>
  <conditionalFormatting sqref="L30:M31">
    <cfRule type="expression" dxfId="2" priority="3">
      <formula>($L$30="TIRS AU BUT")</formula>
    </cfRule>
  </conditionalFormatting>
  <conditionalFormatting sqref="L36:M37">
    <cfRule type="expression" dxfId="1" priority="2">
      <formula>($L$36="TIRS AU BUT")</formula>
    </cfRule>
  </conditionalFormatting>
  <conditionalFormatting sqref="T33:U34">
    <cfRule type="expression" dxfId="0" priority="1">
      <formula>($L$30="TIRS AU BUT")</formula>
    </cfRule>
  </conditionalFormatting>
  <pageMargins left="0.70866141732283472" right="0.70866141732283472" top="0.74803149606299213" bottom="0.74803149606299213" header="0.31496062992125984" footer="0.31496062992125984"/>
  <pageSetup paperSize="9" scale="7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Phase 1</vt:lpstr>
      <vt:lpstr>Champions League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cp:lastPrinted>2020-02-28T12:49:19Z</cp:lastPrinted>
  <dcterms:created xsi:type="dcterms:W3CDTF">2020-02-28T07:56:08Z</dcterms:created>
  <dcterms:modified xsi:type="dcterms:W3CDTF">2020-02-28T13:08:15Z</dcterms:modified>
</cp:coreProperties>
</file>