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8800" windowHeight="124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52511"/>
</workbook>
</file>

<file path=xl/calcChain.xml><?xml version="1.0" encoding="utf-8"?>
<calcChain xmlns="http://schemas.openxmlformats.org/spreadsheetml/2006/main">
  <c r="J20" i="1" l="1"/>
  <c r="K20" i="1"/>
  <c r="I20" i="1"/>
  <c r="K24" i="1"/>
  <c r="J24" i="1"/>
  <c r="I24" i="1"/>
  <c r="L20" i="1"/>
  <c r="I14" i="1"/>
  <c r="D7" i="1"/>
  <c r="E7" i="1"/>
  <c r="C7" i="1"/>
  <c r="R49" i="1"/>
  <c r="J49" i="1" s="1"/>
  <c r="J48" i="1"/>
  <c r="O47" i="1"/>
  <c r="J47" i="1"/>
  <c r="R46" i="1"/>
  <c r="J46" i="1" s="1"/>
  <c r="J45" i="1"/>
  <c r="O44" i="1"/>
  <c r="J44" i="1" s="1"/>
  <c r="R43" i="1"/>
  <c r="J43" i="1" s="1"/>
  <c r="J42" i="1"/>
  <c r="R41" i="1"/>
  <c r="P41" i="1"/>
  <c r="J41" i="1" s="1"/>
  <c r="L24" i="1" l="1"/>
  <c r="L13" i="2"/>
  <c r="D13" i="2" s="1"/>
  <c r="D12" i="2"/>
  <c r="I11" i="2"/>
  <c r="D11" i="2"/>
  <c r="L10" i="2"/>
  <c r="D10" i="2"/>
  <c r="D9" i="2"/>
  <c r="I8" i="2"/>
  <c r="D8" i="2" s="1"/>
  <c r="L7" i="2"/>
  <c r="D7" i="2"/>
  <c r="D6" i="2"/>
  <c r="L5" i="2"/>
  <c r="D5" i="2" s="1"/>
  <c r="J5" i="2"/>
  <c r="P4" i="1" l="1"/>
  <c r="O4" i="1"/>
  <c r="I7" i="1"/>
</calcChain>
</file>

<file path=xl/comments1.xml><?xml version="1.0" encoding="utf-8"?>
<comments xmlns="http://schemas.openxmlformats.org/spreadsheetml/2006/main">
  <authors>
    <author>Adamo, Sullivan</author>
  </authors>
  <commentList>
    <comment ref="P41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R43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O44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R46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O47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R49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</commentList>
</comments>
</file>

<file path=xl/comments2.xml><?xml version="1.0" encoding="utf-8"?>
<comments xmlns="http://schemas.openxmlformats.org/spreadsheetml/2006/main">
  <authors>
    <author>Adamo, Sullivan</author>
  </authors>
  <commentList>
    <comment ref="J5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L7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L10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I11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  <comment ref="L13" authorId="0" shapeId="0">
      <text>
        <r>
          <rPr>
            <b/>
            <sz val="9"/>
            <color indexed="81"/>
            <rFont val="Tahoma"/>
            <family val="2"/>
          </rPr>
          <t>Adamo, Sullivan:</t>
        </r>
        <r>
          <rPr>
            <sz val="9"/>
            <color indexed="81"/>
            <rFont val="Tahoma"/>
            <family val="2"/>
          </rPr>
          <t xml:space="preserve">
Changement d'outillage (30 min)</t>
        </r>
      </text>
    </comment>
  </commentList>
</comments>
</file>

<file path=xl/sharedStrings.xml><?xml version="1.0" encoding="utf-8"?>
<sst xmlns="http://schemas.openxmlformats.org/spreadsheetml/2006/main" count="98" uniqueCount="40">
  <si>
    <t>Produit 1</t>
  </si>
  <si>
    <t xml:space="preserve">Produit 2 </t>
  </si>
  <si>
    <t>Produit 3</t>
  </si>
  <si>
    <t>ETAPE 1</t>
  </si>
  <si>
    <t>ETAPE 2</t>
  </si>
  <si>
    <t>minutes</t>
  </si>
  <si>
    <t>Priorité</t>
  </si>
  <si>
    <t>Tps cycle 1 pièce</t>
  </si>
  <si>
    <t>ETAPE 3</t>
  </si>
  <si>
    <t>Quantité souhaitée</t>
  </si>
  <si>
    <t>Tps fonction machine / semaine</t>
  </si>
  <si>
    <t>M1</t>
  </si>
  <si>
    <t>M2</t>
  </si>
  <si>
    <t>M3</t>
  </si>
  <si>
    <t>total</t>
  </si>
  <si>
    <t>ETAPE 4</t>
  </si>
  <si>
    <t>ETAPE 5</t>
  </si>
  <si>
    <t>Nbre machine / sem</t>
  </si>
  <si>
    <t>total d'heure</t>
  </si>
  <si>
    <t>lundi</t>
  </si>
  <si>
    <t>mardi</t>
  </si>
  <si>
    <t>mercredi</t>
  </si>
  <si>
    <t>jeudi</t>
  </si>
  <si>
    <t>vendredi</t>
  </si>
  <si>
    <t>samedi</t>
  </si>
  <si>
    <t>dimanche</t>
  </si>
  <si>
    <t>Machine 1</t>
  </si>
  <si>
    <t>ST101</t>
  </si>
  <si>
    <t>ST102</t>
  </si>
  <si>
    <t>ST103</t>
  </si>
  <si>
    <t>Machine 2</t>
  </si>
  <si>
    <t>Machine 3</t>
  </si>
  <si>
    <t>Produit 2</t>
  </si>
  <si>
    <t>Tps produit 1</t>
  </si>
  <si>
    <t>Tps produit 3</t>
  </si>
  <si>
    <t>Vendredi</t>
  </si>
  <si>
    <t>Heures</t>
  </si>
  <si>
    <t>Pour une saturation de la demande</t>
  </si>
  <si>
    <t>Calculs dispo machines</t>
  </si>
  <si>
    <t>CALCULS DES TEMPS DE PRODUCTION (En 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</si>
</sst>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/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4" borderId="12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0" fillId="3" borderId="3" xfId="0" applyFill="1" applyBorder="1"/>
    <xf numFmtId="0" fontId="0" fillId="3" borderId="4" xfId="0" applyFill="1" applyBorder="1"/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3" borderId="0" xfId="0" applyFill="1" applyBorder="1"/>
    <xf numFmtId="0" fontId="0" fillId="3" borderId="7" xfId="0" applyFill="1" applyBorder="1"/>
    <xf numFmtId="0" fontId="1" fillId="5" borderId="21" xfId="0" applyFont="1" applyFill="1" applyBorder="1" applyAlignment="1">
      <alignment horizontal="left" vertical="center"/>
    </xf>
    <xf numFmtId="0" fontId="1" fillId="5" borderId="18" xfId="0" applyFont="1" applyFill="1" applyBorder="1" applyAlignment="1">
      <alignment horizontal="left" vertical="center"/>
    </xf>
    <xf numFmtId="0" fontId="0" fillId="3" borderId="8" xfId="0" applyFill="1" applyBorder="1"/>
    <xf numFmtId="0" fontId="0" fillId="3" borderId="9" xfId="0" applyFill="1" applyBorder="1"/>
    <xf numFmtId="0" fontId="1" fillId="5" borderId="22" xfId="0" applyFont="1" applyFill="1" applyBorder="1" applyAlignment="1">
      <alignment vertical="center"/>
    </xf>
    <xf numFmtId="0" fontId="1" fillId="4" borderId="23" xfId="0" applyFont="1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1" fillId="4" borderId="24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1" fillId="2" borderId="27" xfId="0" applyFont="1" applyFill="1" applyBorder="1" applyAlignment="1">
      <alignment horizontal="center"/>
    </xf>
    <xf numFmtId="0" fontId="1" fillId="5" borderId="28" xfId="0" applyFont="1" applyFill="1" applyBorder="1" applyAlignment="1">
      <alignment horizontal="left" vertical="center"/>
    </xf>
    <xf numFmtId="0" fontId="1" fillId="5" borderId="29" xfId="0" applyFont="1" applyFill="1" applyBorder="1" applyAlignment="1">
      <alignment horizontal="left" vertical="center"/>
    </xf>
    <xf numFmtId="0" fontId="1" fillId="5" borderId="27" xfId="0" applyFont="1" applyFill="1" applyBorder="1" applyAlignment="1">
      <alignment vertical="center"/>
    </xf>
    <xf numFmtId="0" fontId="0" fillId="0" borderId="3" xfId="0" applyFill="1" applyBorder="1"/>
    <xf numFmtId="0" fontId="0" fillId="0" borderId="4" xfId="0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6" xfId="0" applyFill="1" applyBorder="1"/>
    <xf numFmtId="0" fontId="1" fillId="0" borderId="0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0" xfId="0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/>
    <xf numFmtId="0" fontId="0" fillId="0" borderId="1" xfId="0" applyBorder="1"/>
    <xf numFmtId="0" fontId="0" fillId="0" borderId="3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6</xdr:row>
          <xdr:rowOff>57150</xdr:rowOff>
        </xdr:from>
        <xdr:to>
          <xdr:col>5</xdr:col>
          <xdr:colOff>704850</xdr:colOff>
          <xdr:row>7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priorite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49"/>
  <sheetViews>
    <sheetView tabSelected="1" zoomScale="90" zoomScaleNormal="90" workbookViewId="0">
      <selection activeCell="E29" sqref="E29"/>
    </sheetView>
  </sheetViews>
  <sheetFormatPr baseColWidth="10" defaultRowHeight="15" x14ac:dyDescent="0.25"/>
  <cols>
    <col min="15" max="16" width="12.5703125" bestFit="1" customWidth="1"/>
    <col min="20" max="77" width="2.7109375" customWidth="1"/>
  </cols>
  <sheetData>
    <row r="1" spans="2:16" ht="15.75" thickBot="1" x14ac:dyDescent="0.3"/>
    <row r="2" spans="2:16" x14ac:dyDescent="0.25">
      <c r="B2" s="3"/>
      <c r="C2" s="81" t="s">
        <v>6</v>
      </c>
      <c r="D2" s="81"/>
      <c r="E2" s="81"/>
      <c r="F2" s="5"/>
      <c r="H2" s="3"/>
      <c r="I2" s="81" t="s">
        <v>10</v>
      </c>
      <c r="J2" s="81"/>
      <c r="K2" s="81"/>
      <c r="L2" s="14" t="s">
        <v>36</v>
      </c>
    </row>
    <row r="3" spans="2:16" x14ac:dyDescent="0.25">
      <c r="B3" s="6"/>
      <c r="C3" s="82" t="s">
        <v>3</v>
      </c>
      <c r="D3" s="82"/>
      <c r="E3" s="82"/>
      <c r="F3" s="7"/>
      <c r="H3" s="6"/>
      <c r="I3" s="82" t="s">
        <v>15</v>
      </c>
      <c r="J3" s="82"/>
      <c r="K3" s="82"/>
      <c r="L3" s="7"/>
      <c r="O3" s="1" t="s">
        <v>33</v>
      </c>
      <c r="P3" s="1" t="s">
        <v>34</v>
      </c>
    </row>
    <row r="4" spans="2:16" x14ac:dyDescent="0.25">
      <c r="B4" s="6"/>
      <c r="C4" s="8"/>
      <c r="D4" s="8"/>
      <c r="E4" s="8"/>
      <c r="F4" s="7"/>
      <c r="H4" s="6"/>
      <c r="I4" s="13"/>
      <c r="J4" s="13"/>
      <c r="K4" s="13"/>
      <c r="L4" s="7"/>
      <c r="O4" s="1">
        <f>C21*C14</f>
        <v>1000</v>
      </c>
      <c r="P4" s="1">
        <f>E21*E14</f>
        <v>2800</v>
      </c>
    </row>
    <row r="5" spans="2:16" x14ac:dyDescent="0.25">
      <c r="B5" s="6"/>
      <c r="C5" s="1" t="s">
        <v>0</v>
      </c>
      <c r="D5" s="1" t="s">
        <v>1</v>
      </c>
      <c r="E5" s="1" t="s">
        <v>2</v>
      </c>
      <c r="F5" s="7"/>
      <c r="H5" s="6"/>
      <c r="I5" s="1" t="s">
        <v>11</v>
      </c>
      <c r="J5" s="1" t="s">
        <v>12</v>
      </c>
      <c r="K5" s="1" t="s">
        <v>13</v>
      </c>
      <c r="L5" s="7"/>
    </row>
    <row r="6" spans="2:16" x14ac:dyDescent="0.25">
      <c r="B6" s="6"/>
      <c r="C6" s="2">
        <v>62478</v>
      </c>
      <c r="D6" s="2">
        <v>89526</v>
      </c>
      <c r="E6" s="2">
        <v>55436</v>
      </c>
      <c r="F6" s="7"/>
      <c r="H6" s="6"/>
      <c r="I6" s="1">
        <v>135</v>
      </c>
      <c r="J6" s="1">
        <v>135</v>
      </c>
      <c r="K6" s="1">
        <v>135</v>
      </c>
      <c r="L6" s="7"/>
    </row>
    <row r="7" spans="2:16" ht="15.75" thickBot="1" x14ac:dyDescent="0.3">
      <c r="B7" s="6"/>
      <c r="C7" s="9">
        <f>COUNTA($C$6:$E$6)-COUNTIF($C$6:$E$6,"&lt;"&amp;C6)</f>
        <v>2</v>
      </c>
      <c r="D7" s="9">
        <f t="shared" ref="D7:E7" si="0">COUNTA($C$6:$E$6)-COUNTIF($C$6:$E$6,"&lt;"&amp;D6)</f>
        <v>1</v>
      </c>
      <c r="E7" s="9">
        <f t="shared" si="0"/>
        <v>3</v>
      </c>
      <c r="F7" s="7"/>
      <c r="H7" s="10" t="s">
        <v>14</v>
      </c>
      <c r="I7" s="80">
        <f>SUM(I6:K6)</f>
        <v>405</v>
      </c>
      <c r="J7" s="80"/>
      <c r="K7" s="80"/>
      <c r="L7" s="12"/>
    </row>
    <row r="8" spans="2:16" ht="15.75" thickBot="1" x14ac:dyDescent="0.3">
      <c r="B8" s="10"/>
      <c r="C8" s="11"/>
      <c r="D8" s="11"/>
      <c r="E8" s="11"/>
      <c r="F8" s="12"/>
    </row>
    <row r="9" spans="2:16" ht="15.75" thickBot="1" x14ac:dyDescent="0.3">
      <c r="H9" s="3"/>
      <c r="I9" s="81" t="s">
        <v>17</v>
      </c>
      <c r="J9" s="81"/>
      <c r="K9" s="81"/>
      <c r="L9" s="14"/>
    </row>
    <row r="10" spans="2:16" x14ac:dyDescent="0.25">
      <c r="B10" s="3"/>
      <c r="C10" s="15" t="s">
        <v>7</v>
      </c>
      <c r="D10" s="15"/>
      <c r="E10" s="15"/>
      <c r="F10" s="14" t="s">
        <v>5</v>
      </c>
      <c r="H10" s="6"/>
      <c r="I10" s="82" t="s">
        <v>16</v>
      </c>
      <c r="J10" s="82"/>
      <c r="K10" s="82"/>
      <c r="L10" s="7"/>
    </row>
    <row r="11" spans="2:16" x14ac:dyDescent="0.25">
      <c r="B11" s="6"/>
      <c r="C11" s="82" t="s">
        <v>4</v>
      </c>
      <c r="D11" s="82"/>
      <c r="E11" s="82"/>
      <c r="F11" s="7"/>
      <c r="H11" s="6"/>
      <c r="I11" s="13"/>
      <c r="J11" s="13"/>
      <c r="K11" s="13"/>
      <c r="L11" s="7"/>
    </row>
    <row r="12" spans="2:16" x14ac:dyDescent="0.25">
      <c r="B12" s="6"/>
      <c r="C12" s="13"/>
      <c r="D12" s="13"/>
      <c r="E12" s="13"/>
      <c r="F12" s="7"/>
      <c r="H12" s="6"/>
      <c r="I12" s="1" t="s">
        <v>11</v>
      </c>
      <c r="J12" s="1" t="s">
        <v>12</v>
      </c>
      <c r="K12" s="1" t="s">
        <v>13</v>
      </c>
      <c r="L12" s="7"/>
    </row>
    <row r="13" spans="2:16" x14ac:dyDescent="0.25">
      <c r="B13" s="6"/>
      <c r="C13" s="1" t="s">
        <v>0</v>
      </c>
      <c r="D13" s="1" t="s">
        <v>1</v>
      </c>
      <c r="E13" s="1" t="s">
        <v>2</v>
      </c>
      <c r="F13" s="7"/>
      <c r="H13" s="6"/>
      <c r="I13" s="1">
        <v>1</v>
      </c>
      <c r="J13" s="1">
        <v>1</v>
      </c>
      <c r="K13" s="1">
        <v>1</v>
      </c>
      <c r="L13" s="7"/>
    </row>
    <row r="14" spans="2:16" ht="15.75" thickBot="1" x14ac:dyDescent="0.3">
      <c r="B14" s="6"/>
      <c r="C14" s="1">
        <v>20</v>
      </c>
      <c r="D14" s="1">
        <v>30</v>
      </c>
      <c r="E14" s="1">
        <v>40</v>
      </c>
      <c r="F14" s="7"/>
      <c r="H14" s="10"/>
      <c r="I14" s="80">
        <f>SUM(I13:K13)</f>
        <v>3</v>
      </c>
      <c r="J14" s="80"/>
      <c r="K14" s="80"/>
      <c r="L14" s="12"/>
    </row>
    <row r="15" spans="2:16" ht="15.75" thickBot="1" x14ac:dyDescent="0.3">
      <c r="B15" s="10"/>
      <c r="C15" s="11"/>
      <c r="D15" s="11"/>
      <c r="E15" s="11"/>
      <c r="F15" s="12"/>
    </row>
    <row r="16" spans="2:16" ht="15.75" thickBot="1" x14ac:dyDescent="0.3"/>
    <row r="17" spans="2:17" x14ac:dyDescent="0.25">
      <c r="B17" s="3"/>
      <c r="C17" s="81" t="s">
        <v>9</v>
      </c>
      <c r="D17" s="81"/>
      <c r="E17" s="81"/>
      <c r="F17" s="14"/>
      <c r="H17" s="87" t="s">
        <v>39</v>
      </c>
      <c r="I17" s="81"/>
      <c r="J17" s="81"/>
      <c r="K17" s="81"/>
      <c r="L17" s="81"/>
      <c r="M17" s="67"/>
      <c r="N17" s="66"/>
      <c r="O17" s="66"/>
      <c r="P17" s="66"/>
      <c r="Q17" s="66"/>
    </row>
    <row r="18" spans="2:17" x14ac:dyDescent="0.25">
      <c r="B18" s="6"/>
      <c r="C18" s="82" t="s">
        <v>8</v>
      </c>
      <c r="D18" s="82"/>
      <c r="E18" s="82"/>
      <c r="F18" s="7"/>
      <c r="H18" s="6"/>
      <c r="I18" s="82" t="s">
        <v>37</v>
      </c>
      <c r="J18" s="82"/>
      <c r="K18" s="82"/>
      <c r="L18" s="8"/>
      <c r="M18" s="53"/>
      <c r="N18" s="53"/>
      <c r="O18" s="53"/>
      <c r="P18" s="52"/>
      <c r="Q18" s="52"/>
    </row>
    <row r="19" spans="2:17" x14ac:dyDescent="0.25">
      <c r="B19" s="6"/>
      <c r="C19" s="13"/>
      <c r="D19" s="13"/>
      <c r="E19" s="13"/>
      <c r="F19" s="7"/>
      <c r="H19" s="6"/>
      <c r="I19" s="1" t="s">
        <v>0</v>
      </c>
      <c r="J19" s="1" t="s">
        <v>1</v>
      </c>
      <c r="K19" s="1" t="s">
        <v>2</v>
      </c>
      <c r="L19" s="8"/>
      <c r="M19" s="52"/>
      <c r="N19" s="13"/>
      <c r="O19" s="52"/>
      <c r="P19" s="53"/>
      <c r="Q19" s="53"/>
    </row>
    <row r="20" spans="2:17" x14ac:dyDescent="0.25">
      <c r="B20" s="6"/>
      <c r="C20" s="1" t="s">
        <v>0</v>
      </c>
      <c r="D20" s="1" t="s">
        <v>1</v>
      </c>
      <c r="E20" s="1" t="s">
        <v>2</v>
      </c>
      <c r="F20" s="7"/>
      <c r="H20" s="6"/>
      <c r="I20" s="88">
        <f>C14*C21/60</f>
        <v>16.666666666666668</v>
      </c>
      <c r="J20" s="88">
        <f t="shared" ref="J20:K20" si="1">D14*D21/60</f>
        <v>30</v>
      </c>
      <c r="K20" s="88">
        <f t="shared" si="1"/>
        <v>46.666666666666664</v>
      </c>
      <c r="L20" s="89">
        <f>SUM(I20:K20)</f>
        <v>93.333333333333343</v>
      </c>
      <c r="M20" s="53"/>
      <c r="N20" s="53"/>
      <c r="O20" s="53"/>
      <c r="P20" s="53"/>
      <c r="Q20" s="58"/>
    </row>
    <row r="21" spans="2:17" x14ac:dyDescent="0.25">
      <c r="B21" s="6"/>
      <c r="C21" s="1">
        <v>50</v>
      </c>
      <c r="D21" s="1">
        <v>60</v>
      </c>
      <c r="E21" s="1">
        <v>70</v>
      </c>
      <c r="F21" s="7"/>
      <c r="H21" s="6"/>
      <c r="M21" s="53"/>
      <c r="N21" s="53"/>
      <c r="O21" s="53"/>
      <c r="P21" s="52"/>
      <c r="Q21" s="53"/>
    </row>
    <row r="22" spans="2:17" ht="15.75" thickBot="1" x14ac:dyDescent="0.3">
      <c r="B22" s="10"/>
      <c r="C22" s="11"/>
      <c r="D22" s="11"/>
      <c r="E22" s="11"/>
      <c r="F22" s="12"/>
      <c r="H22" s="6"/>
      <c r="I22" s="82" t="s">
        <v>38</v>
      </c>
      <c r="J22" s="82"/>
      <c r="K22" s="82"/>
      <c r="L22" s="8"/>
      <c r="M22" s="52"/>
      <c r="N22" s="52"/>
      <c r="O22" s="53"/>
      <c r="P22" s="53"/>
      <c r="Q22" s="53"/>
    </row>
    <row r="23" spans="2:17" x14ac:dyDescent="0.25">
      <c r="H23" s="84"/>
      <c r="I23" s="1" t="s">
        <v>11</v>
      </c>
      <c r="J23" s="1" t="s">
        <v>12</v>
      </c>
      <c r="K23" s="1" t="s">
        <v>13</v>
      </c>
      <c r="L23" s="8"/>
      <c r="M23" s="53"/>
      <c r="N23" s="53"/>
      <c r="O23" s="52"/>
      <c r="P23" s="53"/>
      <c r="Q23" s="58"/>
    </row>
    <row r="24" spans="2:17" x14ac:dyDescent="0.25">
      <c r="H24" s="84"/>
      <c r="I24" s="1">
        <f>I6*I13</f>
        <v>135</v>
      </c>
      <c r="J24" s="1">
        <f>J6*J13</f>
        <v>135</v>
      </c>
      <c r="K24" s="1">
        <f>K6*K13</f>
        <v>135</v>
      </c>
      <c r="L24" s="86">
        <f>SUM(I24:K24)</f>
        <v>405</v>
      </c>
      <c r="M24" s="53"/>
      <c r="N24" s="53"/>
      <c r="O24" s="53"/>
      <c r="P24" s="52"/>
      <c r="Q24" s="58"/>
    </row>
    <row r="25" spans="2:17" x14ac:dyDescent="0.25">
      <c r="H25" s="84"/>
      <c r="I25" s="60"/>
      <c r="J25" s="60"/>
      <c r="K25" s="52"/>
      <c r="L25" s="52"/>
      <c r="M25" s="52"/>
      <c r="N25" s="52"/>
      <c r="O25" s="53"/>
      <c r="P25" s="53"/>
      <c r="Q25" s="53"/>
    </row>
    <row r="26" spans="2:17" x14ac:dyDescent="0.25">
      <c r="H26" s="84"/>
      <c r="I26" s="61"/>
      <c r="J26" s="61"/>
      <c r="K26" s="53"/>
      <c r="L26" s="53"/>
      <c r="M26" s="53"/>
      <c r="N26" s="53"/>
      <c r="P26" s="53"/>
      <c r="Q26" s="58"/>
    </row>
    <row r="27" spans="2:17" ht="15.75" thickBot="1" x14ac:dyDescent="0.3">
      <c r="H27" s="85"/>
      <c r="I27" s="85"/>
      <c r="J27" s="85"/>
      <c r="O27" s="68"/>
    </row>
    <row r="28" spans="2:17" ht="15.75" thickBot="1" x14ac:dyDescent="0.3">
      <c r="H28" s="85"/>
      <c r="I28" s="85"/>
      <c r="J28" s="67"/>
      <c r="K28" s="17" t="s">
        <v>19</v>
      </c>
      <c r="L28" s="18" t="s">
        <v>20</v>
      </c>
      <c r="M28" s="18" t="s">
        <v>21</v>
      </c>
      <c r="N28" s="18" t="s">
        <v>22</v>
      </c>
      <c r="O28" s="65" t="s">
        <v>35</v>
      </c>
      <c r="P28" s="18" t="s">
        <v>24</v>
      </c>
      <c r="Q28" s="18" t="s">
        <v>25</v>
      </c>
    </row>
    <row r="29" spans="2:17" x14ac:dyDescent="0.25">
      <c r="H29" s="77" t="s">
        <v>26</v>
      </c>
      <c r="I29" s="73" t="s">
        <v>0</v>
      </c>
      <c r="J29" s="74"/>
      <c r="K29" s="50"/>
      <c r="L29" s="51"/>
      <c r="M29" s="51"/>
      <c r="N29" s="51"/>
      <c r="O29" s="62"/>
      <c r="P29" s="62"/>
      <c r="Q29" s="63"/>
    </row>
    <row r="30" spans="2:17" x14ac:dyDescent="0.25">
      <c r="H30" s="78"/>
      <c r="I30" s="75" t="s">
        <v>32</v>
      </c>
      <c r="J30" s="76"/>
      <c r="K30" s="69"/>
      <c r="L30" s="52"/>
      <c r="M30" s="52"/>
      <c r="N30" s="52"/>
      <c r="O30" s="53"/>
      <c r="P30" s="53"/>
      <c r="Q30" s="54"/>
    </row>
    <row r="31" spans="2:17" ht="15.75" thickBot="1" x14ac:dyDescent="0.3">
      <c r="H31" s="79"/>
      <c r="I31" s="71" t="s">
        <v>2</v>
      </c>
      <c r="J31" s="72"/>
      <c r="K31" s="57"/>
      <c r="L31" s="53"/>
      <c r="M31" s="53"/>
      <c r="N31" s="53"/>
      <c r="O31" s="52"/>
      <c r="P31" s="53"/>
      <c r="Q31" s="59"/>
    </row>
    <row r="32" spans="2:17" x14ac:dyDescent="0.25">
      <c r="H32" s="77" t="s">
        <v>30</v>
      </c>
      <c r="I32" s="73" t="s">
        <v>0</v>
      </c>
      <c r="J32" s="74"/>
      <c r="K32" s="57"/>
      <c r="L32" s="53"/>
      <c r="M32" s="53"/>
      <c r="N32" s="53"/>
      <c r="O32" s="53"/>
      <c r="P32" s="52"/>
      <c r="Q32" s="54"/>
    </row>
    <row r="33" spans="8:18" x14ac:dyDescent="0.25">
      <c r="H33" s="78"/>
      <c r="I33" s="75" t="s">
        <v>32</v>
      </c>
      <c r="J33" s="76"/>
      <c r="K33" s="69"/>
      <c r="L33" s="52"/>
      <c r="M33" s="52"/>
      <c r="N33" s="52"/>
      <c r="O33" s="53"/>
      <c r="P33" s="53"/>
      <c r="Q33" s="54"/>
    </row>
    <row r="34" spans="8:18" ht="15.75" thickBot="1" x14ac:dyDescent="0.3">
      <c r="H34" s="79"/>
      <c r="I34" s="71" t="s">
        <v>2</v>
      </c>
      <c r="J34" s="72"/>
      <c r="K34" s="57"/>
      <c r="L34" s="53"/>
      <c r="M34" s="53"/>
      <c r="N34" s="53"/>
      <c r="O34" s="52"/>
      <c r="P34" s="53"/>
      <c r="Q34" s="59"/>
    </row>
    <row r="35" spans="8:18" x14ac:dyDescent="0.25">
      <c r="H35" s="77" t="s">
        <v>31</v>
      </c>
      <c r="I35" s="73" t="s">
        <v>0</v>
      </c>
      <c r="J35" s="74"/>
      <c r="K35" s="57"/>
      <c r="L35" s="53"/>
      <c r="M35" s="53"/>
      <c r="N35" s="53"/>
      <c r="O35" s="53"/>
      <c r="P35" s="52"/>
      <c r="Q35" s="59"/>
    </row>
    <row r="36" spans="8:18" x14ac:dyDescent="0.25">
      <c r="H36" s="78"/>
      <c r="I36" s="75" t="s">
        <v>32</v>
      </c>
      <c r="J36" s="76"/>
      <c r="K36" s="69"/>
      <c r="L36" s="52"/>
      <c r="M36" s="52"/>
      <c r="N36" s="52"/>
      <c r="O36" s="53"/>
      <c r="P36" s="53"/>
      <c r="Q36" s="54"/>
    </row>
    <row r="37" spans="8:18" ht="15.75" thickBot="1" x14ac:dyDescent="0.3">
      <c r="H37" s="79"/>
      <c r="I37" s="71" t="s">
        <v>2</v>
      </c>
      <c r="J37" s="72"/>
      <c r="K37" s="55"/>
      <c r="L37" s="56"/>
      <c r="M37" s="56"/>
      <c r="N37" s="56"/>
      <c r="O37" s="11"/>
      <c r="P37" s="56"/>
      <c r="Q37" s="64"/>
    </row>
    <row r="39" spans="8:18" ht="15.75" thickBot="1" x14ac:dyDescent="0.3"/>
    <row r="40" spans="8:18" ht="15.75" thickBot="1" x14ac:dyDescent="0.3">
      <c r="H40" s="85"/>
      <c r="I40" s="85"/>
      <c r="J40" s="17" t="s">
        <v>18</v>
      </c>
      <c r="K40" s="18" t="s">
        <v>19</v>
      </c>
      <c r="L40" s="18" t="s">
        <v>20</v>
      </c>
      <c r="M40" s="18" t="s">
        <v>21</v>
      </c>
      <c r="N40" s="18" t="s">
        <v>22</v>
      </c>
      <c r="O40" s="77" t="s">
        <v>23</v>
      </c>
      <c r="P40" s="83"/>
      <c r="Q40" s="18" t="s">
        <v>24</v>
      </c>
      <c r="R40" s="18" t="s">
        <v>25</v>
      </c>
    </row>
    <row r="41" spans="8:18" x14ac:dyDescent="0.25">
      <c r="H41" s="77" t="s">
        <v>26</v>
      </c>
      <c r="I41" s="19" t="s">
        <v>27</v>
      </c>
      <c r="J41" s="20">
        <f t="shared" ref="J41:J49" si="2">SUM(K41:R41)</f>
        <v>44.71</v>
      </c>
      <c r="K41" s="21"/>
      <c r="L41" s="22"/>
      <c r="M41" s="22"/>
      <c r="N41" s="22"/>
      <c r="O41" s="4"/>
      <c r="P41" s="23">
        <f>13.14-0.5</f>
        <v>12.64</v>
      </c>
      <c r="Q41" s="24">
        <v>19.28</v>
      </c>
      <c r="R41" s="25">
        <f>11.29+0.5+0.5+0.5</f>
        <v>12.79</v>
      </c>
    </row>
    <row r="42" spans="8:18" x14ac:dyDescent="0.25">
      <c r="H42" s="78"/>
      <c r="I42" s="26" t="s">
        <v>28</v>
      </c>
      <c r="J42" s="27">
        <f t="shared" si="2"/>
        <v>83.26</v>
      </c>
      <c r="K42" s="70">
        <v>19.28</v>
      </c>
      <c r="L42" s="29">
        <v>19.28</v>
      </c>
      <c r="M42" s="29">
        <v>19.28</v>
      </c>
      <c r="N42" s="29">
        <v>19.28</v>
      </c>
      <c r="O42" s="30">
        <v>6.14</v>
      </c>
      <c r="P42" s="31"/>
      <c r="Q42" s="32"/>
      <c r="R42" s="33"/>
    </row>
    <row r="43" spans="8:18" ht="15.75" thickBot="1" x14ac:dyDescent="0.3">
      <c r="H43" s="79"/>
      <c r="I43" s="34" t="s">
        <v>29</v>
      </c>
      <c r="J43" s="35">
        <f t="shared" si="2"/>
        <v>5.99</v>
      </c>
      <c r="K43" s="36"/>
      <c r="L43" s="37"/>
      <c r="M43" s="37"/>
      <c r="N43" s="37"/>
      <c r="O43" s="37"/>
      <c r="P43" s="37"/>
      <c r="Q43" s="37"/>
      <c r="R43" s="38">
        <f>6.49-0.5</f>
        <v>5.99</v>
      </c>
    </row>
    <row r="44" spans="8:18" x14ac:dyDescent="0.25">
      <c r="H44" s="77" t="s">
        <v>30</v>
      </c>
      <c r="I44" s="19" t="s">
        <v>27</v>
      </c>
      <c r="J44" s="20">
        <f t="shared" si="2"/>
        <v>38.06</v>
      </c>
      <c r="K44" s="21"/>
      <c r="L44" s="22"/>
      <c r="M44" s="22"/>
      <c r="N44" s="22"/>
      <c r="O44" s="23">
        <f>19.28-0.5</f>
        <v>18.78</v>
      </c>
      <c r="P44" s="24"/>
      <c r="Q44" s="39">
        <v>19.28</v>
      </c>
      <c r="R44" s="40"/>
    </row>
    <row r="45" spans="8:18" x14ac:dyDescent="0.25">
      <c r="H45" s="78"/>
      <c r="I45" s="26" t="s">
        <v>28</v>
      </c>
      <c r="J45" s="27">
        <f t="shared" si="2"/>
        <v>77.12</v>
      </c>
      <c r="K45" s="70">
        <v>19.28</v>
      </c>
      <c r="L45" s="29">
        <v>19.28</v>
      </c>
      <c r="M45" s="29">
        <v>19.28</v>
      </c>
      <c r="N45" s="30">
        <v>19.28</v>
      </c>
      <c r="O45" s="32"/>
      <c r="P45" s="32"/>
      <c r="Q45" s="32"/>
      <c r="R45" s="33"/>
    </row>
    <row r="46" spans="8:18" ht="15.75" thickBot="1" x14ac:dyDescent="0.3">
      <c r="H46" s="79"/>
      <c r="I46" s="34" t="s">
        <v>29</v>
      </c>
      <c r="J46" s="35">
        <f t="shared" si="2"/>
        <v>18.78</v>
      </c>
      <c r="K46" s="36"/>
      <c r="L46" s="37"/>
      <c r="M46" s="37"/>
      <c r="N46" s="37"/>
      <c r="O46" s="37"/>
      <c r="P46" s="37"/>
      <c r="Q46" s="37"/>
      <c r="R46" s="38">
        <f>19.28-0.5</f>
        <v>18.78</v>
      </c>
    </row>
    <row r="47" spans="8:18" x14ac:dyDescent="0.25">
      <c r="H47" s="77" t="s">
        <v>31</v>
      </c>
      <c r="I47" s="19" t="s">
        <v>27</v>
      </c>
      <c r="J47" s="20">
        <f t="shared" si="2"/>
        <v>38.06</v>
      </c>
      <c r="K47" s="41"/>
      <c r="L47" s="32"/>
      <c r="M47" s="32"/>
      <c r="N47" s="32"/>
      <c r="O47" s="42">
        <f>19.28-0.5</f>
        <v>18.78</v>
      </c>
      <c r="P47" s="43"/>
      <c r="Q47" s="44">
        <v>19.28</v>
      </c>
      <c r="R47" s="45"/>
    </row>
    <row r="48" spans="8:18" x14ac:dyDescent="0.25">
      <c r="H48" s="78"/>
      <c r="I48" s="26" t="s">
        <v>28</v>
      </c>
      <c r="J48" s="27">
        <f t="shared" si="2"/>
        <v>77.12</v>
      </c>
      <c r="K48" s="46">
        <v>19.28</v>
      </c>
      <c r="L48" s="29">
        <v>19.28</v>
      </c>
      <c r="M48" s="29">
        <v>19.28</v>
      </c>
      <c r="N48" s="30">
        <v>19.28</v>
      </c>
      <c r="O48" s="32"/>
      <c r="P48" s="32"/>
      <c r="Q48" s="32"/>
      <c r="R48" s="32"/>
    </row>
    <row r="49" spans="8:18" ht="15.75" thickBot="1" x14ac:dyDescent="0.3">
      <c r="H49" s="79"/>
      <c r="I49" s="47" t="s">
        <v>29</v>
      </c>
      <c r="J49" s="48">
        <f t="shared" si="2"/>
        <v>18.78</v>
      </c>
      <c r="K49" s="36"/>
      <c r="L49" s="37"/>
      <c r="M49" s="37"/>
      <c r="N49" s="37"/>
      <c r="O49" s="37"/>
      <c r="P49" s="37"/>
      <c r="Q49" s="37"/>
      <c r="R49" s="49">
        <f>19.28-0.5</f>
        <v>18.78</v>
      </c>
    </row>
  </sheetData>
  <mergeCells count="30">
    <mergeCell ref="O40:P40"/>
    <mergeCell ref="H41:H43"/>
    <mergeCell ref="H44:H46"/>
    <mergeCell ref="H47:H49"/>
    <mergeCell ref="I18:K18"/>
    <mergeCell ref="I22:K22"/>
    <mergeCell ref="C3:E3"/>
    <mergeCell ref="C11:E11"/>
    <mergeCell ref="C18:E18"/>
    <mergeCell ref="C2:E2"/>
    <mergeCell ref="C17:E17"/>
    <mergeCell ref="I2:K2"/>
    <mergeCell ref="I3:K3"/>
    <mergeCell ref="I7:K7"/>
    <mergeCell ref="I9:K9"/>
    <mergeCell ref="I10:K10"/>
    <mergeCell ref="H29:H31"/>
    <mergeCell ref="I14:K14"/>
    <mergeCell ref="H17:L17"/>
    <mergeCell ref="I29:J29"/>
    <mergeCell ref="I30:J30"/>
    <mergeCell ref="I31:J31"/>
    <mergeCell ref="H32:H34"/>
    <mergeCell ref="H35:H37"/>
    <mergeCell ref="I37:J37"/>
    <mergeCell ref="I32:J32"/>
    <mergeCell ref="I33:J33"/>
    <mergeCell ref="I34:J34"/>
    <mergeCell ref="I35:J35"/>
    <mergeCell ref="I36:J3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5</xdr:col>
                    <xdr:colOff>95250</xdr:colOff>
                    <xdr:row>6</xdr:row>
                    <xdr:rowOff>57150</xdr:rowOff>
                  </from>
                  <to>
                    <xdr:col>5</xdr:col>
                    <xdr:colOff>704850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L13"/>
  <sheetViews>
    <sheetView workbookViewId="0">
      <selection activeCell="I4" sqref="I4:J4"/>
    </sheetView>
  </sheetViews>
  <sheetFormatPr baseColWidth="10" defaultRowHeight="15" x14ac:dyDescent="0.25"/>
  <sheetData>
    <row r="3" spans="2:12" ht="15.75" thickBot="1" x14ac:dyDescent="0.3"/>
    <row r="4" spans="2:12" ht="15.75" thickBot="1" x14ac:dyDescent="0.3">
      <c r="B4" s="16"/>
      <c r="C4" s="16"/>
      <c r="D4" s="17" t="s">
        <v>18</v>
      </c>
      <c r="E4" s="18" t="s">
        <v>19</v>
      </c>
      <c r="F4" s="18" t="s">
        <v>20</v>
      </c>
      <c r="G4" s="18" t="s">
        <v>21</v>
      </c>
      <c r="H4" s="18" t="s">
        <v>22</v>
      </c>
      <c r="I4" s="77" t="s">
        <v>23</v>
      </c>
      <c r="J4" s="83"/>
      <c r="K4" s="18" t="s">
        <v>24</v>
      </c>
      <c r="L4" s="18" t="s">
        <v>25</v>
      </c>
    </row>
    <row r="5" spans="2:12" x14ac:dyDescent="0.25">
      <c r="B5" s="77" t="s">
        <v>26</v>
      </c>
      <c r="C5" s="19" t="s">
        <v>27</v>
      </c>
      <c r="D5" s="20">
        <f t="shared" ref="D5:D13" si="0">SUM(E5:L5)</f>
        <v>44.71</v>
      </c>
      <c r="E5" s="21"/>
      <c r="F5" s="22"/>
      <c r="G5" s="22"/>
      <c r="H5" s="22"/>
      <c r="I5" s="4"/>
      <c r="J5" s="23">
        <f>13.14-0.5</f>
        <v>12.64</v>
      </c>
      <c r="K5" s="24">
        <v>19.28</v>
      </c>
      <c r="L5" s="25">
        <f>11.29+0.5+0.5+0.5</f>
        <v>12.79</v>
      </c>
    </row>
    <row r="6" spans="2:12" x14ac:dyDescent="0.25">
      <c r="B6" s="78"/>
      <c r="C6" s="26" t="s">
        <v>28</v>
      </c>
      <c r="D6" s="27">
        <f t="shared" si="0"/>
        <v>83.26</v>
      </c>
      <c r="E6" s="28">
        <v>19.28</v>
      </c>
      <c r="F6" s="29">
        <v>19.28</v>
      </c>
      <c r="G6" s="29">
        <v>19.28</v>
      </c>
      <c r="H6" s="29">
        <v>19.28</v>
      </c>
      <c r="I6" s="30">
        <v>6.14</v>
      </c>
      <c r="J6" s="31"/>
      <c r="K6" s="32"/>
      <c r="L6" s="33"/>
    </row>
    <row r="7" spans="2:12" ht="15.75" thickBot="1" x14ac:dyDescent="0.3">
      <c r="B7" s="79"/>
      <c r="C7" s="34" t="s">
        <v>29</v>
      </c>
      <c r="D7" s="35">
        <f t="shared" si="0"/>
        <v>5.99</v>
      </c>
      <c r="E7" s="36"/>
      <c r="F7" s="37"/>
      <c r="G7" s="37"/>
      <c r="H7" s="37"/>
      <c r="I7" s="37"/>
      <c r="J7" s="37"/>
      <c r="K7" s="37"/>
      <c r="L7" s="38">
        <f>6.49-0.5</f>
        <v>5.99</v>
      </c>
    </row>
    <row r="8" spans="2:12" x14ac:dyDescent="0.25">
      <c r="B8" s="77" t="s">
        <v>30</v>
      </c>
      <c r="C8" s="19" t="s">
        <v>27</v>
      </c>
      <c r="D8" s="20">
        <f t="shared" si="0"/>
        <v>38.06</v>
      </c>
      <c r="E8" s="21"/>
      <c r="F8" s="22"/>
      <c r="G8" s="22"/>
      <c r="H8" s="22"/>
      <c r="I8" s="23">
        <f>19.28-0.5</f>
        <v>18.78</v>
      </c>
      <c r="J8" s="24"/>
      <c r="K8" s="39">
        <v>19.28</v>
      </c>
      <c r="L8" s="40"/>
    </row>
    <row r="9" spans="2:12" x14ac:dyDescent="0.25">
      <c r="B9" s="78"/>
      <c r="C9" s="26" t="s">
        <v>28</v>
      </c>
      <c r="D9" s="27">
        <f t="shared" si="0"/>
        <v>77.12</v>
      </c>
      <c r="E9" s="28">
        <v>19.28</v>
      </c>
      <c r="F9" s="29">
        <v>19.28</v>
      </c>
      <c r="G9" s="29">
        <v>19.28</v>
      </c>
      <c r="H9" s="30">
        <v>19.28</v>
      </c>
      <c r="I9" s="32"/>
      <c r="J9" s="32"/>
      <c r="K9" s="32"/>
      <c r="L9" s="33"/>
    </row>
    <row r="10" spans="2:12" ht="15.75" thickBot="1" x14ac:dyDescent="0.3">
      <c r="B10" s="79"/>
      <c r="C10" s="34" t="s">
        <v>29</v>
      </c>
      <c r="D10" s="35">
        <f t="shared" si="0"/>
        <v>18.78</v>
      </c>
      <c r="E10" s="36"/>
      <c r="F10" s="37"/>
      <c r="G10" s="37"/>
      <c r="H10" s="37"/>
      <c r="I10" s="37"/>
      <c r="J10" s="37"/>
      <c r="K10" s="37"/>
      <c r="L10" s="38">
        <f>19.28-0.5</f>
        <v>18.78</v>
      </c>
    </row>
    <row r="11" spans="2:12" x14ac:dyDescent="0.25">
      <c r="B11" s="77" t="s">
        <v>31</v>
      </c>
      <c r="C11" s="19" t="s">
        <v>27</v>
      </c>
      <c r="D11" s="20">
        <f t="shared" si="0"/>
        <v>38.06</v>
      </c>
      <c r="E11" s="41"/>
      <c r="F11" s="32"/>
      <c r="G11" s="32"/>
      <c r="H11" s="32"/>
      <c r="I11" s="42">
        <f>19.28-0.5</f>
        <v>18.78</v>
      </c>
      <c r="J11" s="43"/>
      <c r="K11" s="44">
        <v>19.28</v>
      </c>
      <c r="L11" s="45"/>
    </row>
    <row r="12" spans="2:12" x14ac:dyDescent="0.25">
      <c r="B12" s="78"/>
      <c r="C12" s="26" t="s">
        <v>28</v>
      </c>
      <c r="D12" s="27">
        <f t="shared" si="0"/>
        <v>77.12</v>
      </c>
      <c r="E12" s="46">
        <v>19.28</v>
      </c>
      <c r="F12" s="29">
        <v>19.28</v>
      </c>
      <c r="G12" s="29">
        <v>19.28</v>
      </c>
      <c r="H12" s="30">
        <v>19.28</v>
      </c>
      <c r="I12" s="32"/>
      <c r="J12" s="32"/>
      <c r="K12" s="32"/>
      <c r="L12" s="32"/>
    </row>
    <row r="13" spans="2:12" ht="15.75" thickBot="1" x14ac:dyDescent="0.3">
      <c r="B13" s="79"/>
      <c r="C13" s="47" t="s">
        <v>29</v>
      </c>
      <c r="D13" s="48">
        <f t="shared" si="0"/>
        <v>18.78</v>
      </c>
      <c r="E13" s="36"/>
      <c r="F13" s="37"/>
      <c r="G13" s="37"/>
      <c r="H13" s="37"/>
      <c r="I13" s="37"/>
      <c r="J13" s="37"/>
      <c r="K13" s="37"/>
      <c r="L13" s="49">
        <f>19.28-0.5</f>
        <v>18.78</v>
      </c>
    </row>
  </sheetData>
  <mergeCells count="4">
    <mergeCell ref="B11:B13"/>
    <mergeCell ref="I4:J4"/>
    <mergeCell ref="B5:B7"/>
    <mergeCell ref="B8:B10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LE GOUX Guillaume</cp:lastModifiedBy>
  <dcterms:created xsi:type="dcterms:W3CDTF">2017-03-30T15:33:27Z</dcterms:created>
  <dcterms:modified xsi:type="dcterms:W3CDTF">2017-03-31T11:32:01Z</dcterms:modified>
</cp:coreProperties>
</file>