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trlProps/ctrlProp1.xml" ContentType="application/vnd.ms-excel.controlproperties+xml"/>
  <Override PartName="/xl/drawings/drawing4.xml" ContentType="application/vnd.openxmlformats-officedocument.drawing+xml"/>
  <Override PartName="/xl/ctrlProps/ctrlProp2.xml" ContentType="application/vnd.ms-excel.controlproperties+xml"/>
  <Override PartName="/xl/drawings/drawing5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8800" windowHeight="12435" activeTab="1"/>
  </bookViews>
  <sheets>
    <sheet name="Pointeuse Excel" sheetId="1" r:id="rId1"/>
    <sheet name="Récap" sheetId="3" r:id="rId2"/>
    <sheet name="Janvier" sheetId="94" r:id="rId3"/>
    <sheet name="Février" sheetId="95" r:id="rId4"/>
    <sheet name="Mars" sheetId="96" r:id="rId5"/>
  </sheets>
  <definedNames>
    <definedName name="__IntlFixup" hidden="1">TRUE</definedName>
    <definedName name="AccessDatabase" hidden="1">"Z:\CAROLE\2_Excel\Fonctions\Fonctions.mdb"</definedName>
    <definedName name="DirSheet">"Directory1"</definedName>
    <definedName name="HTML_CodePage" hidden="1">1252</definedName>
    <definedName name="HTML_Control" localSheetId="0" hidden="1">{"'PRODUCTIONCOST SHEET'!$B$3:$G$48"}</definedName>
    <definedName name="HTML_Control" hidden="1">{"'PRODUCTIONCOST SHEET'!$B$3:$G$48"}</definedName>
    <definedName name="HTML_Description" hidden="1">"DRAFT"</definedName>
    <definedName name="HTML_Email" hidden="1">"Patrick_Blattner@Studio.Disney.com"</definedName>
    <definedName name="HTML_Header" hidden="1">"EXISTING &amp; FUTURE PRODUCTS (CONFIDENTIAL)"</definedName>
    <definedName name="HTML_LastUpdate" hidden="1">"2/8/98"</definedName>
    <definedName name="HTML_LineAfter" hidden="1">FALSE</definedName>
    <definedName name="HTML_LineBefore" hidden="1">TRUE</definedName>
    <definedName name="HTML_Name" hidden="1">"Patrick Blattner"</definedName>
    <definedName name="HTML_OBDlg2" hidden="1">TRUE</definedName>
    <definedName name="HTML_OBDlg4" hidden="1">TRUE</definedName>
    <definedName name="HTML_OS" hidden="1">0</definedName>
    <definedName name="HTML_PathFile" hidden="1">"K:\ANIMATE\SECURE\Production\INTRANET\ANI.HTML.htm"</definedName>
    <definedName name="HTML_Title" hidden="1">"2D ANIMATION PRODUCTION TABLE"</definedName>
    <definedName name="tess" localSheetId="0" hidden="1">{#N/A,"à 5 ans",FALSE,"Scénario";#N/A,"Empruntinitial",FALSE,"Scénario";#N/A,"acheter moins cher",FALSE,"Scénario"}</definedName>
    <definedName name="tess" hidden="1">{#N/A,"à 5 ans",FALSE,"Scénario";#N/A,"Empruntinitial",FALSE,"Scénario";#N/A,"acheter moins cher",FALSE,"Scénario"}</definedName>
    <definedName name="tx_comm">0.15</definedName>
    <definedName name="wrn.test." hidden="1">{#N/A,"à 5 ans",FALSE,"Scénario";#N/A,"Empruntinitial",FALSE,"Scénario";#N/A,"acheter moins cher",FALSE,"Scénario"}</definedName>
    <definedName name="wvu.CapersView." localSheetId="0" hidden="1">{TRUE,TRUE,-2.75,-17,772.5,449.25,FALSE,TRUE,TRUE,TRUE,0,19,#N/A,30,#N/A,7.04065040650407,10.9795918367347,1,FALSE,FALSE,3,FALSE,1,FALSE,100,"Swvu.CapersView.","ACwvu.CapersView.",#N/A,FALSE,FALSE,0,0,0,0,2,"","&amp;R&amp;""Arial,Bold Italic""&amp;8&amp;F&amp;A&amp;D",TRUE,TRUE,FALSE,FALSE,1,#N/A,1,1,"=R1C1:R123C107",FALSE,"Rwvu.CapersView.","Cwvu.CapersView.",FALSE,FALSE,FALSE,262,600,600,FALSE,FALSE,TRUE,TRUE,TRUE}</definedName>
    <definedName name="wvu.CapersView." hidden="1">{TRUE,TRUE,-2.75,-17,772.5,449.25,FALSE,TRUE,TRUE,TRUE,0,19,#N/A,30,#N/A,7.04065040650407,10.9795918367347,1,FALSE,FALSE,3,FALSE,1,FALSE,100,"Swvu.CapersView.","ACwvu.CapersView.",#N/A,FALSE,FALSE,0,0,0,0,2,"","&amp;R&amp;""Arial,Bold Italic""&amp;8&amp;F&amp;A&amp;D",TRUE,TRUE,FALSE,FALSE,1,#N/A,1,1,"=R1C1:R123C107",FALSE,"Rwvu.CapersView.","Cwvu.CapersView.",FALSE,FALSE,FALSE,262,600,600,FALSE,FALSE,TRUE,TRUE,TRUE}</definedName>
    <definedName name="wvu.Japan_Capers_Ed_Pub." localSheetId="0" hidden="1">{TRUE,TRUE,-2.75,-17,772.5,449.25,FALSE,TRUE,TRUE,TRUE,0,18,#N/A,1,#N/A,80.75,104.2,1,FALSE,FALSE,3,FALSE,1,FALSE,10,"Swvu.Japan_Capers_Ed_Pub.","ACwvu.Japan_Capers_Ed_Pub.",#N/A,FALSE,FALSE,0,0,0,0,2,"","&amp;R&amp;""Arial,Bold Italic""&amp;8&amp;F&amp;A&amp;D",TRUE,TRUE,FALSE,FALSE,1,#N/A,1,1,"=R1C18:R297C107",FALSE,"Rwvu.Japan_Capers_Ed_Pub.","Cwvu.Japan_Capers_Ed_Pub.",FALSE,FALSE,FALSE,262,600,600,FALSE,FALSE,TRUE,TRUE,TRUE}</definedName>
    <definedName name="wvu.Japan_Capers_Ed_Pub." hidden="1">{TRUE,TRUE,-2.75,-17,772.5,449.25,FALSE,TRUE,TRUE,TRUE,0,18,#N/A,1,#N/A,80.75,104.2,1,FALSE,FALSE,3,FALSE,1,FALSE,10,"Swvu.Japan_Capers_Ed_Pub.","ACwvu.Japan_Capers_Ed_Pub.",#N/A,FALSE,FALSE,0,0,0,0,2,"","&amp;R&amp;""Arial,Bold Italic""&amp;8&amp;F&amp;A&amp;D",TRUE,TRUE,FALSE,FALSE,1,#N/A,1,1,"=R1C18:R297C107",FALSE,"Rwvu.Japan_Capers_Ed_Pub.","Cwvu.Japan_Capers_Ed_Pub.",FALSE,FALSE,FALSE,262,600,600,FALSE,FALSE,TRUE,TRUE,TRUE}</definedName>
    <definedName name="wvu.KJP_CC." localSheetId="0" hidden="1">{TRUE,TRUE,-2.75,-17,964.5,641.25,FALSE,TRUE,TRUE,TRUE,0,18,#N/A,11,#N/A,22.5227272727273,72.25,1,FALSE,FALSE,3,TRUE,1,FALSE,40,"Swvu.KJP_CC.","ACwvu.KJP_CC.",#N/A,FALSE,FALSE,0,0,0,0,2,"&amp;C&amp;""Arial,Bold""&amp;72Actual Production vs. Projected ","&amp;R&amp;""Arial,Bold Italic""&amp;8&amp;F&amp;A&amp;D",TRUE,TRUE,FALSE,FALSE,1,#N/A,1,1,"=R13C18:R168C107",FALSE,"Rwvu.KJP_CC.","Cwvu.KJP_CC.",FALSE,FALSE,FALSE,263,600,600,FALSE,FALSE,TRUE,TRUE,TRUE}</definedName>
    <definedName name="wvu.KJP_CC." hidden="1">{TRUE,TRUE,-2.75,-17,964.5,641.25,FALSE,TRUE,TRUE,TRUE,0,18,#N/A,11,#N/A,22.5227272727273,72.25,1,FALSE,FALSE,3,TRUE,1,FALSE,40,"Swvu.KJP_CC.","ACwvu.KJP_CC.",#N/A,FALSE,FALSE,0,0,0,0,2,"&amp;C&amp;""Arial,Bold""&amp;72Actual Production vs. Projected ","&amp;R&amp;""Arial,Bold Italic""&amp;8&amp;F&amp;A&amp;D",TRUE,TRUE,FALSE,FALSE,1,#N/A,1,1,"=R13C18:R168C107",FALSE,"Rwvu.KJP_CC.","Cwvu.KJP_CC.",FALSE,FALSE,FALSE,263,600,600,FALSE,FALSE,TRUE,TRUE,TRUE}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40" i="96" l="1"/>
  <c r="K40" i="96" s="1"/>
  <c r="J39" i="96"/>
  <c r="K39" i="96" s="1"/>
  <c r="J38" i="96"/>
  <c r="K38" i="96" s="1"/>
  <c r="J37" i="96"/>
  <c r="K37" i="96" s="1"/>
  <c r="J36" i="96"/>
  <c r="K36" i="96" s="1"/>
  <c r="J35" i="96"/>
  <c r="K35" i="96" s="1"/>
  <c r="J34" i="96"/>
  <c r="K34" i="96" s="1"/>
  <c r="J33" i="96"/>
  <c r="K33" i="96" s="1"/>
  <c r="J32" i="96"/>
  <c r="K32" i="96" s="1"/>
  <c r="J31" i="96"/>
  <c r="K31" i="96" s="1"/>
  <c r="J30" i="96"/>
  <c r="K30" i="96" s="1"/>
  <c r="J29" i="96"/>
  <c r="K29" i="96" s="1"/>
  <c r="J28" i="96"/>
  <c r="K28" i="96" s="1"/>
  <c r="J27" i="96"/>
  <c r="K27" i="96" s="1"/>
  <c r="J26" i="96"/>
  <c r="K26" i="96" s="1"/>
  <c r="J25" i="96"/>
  <c r="K25" i="96" s="1"/>
  <c r="J24" i="96"/>
  <c r="K24" i="96" s="1"/>
  <c r="J23" i="96"/>
  <c r="K23" i="96" s="1"/>
  <c r="J22" i="96"/>
  <c r="K22" i="96" s="1"/>
  <c r="J21" i="96"/>
  <c r="K21" i="96" s="1"/>
  <c r="J20" i="96"/>
  <c r="K20" i="96" s="1"/>
  <c r="J19" i="96"/>
  <c r="K19" i="96" s="1"/>
  <c r="J18" i="96"/>
  <c r="K18" i="96" s="1"/>
  <c r="J17" i="96"/>
  <c r="K17" i="96" s="1"/>
  <c r="J16" i="96"/>
  <c r="K16" i="96" s="1"/>
  <c r="J15" i="96"/>
  <c r="K15" i="96" s="1"/>
  <c r="J14" i="96"/>
  <c r="K14" i="96" s="1"/>
  <c r="J13" i="96"/>
  <c r="K13" i="96" s="1"/>
  <c r="J12" i="96"/>
  <c r="K12" i="96" s="1"/>
  <c r="J11" i="96"/>
  <c r="K11" i="96" s="1"/>
  <c r="A11" i="96"/>
  <c r="A12" i="96" s="1"/>
  <c r="A13" i="96" s="1"/>
  <c r="A14" i="96" s="1"/>
  <c r="A15" i="96" s="1"/>
  <c r="A16" i="96" s="1"/>
  <c r="A17" i="96" s="1"/>
  <c r="A18" i="96" s="1"/>
  <c r="A19" i="96" s="1"/>
  <c r="A20" i="96" s="1"/>
  <c r="A21" i="96" s="1"/>
  <c r="A22" i="96" s="1"/>
  <c r="A23" i="96" s="1"/>
  <c r="A24" i="96" s="1"/>
  <c r="A25" i="96" s="1"/>
  <c r="A26" i="96" s="1"/>
  <c r="A27" i="96" s="1"/>
  <c r="A28" i="96" s="1"/>
  <c r="A29" i="96" s="1"/>
  <c r="A30" i="96" s="1"/>
  <c r="A31" i="96" s="1"/>
  <c r="A32" i="96" s="1"/>
  <c r="A33" i="96" s="1"/>
  <c r="A34" i="96" s="1"/>
  <c r="A35" i="96" s="1"/>
  <c r="A36" i="96" s="1"/>
  <c r="A37" i="96" s="1"/>
  <c r="A38" i="96" s="1"/>
  <c r="A39" i="96" s="1"/>
  <c r="A40" i="96" s="1"/>
  <c r="J10" i="96"/>
  <c r="K10" i="96" s="1"/>
  <c r="L6" i="96"/>
  <c r="L5" i="96"/>
  <c r="L40" i="96" s="1"/>
  <c r="K4" i="96"/>
  <c r="G4" i="96"/>
  <c r="J40" i="95"/>
  <c r="K40" i="95" s="1"/>
  <c r="J39" i="95"/>
  <c r="K39" i="95" s="1"/>
  <c r="J38" i="95"/>
  <c r="K38" i="95" s="1"/>
  <c r="J37" i="95"/>
  <c r="K37" i="95" s="1"/>
  <c r="J36" i="95"/>
  <c r="K36" i="95" s="1"/>
  <c r="J35" i="95"/>
  <c r="K35" i="95" s="1"/>
  <c r="J34" i="95"/>
  <c r="K34" i="95" s="1"/>
  <c r="J33" i="95"/>
  <c r="K33" i="95" s="1"/>
  <c r="J32" i="95"/>
  <c r="K32" i="95" s="1"/>
  <c r="J31" i="95"/>
  <c r="K31" i="95" s="1"/>
  <c r="J30" i="95"/>
  <c r="K30" i="95" s="1"/>
  <c r="J29" i="95"/>
  <c r="K29" i="95" s="1"/>
  <c r="J28" i="95"/>
  <c r="K28" i="95" s="1"/>
  <c r="J27" i="95"/>
  <c r="K27" i="95" s="1"/>
  <c r="J26" i="95"/>
  <c r="K26" i="95" s="1"/>
  <c r="J25" i="95"/>
  <c r="K25" i="95" s="1"/>
  <c r="J24" i="95"/>
  <c r="K24" i="95" s="1"/>
  <c r="J23" i="95"/>
  <c r="K23" i="95" s="1"/>
  <c r="J22" i="95"/>
  <c r="K22" i="95" s="1"/>
  <c r="J21" i="95"/>
  <c r="K21" i="95" s="1"/>
  <c r="J20" i="95"/>
  <c r="K20" i="95" s="1"/>
  <c r="J19" i="95"/>
  <c r="K19" i="95" s="1"/>
  <c r="J18" i="95"/>
  <c r="K18" i="95" s="1"/>
  <c r="J17" i="95"/>
  <c r="K17" i="95" s="1"/>
  <c r="J16" i="95"/>
  <c r="K16" i="95" s="1"/>
  <c r="J15" i="95"/>
  <c r="K15" i="95" s="1"/>
  <c r="J14" i="95"/>
  <c r="K14" i="95" s="1"/>
  <c r="J13" i="95"/>
  <c r="K13" i="95" s="1"/>
  <c r="J12" i="95"/>
  <c r="K12" i="95" s="1"/>
  <c r="J11" i="95"/>
  <c r="K11" i="95" s="1"/>
  <c r="A11" i="95"/>
  <c r="A12" i="95" s="1"/>
  <c r="A13" i="95" s="1"/>
  <c r="A14" i="95" s="1"/>
  <c r="A15" i="95" s="1"/>
  <c r="A16" i="95" s="1"/>
  <c r="A17" i="95" s="1"/>
  <c r="A18" i="95" s="1"/>
  <c r="A19" i="95" s="1"/>
  <c r="A20" i="95" s="1"/>
  <c r="A21" i="95" s="1"/>
  <c r="A22" i="95" s="1"/>
  <c r="A23" i="95" s="1"/>
  <c r="A24" i="95" s="1"/>
  <c r="A25" i="95" s="1"/>
  <c r="A26" i="95" s="1"/>
  <c r="A27" i="95" s="1"/>
  <c r="A28" i="95" s="1"/>
  <c r="A29" i="95" s="1"/>
  <c r="A30" i="95" s="1"/>
  <c r="A31" i="95" s="1"/>
  <c r="A32" i="95" s="1"/>
  <c r="A33" i="95" s="1"/>
  <c r="A34" i="95" s="1"/>
  <c r="A35" i="95" s="1"/>
  <c r="A36" i="95" s="1"/>
  <c r="A37" i="95" s="1"/>
  <c r="A38" i="95" s="1"/>
  <c r="A39" i="95" s="1"/>
  <c r="A40" i="95" s="1"/>
  <c r="J10" i="95"/>
  <c r="K10" i="95" s="1"/>
  <c r="L6" i="95"/>
  <c r="L5" i="95"/>
  <c r="L40" i="95" s="1"/>
  <c r="K4" i="95"/>
  <c r="G4" i="95"/>
  <c r="B15" i="3"/>
  <c r="B20" i="3"/>
  <c r="B10" i="3"/>
  <c r="B19" i="3"/>
  <c r="B9" i="3"/>
  <c r="B14" i="3"/>
  <c r="B12" i="3"/>
  <c r="B13" i="3"/>
  <c r="B18" i="3"/>
  <c r="B16" i="3"/>
  <c r="B17" i="3"/>
  <c r="J41" i="96" l="1"/>
  <c r="L10" i="96"/>
  <c r="L11" i="96"/>
  <c r="L12" i="96"/>
  <c r="L13" i="96"/>
  <c r="L14" i="96"/>
  <c r="L15" i="96"/>
  <c r="L16" i="96"/>
  <c r="L17" i="96"/>
  <c r="L18" i="96"/>
  <c r="L19" i="96"/>
  <c r="L20" i="96"/>
  <c r="L21" i="96"/>
  <c r="L22" i="96"/>
  <c r="L23" i="96"/>
  <c r="L24" i="96"/>
  <c r="L25" i="96"/>
  <c r="L26" i="96"/>
  <c r="L27" i="96"/>
  <c r="L28" i="96"/>
  <c r="L29" i="96"/>
  <c r="L30" i="96"/>
  <c r="L31" i="96"/>
  <c r="L32" i="96"/>
  <c r="L33" i="96"/>
  <c r="L34" i="96"/>
  <c r="L35" i="96"/>
  <c r="L36" i="96"/>
  <c r="L37" i="96"/>
  <c r="L38" i="96"/>
  <c r="L39" i="96"/>
  <c r="J41" i="95"/>
  <c r="L10" i="95"/>
  <c r="L11" i="95"/>
  <c r="L12" i="95"/>
  <c r="L13" i="95"/>
  <c r="L14" i="95"/>
  <c r="L15" i="95"/>
  <c r="L16" i="95"/>
  <c r="L17" i="95"/>
  <c r="L18" i="95"/>
  <c r="L19" i="95"/>
  <c r="L20" i="95"/>
  <c r="L21" i="95"/>
  <c r="L22" i="95"/>
  <c r="L23" i="95"/>
  <c r="L24" i="95"/>
  <c r="L25" i="95"/>
  <c r="L26" i="95"/>
  <c r="L27" i="95"/>
  <c r="L28" i="95"/>
  <c r="L29" i="95"/>
  <c r="L30" i="95"/>
  <c r="L31" i="95"/>
  <c r="L32" i="95"/>
  <c r="L33" i="95"/>
  <c r="L34" i="95"/>
  <c r="L35" i="95"/>
  <c r="L36" i="95"/>
  <c r="L37" i="95"/>
  <c r="L38" i="95"/>
  <c r="L39" i="95"/>
  <c r="J40" i="94"/>
  <c r="K40" i="94" s="1"/>
  <c r="J39" i="94"/>
  <c r="K39" i="94" s="1"/>
  <c r="J38" i="94"/>
  <c r="K38" i="94" s="1"/>
  <c r="J37" i="94"/>
  <c r="K37" i="94" s="1"/>
  <c r="J36" i="94"/>
  <c r="K36" i="94" s="1"/>
  <c r="J35" i="94"/>
  <c r="K35" i="94" s="1"/>
  <c r="J34" i="94"/>
  <c r="K34" i="94" s="1"/>
  <c r="J33" i="94"/>
  <c r="K33" i="94" s="1"/>
  <c r="J32" i="94"/>
  <c r="K32" i="94" s="1"/>
  <c r="J31" i="94"/>
  <c r="K31" i="94" s="1"/>
  <c r="J30" i="94"/>
  <c r="K30" i="94" s="1"/>
  <c r="J29" i="94"/>
  <c r="K29" i="94" s="1"/>
  <c r="J28" i="94"/>
  <c r="K28" i="94" s="1"/>
  <c r="J27" i="94"/>
  <c r="K27" i="94" s="1"/>
  <c r="J26" i="94"/>
  <c r="K26" i="94" s="1"/>
  <c r="J25" i="94"/>
  <c r="K25" i="94" s="1"/>
  <c r="J24" i="94"/>
  <c r="K24" i="94" s="1"/>
  <c r="J23" i="94"/>
  <c r="K23" i="94" s="1"/>
  <c r="J22" i="94"/>
  <c r="K22" i="94" s="1"/>
  <c r="J21" i="94"/>
  <c r="K21" i="94" s="1"/>
  <c r="J20" i="94"/>
  <c r="K20" i="94" s="1"/>
  <c r="J19" i="94"/>
  <c r="K19" i="94" s="1"/>
  <c r="J18" i="94"/>
  <c r="K18" i="94" s="1"/>
  <c r="J17" i="94"/>
  <c r="K17" i="94" s="1"/>
  <c r="J16" i="94"/>
  <c r="K16" i="94" s="1"/>
  <c r="J15" i="94"/>
  <c r="K15" i="94" s="1"/>
  <c r="J14" i="94"/>
  <c r="K14" i="94" s="1"/>
  <c r="J13" i="94"/>
  <c r="K13" i="94" s="1"/>
  <c r="J12" i="94"/>
  <c r="K12" i="94" s="1"/>
  <c r="J11" i="94"/>
  <c r="K11" i="94" s="1"/>
  <c r="A11" i="94"/>
  <c r="A12" i="94" s="1"/>
  <c r="A13" i="94" s="1"/>
  <c r="A14" i="94" s="1"/>
  <c r="A15" i="94" s="1"/>
  <c r="A16" i="94" s="1"/>
  <c r="A17" i="94" s="1"/>
  <c r="A18" i="94" s="1"/>
  <c r="A19" i="94" s="1"/>
  <c r="A20" i="94" s="1"/>
  <c r="A21" i="94" s="1"/>
  <c r="A22" i="94" s="1"/>
  <c r="A23" i="94" s="1"/>
  <c r="A24" i="94" s="1"/>
  <c r="A25" i="94" s="1"/>
  <c r="A26" i="94" s="1"/>
  <c r="A27" i="94" s="1"/>
  <c r="A28" i="94" s="1"/>
  <c r="A29" i="94" s="1"/>
  <c r="A30" i="94" s="1"/>
  <c r="A31" i="94" s="1"/>
  <c r="A32" i="94" s="1"/>
  <c r="A33" i="94" s="1"/>
  <c r="A34" i="94" s="1"/>
  <c r="A35" i="94" s="1"/>
  <c r="A36" i="94" s="1"/>
  <c r="A37" i="94" s="1"/>
  <c r="A38" i="94" s="1"/>
  <c r="A39" i="94" s="1"/>
  <c r="A40" i="94" s="1"/>
  <c r="J10" i="94"/>
  <c r="K10" i="94" s="1"/>
  <c r="L6" i="94"/>
  <c r="L5" i="94"/>
  <c r="L39" i="94" s="1"/>
  <c r="K4" i="94"/>
  <c r="G4" i="94"/>
  <c r="B11" i="3"/>
  <c r="L42" i="96" l="1"/>
  <c r="K42" i="96" s="1"/>
  <c r="L42" i="95"/>
  <c r="K42" i="95" s="1"/>
  <c r="L11" i="94"/>
  <c r="L13" i="94"/>
  <c r="L15" i="94"/>
  <c r="L17" i="94"/>
  <c r="L19" i="94"/>
  <c r="L21" i="94"/>
  <c r="L23" i="94"/>
  <c r="L24" i="94"/>
  <c r="L26" i="94"/>
  <c r="L28" i="94"/>
  <c r="L30" i="94"/>
  <c r="L33" i="94"/>
  <c r="L40" i="94"/>
  <c r="J41" i="94"/>
  <c r="L10" i="94"/>
  <c r="L12" i="94"/>
  <c r="L14" i="94"/>
  <c r="L16" i="94"/>
  <c r="L18" i="94"/>
  <c r="L20" i="94"/>
  <c r="L22" i="94"/>
  <c r="L25" i="94"/>
  <c r="L27" i="94"/>
  <c r="L29" i="94"/>
  <c r="L31" i="94"/>
  <c r="L32" i="94"/>
  <c r="L34" i="94"/>
  <c r="L35" i="94"/>
  <c r="L36" i="94"/>
  <c r="L37" i="94"/>
  <c r="L38" i="94"/>
  <c r="L42" i="94" l="1"/>
  <c r="K42" i="94" s="1"/>
  <c r="F72" i="1"/>
  <c r="E66" i="1"/>
  <c r="J37" i="1"/>
  <c r="K37" i="1" s="1"/>
  <c r="L37" i="1" s="1"/>
  <c r="J36" i="1"/>
  <c r="K36" i="1"/>
  <c r="L36" i="1" s="1"/>
  <c r="J35" i="1"/>
  <c r="K35" i="1" s="1"/>
  <c r="J34" i="1"/>
  <c r="K34" i="1" s="1"/>
  <c r="L34" i="1" s="1"/>
  <c r="J33" i="1"/>
  <c r="K33" i="1" s="1"/>
  <c r="L33" i="1" s="1"/>
  <c r="J32" i="1"/>
  <c r="K32" i="1" s="1"/>
  <c r="J31" i="1"/>
  <c r="K31" i="1" s="1"/>
  <c r="J30" i="1"/>
  <c r="J29" i="1"/>
  <c r="K29" i="1"/>
  <c r="J28" i="1"/>
  <c r="K28" i="1" s="1"/>
  <c r="L28" i="1" s="1"/>
  <c r="J27" i="1"/>
  <c r="K27" i="1" s="1"/>
  <c r="L27" i="1" s="1"/>
  <c r="J26" i="1"/>
  <c r="J25" i="1"/>
  <c r="K25" i="1" s="1"/>
  <c r="J24" i="1"/>
  <c r="K24" i="1"/>
  <c r="L24" i="1" s="1"/>
  <c r="J23" i="1"/>
  <c r="K23" i="1" s="1"/>
  <c r="L23" i="1" s="1"/>
  <c r="K22" i="1"/>
  <c r="J22" i="1"/>
  <c r="J21" i="1"/>
  <c r="K21" i="1" s="1"/>
  <c r="L21" i="1" s="1"/>
  <c r="J20" i="1"/>
  <c r="K20" i="1"/>
  <c r="J19" i="1"/>
  <c r="K19" i="1" s="1"/>
  <c r="L19" i="1" s="1"/>
  <c r="J18" i="1"/>
  <c r="J17" i="1"/>
  <c r="K17" i="1" s="1"/>
  <c r="J16" i="1"/>
  <c r="K16" i="1" s="1"/>
  <c r="J15" i="1"/>
  <c r="K15" i="1" s="1"/>
  <c r="J14" i="1"/>
  <c r="K14" i="1" s="1"/>
  <c r="L14" i="1" s="1"/>
  <c r="J13" i="1"/>
  <c r="K13" i="1" s="1"/>
  <c r="L13" i="1" s="1"/>
  <c r="J12" i="1"/>
  <c r="K12" i="1" s="1"/>
  <c r="L12" i="1" s="1"/>
  <c r="J11" i="1"/>
  <c r="J10" i="1"/>
  <c r="J9" i="1"/>
  <c r="K9" i="1" s="1"/>
  <c r="L9" i="1" s="1"/>
  <c r="J8" i="1"/>
  <c r="K8" i="1" s="1"/>
  <c r="A8" i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J7" i="1"/>
  <c r="K7" i="1" s="1"/>
  <c r="L7" i="1" l="1"/>
  <c r="N4" i="1"/>
  <c r="L10" i="1"/>
  <c r="K10" i="1"/>
  <c r="K18" i="1"/>
  <c r="L18" i="1" s="1"/>
  <c r="L20" i="1"/>
  <c r="L11" i="1"/>
  <c r="K11" i="1"/>
  <c r="L22" i="1"/>
  <c r="L29" i="1"/>
  <c r="N27" i="1"/>
  <c r="L25" i="1"/>
  <c r="L15" i="1"/>
  <c r="K30" i="1"/>
  <c r="L30" i="1" s="1"/>
  <c r="K26" i="1"/>
  <c r="L26" i="1" s="1"/>
  <c r="L32" i="1"/>
  <c r="L17" i="1"/>
  <c r="L16" i="1"/>
  <c r="L31" i="1"/>
  <c r="J39" i="1"/>
  <c r="L8" i="1"/>
  <c r="L35" i="1"/>
  <c r="L38" i="1" l="1"/>
  <c r="L39" i="1" s="1"/>
  <c r="N40" i="1" s="1"/>
  <c r="B22" i="3"/>
  <c r="B23" i="3" s="1"/>
</calcChain>
</file>

<file path=xl/sharedStrings.xml><?xml version="1.0" encoding="utf-8"?>
<sst xmlns="http://schemas.openxmlformats.org/spreadsheetml/2006/main" count="143" uniqueCount="72">
  <si>
    <t>On veut une colonne à droite du total par jour qui indique si on a effectué plus ou moins que les heures imposées</t>
  </si>
  <si>
    <t>nombre d'heures</t>
  </si>
  <si>
    <t>(format horaire)</t>
  </si>
  <si>
    <r>
      <t xml:space="preserve">Et on veut le total </t>
    </r>
    <r>
      <rPr>
        <i/>
        <sz val="10"/>
        <rFont val="Arial"/>
        <family val="2"/>
      </rPr>
      <t xml:space="preserve">positif </t>
    </r>
    <r>
      <rPr>
        <sz val="10"/>
        <rFont val="Arial"/>
        <family val="2"/>
      </rPr>
      <t>ou</t>
    </r>
    <r>
      <rPr>
        <i/>
        <sz val="10"/>
        <rFont val="Arial"/>
        <family val="2"/>
      </rPr>
      <t xml:space="preserve"> négatif </t>
    </r>
    <r>
      <rPr>
        <sz val="10"/>
        <rFont val="Arial"/>
        <family val="2"/>
      </rPr>
      <t>pour le mois</t>
    </r>
  </si>
  <si>
    <t>soit</t>
  </si>
  <si>
    <t>(format décimal - simple division de 41 par 5)</t>
  </si>
  <si>
    <t>Excel joue à la pointeuse …..</t>
  </si>
  <si>
    <t>matin</t>
  </si>
  <si>
    <t>après-midi</t>
  </si>
  <si>
    <t>spécial</t>
  </si>
  <si>
    <t>=SI(J7=0;"";SI(J7&gt;$L$2;J7-$L$2;$L$2-J7))</t>
  </si>
  <si>
    <t>Planning mensuel</t>
  </si>
  <si>
    <t>Départ</t>
  </si>
  <si>
    <t>Fin</t>
  </si>
  <si>
    <t>Total
heures</t>
  </si>
  <si>
    <t>+ ou - par rapport 8:12</t>
  </si>
  <si>
    <t>en format décimal</t>
  </si>
  <si>
    <r>
      <rPr>
        <b/>
        <sz val="10"/>
        <rFont val="Arial"/>
        <family val="2"/>
      </rPr>
      <t>1er SI</t>
    </r>
    <r>
      <rPr>
        <sz val="10"/>
        <rFont val="Arial"/>
        <family val="2"/>
      </rPr>
      <t xml:space="preserve">  : si le nombre décimal = 0 alors vide. Si on ne prévoit pas cela</t>
    </r>
  </si>
  <si>
    <t>alors le résultat est systématiquement 8:12:00 car du coup c'est la condition 2 qui est réalisée</t>
  </si>
  <si>
    <t>soit 8:12 - 0:00</t>
  </si>
  <si>
    <r>
      <rPr>
        <b/>
        <sz val="10"/>
        <rFont val="Arial"/>
        <family val="2"/>
      </rPr>
      <t>2ème SI</t>
    </r>
    <r>
      <rPr>
        <sz val="10"/>
        <rFont val="Arial"/>
        <family val="2"/>
      </rPr>
      <t xml:space="preserve"> : on teste si le total journalier est supérieur à 8:12 ou non</t>
    </r>
  </si>
  <si>
    <t>et on calcule la différence. Attention, on ne peut pas afficher un résultat horaire NEGATIF</t>
  </si>
  <si>
    <t>Format horaire = simple préférence d'affichage</t>
  </si>
  <si>
    <t>==&gt;</t>
  </si>
  <si>
    <t>on obtient un résultat horaire mais celui-ci ne fait</t>
  </si>
  <si>
    <t>donc pas la différence entre un résultat positif ou négatif</t>
  </si>
  <si>
    <t>COULEUR = format conditionnel</t>
  </si>
  <si>
    <t>Le format conditionnel teste le total HORAIRE journalier</t>
  </si>
  <si>
    <r>
      <t>Si celui-ci est au-dessous de 8:12, le résultat</t>
    </r>
    <r>
      <rPr>
        <i/>
        <sz val="10"/>
        <rFont val="Arial"/>
        <family val="2"/>
      </rPr>
      <t xml:space="preserve"> aurait dû </t>
    </r>
    <r>
      <rPr>
        <sz val="10"/>
        <rFont val="Arial"/>
        <family val="2"/>
      </rPr>
      <t>être négatif</t>
    </r>
  </si>
  <si>
    <t>Si celui-ci est au-dessus de 8:12, le résultat est réellement positif</t>
  </si>
  <si>
    <t>L'horrible longue formule !</t>
  </si>
  <si>
    <r>
      <t>=SI(ESTERREUR(SI(J7&gt;$M$2;(HEURE(L7)*60+MINUTE(L7))/60;-(HEURE(L7)*60+MINUTE(L7))/60));"";</t>
    </r>
    <r>
      <rPr>
        <b/>
        <sz val="10"/>
        <color indexed="36"/>
        <rFont val="Arial"/>
        <family val="2"/>
      </rPr>
      <t>SI(J7&gt;$M$2;(HEURE(L7)*60+MINUTE(L7))/60;-(HEURE(L7)*60+MINUTE(L7))/60)</t>
    </r>
    <r>
      <rPr>
        <b/>
        <sz val="10"/>
        <rFont val="Arial"/>
        <family val="2"/>
      </rPr>
      <t>)</t>
    </r>
  </si>
  <si>
    <t>Il faut convertir le résultat horaire en une valeur décimal positive pour les cellules bleues et négative pour les rouges !!!!</t>
  </si>
  <si>
    <r>
      <t>SI(J7&gt;$M$2;(HEURE(L7)*60+MINUTE(L7))/60;</t>
    </r>
    <r>
      <rPr>
        <b/>
        <sz val="18"/>
        <color indexed="60"/>
        <rFont val="Arial"/>
        <family val="2"/>
      </rPr>
      <t>-</t>
    </r>
    <r>
      <rPr>
        <b/>
        <sz val="10"/>
        <color indexed="36"/>
        <rFont val="Arial"/>
        <family val="2"/>
      </rPr>
      <t>(HEURE(L7)*60+MINUTE(L7))/60)</t>
    </r>
  </si>
  <si>
    <t>Si total horaire sup à 8:12 alors convertir le résultat horaire bleu en décimal positif, sinon le convertir aussi mais mettre un moins devant</t>
  </si>
  <si>
    <t>Le hic visuel comme d'hab avec ce genre de formule, c'est que dessous lorsque le calcul n'était pas encore fait, on obtenait une valeur d'erreur - moche</t>
  </si>
  <si>
    <t>Donc l'immense ESTERREUR reprend simplement toute le calcul, le teste en erreur et ne met rien si la condition est remplie</t>
  </si>
  <si>
    <t xml:space="preserve">Le total pouvant être tantôt positif ou négatif : donc format conditionnel pour bleu-gras en </t>
  </si>
  <si>
    <t>positif et rouge-gras en négatif</t>
  </si>
  <si>
    <t>Total mensuel</t>
  </si>
  <si>
    <t>Tous les problèmes viennent du fait qu'il est impossible d'afficher ou même de travailler avec des heures négatives : on obtient que des #########</t>
  </si>
  <si>
    <t>De nouveau, le résultat décimal général au-dessus est souhaité en format horaire, plus parlant.</t>
  </si>
  <si>
    <r>
      <t xml:space="preserve">Mais le format décimal n'est pas évident à lire et à comprendre : donc il faut </t>
    </r>
    <r>
      <rPr>
        <i/>
        <sz val="10"/>
        <rFont val="Arial"/>
        <family val="2"/>
      </rPr>
      <t xml:space="preserve">calculer </t>
    </r>
    <r>
      <rPr>
        <sz val="10"/>
        <rFont val="Arial"/>
        <family val="2"/>
      </rPr>
      <t xml:space="preserve">en décimal et </t>
    </r>
    <r>
      <rPr>
        <i/>
        <sz val="10"/>
        <rFont val="Arial"/>
        <family val="2"/>
      </rPr>
      <t xml:space="preserve">afficher </t>
    </r>
    <r>
      <rPr>
        <sz val="10"/>
        <rFont val="Arial"/>
        <family val="2"/>
      </rPr>
      <t>en format horaire ….</t>
    </r>
  </si>
  <si>
    <t>Si le total est positif : OK no problem</t>
  </si>
  <si>
    <t>Si le total est négatif : des #### puisque l'on ne peut pas afficher de format horaire négatif !</t>
  </si>
  <si>
    <t>Convertir un format horaire en nombre décimal</t>
  </si>
  <si>
    <t>Voici donc la formule : =(SI(M38&gt;0;M38/24;ABS(M38/24)))</t>
  </si>
  <si>
    <t>Trouvé sur Internet deux solutions : une de Microsoft et une autre de quelqu'un sur un forum</t>
  </si>
  <si>
    <t>Si le total est positif alors conversion traditionnelle au format horaire - sinon (donc négatif) idem mais en valeur absolue</t>
  </si>
  <si>
    <t>Cela ne met pas le - devant mais au moins on obtient un résultat AFFICHE et pas des ### ! Et on sait si c'est pos-neg par la couleur du total au-dessus</t>
  </si>
  <si>
    <t xml:space="preserve">Microsoft : </t>
  </si>
  <si>
    <t xml:space="preserve">Forum : </t>
  </si>
  <si>
    <t xml:space="preserve"> en décimal </t>
  </si>
  <si>
    <t>=(HEURE(A58)*60+MINUTE(A58))/60</t>
  </si>
  <si>
    <t>Je préfère celle-là …</t>
  </si>
  <si>
    <t>Convertir un format décimal en format horaire</t>
  </si>
  <si>
    <t>Diviser par 24 et passer en format horaire</t>
  </si>
  <si>
    <t>Attention pour les minutes, il faut diviser par 60 …. !</t>
  </si>
  <si>
    <t>Le collaborateur doit effectuer 41 heures  par semaine, soit 8:12 par jour ou au format décimal 8.2</t>
  </si>
  <si>
    <t>Nombre d'heures</t>
  </si>
  <si>
    <t>Pointeuse</t>
  </si>
  <si>
    <t>Planning annuel</t>
  </si>
  <si>
    <t>Nombre d'heures éffectuées</t>
  </si>
  <si>
    <t>Total en heure</t>
  </si>
  <si>
    <t>Total en jour</t>
  </si>
  <si>
    <t>+ ou - par rapport 8:8</t>
  </si>
  <si>
    <t>HEURES SUP</t>
  </si>
  <si>
    <t>ANNEE</t>
  </si>
  <si>
    <t>Le collaborateur doit effectuer au moins</t>
  </si>
  <si>
    <t xml:space="preserve">heures  par semaine, soit </t>
  </si>
  <si>
    <t>par jour ou au format décimal</t>
  </si>
  <si>
    <t>EXEMPLE: Le collaborateur doit effectuer 41heures  par semaine, soit 8:12 par jour ou au format décimal 8.2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</si>
</sst>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hh:mm:ss;@"/>
    <numFmt numFmtId="165" formatCode="dddd\ \-\ dd\ mmm\ yyyy"/>
    <numFmt numFmtId="166" formatCode="[h]:mm"/>
    <numFmt numFmtId="167" formatCode="[$-F400]h:mm:ss\ AM/PM"/>
    <numFmt numFmtId="168" formatCode="#,##0.00\ &quot;F&quot;;\-#,##0.00\ &quot;F&quot;"/>
    <numFmt numFmtId="169" formatCode="00&quot; &quot;00&quot; &quot;00&quot; &quot;00"/>
    <numFmt numFmtId="170" formatCode="_(&quot;$&quot;* #,##0.00_);_(&quot;$&quot;* \(#,##0.00\);_(&quot;$&quot;* &quot;-&quot;??_);_(@_)"/>
    <numFmt numFmtId="171" formatCode="0.000000"/>
  </numFmts>
  <fonts count="33" x14ac:knownFonts="1">
    <font>
      <sz val="11"/>
      <color theme="1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i/>
      <sz val="12"/>
      <name val="Arial"/>
      <family val="2"/>
    </font>
    <font>
      <b/>
      <sz val="8"/>
      <name val="Arial"/>
      <family val="2"/>
    </font>
    <font>
      <b/>
      <sz val="8"/>
      <color indexed="20"/>
      <name val="Arial"/>
      <family val="2"/>
    </font>
    <font>
      <b/>
      <sz val="10"/>
      <name val="Arial"/>
      <family val="2"/>
    </font>
    <font>
      <b/>
      <sz val="10"/>
      <color indexed="20"/>
      <name val="Arial"/>
      <family val="2"/>
    </font>
    <font>
      <b/>
      <sz val="10"/>
      <color indexed="36"/>
      <name val="Arial"/>
      <family val="2"/>
    </font>
    <font>
      <b/>
      <sz val="18"/>
      <color indexed="60"/>
      <name val="Arial"/>
      <family val="2"/>
    </font>
    <font>
      <b/>
      <sz val="10"/>
      <color indexed="12"/>
      <name val="Arial"/>
      <family val="2"/>
    </font>
    <font>
      <b/>
      <sz val="10"/>
      <color indexed="10"/>
      <name val="Arial"/>
      <family val="2"/>
    </font>
    <font>
      <sz val="10"/>
      <name val="Helv"/>
    </font>
    <font>
      <sz val="10"/>
      <name val="MS Sans Serif"/>
      <family val="2"/>
    </font>
    <font>
      <b/>
      <sz val="10"/>
      <name val="Times New Roman"/>
      <family val="1"/>
    </font>
    <font>
      <b/>
      <sz val="12"/>
      <color indexed="48"/>
      <name val="Arial"/>
      <family val="2"/>
    </font>
    <font>
      <b/>
      <sz val="10"/>
      <name val="Helv"/>
    </font>
    <font>
      <b/>
      <sz val="16"/>
      <name val="Arial"/>
      <family val="2"/>
    </font>
    <font>
      <b/>
      <sz val="12"/>
      <name val="Arial"/>
      <family val="2"/>
    </font>
    <font>
      <sz val="10"/>
      <name val="Times New Roman"/>
      <family val="1"/>
    </font>
    <font>
      <i/>
      <sz val="11"/>
      <name val="Arial"/>
      <family val="2"/>
    </font>
    <font>
      <sz val="10"/>
      <name val="Courier"/>
      <family val="3"/>
    </font>
    <font>
      <b/>
      <sz val="11"/>
      <color theme="1"/>
      <name val="Arial"/>
      <family val="2"/>
    </font>
    <font>
      <b/>
      <sz val="10"/>
      <color rgb="FFFF0000"/>
      <name val="Arial"/>
      <family val="2"/>
    </font>
    <font>
      <b/>
      <sz val="10"/>
      <color rgb="FF7030A0"/>
      <name val="Arial"/>
      <family val="2"/>
    </font>
    <font>
      <b/>
      <sz val="10"/>
      <color rgb="FF002060"/>
      <name val="Arial"/>
      <family val="2"/>
    </font>
    <font>
      <b/>
      <sz val="28"/>
      <name val="Arial"/>
      <family val="2"/>
    </font>
    <font>
      <sz val="12"/>
      <color rgb="FF000000"/>
      <name val="Calibri"/>
      <family val="2"/>
    </font>
    <font>
      <b/>
      <i/>
      <sz val="12"/>
      <color theme="0"/>
      <name val="Arial"/>
      <family val="2"/>
    </font>
    <font>
      <sz val="11"/>
      <name val="Arial"/>
      <family val="2"/>
    </font>
    <font>
      <sz val="14"/>
      <name val="Arial"/>
      <family val="2"/>
    </font>
    <font>
      <sz val="20"/>
      <color theme="0"/>
      <name val="Arial"/>
      <family val="2"/>
    </font>
    <font>
      <b/>
      <sz val="2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14"/>
      </patternFill>
    </fill>
    <fill>
      <patternFill patternType="solid">
        <fgColor indexed="42"/>
        <bgColor indexed="64"/>
      </patternFill>
    </fill>
    <fill>
      <patternFill patternType="gray0625"/>
    </fill>
    <fill>
      <patternFill patternType="solid">
        <fgColor indexed="22"/>
        <bgColor indexed="64"/>
      </patternFill>
    </fill>
    <fill>
      <patternFill patternType="mediumGray">
        <fgColor indexed="12"/>
        <bgColor indexed="13"/>
      </patternFill>
    </fill>
    <fill>
      <patternFill patternType="solid">
        <fgColor indexed="4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25">
    <xf numFmtId="0" fontId="0" fillId="0" borderId="0"/>
    <xf numFmtId="0" fontId="1" fillId="0" borderId="1"/>
    <xf numFmtId="168" fontId="12" fillId="2" borderId="2">
      <alignment horizontal="center"/>
    </xf>
    <xf numFmtId="38" fontId="13" fillId="0" borderId="0" applyFont="0" applyFill="0" applyBorder="0" applyAlignment="0" applyProtection="0"/>
    <xf numFmtId="40" fontId="13" fillId="0" borderId="0" applyFont="0" applyFill="0" applyBorder="0" applyAlignment="0" applyProtection="0"/>
    <xf numFmtId="0" fontId="14" fillId="3" borderId="0">
      <alignment horizontal="center" vertical="center"/>
    </xf>
    <xf numFmtId="0" fontId="1" fillId="0" borderId="0" applyFont="0" applyFill="0" applyBorder="0" applyAlignment="0" applyProtection="0"/>
    <xf numFmtId="0" fontId="15" fillId="0" borderId="0" applyNumberFormat="0" applyFill="0" applyBorder="0" applyProtection="0"/>
    <xf numFmtId="0" fontId="16" fillId="4" borderId="0"/>
    <xf numFmtId="0" fontId="1" fillId="0" borderId="0"/>
    <xf numFmtId="0" fontId="17" fillId="5" borderId="3"/>
    <xf numFmtId="0" fontId="18" fillId="6" borderId="0">
      <alignment horizontal="center" vertical="center" wrapText="1"/>
    </xf>
    <xf numFmtId="38" fontId="13" fillId="0" borderId="0" applyFont="0" applyFill="0" applyBorder="0" applyAlignment="0" applyProtection="0"/>
    <xf numFmtId="169" fontId="19" fillId="0" borderId="0">
      <alignment horizontal="center"/>
    </xf>
    <xf numFmtId="0" fontId="1" fillId="0" borderId="0"/>
    <xf numFmtId="0" fontId="13" fillId="0" borderId="0"/>
    <xf numFmtId="9" fontId="1" fillId="0" borderId="0" applyFont="0" applyFill="0" applyBorder="0" applyAlignment="0" applyProtection="0"/>
    <xf numFmtId="0" fontId="20" fillId="0" borderId="0">
      <alignment horizontal="center" vertical="center"/>
    </xf>
    <xf numFmtId="9" fontId="1" fillId="0" borderId="0" applyFont="0" applyFill="0" applyBorder="0" applyAlignment="0" applyProtection="0"/>
    <xf numFmtId="0" fontId="21" fillId="0" borderId="0"/>
    <xf numFmtId="0" fontId="18" fillId="5" borderId="0"/>
    <xf numFmtId="0" fontId="21" fillId="0" borderId="0"/>
    <xf numFmtId="170" fontId="1" fillId="0" borderId="0" applyFont="0" applyFill="0" applyBorder="0" applyAlignment="0" applyProtection="0"/>
    <xf numFmtId="0" fontId="1" fillId="0" borderId="0" applyFont="0" applyFill="0" applyBorder="0" applyAlignment="0" applyProtection="0"/>
    <xf numFmtId="0" fontId="1" fillId="0" borderId="0" applyFont="0" applyFill="0" applyBorder="0" applyAlignment="0" applyProtection="0"/>
  </cellStyleXfs>
  <cellXfs count="66">
    <xf numFmtId="0" fontId="0" fillId="0" borderId="0" xfId="0"/>
    <xf numFmtId="0" fontId="1" fillId="0" borderId="0" xfId="14"/>
    <xf numFmtId="0" fontId="2" fillId="9" borderId="0" xfId="14" applyFont="1" applyFill="1" applyBorder="1" applyAlignment="1">
      <alignment wrapText="1"/>
    </xf>
    <xf numFmtId="20" fontId="2" fillId="9" borderId="0" xfId="14" applyNumberFormat="1" applyFont="1" applyFill="1" applyBorder="1"/>
    <xf numFmtId="0" fontId="2" fillId="9" borderId="0" xfId="14" applyFont="1" applyFill="1" applyBorder="1"/>
    <xf numFmtId="0" fontId="23" fillId="0" borderId="0" xfId="14" applyFont="1"/>
    <xf numFmtId="164" fontId="23" fillId="10" borderId="0" xfId="14" applyNumberFormat="1" applyFont="1" applyFill="1"/>
    <xf numFmtId="0" fontId="1" fillId="10" borderId="0" xfId="14" applyFill="1"/>
    <xf numFmtId="0" fontId="1" fillId="0" borderId="4" xfId="14" applyBorder="1" applyAlignment="1">
      <alignment horizontal="center"/>
    </xf>
    <xf numFmtId="0" fontId="1" fillId="10" borderId="0" xfId="14" quotePrefix="1" applyFill="1"/>
    <xf numFmtId="0" fontId="3" fillId="0" borderId="2" xfId="14" applyFont="1" applyBorder="1" applyAlignment="1">
      <alignment vertical="center"/>
    </xf>
    <xf numFmtId="14" fontId="4" fillId="7" borderId="2" xfId="14" applyNumberFormat="1" applyFont="1" applyFill="1" applyBorder="1" applyAlignment="1">
      <alignment horizontal="left" vertical="center" wrapText="1"/>
    </xf>
    <xf numFmtId="14" fontId="4" fillId="11" borderId="2" xfId="14" applyNumberFormat="1" applyFont="1" applyFill="1" applyBorder="1" applyAlignment="1">
      <alignment horizontal="left" vertical="center" wrapText="1"/>
    </xf>
    <xf numFmtId="14" fontId="4" fillId="8" borderId="2" xfId="14" applyNumberFormat="1" applyFont="1" applyFill="1" applyBorder="1" applyAlignment="1">
      <alignment horizontal="left" vertical="center" wrapText="1"/>
    </xf>
    <xf numFmtId="14" fontId="4" fillId="3" borderId="2" xfId="14" applyNumberFormat="1" applyFont="1" applyFill="1" applyBorder="1" applyAlignment="1">
      <alignment horizontal="left" vertical="center" wrapText="1"/>
    </xf>
    <xf numFmtId="14" fontId="5" fillId="5" borderId="2" xfId="14" applyNumberFormat="1" applyFont="1" applyFill="1" applyBorder="1" applyAlignment="1">
      <alignment horizontal="left" vertical="center" wrapText="1"/>
    </xf>
    <xf numFmtId="0" fontId="1" fillId="0" borderId="2" xfId="14" quotePrefix="1" applyBorder="1" applyAlignment="1">
      <alignment vertical="top" wrapText="1"/>
    </xf>
    <xf numFmtId="0" fontId="1" fillId="0" borderId="2" xfId="14" applyBorder="1" applyAlignment="1">
      <alignment vertical="top" wrapText="1"/>
    </xf>
    <xf numFmtId="165" fontId="4" fillId="0" borderId="5" xfId="14" applyNumberFormat="1" applyFont="1" applyFill="1" applyBorder="1" applyAlignment="1">
      <alignment horizontal="left" vertical="center"/>
    </xf>
    <xf numFmtId="20" fontId="1" fillId="7" borderId="2" xfId="14" applyNumberFormat="1" applyFill="1" applyBorder="1" applyAlignment="1">
      <alignment horizontal="center" vertical="center"/>
    </xf>
    <xf numFmtId="20" fontId="1" fillId="11" borderId="2" xfId="14" applyNumberFormat="1" applyFill="1" applyBorder="1" applyAlignment="1">
      <alignment horizontal="center" vertical="center"/>
    </xf>
    <xf numFmtId="20" fontId="1" fillId="8" borderId="2" xfId="14" applyNumberFormat="1" applyFill="1" applyBorder="1" applyAlignment="1">
      <alignment horizontal="center" vertical="center"/>
    </xf>
    <xf numFmtId="20" fontId="1" fillId="3" borderId="2" xfId="14" applyNumberFormat="1" applyFill="1" applyBorder="1" applyAlignment="1">
      <alignment horizontal="center" vertical="center"/>
    </xf>
    <xf numFmtId="166" fontId="7" fillId="0" borderId="2" xfId="14" applyNumberFormat="1" applyFont="1" applyBorder="1" applyAlignment="1">
      <alignment horizontal="center" vertical="center"/>
    </xf>
    <xf numFmtId="164" fontId="1" fillId="0" borderId="2" xfId="14" applyNumberFormat="1" applyBorder="1"/>
    <xf numFmtId="0" fontId="1" fillId="0" borderId="2" xfId="14" applyNumberFormat="1" applyBorder="1"/>
    <xf numFmtId="0" fontId="2" fillId="10" borderId="0" xfId="14" applyFont="1" applyFill="1"/>
    <xf numFmtId="0" fontId="6" fillId="10" borderId="0" xfId="14" applyFont="1" applyFill="1"/>
    <xf numFmtId="0" fontId="24" fillId="12" borderId="0" xfId="14" applyFont="1" applyFill="1"/>
    <xf numFmtId="0" fontId="1" fillId="12" borderId="0" xfId="14" applyFill="1"/>
    <xf numFmtId="0" fontId="1" fillId="12" borderId="0" xfId="14" quotePrefix="1" applyFill="1"/>
    <xf numFmtId="0" fontId="24" fillId="12" borderId="0" xfId="14" quotePrefix="1" applyFont="1" applyFill="1"/>
    <xf numFmtId="165" fontId="4" fillId="0" borderId="2" xfId="14" applyNumberFormat="1" applyFont="1" applyFill="1" applyBorder="1" applyAlignment="1">
      <alignment horizontal="left" vertical="center"/>
    </xf>
    <xf numFmtId="0" fontId="1" fillId="10" borderId="0" xfId="14" applyFill="1" applyAlignment="1">
      <alignment horizontal="left"/>
    </xf>
    <xf numFmtId="0" fontId="25" fillId="0" borderId="2" xfId="14" applyFont="1" applyFill="1" applyBorder="1"/>
    <xf numFmtId="0" fontId="6" fillId="13" borderId="2" xfId="14" applyNumberFormat="1" applyFont="1" applyFill="1" applyBorder="1"/>
    <xf numFmtId="0" fontId="10" fillId="0" borderId="0" xfId="14" applyFont="1" applyAlignment="1">
      <alignment wrapText="1"/>
    </xf>
    <xf numFmtId="166" fontId="11" fillId="0" borderId="0" xfId="18" applyNumberFormat="1" applyFont="1"/>
    <xf numFmtId="167" fontId="6" fillId="13" borderId="0" xfId="14" applyNumberFormat="1" applyFont="1" applyFill="1"/>
    <xf numFmtId="167" fontId="1" fillId="9" borderId="0" xfId="14" applyNumberFormat="1" applyFill="1"/>
    <xf numFmtId="0" fontId="1" fillId="9" borderId="0" xfId="14" applyFill="1"/>
    <xf numFmtId="0" fontId="24" fillId="0" borderId="0" xfId="14" applyFont="1"/>
    <xf numFmtId="164" fontId="1" fillId="0" borderId="0" xfId="14" applyNumberFormat="1"/>
    <xf numFmtId="2" fontId="1" fillId="0" borderId="0" xfId="14" applyNumberFormat="1"/>
    <xf numFmtId="0" fontId="1" fillId="0" borderId="0" xfId="14" quotePrefix="1"/>
    <xf numFmtId="167" fontId="1" fillId="0" borderId="0" xfId="14" applyNumberFormat="1"/>
    <xf numFmtId="167" fontId="6" fillId="0" borderId="0" xfId="14" applyNumberFormat="1" applyFont="1" applyFill="1"/>
    <xf numFmtId="17" fontId="0" fillId="0" borderId="0" xfId="0" applyNumberFormat="1"/>
    <xf numFmtId="0" fontId="22" fillId="0" borderId="0" xfId="0" applyFont="1"/>
    <xf numFmtId="2" fontId="0" fillId="0" borderId="0" xfId="0" applyNumberFormat="1"/>
    <xf numFmtId="166" fontId="0" fillId="0" borderId="0" xfId="0" applyNumberFormat="1"/>
    <xf numFmtId="2" fontId="6" fillId="13" borderId="2" xfId="14" applyNumberFormat="1" applyFont="1" applyFill="1" applyBorder="1"/>
    <xf numFmtId="171" fontId="1" fillId="0" borderId="2" xfId="14" applyNumberFormat="1" applyBorder="1"/>
    <xf numFmtId="0" fontId="1" fillId="0" borderId="4" xfId="14" applyBorder="1" applyAlignment="1">
      <alignment horizontal="center"/>
    </xf>
    <xf numFmtId="0" fontId="28" fillId="0" borderId="2" xfId="14" applyFont="1" applyBorder="1" applyAlignment="1">
      <alignment vertical="center"/>
    </xf>
    <xf numFmtId="0" fontId="1" fillId="0" borderId="0" xfId="14" applyAlignment="1"/>
    <xf numFmtId="166" fontId="29" fillId="0" borderId="0" xfId="14" applyNumberFormat="1" applyFont="1"/>
    <xf numFmtId="166" fontId="30" fillId="0" borderId="0" xfId="14" applyNumberFormat="1" applyFont="1" applyAlignment="1">
      <alignment horizontal="center"/>
    </xf>
    <xf numFmtId="2" fontId="2" fillId="9" borderId="0" xfId="14" applyNumberFormat="1" applyFont="1" applyFill="1" applyBorder="1"/>
    <xf numFmtId="0" fontId="32" fillId="15" borderId="0" xfId="0" applyFont="1" applyFill="1"/>
    <xf numFmtId="0" fontId="1" fillId="0" borderId="4" xfId="14" applyBorder="1" applyAlignment="1">
      <alignment horizontal="center"/>
    </xf>
    <xf numFmtId="0" fontId="1" fillId="0" borderId="4" xfId="14" applyBorder="1" applyAlignment="1">
      <alignment horizontal="center"/>
    </xf>
    <xf numFmtId="0" fontId="31" fillId="14" borderId="0" xfId="0" applyFont="1" applyFill="1" applyAlignment="1">
      <alignment horizontal="center"/>
    </xf>
    <xf numFmtId="0" fontId="18" fillId="0" borderId="6" xfId="14" applyFont="1" applyBorder="1" applyAlignment="1">
      <alignment horizontal="center"/>
    </xf>
    <xf numFmtId="0" fontId="26" fillId="0" borderId="0" xfId="14" applyFont="1" applyAlignment="1">
      <alignment horizontal="center" vertical="center"/>
    </xf>
    <xf numFmtId="0" fontId="1" fillId="0" borderId="0" xfId="14" applyAlignment="1">
      <alignment horizontal="center"/>
    </xf>
  </cellXfs>
  <cellStyles count="25">
    <cellStyle name="CH-Währung" xfId="1"/>
    <cellStyle name="contenu" xfId="2"/>
    <cellStyle name="Dezimal [0]_AUTO" xfId="3"/>
    <cellStyle name="Dezimal_AUTO" xfId="4"/>
    <cellStyle name="Entête" xfId="5"/>
    <cellStyle name="Euro" xfId="6"/>
    <cellStyle name="Gtitre" xfId="7"/>
    <cellStyle name="info" xfId="8"/>
    <cellStyle name="Isabelle" xfId="9"/>
    <cellStyle name="jael" xfId="10"/>
    <cellStyle name="joli" xfId="11"/>
    <cellStyle name="Milliers [0] 2" xfId="12"/>
    <cellStyle name="N° téléphone" xfId="13"/>
    <cellStyle name="Normal" xfId="0" builtinId="0"/>
    <cellStyle name="Normal 2" xfId="14"/>
    <cellStyle name="Normal 3" xfId="15"/>
    <cellStyle name="Percent 2" xfId="16"/>
    <cellStyle name="Perso" xfId="17"/>
    <cellStyle name="Pourcentage 2" xfId="18"/>
    <cellStyle name="Standard_ABFAHRT" xfId="19"/>
    <cellStyle name="titel" xfId="20"/>
    <cellStyle name="Undefiniert" xfId="21"/>
    <cellStyle name="Währung" xfId="22"/>
    <cellStyle name="Währung [0]_ABFAHRT" xfId="23"/>
    <cellStyle name="Währung_ABFAHRT" xfId="24"/>
  </cellStyles>
  <dxfs count="28"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rgb="FF002060"/>
      </font>
    </dxf>
    <dxf>
      <font>
        <b/>
        <i val="0"/>
        <color rgb="FFC00000"/>
      </font>
    </dxf>
    <dxf>
      <font>
        <b/>
        <i val="0"/>
        <condense val="0"/>
        <extend val="0"/>
        <color indexed="12"/>
      </font>
      <fill>
        <patternFill>
          <bgColor indexed="26"/>
        </patternFill>
      </fill>
    </dxf>
    <dxf>
      <font>
        <b/>
        <i val="0"/>
        <condense val="0"/>
        <extend val="0"/>
        <color indexed="12"/>
      </font>
      <fill>
        <patternFill>
          <bgColor indexed="26"/>
        </patternFill>
      </fill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rgb="FF002060"/>
      </font>
    </dxf>
    <dxf>
      <font>
        <b/>
        <i val="0"/>
        <color rgb="FFC00000"/>
      </font>
    </dxf>
    <dxf>
      <font>
        <b/>
        <i val="0"/>
        <condense val="0"/>
        <extend val="0"/>
        <color indexed="12"/>
      </font>
      <fill>
        <patternFill>
          <bgColor indexed="26"/>
        </patternFill>
      </fill>
    </dxf>
    <dxf>
      <font>
        <b/>
        <i val="0"/>
        <condense val="0"/>
        <extend val="0"/>
        <color indexed="12"/>
      </font>
      <fill>
        <patternFill>
          <bgColor indexed="26"/>
        </patternFill>
      </fill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rgb="FF002060"/>
      </font>
    </dxf>
    <dxf>
      <font>
        <b/>
        <i val="0"/>
        <color rgb="FFC00000"/>
      </font>
    </dxf>
    <dxf>
      <font>
        <b/>
        <i val="0"/>
        <condense val="0"/>
        <extend val="0"/>
        <color indexed="12"/>
      </font>
      <fill>
        <patternFill>
          <bgColor indexed="26"/>
        </patternFill>
      </fill>
    </dxf>
    <dxf>
      <font>
        <b/>
        <i val="0"/>
        <condense val="0"/>
        <extend val="0"/>
        <color indexed="12"/>
      </font>
      <fill>
        <patternFill>
          <bgColor indexed="26"/>
        </patternFill>
      </fill>
    </dxf>
    <dxf>
      <numFmt numFmtId="166" formatCode="[h]:mm"/>
    </dxf>
    <dxf>
      <numFmt numFmtId="22" formatCode="mmm\-yy"/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rgb="FF002060"/>
      </font>
    </dxf>
    <dxf>
      <font>
        <b/>
        <i val="0"/>
        <color rgb="FFC00000"/>
      </font>
    </dxf>
    <dxf>
      <font>
        <b/>
        <i val="0"/>
        <condense val="0"/>
        <extend val="0"/>
        <color indexed="12"/>
      </font>
      <fill>
        <patternFill>
          <bgColor indexed="26"/>
        </patternFill>
      </fill>
    </dxf>
    <dxf>
      <font>
        <b/>
        <i val="0"/>
        <condense val="0"/>
        <extend val="0"/>
        <color indexed="12"/>
      </font>
      <fill>
        <patternFill>
          <bgColor indexed="26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Récap!$B$8</c:f>
              <c:strCache>
                <c:ptCount val="1"/>
                <c:pt idx="0">
                  <c:v>Nombre d'heures éffectuées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Récap!$A$9:$A$20</c:f>
              <c:numCache>
                <c:formatCode>mmm\-yy</c:formatCode>
                <c:ptCount val="12"/>
                <c:pt idx="0">
                  <c:v>43466</c:v>
                </c:pt>
                <c:pt idx="1">
                  <c:v>43497</c:v>
                </c:pt>
                <c:pt idx="2">
                  <c:v>43525</c:v>
                </c:pt>
                <c:pt idx="3">
                  <c:v>43556</c:v>
                </c:pt>
                <c:pt idx="4">
                  <c:v>43586</c:v>
                </c:pt>
                <c:pt idx="5">
                  <c:v>43617</c:v>
                </c:pt>
                <c:pt idx="6">
                  <c:v>43647</c:v>
                </c:pt>
                <c:pt idx="7">
                  <c:v>43678</c:v>
                </c:pt>
                <c:pt idx="8">
                  <c:v>43709</c:v>
                </c:pt>
                <c:pt idx="9">
                  <c:v>43739</c:v>
                </c:pt>
                <c:pt idx="10">
                  <c:v>43770</c:v>
                </c:pt>
                <c:pt idx="11">
                  <c:v>43800</c:v>
                </c:pt>
              </c:numCache>
            </c:numRef>
          </c:cat>
          <c:val>
            <c:numRef>
              <c:f>Récap!$B$9:$B$20</c:f>
              <c:numCache>
                <c:formatCode>[h]:mm</c:formatCode>
                <c:ptCount val="12"/>
                <c:pt idx="0">
                  <c:v>0.16666666666666669</c:v>
                </c:pt>
                <c:pt idx="1">
                  <c:v>0.33333333333333331</c:v>
                </c:pt>
                <c:pt idx="2">
                  <c:v>0.25000000000000006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BA83-7347-B13E-780550D1A30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69660168"/>
        <c:axId val="469660560"/>
      </c:lineChart>
      <c:dateAx>
        <c:axId val="469660168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9660560"/>
        <c:crosses val="autoZero"/>
        <c:auto val="1"/>
        <c:lblOffset val="100"/>
        <c:baseTimeUnit val="months"/>
      </c:dateAx>
      <c:valAx>
        <c:axId val="4696605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h]:mm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96601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914400</xdr:colOff>
      <xdr:row>47</xdr:row>
      <xdr:rowOff>101600</xdr:rowOff>
    </xdr:from>
    <xdr:to>
      <xdr:col>7</xdr:col>
      <xdr:colOff>88900</xdr:colOff>
      <xdr:row>62</xdr:row>
      <xdr:rowOff>127000</xdr:rowOff>
    </xdr:to>
    <xdr:pic>
      <xdr:nvPicPr>
        <xdr:cNvPr id="1037" name="Picture 2">
          <a:extLst>
            <a:ext uri="{FF2B5EF4-FFF2-40B4-BE49-F238E27FC236}">
              <a16:creationId xmlns=""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" y="9994900"/>
          <a:ext cx="4178300" cy="2501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752475</xdr:colOff>
      <xdr:row>3</xdr:row>
      <xdr:rowOff>314326</xdr:rowOff>
    </xdr:from>
    <xdr:to>
      <xdr:col>12</xdr:col>
      <xdr:colOff>603250</xdr:colOff>
      <xdr:row>6</xdr:row>
      <xdr:rowOff>58209</xdr:rowOff>
    </xdr:to>
    <xdr:sp macro="" textlink="">
      <xdr:nvSpPr>
        <xdr:cNvPr id="3" name="Forme libr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 flipV="1">
          <a:off x="7848600" y="1400176"/>
          <a:ext cx="1479550" cy="610658"/>
        </a:xfrm>
        <a:custGeom>
          <a:avLst/>
          <a:gdLst>
            <a:gd name="connsiteX0" fmla="*/ 0 w 2074334"/>
            <a:gd name="connsiteY0" fmla="*/ 0 h 1481667"/>
            <a:gd name="connsiteX1" fmla="*/ 0 w 2074334"/>
            <a:gd name="connsiteY1" fmla="*/ 1481667 h 1481667"/>
            <a:gd name="connsiteX2" fmla="*/ 2074334 w 2074334"/>
            <a:gd name="connsiteY2" fmla="*/ 1481667 h 148166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</a:cxnLst>
          <a:rect l="l" t="t" r="r" b="b"/>
          <a:pathLst>
            <a:path w="2074334" h="1481667">
              <a:moveTo>
                <a:pt x="0" y="0"/>
              </a:moveTo>
              <a:lnTo>
                <a:pt x="0" y="1481667"/>
              </a:lnTo>
              <a:lnTo>
                <a:pt x="2074334" y="1481667"/>
              </a:lnTo>
            </a:path>
          </a:pathLst>
        </a:custGeom>
        <a:ln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endParaRPr lang="fr-FR"/>
        </a:p>
      </xdr:txBody>
    </xdr:sp>
    <xdr:clientData/>
  </xdr:twoCellAnchor>
  <xdr:twoCellAnchor editAs="oneCell">
    <xdr:from>
      <xdr:col>13</xdr:col>
      <xdr:colOff>63500</xdr:colOff>
      <xdr:row>16</xdr:row>
      <xdr:rowOff>139700</xdr:rowOff>
    </xdr:from>
    <xdr:to>
      <xdr:col>19</xdr:col>
      <xdr:colOff>736600</xdr:colOff>
      <xdr:row>20</xdr:row>
      <xdr:rowOff>139700</xdr:rowOff>
    </xdr:to>
    <xdr:pic>
      <xdr:nvPicPr>
        <xdr:cNvPr id="1039" name="Picture 1">
          <a:extLst>
            <a:ext uri="{FF2B5EF4-FFF2-40B4-BE49-F238E27FC236}">
              <a16:creationId xmlns=""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2300" y="3886200"/>
          <a:ext cx="5245100" cy="812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0</xdr:colOff>
      <xdr:row>6</xdr:row>
      <xdr:rowOff>114300</xdr:rowOff>
    </xdr:from>
    <xdr:to>
      <xdr:col>12</xdr:col>
      <xdr:colOff>647700</xdr:colOff>
      <xdr:row>25</xdr:row>
      <xdr:rowOff>142875</xdr:rowOff>
    </xdr:to>
    <xdr:sp macro="" textlink="">
      <xdr:nvSpPr>
        <xdr:cNvPr id="5" name="Forme libre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8724900" y="2066925"/>
          <a:ext cx="647700" cy="4010025"/>
        </a:xfrm>
        <a:custGeom>
          <a:avLst/>
          <a:gdLst>
            <a:gd name="connsiteX0" fmla="*/ 0 w 647700"/>
            <a:gd name="connsiteY0" fmla="*/ 0 h 7086600"/>
            <a:gd name="connsiteX1" fmla="*/ 285750 w 647700"/>
            <a:gd name="connsiteY1" fmla="*/ 0 h 7086600"/>
            <a:gd name="connsiteX2" fmla="*/ 285750 w 647700"/>
            <a:gd name="connsiteY2" fmla="*/ 7086600 h 7086600"/>
            <a:gd name="connsiteX3" fmla="*/ 647700 w 647700"/>
            <a:gd name="connsiteY3" fmla="*/ 7086600 h 70866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</a:cxnLst>
          <a:rect l="l" t="t" r="r" b="b"/>
          <a:pathLst>
            <a:path w="647700" h="7086600">
              <a:moveTo>
                <a:pt x="0" y="0"/>
              </a:moveTo>
              <a:lnTo>
                <a:pt x="285750" y="0"/>
              </a:lnTo>
              <a:lnTo>
                <a:pt x="285750" y="7086600"/>
              </a:lnTo>
              <a:lnTo>
                <a:pt x="647700" y="7086600"/>
              </a:lnTo>
            </a:path>
          </a:pathLst>
        </a:custGeom>
        <a:ln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11</xdr:col>
      <xdr:colOff>533400</xdr:colOff>
      <xdr:row>38</xdr:row>
      <xdr:rowOff>352425</xdr:rowOff>
    </xdr:from>
    <xdr:to>
      <xdr:col>12</xdr:col>
      <xdr:colOff>714375</xdr:colOff>
      <xdr:row>40</xdr:row>
      <xdr:rowOff>0</xdr:rowOff>
    </xdr:to>
    <xdr:sp macro="" textlink="">
      <xdr:nvSpPr>
        <xdr:cNvPr id="6" name="Forme libre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/>
      </xdr:nvSpPr>
      <xdr:spPr>
        <a:xfrm>
          <a:off x="8496300" y="9010650"/>
          <a:ext cx="942975" cy="171450"/>
        </a:xfrm>
        <a:custGeom>
          <a:avLst/>
          <a:gdLst>
            <a:gd name="connsiteX0" fmla="*/ 28575 w 942975"/>
            <a:gd name="connsiteY0" fmla="*/ 0 h 2019300"/>
            <a:gd name="connsiteX1" fmla="*/ 0 w 942975"/>
            <a:gd name="connsiteY1" fmla="*/ 2019300 h 2019300"/>
            <a:gd name="connsiteX2" fmla="*/ 942975 w 942975"/>
            <a:gd name="connsiteY2" fmla="*/ 2019300 h 20193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</a:cxnLst>
          <a:rect l="l" t="t" r="r" b="b"/>
          <a:pathLst>
            <a:path w="942975" h="2019300">
              <a:moveTo>
                <a:pt x="28575" y="0"/>
              </a:moveTo>
              <a:lnTo>
                <a:pt x="0" y="2019300"/>
              </a:lnTo>
              <a:lnTo>
                <a:pt x="942975" y="2019300"/>
              </a:lnTo>
            </a:path>
          </a:pathLst>
        </a:custGeom>
        <a:ln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12</xdr:col>
      <xdr:colOff>0</xdr:colOff>
      <xdr:row>37</xdr:row>
      <xdr:rowOff>104775</xdr:rowOff>
    </xdr:from>
    <xdr:to>
      <xdr:col>12</xdr:col>
      <xdr:colOff>685800</xdr:colOff>
      <xdr:row>37</xdr:row>
      <xdr:rowOff>104775</xdr:rowOff>
    </xdr:to>
    <xdr:sp macro="" textlink="">
      <xdr:nvSpPr>
        <xdr:cNvPr id="7" name="Freeform 12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8724900" y="8553450"/>
          <a:ext cx="685800" cy="0"/>
        </a:xfrm>
        <a:custGeom>
          <a:avLst/>
          <a:gdLst>
            <a:gd name="connsiteX0" fmla="*/ 0 w 685800"/>
            <a:gd name="connsiteY0" fmla="*/ 0 h 0"/>
            <a:gd name="connsiteX1" fmla="*/ 685800 w 685800"/>
            <a:gd name="connsiteY1" fmla="*/ 0 h 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</a:cxnLst>
          <a:rect l="l" t="t" r="r" b="b"/>
          <a:pathLst>
            <a:path w="685800">
              <a:moveTo>
                <a:pt x="0" y="0"/>
              </a:moveTo>
              <a:lnTo>
                <a:pt x="685800" y="0"/>
              </a:lnTo>
            </a:path>
          </a:pathLst>
        </a:custGeom>
        <a:ln w="6350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endParaRPr lang="fr-FR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95250</xdr:colOff>
      <xdr:row>7</xdr:row>
      <xdr:rowOff>25400</xdr:rowOff>
    </xdr:from>
    <xdr:to>
      <xdr:col>10</xdr:col>
      <xdr:colOff>342900</xdr:colOff>
      <xdr:row>24</xdr:row>
      <xdr:rowOff>63500</xdr:rowOff>
    </xdr:to>
    <xdr:graphicFrame macro="">
      <xdr:nvGraphicFramePr>
        <xdr:cNvPr id="4" name="Graphique 3"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190500</xdr:colOff>
          <xdr:row>38</xdr:row>
          <xdr:rowOff>28575</xdr:rowOff>
        </xdr:from>
        <xdr:to>
          <xdr:col>14</xdr:col>
          <xdr:colOff>190500</xdr:colOff>
          <xdr:row>39</xdr:row>
          <xdr:rowOff>200025</xdr:rowOff>
        </xdr:to>
        <xdr:sp macro="" textlink="">
          <xdr:nvSpPr>
            <xdr:cNvPr id="59393" name="Button 1" hidden="1">
              <a:extLst>
                <a:ext uri="{63B3BB69-23CF-44E3-9099-C40C66FF867C}">
                  <a14:compatExt spid="_x0000_s59393"/>
                </a:ext>
                <a:ext uri="{FF2B5EF4-FFF2-40B4-BE49-F238E27FC236}">
                  <a16:creationId xmlns="" xmlns:a16="http://schemas.microsoft.com/office/drawing/2014/main" id="{00000000-0008-0000-0300-000001E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Nouvelle période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190500</xdr:colOff>
          <xdr:row>38</xdr:row>
          <xdr:rowOff>28575</xdr:rowOff>
        </xdr:from>
        <xdr:to>
          <xdr:col>14</xdr:col>
          <xdr:colOff>190500</xdr:colOff>
          <xdr:row>39</xdr:row>
          <xdr:rowOff>200025</xdr:rowOff>
        </xdr:to>
        <xdr:sp macro="" textlink="">
          <xdr:nvSpPr>
            <xdr:cNvPr id="60417" name="Button 1" hidden="1">
              <a:extLst>
                <a:ext uri="{63B3BB69-23CF-44E3-9099-C40C66FF867C}">
                  <a14:compatExt spid="_x0000_s60417"/>
                </a:ext>
                <a:ext uri="{FF2B5EF4-FFF2-40B4-BE49-F238E27FC236}">
                  <a16:creationId xmlns="" xmlns:a16="http://schemas.microsoft.com/office/drawing/2014/main" id="{00000000-0008-0000-0300-000001E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Nouvelle période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190500</xdr:colOff>
          <xdr:row>38</xdr:row>
          <xdr:rowOff>28575</xdr:rowOff>
        </xdr:from>
        <xdr:to>
          <xdr:col>14</xdr:col>
          <xdr:colOff>190500</xdr:colOff>
          <xdr:row>39</xdr:row>
          <xdr:rowOff>200025</xdr:rowOff>
        </xdr:to>
        <xdr:sp macro="" textlink="">
          <xdr:nvSpPr>
            <xdr:cNvPr id="61441" name="Button 1" hidden="1">
              <a:extLst>
                <a:ext uri="{63B3BB69-23CF-44E3-9099-C40C66FF867C}">
                  <a14:compatExt spid="_x0000_s61441"/>
                </a:ext>
                <a:ext uri="{FF2B5EF4-FFF2-40B4-BE49-F238E27FC236}">
                  <a16:creationId xmlns="" xmlns:a16="http://schemas.microsoft.com/office/drawing/2014/main" id="{00000000-0008-0000-0300-000001E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Nouvelle période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8:B20" totalsRowShown="0">
  <autoFilter ref="A8:B20"/>
  <tableColumns count="2">
    <tableColumn id="1" name="Planning annuel" dataDxfId="19"/>
    <tableColumn id="2" name="Nombre d'heures éffectuées" dataDxfId="18">
      <calculatedColumnFormula>IFERROR(IF(INDIRECT(TEXT(A9,"Mmmm")&amp;"!J$41")="","-",INDIRECT(TEXT(A9,"Mmmm")&amp;"!J$41")),0)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A1:AA73"/>
  <sheetViews>
    <sheetView showGridLines="0" topLeftCell="A46" zoomScaleNormal="100" workbookViewId="0">
      <selection activeCell="A2" sqref="A2"/>
    </sheetView>
  </sheetViews>
  <sheetFormatPr baseColWidth="10" defaultColWidth="10" defaultRowHeight="12.75" x14ac:dyDescent="0.2"/>
  <cols>
    <col min="1" max="1" width="20" style="1" customWidth="1"/>
    <col min="2" max="3" width="9.875" style="1" customWidth="1"/>
    <col min="4" max="4" width="3.125" style="1" customWidth="1"/>
    <col min="5" max="6" width="9.875" style="1" customWidth="1"/>
    <col min="7" max="7" width="3.125" style="1" customWidth="1"/>
    <col min="8" max="9" width="9.875" style="1" customWidth="1"/>
    <col min="10" max="10" width="7.375" style="1" bestFit="1" customWidth="1"/>
    <col min="11" max="11" width="11.375" style="1" customWidth="1"/>
    <col min="12" max="12" width="10" style="1" customWidth="1"/>
    <col min="13" max="14" width="10" style="1"/>
    <col min="15" max="15" width="10" style="1" customWidth="1"/>
    <col min="16" max="16384" width="10" style="1"/>
  </cols>
  <sheetData>
    <row r="1" spans="1:20" ht="24" customHeight="1" x14ac:dyDescent="0.2">
      <c r="A1" s="1" t="s">
        <v>71</v>
      </c>
    </row>
    <row r="2" spans="1:20" ht="25.5" x14ac:dyDescent="0.2">
      <c r="A2" s="1" t="s">
        <v>0</v>
      </c>
      <c r="K2" s="2" t="s">
        <v>1</v>
      </c>
      <c r="L2" s="3">
        <v>0.34166666666666662</v>
      </c>
      <c r="M2" s="1" t="s">
        <v>2</v>
      </c>
    </row>
    <row r="3" spans="1:20" x14ac:dyDescent="0.2">
      <c r="A3" s="1" t="s">
        <v>3</v>
      </c>
      <c r="K3" s="4" t="s">
        <v>4</v>
      </c>
      <c r="L3" s="4">
        <v>8.1999999999999993</v>
      </c>
      <c r="M3" s="1" t="s">
        <v>5</v>
      </c>
    </row>
    <row r="4" spans="1:20" ht="27.75" customHeight="1" x14ac:dyDescent="0.2">
      <c r="A4" s="5" t="s">
        <v>6</v>
      </c>
      <c r="N4" s="6">
        <f>K7</f>
        <v>2.083333333333437E-3</v>
      </c>
      <c r="O4" s="7"/>
      <c r="P4" s="7"/>
      <c r="Q4" s="7"/>
      <c r="R4" s="7"/>
      <c r="S4" s="7"/>
      <c r="T4" s="7"/>
    </row>
    <row r="5" spans="1:20" ht="15" customHeight="1" x14ac:dyDescent="0.2">
      <c r="B5" s="61" t="s">
        <v>7</v>
      </c>
      <c r="C5" s="61"/>
      <c r="D5" s="8"/>
      <c r="E5" s="61" t="s">
        <v>8</v>
      </c>
      <c r="F5" s="61"/>
      <c r="G5" s="8"/>
      <c r="H5" s="61" t="s">
        <v>9</v>
      </c>
      <c r="I5" s="61"/>
      <c r="N5" s="9" t="s">
        <v>10</v>
      </c>
      <c r="O5" s="7"/>
      <c r="P5" s="7"/>
      <c r="Q5" s="7"/>
      <c r="R5" s="7"/>
      <c r="S5" s="7"/>
      <c r="T5" s="7"/>
    </row>
    <row r="6" spans="1:20" ht="25.5" x14ac:dyDescent="0.2">
      <c r="A6" s="10" t="s">
        <v>11</v>
      </c>
      <c r="B6" s="11" t="s">
        <v>12</v>
      </c>
      <c r="C6" s="11" t="s">
        <v>13</v>
      </c>
      <c r="D6" s="12"/>
      <c r="E6" s="13" t="s">
        <v>12</v>
      </c>
      <c r="F6" s="13" t="s">
        <v>13</v>
      </c>
      <c r="G6" s="12"/>
      <c r="H6" s="14" t="s">
        <v>12</v>
      </c>
      <c r="I6" s="14" t="s">
        <v>13</v>
      </c>
      <c r="J6" s="15" t="s">
        <v>14</v>
      </c>
      <c r="K6" s="16" t="s">
        <v>15</v>
      </c>
      <c r="L6" s="17" t="s">
        <v>16</v>
      </c>
      <c r="N6" s="7" t="s">
        <v>17</v>
      </c>
      <c r="O6" s="7"/>
      <c r="P6" s="7"/>
      <c r="Q6" s="7"/>
      <c r="R6" s="7"/>
      <c r="S6" s="7"/>
      <c r="T6" s="7"/>
    </row>
    <row r="7" spans="1:20" ht="16.5" customHeight="1" x14ac:dyDescent="0.2">
      <c r="A7" s="18">
        <v>40179</v>
      </c>
      <c r="B7" s="19">
        <v>0.33333333333333331</v>
      </c>
      <c r="C7" s="19">
        <v>0.5</v>
      </c>
      <c r="D7" s="20"/>
      <c r="E7" s="21">
        <v>0.54166666666666663</v>
      </c>
      <c r="F7" s="21">
        <v>0.71875</v>
      </c>
      <c r="G7" s="20"/>
      <c r="H7" s="22"/>
      <c r="I7" s="22"/>
      <c r="J7" s="23">
        <f>(C7-B7)+(F7-E7)+(I7-H7)</f>
        <v>0.34375000000000006</v>
      </c>
      <c r="K7" s="24">
        <f>IF(J7=0,"",IF(J7&gt;$L$2,J7-$L$2,$L$2-J7))</f>
        <v>2.083333333333437E-3</v>
      </c>
      <c r="L7" s="25">
        <f t="shared" ref="L7:L37" si="0">IF(ISERROR(IF(J7&gt;$L$2,(HOUR(K7)*60+MINUTE(K7))/60,-(HOUR(K7)*60+MINUTE(K7))/60)),"",IF(J7&gt;$L$2,(HOUR(K7)*60+MINUTE(K7))/60,-(HOUR(K7)*60+MINUTE(K7))/60))</f>
        <v>0.05</v>
      </c>
      <c r="N7" s="7" t="s">
        <v>18</v>
      </c>
      <c r="O7" s="7"/>
      <c r="P7" s="7"/>
      <c r="Q7" s="7"/>
      <c r="R7" s="7"/>
      <c r="S7" s="7"/>
      <c r="T7" s="7"/>
    </row>
    <row r="8" spans="1:20" ht="16.5" customHeight="1" x14ac:dyDescent="0.2">
      <c r="A8" s="18">
        <f>IF(A7="","",IF(EOMONTH(A7,0)-A7=0,"",A7+1))</f>
        <v>40180</v>
      </c>
      <c r="B8" s="19">
        <v>0.29166666666666669</v>
      </c>
      <c r="C8" s="19">
        <v>0.5</v>
      </c>
      <c r="D8" s="20"/>
      <c r="E8" s="21">
        <v>0.60416666666666663</v>
      </c>
      <c r="F8" s="21">
        <v>0.65416666666666667</v>
      </c>
      <c r="G8" s="20"/>
      <c r="H8" s="22"/>
      <c r="I8" s="22"/>
      <c r="J8" s="23">
        <f t="shared" ref="J8:J37" si="1">(C8-B8)+(F8-E8)+(I8-H8)</f>
        <v>0.25833333333333336</v>
      </c>
      <c r="K8" s="24">
        <f t="shared" ref="K8:K37" si="2">IF(J8=0,"",IF(J8&gt;$L$2,J8-$L$2,$L$2-J8))</f>
        <v>8.3333333333333259E-2</v>
      </c>
      <c r="L8" s="25">
        <f t="shared" si="0"/>
        <v>-2</v>
      </c>
      <c r="N8" s="7" t="s">
        <v>19</v>
      </c>
      <c r="O8" s="7"/>
      <c r="P8" s="7"/>
      <c r="Q8" s="7"/>
      <c r="R8" s="7"/>
      <c r="S8" s="7"/>
      <c r="T8" s="7"/>
    </row>
    <row r="9" spans="1:20" ht="16.5" customHeight="1" x14ac:dyDescent="0.2">
      <c r="A9" s="18">
        <f t="shared" ref="A9:A37" si="3">IF(A8="","",IF(EOMONTH(A8,0)-A8=0,"",A8+1))</f>
        <v>40181</v>
      </c>
      <c r="B9" s="19"/>
      <c r="C9" s="19"/>
      <c r="D9" s="20"/>
      <c r="E9" s="21"/>
      <c r="F9" s="21"/>
      <c r="G9" s="20"/>
      <c r="H9" s="22"/>
      <c r="I9" s="22"/>
      <c r="J9" s="23">
        <f t="shared" si="1"/>
        <v>0</v>
      </c>
      <c r="K9" s="24" t="str">
        <f t="shared" si="2"/>
        <v/>
      </c>
      <c r="L9" s="25" t="str">
        <f t="shared" si="0"/>
        <v/>
      </c>
      <c r="N9" s="7"/>
      <c r="O9" s="7"/>
      <c r="P9" s="7"/>
      <c r="Q9" s="7"/>
      <c r="R9" s="7"/>
      <c r="S9" s="7"/>
      <c r="T9" s="7"/>
    </row>
    <row r="10" spans="1:20" ht="16.5" customHeight="1" x14ac:dyDescent="0.2">
      <c r="A10" s="18">
        <f t="shared" si="3"/>
        <v>40182</v>
      </c>
      <c r="B10" s="19"/>
      <c r="C10" s="19"/>
      <c r="D10" s="20"/>
      <c r="E10" s="21"/>
      <c r="F10" s="21"/>
      <c r="G10" s="20"/>
      <c r="H10" s="22"/>
      <c r="I10" s="22"/>
      <c r="J10" s="23">
        <f t="shared" si="1"/>
        <v>0</v>
      </c>
      <c r="K10" s="24" t="str">
        <f t="shared" si="2"/>
        <v/>
      </c>
      <c r="L10" s="25" t="str">
        <f t="shared" si="0"/>
        <v/>
      </c>
      <c r="N10" s="7" t="s">
        <v>20</v>
      </c>
      <c r="O10" s="7"/>
      <c r="P10" s="7"/>
      <c r="Q10" s="7"/>
      <c r="R10" s="7"/>
      <c r="S10" s="7"/>
      <c r="T10" s="7"/>
    </row>
    <row r="11" spans="1:20" ht="16.5" customHeight="1" x14ac:dyDescent="0.2">
      <c r="A11" s="18">
        <f t="shared" si="3"/>
        <v>40183</v>
      </c>
      <c r="B11" s="19">
        <v>0.30208333333333331</v>
      </c>
      <c r="C11" s="19">
        <v>0.48958333333333331</v>
      </c>
      <c r="D11" s="20"/>
      <c r="E11" s="21">
        <v>0.58333333333333337</v>
      </c>
      <c r="F11" s="21">
        <v>0.67708333333333337</v>
      </c>
      <c r="G11" s="20"/>
      <c r="H11" s="22"/>
      <c r="I11" s="22"/>
      <c r="J11" s="23">
        <f t="shared" si="1"/>
        <v>0.28125</v>
      </c>
      <c r="K11" s="24">
        <f t="shared" si="2"/>
        <v>6.0416666666666619E-2</v>
      </c>
      <c r="L11" s="25">
        <f t="shared" si="0"/>
        <v>-1.45</v>
      </c>
      <c r="N11" s="7" t="s">
        <v>21</v>
      </c>
      <c r="O11" s="7"/>
      <c r="P11" s="7"/>
      <c r="Q11" s="7"/>
      <c r="R11" s="7"/>
      <c r="S11" s="7"/>
      <c r="T11" s="7"/>
    </row>
    <row r="12" spans="1:20" ht="16.5" customHeight="1" x14ac:dyDescent="0.2">
      <c r="A12" s="18">
        <f t="shared" si="3"/>
        <v>40184</v>
      </c>
      <c r="B12" s="19">
        <v>0.29166666666666669</v>
      </c>
      <c r="C12" s="19">
        <v>0.5</v>
      </c>
      <c r="D12" s="20"/>
      <c r="E12" s="21">
        <v>0.52083333333333337</v>
      </c>
      <c r="F12" s="21">
        <v>0.76041666666666663</v>
      </c>
      <c r="G12" s="20"/>
      <c r="H12" s="22"/>
      <c r="I12" s="22"/>
      <c r="J12" s="23">
        <f t="shared" si="1"/>
        <v>0.44791666666666657</v>
      </c>
      <c r="K12" s="24">
        <f t="shared" si="2"/>
        <v>0.10624999999999996</v>
      </c>
      <c r="L12" s="25">
        <f t="shared" si="0"/>
        <v>2.5499999999999998</v>
      </c>
      <c r="N12" s="26" t="s">
        <v>22</v>
      </c>
      <c r="O12" s="7"/>
      <c r="P12" s="7"/>
      <c r="Q12" s="7"/>
      <c r="R12" s="7"/>
      <c r="S12" s="7"/>
      <c r="T12" s="7"/>
    </row>
    <row r="13" spans="1:20" ht="16.5" customHeight="1" x14ac:dyDescent="0.2">
      <c r="A13" s="18">
        <f t="shared" si="3"/>
        <v>40185</v>
      </c>
      <c r="B13" s="19">
        <v>0.29166666666666669</v>
      </c>
      <c r="C13" s="19">
        <v>0.5</v>
      </c>
      <c r="D13" s="20"/>
      <c r="E13" s="21">
        <v>0.5</v>
      </c>
      <c r="F13" s="21">
        <v>0.91666666666666663</v>
      </c>
      <c r="G13" s="20"/>
      <c r="H13" s="22"/>
      <c r="I13" s="22"/>
      <c r="J13" s="23">
        <f t="shared" si="1"/>
        <v>0.625</v>
      </c>
      <c r="K13" s="24">
        <f t="shared" si="2"/>
        <v>0.28333333333333338</v>
      </c>
      <c r="L13" s="25">
        <f t="shared" si="0"/>
        <v>6.8</v>
      </c>
      <c r="N13" s="9" t="s">
        <v>23</v>
      </c>
      <c r="O13" s="7" t="s">
        <v>24</v>
      </c>
      <c r="P13" s="7"/>
      <c r="Q13" s="7"/>
      <c r="R13" s="7"/>
      <c r="S13" s="7"/>
      <c r="T13" s="7"/>
    </row>
    <row r="14" spans="1:20" ht="16.5" customHeight="1" x14ac:dyDescent="0.2">
      <c r="A14" s="18">
        <f t="shared" si="3"/>
        <v>40186</v>
      </c>
      <c r="B14" s="19"/>
      <c r="C14" s="19"/>
      <c r="D14" s="20"/>
      <c r="E14" s="21"/>
      <c r="F14" s="21"/>
      <c r="G14" s="20"/>
      <c r="H14" s="22"/>
      <c r="I14" s="22"/>
      <c r="J14" s="23">
        <f t="shared" si="1"/>
        <v>0</v>
      </c>
      <c r="K14" s="24" t="str">
        <f t="shared" si="2"/>
        <v/>
      </c>
      <c r="L14" s="25" t="str">
        <f t="shared" si="0"/>
        <v/>
      </c>
      <c r="N14" s="7"/>
      <c r="O14" s="7" t="s">
        <v>25</v>
      </c>
      <c r="P14" s="7"/>
      <c r="Q14" s="7"/>
      <c r="R14" s="7"/>
      <c r="S14" s="7"/>
      <c r="T14" s="7"/>
    </row>
    <row r="15" spans="1:20" ht="16.5" customHeight="1" x14ac:dyDescent="0.2">
      <c r="A15" s="18">
        <f t="shared" si="3"/>
        <v>40187</v>
      </c>
      <c r="B15" s="19"/>
      <c r="C15" s="19"/>
      <c r="D15" s="20"/>
      <c r="E15" s="21"/>
      <c r="F15" s="21"/>
      <c r="G15" s="20"/>
      <c r="H15" s="22"/>
      <c r="I15" s="22"/>
      <c r="J15" s="23">
        <f t="shared" si="1"/>
        <v>0</v>
      </c>
      <c r="K15" s="24" t="str">
        <f t="shared" si="2"/>
        <v/>
      </c>
      <c r="L15" s="25" t="str">
        <f t="shared" si="0"/>
        <v/>
      </c>
      <c r="N15" s="7"/>
      <c r="O15" s="7"/>
      <c r="P15" s="7"/>
      <c r="Q15" s="7"/>
      <c r="R15" s="7"/>
      <c r="S15" s="7"/>
      <c r="T15" s="7"/>
    </row>
    <row r="16" spans="1:20" ht="16.5" customHeight="1" x14ac:dyDescent="0.2">
      <c r="A16" s="18">
        <f t="shared" si="3"/>
        <v>40188</v>
      </c>
      <c r="B16" s="19"/>
      <c r="C16" s="19"/>
      <c r="D16" s="20"/>
      <c r="E16" s="21"/>
      <c r="F16" s="21"/>
      <c r="G16" s="20"/>
      <c r="H16" s="22"/>
      <c r="I16" s="22"/>
      <c r="J16" s="23">
        <f t="shared" si="1"/>
        <v>0</v>
      </c>
      <c r="K16" s="24" t="str">
        <f t="shared" si="2"/>
        <v/>
      </c>
      <c r="L16" s="25" t="str">
        <f t="shared" si="0"/>
        <v/>
      </c>
      <c r="N16" s="27" t="s">
        <v>26</v>
      </c>
      <c r="O16" s="7"/>
      <c r="P16" s="7"/>
      <c r="Q16" s="7"/>
      <c r="R16" s="7"/>
      <c r="S16" s="7"/>
      <c r="T16" s="7"/>
    </row>
    <row r="17" spans="1:27" ht="16.5" customHeight="1" x14ac:dyDescent="0.2">
      <c r="A17" s="18">
        <f t="shared" si="3"/>
        <v>40189</v>
      </c>
      <c r="B17" s="19"/>
      <c r="C17" s="19"/>
      <c r="D17" s="20"/>
      <c r="E17" s="21"/>
      <c r="F17" s="21"/>
      <c r="G17" s="20"/>
      <c r="H17" s="22"/>
      <c r="I17" s="22"/>
      <c r="J17" s="23">
        <f t="shared" si="1"/>
        <v>0</v>
      </c>
      <c r="K17" s="24" t="str">
        <f t="shared" si="2"/>
        <v/>
      </c>
      <c r="L17" s="25" t="str">
        <f t="shared" si="0"/>
        <v/>
      </c>
      <c r="N17" s="7"/>
      <c r="O17" s="7"/>
      <c r="P17" s="7"/>
      <c r="Q17" s="7"/>
      <c r="R17" s="7"/>
      <c r="S17" s="7"/>
      <c r="T17" s="7"/>
    </row>
    <row r="18" spans="1:27" ht="16.5" customHeight="1" x14ac:dyDescent="0.2">
      <c r="A18" s="18">
        <f t="shared" si="3"/>
        <v>40190</v>
      </c>
      <c r="B18" s="19"/>
      <c r="C18" s="19"/>
      <c r="D18" s="20"/>
      <c r="E18" s="21"/>
      <c r="F18" s="21"/>
      <c r="G18" s="20"/>
      <c r="H18" s="22"/>
      <c r="I18" s="22"/>
      <c r="J18" s="23">
        <f t="shared" si="1"/>
        <v>0</v>
      </c>
      <c r="K18" s="24" t="str">
        <f t="shared" si="2"/>
        <v/>
      </c>
      <c r="L18" s="25" t="str">
        <f t="shared" si="0"/>
        <v/>
      </c>
      <c r="N18" s="7"/>
      <c r="O18" s="7"/>
      <c r="P18" s="7"/>
      <c r="Q18" s="7"/>
      <c r="R18" s="7"/>
      <c r="S18" s="7"/>
      <c r="T18" s="7"/>
    </row>
    <row r="19" spans="1:27" ht="16.5" customHeight="1" x14ac:dyDescent="0.2">
      <c r="A19" s="18">
        <f t="shared" si="3"/>
        <v>40191</v>
      </c>
      <c r="B19" s="19"/>
      <c r="C19" s="19"/>
      <c r="D19" s="20"/>
      <c r="E19" s="21"/>
      <c r="F19" s="21"/>
      <c r="G19" s="20"/>
      <c r="H19" s="22"/>
      <c r="I19" s="22"/>
      <c r="J19" s="23">
        <f t="shared" si="1"/>
        <v>0</v>
      </c>
      <c r="K19" s="24" t="str">
        <f t="shared" si="2"/>
        <v/>
      </c>
      <c r="L19" s="25" t="str">
        <f t="shared" si="0"/>
        <v/>
      </c>
      <c r="N19" s="7"/>
      <c r="O19" s="7"/>
      <c r="P19" s="7"/>
      <c r="Q19" s="7"/>
      <c r="R19" s="7"/>
      <c r="S19" s="7"/>
      <c r="T19" s="7"/>
    </row>
    <row r="20" spans="1:27" ht="16.5" customHeight="1" x14ac:dyDescent="0.2">
      <c r="A20" s="18">
        <f t="shared" si="3"/>
        <v>40192</v>
      </c>
      <c r="B20" s="19"/>
      <c r="C20" s="19"/>
      <c r="D20" s="20"/>
      <c r="E20" s="21"/>
      <c r="F20" s="21"/>
      <c r="G20" s="20"/>
      <c r="H20" s="22"/>
      <c r="I20" s="22"/>
      <c r="J20" s="23">
        <f t="shared" si="1"/>
        <v>0</v>
      </c>
      <c r="K20" s="24" t="str">
        <f t="shared" si="2"/>
        <v/>
      </c>
      <c r="L20" s="25" t="str">
        <f t="shared" si="0"/>
        <v/>
      </c>
      <c r="N20" s="7"/>
      <c r="O20" s="7"/>
      <c r="P20" s="7"/>
      <c r="Q20" s="7"/>
      <c r="R20" s="7"/>
      <c r="S20" s="7"/>
      <c r="T20" s="7"/>
    </row>
    <row r="21" spans="1:27" ht="16.5" customHeight="1" x14ac:dyDescent="0.2">
      <c r="A21" s="18">
        <f t="shared" si="3"/>
        <v>40193</v>
      </c>
      <c r="B21" s="19"/>
      <c r="C21" s="19"/>
      <c r="D21" s="20"/>
      <c r="E21" s="21"/>
      <c r="F21" s="21"/>
      <c r="G21" s="20"/>
      <c r="H21" s="22"/>
      <c r="I21" s="22"/>
      <c r="J21" s="23">
        <f t="shared" si="1"/>
        <v>0</v>
      </c>
      <c r="K21" s="24" t="str">
        <f t="shared" si="2"/>
        <v/>
      </c>
      <c r="L21" s="25" t="str">
        <f t="shared" si="0"/>
        <v/>
      </c>
      <c r="N21" s="7"/>
      <c r="O21" s="7"/>
      <c r="P21" s="7"/>
      <c r="Q21" s="7"/>
      <c r="R21" s="7"/>
      <c r="S21" s="7"/>
      <c r="T21" s="7"/>
    </row>
    <row r="22" spans="1:27" ht="16.5" customHeight="1" x14ac:dyDescent="0.2">
      <c r="A22" s="18">
        <f t="shared" si="3"/>
        <v>40194</v>
      </c>
      <c r="B22" s="19"/>
      <c r="C22" s="19"/>
      <c r="D22" s="20"/>
      <c r="E22" s="21"/>
      <c r="F22" s="21"/>
      <c r="G22" s="20"/>
      <c r="H22" s="22"/>
      <c r="I22" s="22"/>
      <c r="J22" s="23">
        <f t="shared" si="1"/>
        <v>0</v>
      </c>
      <c r="K22" s="24" t="str">
        <f t="shared" si="2"/>
        <v/>
      </c>
      <c r="L22" s="25" t="str">
        <f t="shared" si="0"/>
        <v/>
      </c>
      <c r="N22" s="7" t="s">
        <v>27</v>
      </c>
      <c r="O22" s="7"/>
      <c r="P22" s="7"/>
      <c r="Q22" s="7"/>
      <c r="R22" s="7"/>
      <c r="S22" s="7"/>
      <c r="T22" s="7"/>
    </row>
    <row r="23" spans="1:27" ht="16.5" customHeight="1" x14ac:dyDescent="0.2">
      <c r="A23" s="18">
        <f t="shared" si="3"/>
        <v>40195</v>
      </c>
      <c r="B23" s="19"/>
      <c r="C23" s="19"/>
      <c r="D23" s="20"/>
      <c r="E23" s="21"/>
      <c r="F23" s="21"/>
      <c r="G23" s="20"/>
      <c r="H23" s="22"/>
      <c r="I23" s="22"/>
      <c r="J23" s="23">
        <f t="shared" si="1"/>
        <v>0</v>
      </c>
      <c r="K23" s="24" t="str">
        <f t="shared" si="2"/>
        <v/>
      </c>
      <c r="L23" s="25" t="str">
        <f t="shared" si="0"/>
        <v/>
      </c>
      <c r="N23" s="7" t="s">
        <v>28</v>
      </c>
      <c r="O23" s="7"/>
      <c r="P23" s="7"/>
      <c r="Q23" s="7"/>
      <c r="R23" s="7"/>
      <c r="S23" s="7"/>
      <c r="T23" s="7"/>
    </row>
    <row r="24" spans="1:27" ht="16.5" customHeight="1" x14ac:dyDescent="0.2">
      <c r="A24" s="18">
        <f t="shared" si="3"/>
        <v>40196</v>
      </c>
      <c r="B24" s="19"/>
      <c r="C24" s="19"/>
      <c r="D24" s="20"/>
      <c r="E24" s="21"/>
      <c r="F24" s="21"/>
      <c r="G24" s="20"/>
      <c r="H24" s="22"/>
      <c r="I24" s="22"/>
      <c r="J24" s="23">
        <f t="shared" si="1"/>
        <v>0</v>
      </c>
      <c r="K24" s="24" t="str">
        <f t="shared" si="2"/>
        <v/>
      </c>
      <c r="L24" s="25" t="str">
        <f t="shared" si="0"/>
        <v/>
      </c>
      <c r="N24" s="7" t="s">
        <v>29</v>
      </c>
      <c r="O24" s="7"/>
      <c r="P24" s="7"/>
      <c r="Q24" s="7"/>
      <c r="R24" s="7"/>
      <c r="S24" s="7"/>
      <c r="T24" s="7"/>
    </row>
    <row r="25" spans="1:27" ht="16.5" customHeight="1" x14ac:dyDescent="0.2">
      <c r="A25" s="18">
        <f t="shared" si="3"/>
        <v>40197</v>
      </c>
      <c r="B25" s="19"/>
      <c r="C25" s="19"/>
      <c r="D25" s="20"/>
      <c r="E25" s="21"/>
      <c r="F25" s="21"/>
      <c r="G25" s="20"/>
      <c r="H25" s="22"/>
      <c r="I25" s="22"/>
      <c r="J25" s="23">
        <f t="shared" si="1"/>
        <v>0</v>
      </c>
      <c r="K25" s="24" t="str">
        <f t="shared" si="2"/>
        <v/>
      </c>
      <c r="L25" s="25" t="str">
        <f t="shared" si="0"/>
        <v/>
      </c>
    </row>
    <row r="26" spans="1:27" ht="16.5" customHeight="1" x14ac:dyDescent="0.2">
      <c r="A26" s="18">
        <f t="shared" si="3"/>
        <v>40198</v>
      </c>
      <c r="B26" s="19"/>
      <c r="C26" s="19"/>
      <c r="D26" s="20"/>
      <c r="E26" s="21"/>
      <c r="F26" s="21"/>
      <c r="G26" s="20"/>
      <c r="H26" s="22"/>
      <c r="I26" s="22"/>
      <c r="J26" s="23">
        <f t="shared" si="1"/>
        <v>0</v>
      </c>
      <c r="K26" s="24" t="str">
        <f t="shared" si="2"/>
        <v/>
      </c>
      <c r="L26" s="25" t="str">
        <f t="shared" si="0"/>
        <v/>
      </c>
      <c r="N26" s="28" t="s">
        <v>30</v>
      </c>
      <c r="O26" s="29"/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29"/>
      <c r="AA26" s="29"/>
    </row>
    <row r="27" spans="1:27" ht="16.5" customHeight="1" x14ac:dyDescent="0.2">
      <c r="A27" s="18">
        <f t="shared" si="3"/>
        <v>40199</v>
      </c>
      <c r="B27" s="19"/>
      <c r="C27" s="19"/>
      <c r="D27" s="20"/>
      <c r="E27" s="21"/>
      <c r="F27" s="21"/>
      <c r="G27" s="20"/>
      <c r="H27" s="22"/>
      <c r="I27" s="22"/>
      <c r="J27" s="23">
        <f t="shared" si="1"/>
        <v>0</v>
      </c>
      <c r="K27" s="24" t="str">
        <f t="shared" si="2"/>
        <v/>
      </c>
      <c r="L27" s="25" t="str">
        <f t="shared" si="0"/>
        <v/>
      </c>
      <c r="N27" s="29">
        <f>L7</f>
        <v>0.05</v>
      </c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29"/>
    </row>
    <row r="28" spans="1:27" ht="16.5" customHeight="1" x14ac:dyDescent="0.2">
      <c r="A28" s="18">
        <f t="shared" si="3"/>
        <v>40200</v>
      </c>
      <c r="B28" s="19"/>
      <c r="C28" s="19"/>
      <c r="D28" s="20"/>
      <c r="E28" s="21"/>
      <c r="F28" s="21"/>
      <c r="G28" s="20"/>
      <c r="H28" s="22"/>
      <c r="I28" s="22"/>
      <c r="J28" s="23">
        <f t="shared" si="1"/>
        <v>0</v>
      </c>
      <c r="K28" s="24" t="str">
        <f t="shared" si="2"/>
        <v/>
      </c>
      <c r="L28" s="25" t="str">
        <f t="shared" si="0"/>
        <v/>
      </c>
      <c r="N28" s="30" t="s">
        <v>31</v>
      </c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29"/>
      <c r="AA28" s="29"/>
    </row>
    <row r="29" spans="1:27" ht="16.5" customHeight="1" x14ac:dyDescent="0.2">
      <c r="A29" s="18">
        <f t="shared" si="3"/>
        <v>40201</v>
      </c>
      <c r="B29" s="19"/>
      <c r="C29" s="19"/>
      <c r="D29" s="20"/>
      <c r="E29" s="21"/>
      <c r="F29" s="21"/>
      <c r="G29" s="20"/>
      <c r="H29" s="22"/>
      <c r="I29" s="22"/>
      <c r="J29" s="23">
        <f t="shared" si="1"/>
        <v>0</v>
      </c>
      <c r="K29" s="24" t="str">
        <f t="shared" si="2"/>
        <v/>
      </c>
      <c r="L29" s="25" t="str">
        <f t="shared" si="0"/>
        <v/>
      </c>
      <c r="N29" s="29" t="s">
        <v>32</v>
      </c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</row>
    <row r="30" spans="1:27" ht="16.5" customHeight="1" x14ac:dyDescent="0.2">
      <c r="A30" s="18">
        <f t="shared" si="3"/>
        <v>40202</v>
      </c>
      <c r="B30" s="19"/>
      <c r="C30" s="19"/>
      <c r="D30" s="20"/>
      <c r="E30" s="21"/>
      <c r="F30" s="21"/>
      <c r="G30" s="20"/>
      <c r="H30" s="22"/>
      <c r="I30" s="22"/>
      <c r="J30" s="23">
        <f t="shared" si="1"/>
        <v>0</v>
      </c>
      <c r="K30" s="24" t="str">
        <f t="shared" si="2"/>
        <v/>
      </c>
      <c r="L30" s="25" t="str">
        <f t="shared" si="0"/>
        <v/>
      </c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</row>
    <row r="31" spans="1:27" ht="16.5" customHeight="1" x14ac:dyDescent="0.35">
      <c r="A31" s="18">
        <f t="shared" si="3"/>
        <v>40203</v>
      </c>
      <c r="B31" s="19"/>
      <c r="C31" s="19"/>
      <c r="D31" s="20"/>
      <c r="E31" s="21"/>
      <c r="F31" s="21"/>
      <c r="G31" s="20"/>
      <c r="H31" s="22"/>
      <c r="I31" s="22"/>
      <c r="J31" s="23">
        <f t="shared" si="1"/>
        <v>0</v>
      </c>
      <c r="K31" s="24" t="str">
        <f t="shared" si="2"/>
        <v/>
      </c>
      <c r="L31" s="25" t="str">
        <f t="shared" si="0"/>
        <v/>
      </c>
      <c r="N31" s="31" t="s">
        <v>33</v>
      </c>
      <c r="O31" s="29"/>
      <c r="P31" s="29"/>
      <c r="Q31" s="29"/>
      <c r="R31" s="29"/>
      <c r="S31" s="29"/>
      <c r="T31" s="29"/>
      <c r="U31" s="29"/>
      <c r="V31" s="29"/>
      <c r="W31" s="29"/>
      <c r="X31" s="29"/>
      <c r="Y31" s="29"/>
      <c r="Z31" s="29"/>
      <c r="AA31" s="29"/>
    </row>
    <row r="32" spans="1:27" ht="16.5" customHeight="1" x14ac:dyDescent="0.2">
      <c r="A32" s="18">
        <f t="shared" si="3"/>
        <v>40204</v>
      </c>
      <c r="B32" s="19"/>
      <c r="C32" s="19"/>
      <c r="D32" s="20"/>
      <c r="E32" s="21"/>
      <c r="F32" s="21"/>
      <c r="G32" s="20"/>
      <c r="H32" s="22"/>
      <c r="I32" s="22"/>
      <c r="J32" s="23">
        <f t="shared" si="1"/>
        <v>0</v>
      </c>
      <c r="K32" s="24" t="str">
        <f t="shared" si="2"/>
        <v/>
      </c>
      <c r="L32" s="25" t="str">
        <f t="shared" si="0"/>
        <v/>
      </c>
      <c r="N32" s="29" t="s">
        <v>34</v>
      </c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</row>
    <row r="33" spans="1:27" ht="16.5" customHeight="1" x14ac:dyDescent="0.2">
      <c r="A33" s="18">
        <f t="shared" si="3"/>
        <v>40205</v>
      </c>
      <c r="B33" s="19"/>
      <c r="C33" s="19"/>
      <c r="D33" s="20"/>
      <c r="E33" s="21"/>
      <c r="F33" s="21"/>
      <c r="G33" s="20"/>
      <c r="H33" s="22"/>
      <c r="I33" s="22"/>
      <c r="J33" s="23">
        <f t="shared" si="1"/>
        <v>0</v>
      </c>
      <c r="K33" s="24" t="str">
        <f t="shared" si="2"/>
        <v/>
      </c>
      <c r="L33" s="25" t="str">
        <f t="shared" si="0"/>
        <v/>
      </c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</row>
    <row r="34" spans="1:27" ht="16.5" customHeight="1" x14ac:dyDescent="0.2">
      <c r="A34" s="18">
        <f t="shared" si="3"/>
        <v>40206</v>
      </c>
      <c r="B34" s="19"/>
      <c r="C34" s="19"/>
      <c r="D34" s="20"/>
      <c r="E34" s="21"/>
      <c r="F34" s="21"/>
      <c r="G34" s="20"/>
      <c r="H34" s="22"/>
      <c r="I34" s="22"/>
      <c r="J34" s="23">
        <f t="shared" si="1"/>
        <v>0</v>
      </c>
      <c r="K34" s="24" t="str">
        <f t="shared" si="2"/>
        <v/>
      </c>
      <c r="L34" s="25" t="str">
        <f t="shared" si="0"/>
        <v/>
      </c>
      <c r="N34" s="29" t="s">
        <v>35</v>
      </c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29"/>
      <c r="AA34" s="29"/>
    </row>
    <row r="35" spans="1:27" ht="16.5" customHeight="1" x14ac:dyDescent="0.2">
      <c r="A35" s="18">
        <f t="shared" si="3"/>
        <v>40207</v>
      </c>
      <c r="B35" s="19"/>
      <c r="C35" s="19"/>
      <c r="D35" s="20"/>
      <c r="E35" s="21"/>
      <c r="F35" s="21"/>
      <c r="G35" s="20"/>
      <c r="H35" s="22"/>
      <c r="I35" s="22"/>
      <c r="J35" s="23">
        <f t="shared" si="1"/>
        <v>0</v>
      </c>
      <c r="K35" s="24" t="str">
        <f t="shared" si="2"/>
        <v/>
      </c>
      <c r="L35" s="25" t="str">
        <f t="shared" si="0"/>
        <v/>
      </c>
      <c r="N35" s="29" t="s">
        <v>36</v>
      </c>
      <c r="O35" s="29"/>
      <c r="P35" s="29"/>
      <c r="Q35" s="29"/>
      <c r="R35" s="29"/>
      <c r="S35" s="29"/>
      <c r="T35" s="29"/>
      <c r="U35" s="29"/>
      <c r="V35" s="29"/>
      <c r="W35" s="29"/>
      <c r="X35" s="29"/>
      <c r="Y35" s="29"/>
      <c r="Z35" s="29"/>
      <c r="AA35" s="29"/>
    </row>
    <row r="36" spans="1:27" ht="16.5" customHeight="1" x14ac:dyDescent="0.2">
      <c r="A36" s="18">
        <f t="shared" si="3"/>
        <v>40208</v>
      </c>
      <c r="B36" s="19"/>
      <c r="C36" s="19"/>
      <c r="D36" s="20"/>
      <c r="E36" s="21"/>
      <c r="F36" s="21"/>
      <c r="G36" s="20"/>
      <c r="H36" s="22"/>
      <c r="I36" s="22"/>
      <c r="J36" s="23">
        <f t="shared" si="1"/>
        <v>0</v>
      </c>
      <c r="K36" s="24" t="str">
        <f t="shared" si="2"/>
        <v/>
      </c>
      <c r="L36" s="25" t="str">
        <f t="shared" si="0"/>
        <v/>
      </c>
    </row>
    <row r="37" spans="1:27" ht="16.5" customHeight="1" x14ac:dyDescent="0.2">
      <c r="A37" s="32">
        <f t="shared" si="3"/>
        <v>40209</v>
      </c>
      <c r="B37" s="19"/>
      <c r="C37" s="19"/>
      <c r="D37" s="20"/>
      <c r="E37" s="21"/>
      <c r="F37" s="21"/>
      <c r="G37" s="20"/>
      <c r="H37" s="22"/>
      <c r="I37" s="22"/>
      <c r="J37" s="23">
        <f t="shared" si="1"/>
        <v>0</v>
      </c>
      <c r="K37" s="24" t="str">
        <f t="shared" si="2"/>
        <v/>
      </c>
      <c r="L37" s="25" t="str">
        <f t="shared" si="0"/>
        <v/>
      </c>
      <c r="N37" s="33" t="s">
        <v>37</v>
      </c>
      <c r="O37" s="7"/>
      <c r="P37" s="7"/>
      <c r="Q37" s="7"/>
      <c r="R37" s="7"/>
      <c r="S37" s="7"/>
      <c r="T37" s="7"/>
    </row>
    <row r="38" spans="1:27" ht="16.5" customHeight="1" x14ac:dyDescent="0.2">
      <c r="K38" s="34"/>
      <c r="L38" s="35">
        <f>SUM(L7:L37)</f>
        <v>5.9499999999999993</v>
      </c>
      <c r="N38" s="7" t="s">
        <v>38</v>
      </c>
      <c r="O38" s="7"/>
      <c r="P38" s="7"/>
      <c r="Q38" s="7"/>
      <c r="R38" s="7"/>
      <c r="S38" s="7"/>
      <c r="T38" s="7"/>
    </row>
    <row r="39" spans="1:27" ht="28.5" customHeight="1" x14ac:dyDescent="0.2">
      <c r="I39" s="36" t="s">
        <v>39</v>
      </c>
      <c r="J39" s="37">
        <f>SUM(J7:J37)</f>
        <v>1.95625</v>
      </c>
      <c r="L39" s="38">
        <f>(IF(L38&gt;0,L38/24,ABS(L38/24)))</f>
        <v>0.24791666666666665</v>
      </c>
    </row>
    <row r="40" spans="1:27" x14ac:dyDescent="0.2">
      <c r="N40" s="39">
        <f>L39</f>
        <v>0.24791666666666665</v>
      </c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</row>
    <row r="41" spans="1:27" x14ac:dyDescent="0.2">
      <c r="A41" s="1" t="s">
        <v>40</v>
      </c>
      <c r="N41" s="40" t="s">
        <v>41</v>
      </c>
      <c r="O41" s="40"/>
      <c r="P41" s="40"/>
      <c r="Q41" s="40"/>
      <c r="R41" s="40"/>
      <c r="S41" s="40"/>
      <c r="T41" s="40"/>
      <c r="U41" s="40"/>
      <c r="V41" s="40"/>
      <c r="W41" s="40"/>
      <c r="X41" s="40"/>
      <c r="Y41" s="40"/>
    </row>
    <row r="42" spans="1:27" x14ac:dyDescent="0.2">
      <c r="A42" s="1" t="s">
        <v>42</v>
      </c>
      <c r="N42" s="40" t="s">
        <v>43</v>
      </c>
      <c r="O42" s="40"/>
      <c r="P42" s="40"/>
      <c r="Q42" s="40"/>
      <c r="R42" s="40"/>
      <c r="S42" s="40"/>
      <c r="T42" s="40"/>
      <c r="U42" s="40"/>
      <c r="V42" s="40"/>
      <c r="W42" s="40"/>
      <c r="X42" s="40"/>
      <c r="Y42" s="40"/>
    </row>
    <row r="43" spans="1:27" x14ac:dyDescent="0.2">
      <c r="N43" s="40" t="s">
        <v>44</v>
      </c>
      <c r="O43" s="40"/>
      <c r="P43" s="40"/>
      <c r="Q43" s="40"/>
      <c r="R43" s="40"/>
      <c r="S43" s="40"/>
      <c r="T43" s="40"/>
      <c r="U43" s="40"/>
      <c r="V43" s="40"/>
      <c r="W43" s="40"/>
      <c r="X43" s="40"/>
      <c r="Y43" s="40"/>
    </row>
    <row r="44" spans="1:27" x14ac:dyDescent="0.2">
      <c r="A44" s="41" t="s">
        <v>45</v>
      </c>
      <c r="N44" s="40"/>
      <c r="O44" s="40"/>
      <c r="P44" s="40"/>
      <c r="Q44" s="40"/>
      <c r="R44" s="40"/>
      <c r="S44" s="40"/>
      <c r="T44" s="40"/>
      <c r="U44" s="40"/>
      <c r="V44" s="40"/>
      <c r="W44" s="40"/>
      <c r="X44" s="40"/>
      <c r="Y44" s="40"/>
    </row>
    <row r="45" spans="1:27" x14ac:dyDescent="0.2">
      <c r="N45" s="40" t="s">
        <v>46</v>
      </c>
      <c r="O45" s="40"/>
      <c r="P45" s="40"/>
      <c r="Q45" s="40"/>
      <c r="R45" s="40"/>
      <c r="S45" s="40"/>
      <c r="T45" s="40"/>
      <c r="U45" s="40"/>
      <c r="V45" s="40"/>
      <c r="W45" s="40"/>
      <c r="X45" s="40"/>
      <c r="Y45" s="40"/>
    </row>
    <row r="46" spans="1:27" x14ac:dyDescent="0.2">
      <c r="A46" s="1" t="s">
        <v>47</v>
      </c>
      <c r="N46" s="40" t="s">
        <v>48</v>
      </c>
      <c r="O46" s="40"/>
      <c r="P46" s="40"/>
      <c r="Q46" s="40"/>
      <c r="R46" s="40"/>
      <c r="S46" s="40"/>
      <c r="T46" s="40"/>
      <c r="U46" s="40"/>
      <c r="V46" s="40"/>
      <c r="W46" s="40"/>
      <c r="X46" s="40"/>
      <c r="Y46" s="40"/>
    </row>
    <row r="47" spans="1:27" x14ac:dyDescent="0.2">
      <c r="N47" s="40" t="s">
        <v>49</v>
      </c>
      <c r="O47" s="40"/>
      <c r="P47" s="40"/>
      <c r="Q47" s="40"/>
      <c r="R47" s="40"/>
      <c r="S47" s="40"/>
      <c r="T47" s="40"/>
      <c r="U47" s="40"/>
      <c r="V47" s="40"/>
      <c r="W47" s="40"/>
      <c r="X47" s="40"/>
      <c r="Y47" s="40"/>
    </row>
    <row r="49" spans="1:1" x14ac:dyDescent="0.2">
      <c r="A49" s="1" t="s">
        <v>50</v>
      </c>
    </row>
    <row r="66" spans="1:6" x14ac:dyDescent="0.2">
      <c r="A66" s="1" t="s">
        <v>51</v>
      </c>
      <c r="B66" s="42">
        <v>6.0416666666666619E-2</v>
      </c>
      <c r="C66" s="1" t="s">
        <v>52</v>
      </c>
      <c r="E66" s="43">
        <f>(HOUR(B66)*60+MINUTE(B66))/60</f>
        <v>1.45</v>
      </c>
      <c r="F66" s="44" t="s">
        <v>53</v>
      </c>
    </row>
    <row r="67" spans="1:6" x14ac:dyDescent="0.2">
      <c r="A67" s="1" t="s">
        <v>54</v>
      </c>
    </row>
    <row r="70" spans="1:6" x14ac:dyDescent="0.2">
      <c r="A70" s="41" t="s">
        <v>55</v>
      </c>
    </row>
    <row r="72" spans="1:6" x14ac:dyDescent="0.2">
      <c r="A72" s="1" t="s">
        <v>56</v>
      </c>
      <c r="E72" s="1">
        <v>7.5</v>
      </c>
      <c r="F72" s="45">
        <f>E72/24</f>
        <v>0.3125</v>
      </c>
    </row>
    <row r="73" spans="1:6" x14ac:dyDescent="0.2">
      <c r="A73" s="1" t="s">
        <v>57</v>
      </c>
    </row>
  </sheetData>
  <mergeCells count="3">
    <mergeCell ref="B5:C5"/>
    <mergeCell ref="E5:F5"/>
    <mergeCell ref="H5:I5"/>
  </mergeCells>
  <conditionalFormatting sqref="A7:C37 E7:F37 H7:J37">
    <cfRule type="expression" dxfId="27" priority="8" stopIfTrue="1">
      <formula>OR(WEEKDAY($A7)=7,WEEKDAY($A7)=1)</formula>
    </cfRule>
  </conditionalFormatting>
  <conditionalFormatting sqref="A8:A37">
    <cfRule type="expression" dxfId="26" priority="7" stopIfTrue="1">
      <formula>OR(WEEKDAY($A8)=7,WEEKDAY($A8)=1)</formula>
    </cfRule>
  </conditionalFormatting>
  <conditionalFormatting sqref="L38">
    <cfRule type="expression" dxfId="25" priority="5">
      <formula>$L$38&lt;0</formula>
    </cfRule>
    <cfRule type="expression" dxfId="24" priority="6">
      <formula>$L$38&gt;0</formula>
    </cfRule>
  </conditionalFormatting>
  <conditionalFormatting sqref="K7:K37">
    <cfRule type="expression" dxfId="23" priority="3">
      <formula>$J7&lt;$L$2</formula>
    </cfRule>
    <cfRule type="expression" dxfId="22" priority="4">
      <formula>$J7&gt;$L$2</formula>
    </cfRule>
  </conditionalFormatting>
  <conditionalFormatting sqref="B66">
    <cfRule type="expression" dxfId="21" priority="1">
      <formula>$J76&lt;$L$2</formula>
    </cfRule>
    <cfRule type="expression" dxfId="20" priority="2">
      <formula>$J76&gt;$L$2</formula>
    </cfRule>
  </conditionalFormatting>
  <dataValidations disablePrompts="1" count="1">
    <dataValidation type="date" allowBlank="1" showInputMessage="1" showErrorMessage="1" errorTitle="Stop" error="Date non valable" sqref="A8:A37">
      <formula1>37987</formula1>
      <formula2>40543</formula2>
    </dataValidation>
  </dataValidations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90" fitToHeight="0" orientation="landscape" horizontalDpi="300" verticalDpi="300"/>
  <headerFooter alignWithMargin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3"/>
  <sheetViews>
    <sheetView tabSelected="1" workbookViewId="0">
      <selection activeCell="C1" sqref="C1"/>
    </sheetView>
  </sheetViews>
  <sheetFormatPr baseColWidth="10" defaultRowHeight="14.25" x14ac:dyDescent="0.2"/>
  <cols>
    <col min="1" max="1" width="23.5" customWidth="1"/>
    <col min="2" max="2" width="31.625" customWidth="1"/>
  </cols>
  <sheetData>
    <row r="1" spans="1:4" ht="26.25" x14ac:dyDescent="0.4">
      <c r="A1" s="62" t="s">
        <v>67</v>
      </c>
      <c r="B1" s="62"/>
      <c r="C1" s="59">
        <v>2019</v>
      </c>
    </row>
    <row r="3" spans="1:4" x14ac:dyDescent="0.2">
      <c r="A3" s="1" t="s">
        <v>58</v>
      </c>
    </row>
    <row r="4" spans="1:4" x14ac:dyDescent="0.2">
      <c r="A4" s="1" t="s">
        <v>0</v>
      </c>
    </row>
    <row r="5" spans="1:4" x14ac:dyDescent="0.2">
      <c r="A5" s="1" t="s">
        <v>3</v>
      </c>
    </row>
    <row r="6" spans="1:4" x14ac:dyDescent="0.2">
      <c r="A6" s="5"/>
      <c r="D6" s="46"/>
    </row>
    <row r="7" spans="1:4" x14ac:dyDescent="0.2">
      <c r="A7" s="1"/>
    </row>
    <row r="8" spans="1:4" ht="15" x14ac:dyDescent="0.25">
      <c r="A8" s="54" t="s">
        <v>61</v>
      </c>
      <c r="B8" s="48" t="s">
        <v>62</v>
      </c>
    </row>
    <row r="9" spans="1:4" x14ac:dyDescent="0.2">
      <c r="A9" s="47">
        <v>43466</v>
      </c>
      <c r="B9" s="50">
        <f t="shared" ref="B9:B20" ca="1" si="0">IFERROR(IF(INDIRECT(TEXT(A9,"Mmmm")&amp;"!J$41")="","-",INDIRECT(TEXT(A9,"Mmmm")&amp;"!J$41")),0)</f>
        <v>0.16666666666666669</v>
      </c>
    </row>
    <row r="10" spans="1:4" x14ac:dyDescent="0.2">
      <c r="A10" s="47">
        <v>43497</v>
      </c>
      <c r="B10" s="50">
        <f t="shared" ca="1" si="0"/>
        <v>0.33333333333333331</v>
      </c>
    </row>
    <row r="11" spans="1:4" x14ac:dyDescent="0.2">
      <c r="A11" s="47">
        <v>43525</v>
      </c>
      <c r="B11" s="50">
        <f t="shared" ca="1" si="0"/>
        <v>0.25000000000000006</v>
      </c>
    </row>
    <row r="12" spans="1:4" x14ac:dyDescent="0.2">
      <c r="A12" s="47">
        <v>43556</v>
      </c>
      <c r="B12" s="50">
        <f t="shared" ca="1" si="0"/>
        <v>0</v>
      </c>
    </row>
    <row r="13" spans="1:4" x14ac:dyDescent="0.2">
      <c r="A13" s="47">
        <v>43586</v>
      </c>
      <c r="B13" s="50">
        <f t="shared" ca="1" si="0"/>
        <v>0</v>
      </c>
      <c r="C13" s="50"/>
    </row>
    <row r="14" spans="1:4" x14ac:dyDescent="0.2">
      <c r="A14" s="47">
        <v>43617</v>
      </c>
      <c r="B14" s="50">
        <f t="shared" ca="1" si="0"/>
        <v>0</v>
      </c>
    </row>
    <row r="15" spans="1:4" x14ac:dyDescent="0.2">
      <c r="A15" s="47">
        <v>43647</v>
      </c>
      <c r="B15" s="50">
        <f t="shared" ca="1" si="0"/>
        <v>0</v>
      </c>
    </row>
    <row r="16" spans="1:4" x14ac:dyDescent="0.2">
      <c r="A16" s="47">
        <v>43678</v>
      </c>
      <c r="B16" s="50">
        <f t="shared" ca="1" si="0"/>
        <v>0</v>
      </c>
    </row>
    <row r="17" spans="1:2" x14ac:dyDescent="0.2">
      <c r="A17" s="47">
        <v>43709</v>
      </c>
      <c r="B17" s="50">
        <f t="shared" ca="1" si="0"/>
        <v>0</v>
      </c>
    </row>
    <row r="18" spans="1:2" x14ac:dyDescent="0.2">
      <c r="A18" s="47">
        <v>43739</v>
      </c>
      <c r="B18" s="50">
        <f t="shared" ca="1" si="0"/>
        <v>0</v>
      </c>
    </row>
    <row r="19" spans="1:2" x14ac:dyDescent="0.2">
      <c r="A19" s="47">
        <v>43770</v>
      </c>
      <c r="B19" s="50">
        <f t="shared" ca="1" si="0"/>
        <v>0</v>
      </c>
    </row>
    <row r="20" spans="1:2" x14ac:dyDescent="0.2">
      <c r="A20" s="47">
        <v>43800</v>
      </c>
      <c r="B20" s="50">
        <f t="shared" ca="1" si="0"/>
        <v>0</v>
      </c>
    </row>
    <row r="22" spans="1:2" x14ac:dyDescent="0.2">
      <c r="A22" t="s">
        <v>63</v>
      </c>
      <c r="B22">
        <f ca="1" xml:space="preserve"> SUM(B9:B20)</f>
        <v>0.75</v>
      </c>
    </row>
    <row r="23" spans="1:2" x14ac:dyDescent="0.2">
      <c r="A23" t="s">
        <v>64</v>
      </c>
      <c r="B23" s="49">
        <f ca="1">B22/8</f>
        <v>9.375E-2</v>
      </c>
    </row>
  </sheetData>
  <mergeCells count="1">
    <mergeCell ref="A1:B1"/>
  </mergeCell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5"/>
  </sheetPr>
  <dimension ref="A1:M42"/>
  <sheetViews>
    <sheetView zoomScale="114" zoomScaleNormal="86" workbookViewId="0">
      <selection activeCell="L10" sqref="L10"/>
    </sheetView>
  </sheetViews>
  <sheetFormatPr baseColWidth="10" defaultColWidth="10" defaultRowHeight="12.75" x14ac:dyDescent="0.2"/>
  <cols>
    <col min="1" max="1" width="20" style="1" customWidth="1"/>
    <col min="2" max="3" width="9.875" style="1" customWidth="1"/>
    <col min="4" max="4" width="3.375" style="1" customWidth="1"/>
    <col min="5" max="5" width="10.625" style="1" customWidth="1"/>
    <col min="6" max="6" width="9.875" style="1" customWidth="1"/>
    <col min="7" max="7" width="7.5" style="1" customWidth="1"/>
    <col min="8" max="9" width="9.875" style="1" customWidth="1"/>
    <col min="10" max="10" width="7.375" style="1" bestFit="1" customWidth="1"/>
    <col min="11" max="11" width="13.375" style="1" customWidth="1"/>
    <col min="12" max="12" width="15.125" style="1" customWidth="1"/>
    <col min="13" max="16384" width="10" style="1"/>
  </cols>
  <sheetData>
    <row r="1" spans="1:13" ht="48" customHeight="1" x14ac:dyDescent="0.2">
      <c r="A1" s="64" t="s">
        <v>60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</row>
    <row r="4" spans="1:13" ht="24" customHeight="1" x14ac:dyDescent="0.25">
      <c r="A4" s="65" t="s">
        <v>68</v>
      </c>
      <c r="B4" s="65"/>
      <c r="C4" s="57">
        <v>1.8333333333333333</v>
      </c>
      <c r="D4" s="55" t="s">
        <v>69</v>
      </c>
      <c r="E4" s="55"/>
      <c r="G4" s="56">
        <f>C4/5</f>
        <v>0.36666666666666664</v>
      </c>
      <c r="H4" s="65" t="s">
        <v>70</v>
      </c>
      <c r="I4" s="65"/>
      <c r="J4" s="65"/>
      <c r="K4" s="43">
        <f>44/5</f>
        <v>8.8000000000000007</v>
      </c>
    </row>
    <row r="5" spans="1:13" x14ac:dyDescent="0.2">
      <c r="A5" s="1" t="s">
        <v>0</v>
      </c>
      <c r="K5" s="2" t="s">
        <v>59</v>
      </c>
      <c r="L5" s="3">
        <f>G4</f>
        <v>0.36666666666666664</v>
      </c>
      <c r="M5" s="1" t="s">
        <v>2</v>
      </c>
    </row>
    <row r="6" spans="1:13" x14ac:dyDescent="0.2">
      <c r="A6" s="1" t="s">
        <v>3</v>
      </c>
      <c r="K6" s="4" t="s">
        <v>4</v>
      </c>
      <c r="L6" s="58">
        <f>K4</f>
        <v>8.8000000000000007</v>
      </c>
      <c r="M6" s="1" t="s">
        <v>5</v>
      </c>
    </row>
    <row r="7" spans="1:13" ht="27.75" customHeight="1" x14ac:dyDescent="0.2">
      <c r="A7" s="5"/>
    </row>
    <row r="8" spans="1:13" ht="15" customHeight="1" x14ac:dyDescent="0.2">
      <c r="B8" s="61" t="s">
        <v>7</v>
      </c>
      <c r="C8" s="61"/>
      <c r="D8" s="53"/>
      <c r="E8" s="61" t="s">
        <v>8</v>
      </c>
      <c r="F8" s="61"/>
      <c r="G8" s="53"/>
      <c r="H8" s="61" t="s">
        <v>9</v>
      </c>
      <c r="I8" s="61"/>
    </row>
    <row r="9" spans="1:13" ht="25.5" x14ac:dyDescent="0.2">
      <c r="A9" s="10" t="s">
        <v>11</v>
      </c>
      <c r="B9" s="11" t="s">
        <v>12</v>
      </c>
      <c r="C9" s="11" t="s">
        <v>13</v>
      </c>
      <c r="D9" s="12"/>
      <c r="E9" s="13" t="s">
        <v>12</v>
      </c>
      <c r="F9" s="13" t="s">
        <v>13</v>
      </c>
      <c r="G9" s="12"/>
      <c r="H9" s="14" t="s">
        <v>12</v>
      </c>
      <c r="I9" s="14" t="s">
        <v>13</v>
      </c>
      <c r="J9" s="15" t="s">
        <v>14</v>
      </c>
      <c r="K9" s="16" t="s">
        <v>65</v>
      </c>
      <c r="L9" s="17" t="s">
        <v>16</v>
      </c>
    </row>
    <row r="10" spans="1:13" ht="16.5" customHeight="1" x14ac:dyDescent="0.2">
      <c r="A10" s="18">
        <v>43466</v>
      </c>
      <c r="B10" s="19">
        <v>0.33333333333333331</v>
      </c>
      <c r="C10" s="19">
        <v>0.5</v>
      </c>
      <c r="D10" s="20"/>
      <c r="E10" s="21"/>
      <c r="F10" s="21"/>
      <c r="G10" s="20"/>
      <c r="H10" s="22"/>
      <c r="I10" s="22"/>
      <c r="J10" s="23">
        <f>(C10-B10)+(F10-E10)+(I10-H10)</f>
        <v>0.16666666666666669</v>
      </c>
      <c r="K10" s="24">
        <f>IF(J10=0,"",IF(J10&gt;$L$5,J10-$L$5,$L$5-J10))</f>
        <v>0.19999999999999996</v>
      </c>
      <c r="L10" s="52">
        <f t="shared" ref="L10:L40" si="0">IF(ISERROR(IF(J10&gt;$L$5,(HOUR(K10)*60+MINUTE(K10))/60,-(HOUR(K10)*60+MINUTE(K10))/60)),"",IF(J10&gt;$L$5,(HOUR(K10)*60+MINUTE(K10))/60,-(HOUR(K10)*60+MINUTE(K10))/60))</f>
        <v>-4.8</v>
      </c>
    </row>
    <row r="11" spans="1:13" ht="16.5" customHeight="1" x14ac:dyDescent="0.2">
      <c r="A11" s="18">
        <f>IF(A10="","",IF(EOMONTH(A10,0)-A10=0,"",A10+1))</f>
        <v>43467</v>
      </c>
      <c r="B11" s="19"/>
      <c r="C11" s="19"/>
      <c r="D11" s="20"/>
      <c r="E11" s="21"/>
      <c r="F11" s="21"/>
      <c r="G11" s="20"/>
      <c r="H11" s="22"/>
      <c r="I11" s="22"/>
      <c r="J11" s="23">
        <f t="shared" ref="J11:J40" si="1">(C11-B11)+(F11-E11)+(I11-H11)</f>
        <v>0</v>
      </c>
      <c r="K11" s="24" t="str">
        <f t="shared" ref="K11:K40" si="2">IF(J11=0,"",IF(J11&gt;$L$5,J11-$L$5,$L$5-J11))</f>
        <v/>
      </c>
      <c r="L11" s="52" t="str">
        <f t="shared" si="0"/>
        <v/>
      </c>
    </row>
    <row r="12" spans="1:13" ht="16.5" customHeight="1" x14ac:dyDescent="0.2">
      <c r="A12" s="18">
        <f t="shared" ref="A12:A40" si="3">IF(A11="","",IF(EOMONTH(A11,0)-A11=0,"",A11+1))</f>
        <v>43468</v>
      </c>
      <c r="B12" s="19"/>
      <c r="C12" s="19"/>
      <c r="D12" s="20"/>
      <c r="E12" s="21"/>
      <c r="F12" s="21"/>
      <c r="G12" s="20"/>
      <c r="H12" s="22"/>
      <c r="I12" s="22"/>
      <c r="J12" s="23">
        <f t="shared" si="1"/>
        <v>0</v>
      </c>
      <c r="K12" s="24" t="str">
        <f t="shared" si="2"/>
        <v/>
      </c>
      <c r="L12" s="52" t="str">
        <f t="shared" si="0"/>
        <v/>
      </c>
    </row>
    <row r="13" spans="1:13" ht="16.5" customHeight="1" x14ac:dyDescent="0.2">
      <c r="A13" s="18">
        <f t="shared" si="3"/>
        <v>43469</v>
      </c>
      <c r="B13" s="19"/>
      <c r="C13" s="19"/>
      <c r="D13" s="20"/>
      <c r="E13" s="21"/>
      <c r="F13" s="21"/>
      <c r="G13" s="20"/>
      <c r="H13" s="22"/>
      <c r="I13" s="22"/>
      <c r="J13" s="23">
        <f t="shared" si="1"/>
        <v>0</v>
      </c>
      <c r="K13" s="24" t="str">
        <f t="shared" si="2"/>
        <v/>
      </c>
      <c r="L13" s="52" t="str">
        <f t="shared" si="0"/>
        <v/>
      </c>
    </row>
    <row r="14" spans="1:13" ht="16.5" customHeight="1" x14ac:dyDescent="0.2">
      <c r="A14" s="18">
        <f t="shared" si="3"/>
        <v>43470</v>
      </c>
      <c r="B14" s="19"/>
      <c r="C14" s="19"/>
      <c r="D14" s="20"/>
      <c r="E14" s="21"/>
      <c r="F14" s="21"/>
      <c r="G14" s="20"/>
      <c r="H14" s="22"/>
      <c r="I14" s="22"/>
      <c r="J14" s="23">
        <f t="shared" si="1"/>
        <v>0</v>
      </c>
      <c r="K14" s="24" t="str">
        <f t="shared" si="2"/>
        <v/>
      </c>
      <c r="L14" s="52" t="str">
        <f t="shared" si="0"/>
        <v/>
      </c>
    </row>
    <row r="15" spans="1:13" ht="16.5" customHeight="1" x14ac:dyDescent="0.2">
      <c r="A15" s="18">
        <f t="shared" si="3"/>
        <v>43471</v>
      </c>
      <c r="B15" s="19"/>
      <c r="C15" s="19"/>
      <c r="D15" s="20"/>
      <c r="E15" s="21"/>
      <c r="F15" s="21"/>
      <c r="G15" s="20"/>
      <c r="H15" s="22"/>
      <c r="I15" s="22"/>
      <c r="J15" s="23">
        <f t="shared" si="1"/>
        <v>0</v>
      </c>
      <c r="K15" s="24" t="str">
        <f t="shared" si="2"/>
        <v/>
      </c>
      <c r="L15" s="52" t="str">
        <f t="shared" si="0"/>
        <v/>
      </c>
    </row>
    <row r="16" spans="1:13" ht="16.5" customHeight="1" x14ac:dyDescent="0.2">
      <c r="A16" s="18">
        <f t="shared" si="3"/>
        <v>43472</v>
      </c>
      <c r="B16" s="19"/>
      <c r="C16" s="19"/>
      <c r="D16" s="20"/>
      <c r="E16" s="21"/>
      <c r="F16" s="21"/>
      <c r="G16" s="20"/>
      <c r="H16" s="22"/>
      <c r="I16" s="22"/>
      <c r="J16" s="23">
        <f t="shared" si="1"/>
        <v>0</v>
      </c>
      <c r="K16" s="24" t="str">
        <f t="shared" si="2"/>
        <v/>
      </c>
      <c r="L16" s="52" t="str">
        <f t="shared" si="0"/>
        <v/>
      </c>
    </row>
    <row r="17" spans="1:12" ht="16.5" customHeight="1" x14ac:dyDescent="0.2">
      <c r="A17" s="18">
        <f t="shared" si="3"/>
        <v>43473</v>
      </c>
      <c r="B17" s="19"/>
      <c r="C17" s="19"/>
      <c r="D17" s="20"/>
      <c r="E17" s="21"/>
      <c r="F17" s="21"/>
      <c r="G17" s="20"/>
      <c r="H17" s="22"/>
      <c r="I17" s="22"/>
      <c r="J17" s="23">
        <f t="shared" si="1"/>
        <v>0</v>
      </c>
      <c r="K17" s="24" t="str">
        <f t="shared" si="2"/>
        <v/>
      </c>
      <c r="L17" s="52" t="str">
        <f t="shared" si="0"/>
        <v/>
      </c>
    </row>
    <row r="18" spans="1:12" ht="16.5" customHeight="1" x14ac:dyDescent="0.2">
      <c r="A18" s="18">
        <f t="shared" si="3"/>
        <v>43474</v>
      </c>
      <c r="B18" s="19"/>
      <c r="C18" s="19"/>
      <c r="D18" s="20"/>
      <c r="E18" s="21"/>
      <c r="F18" s="21"/>
      <c r="G18" s="20"/>
      <c r="H18" s="22"/>
      <c r="I18" s="22"/>
      <c r="J18" s="23">
        <f t="shared" si="1"/>
        <v>0</v>
      </c>
      <c r="K18" s="24" t="str">
        <f t="shared" si="2"/>
        <v/>
      </c>
      <c r="L18" s="52" t="str">
        <f t="shared" si="0"/>
        <v/>
      </c>
    </row>
    <row r="19" spans="1:12" ht="16.5" customHeight="1" x14ac:dyDescent="0.2">
      <c r="A19" s="18">
        <f t="shared" si="3"/>
        <v>43475</v>
      </c>
      <c r="B19" s="19"/>
      <c r="C19" s="19"/>
      <c r="D19" s="20"/>
      <c r="E19" s="21"/>
      <c r="F19" s="21"/>
      <c r="G19" s="20"/>
      <c r="H19" s="22"/>
      <c r="I19" s="22"/>
      <c r="J19" s="23">
        <f t="shared" si="1"/>
        <v>0</v>
      </c>
      <c r="K19" s="24" t="str">
        <f t="shared" si="2"/>
        <v/>
      </c>
      <c r="L19" s="52" t="str">
        <f t="shared" si="0"/>
        <v/>
      </c>
    </row>
    <row r="20" spans="1:12" ht="16.5" customHeight="1" x14ac:dyDescent="0.2">
      <c r="A20" s="18">
        <f t="shared" si="3"/>
        <v>43476</v>
      </c>
      <c r="B20" s="19"/>
      <c r="C20" s="19"/>
      <c r="D20" s="20"/>
      <c r="E20" s="21"/>
      <c r="F20" s="21"/>
      <c r="G20" s="20"/>
      <c r="H20" s="22"/>
      <c r="I20" s="22"/>
      <c r="J20" s="23">
        <f t="shared" si="1"/>
        <v>0</v>
      </c>
      <c r="K20" s="24" t="str">
        <f t="shared" si="2"/>
        <v/>
      </c>
      <c r="L20" s="52" t="str">
        <f t="shared" si="0"/>
        <v/>
      </c>
    </row>
    <row r="21" spans="1:12" ht="16.5" customHeight="1" x14ac:dyDescent="0.2">
      <c r="A21" s="18">
        <f t="shared" si="3"/>
        <v>43477</v>
      </c>
      <c r="B21" s="19"/>
      <c r="C21" s="19"/>
      <c r="D21" s="20"/>
      <c r="E21" s="21"/>
      <c r="F21" s="21"/>
      <c r="G21" s="20"/>
      <c r="H21" s="22"/>
      <c r="I21" s="22"/>
      <c r="J21" s="23">
        <f t="shared" si="1"/>
        <v>0</v>
      </c>
      <c r="K21" s="24" t="str">
        <f t="shared" si="2"/>
        <v/>
      </c>
      <c r="L21" s="52" t="str">
        <f t="shared" si="0"/>
        <v/>
      </c>
    </row>
    <row r="22" spans="1:12" ht="16.5" customHeight="1" x14ac:dyDescent="0.2">
      <c r="A22" s="18">
        <f t="shared" si="3"/>
        <v>43478</v>
      </c>
      <c r="B22" s="19"/>
      <c r="C22" s="19"/>
      <c r="D22" s="20"/>
      <c r="E22" s="21"/>
      <c r="F22" s="21"/>
      <c r="G22" s="20"/>
      <c r="H22" s="22"/>
      <c r="I22" s="22"/>
      <c r="J22" s="23">
        <f t="shared" si="1"/>
        <v>0</v>
      </c>
      <c r="K22" s="24" t="str">
        <f t="shared" si="2"/>
        <v/>
      </c>
      <c r="L22" s="52" t="str">
        <f t="shared" si="0"/>
        <v/>
      </c>
    </row>
    <row r="23" spans="1:12" ht="16.5" customHeight="1" x14ac:dyDescent="0.2">
      <c r="A23" s="18">
        <f t="shared" si="3"/>
        <v>43479</v>
      </c>
      <c r="B23" s="19"/>
      <c r="C23" s="19"/>
      <c r="D23" s="20"/>
      <c r="E23" s="21"/>
      <c r="F23" s="21"/>
      <c r="G23" s="20"/>
      <c r="H23" s="22"/>
      <c r="I23" s="22"/>
      <c r="J23" s="23">
        <f t="shared" si="1"/>
        <v>0</v>
      </c>
      <c r="K23" s="24" t="str">
        <f t="shared" si="2"/>
        <v/>
      </c>
      <c r="L23" s="52" t="str">
        <f t="shared" si="0"/>
        <v/>
      </c>
    </row>
    <row r="24" spans="1:12" ht="16.5" customHeight="1" x14ac:dyDescent="0.2">
      <c r="A24" s="18">
        <f t="shared" si="3"/>
        <v>43480</v>
      </c>
      <c r="B24" s="19"/>
      <c r="C24" s="19"/>
      <c r="D24" s="20"/>
      <c r="E24" s="21"/>
      <c r="F24" s="21"/>
      <c r="G24" s="20"/>
      <c r="H24" s="22"/>
      <c r="I24" s="22"/>
      <c r="J24" s="23">
        <f t="shared" si="1"/>
        <v>0</v>
      </c>
      <c r="K24" s="24" t="str">
        <f t="shared" si="2"/>
        <v/>
      </c>
      <c r="L24" s="52" t="str">
        <f t="shared" si="0"/>
        <v/>
      </c>
    </row>
    <row r="25" spans="1:12" ht="16.5" customHeight="1" x14ac:dyDescent="0.2">
      <c r="A25" s="18">
        <f t="shared" si="3"/>
        <v>43481</v>
      </c>
      <c r="B25" s="19"/>
      <c r="C25" s="19"/>
      <c r="D25" s="20"/>
      <c r="E25" s="21"/>
      <c r="F25" s="21"/>
      <c r="G25" s="20"/>
      <c r="H25" s="22"/>
      <c r="I25" s="22"/>
      <c r="J25" s="23">
        <f t="shared" si="1"/>
        <v>0</v>
      </c>
      <c r="K25" s="24" t="str">
        <f t="shared" si="2"/>
        <v/>
      </c>
      <c r="L25" s="52" t="str">
        <f t="shared" si="0"/>
        <v/>
      </c>
    </row>
    <row r="26" spans="1:12" ht="16.5" customHeight="1" x14ac:dyDescent="0.2">
      <c r="A26" s="18">
        <f t="shared" si="3"/>
        <v>43482</v>
      </c>
      <c r="B26" s="19"/>
      <c r="C26" s="19"/>
      <c r="D26" s="20"/>
      <c r="E26" s="21"/>
      <c r="F26" s="21"/>
      <c r="G26" s="20"/>
      <c r="H26" s="22"/>
      <c r="I26" s="22"/>
      <c r="J26" s="23">
        <f t="shared" si="1"/>
        <v>0</v>
      </c>
      <c r="K26" s="24" t="str">
        <f t="shared" si="2"/>
        <v/>
      </c>
      <c r="L26" s="52" t="str">
        <f t="shared" si="0"/>
        <v/>
      </c>
    </row>
    <row r="27" spans="1:12" ht="16.5" customHeight="1" x14ac:dyDescent="0.2">
      <c r="A27" s="18">
        <f t="shared" si="3"/>
        <v>43483</v>
      </c>
      <c r="B27" s="19"/>
      <c r="C27" s="19"/>
      <c r="D27" s="20"/>
      <c r="E27" s="21"/>
      <c r="F27" s="21"/>
      <c r="G27" s="20"/>
      <c r="H27" s="22"/>
      <c r="I27" s="22"/>
      <c r="J27" s="23">
        <f t="shared" si="1"/>
        <v>0</v>
      </c>
      <c r="K27" s="24" t="str">
        <f t="shared" si="2"/>
        <v/>
      </c>
      <c r="L27" s="52" t="str">
        <f t="shared" si="0"/>
        <v/>
      </c>
    </row>
    <row r="28" spans="1:12" ht="16.5" customHeight="1" x14ac:dyDescent="0.2">
      <c r="A28" s="18">
        <f t="shared" si="3"/>
        <v>43484</v>
      </c>
      <c r="B28" s="19"/>
      <c r="C28" s="19"/>
      <c r="D28" s="20"/>
      <c r="E28" s="21"/>
      <c r="F28" s="21"/>
      <c r="G28" s="20"/>
      <c r="H28" s="22"/>
      <c r="I28" s="22"/>
      <c r="J28" s="23">
        <f t="shared" si="1"/>
        <v>0</v>
      </c>
      <c r="K28" s="24" t="str">
        <f t="shared" si="2"/>
        <v/>
      </c>
      <c r="L28" s="52" t="str">
        <f t="shared" si="0"/>
        <v/>
      </c>
    </row>
    <row r="29" spans="1:12" ht="16.5" customHeight="1" x14ac:dyDescent="0.2">
      <c r="A29" s="18">
        <f t="shared" si="3"/>
        <v>43485</v>
      </c>
      <c r="B29" s="19"/>
      <c r="C29" s="19"/>
      <c r="D29" s="20"/>
      <c r="E29" s="21"/>
      <c r="F29" s="21"/>
      <c r="G29" s="20"/>
      <c r="H29" s="22"/>
      <c r="I29" s="22"/>
      <c r="J29" s="23">
        <f t="shared" si="1"/>
        <v>0</v>
      </c>
      <c r="K29" s="24" t="str">
        <f t="shared" si="2"/>
        <v/>
      </c>
      <c r="L29" s="52" t="str">
        <f t="shared" si="0"/>
        <v/>
      </c>
    </row>
    <row r="30" spans="1:12" ht="16.5" customHeight="1" x14ac:dyDescent="0.2">
      <c r="A30" s="18">
        <f t="shared" si="3"/>
        <v>43486</v>
      </c>
      <c r="B30" s="19"/>
      <c r="C30" s="19"/>
      <c r="D30" s="20"/>
      <c r="E30" s="21"/>
      <c r="F30" s="21"/>
      <c r="G30" s="20"/>
      <c r="H30" s="22"/>
      <c r="I30" s="22"/>
      <c r="J30" s="23">
        <f t="shared" si="1"/>
        <v>0</v>
      </c>
      <c r="K30" s="24" t="str">
        <f t="shared" si="2"/>
        <v/>
      </c>
      <c r="L30" s="52" t="str">
        <f t="shared" si="0"/>
        <v/>
      </c>
    </row>
    <row r="31" spans="1:12" ht="16.5" customHeight="1" x14ac:dyDescent="0.2">
      <c r="A31" s="18">
        <f t="shared" si="3"/>
        <v>43487</v>
      </c>
      <c r="B31" s="19"/>
      <c r="C31" s="19"/>
      <c r="D31" s="20"/>
      <c r="E31" s="21"/>
      <c r="F31" s="21"/>
      <c r="G31" s="20"/>
      <c r="H31" s="22"/>
      <c r="I31" s="22"/>
      <c r="J31" s="23">
        <f t="shared" si="1"/>
        <v>0</v>
      </c>
      <c r="K31" s="24" t="str">
        <f t="shared" si="2"/>
        <v/>
      </c>
      <c r="L31" s="52" t="str">
        <f t="shared" si="0"/>
        <v/>
      </c>
    </row>
    <row r="32" spans="1:12" ht="16.5" customHeight="1" x14ac:dyDescent="0.2">
      <c r="A32" s="18">
        <f t="shared" si="3"/>
        <v>43488</v>
      </c>
      <c r="B32" s="19"/>
      <c r="C32" s="19"/>
      <c r="D32" s="20"/>
      <c r="E32" s="21"/>
      <c r="F32" s="21"/>
      <c r="G32" s="20"/>
      <c r="H32" s="22"/>
      <c r="I32" s="22"/>
      <c r="J32" s="23">
        <f t="shared" si="1"/>
        <v>0</v>
      </c>
      <c r="K32" s="24" t="str">
        <f t="shared" si="2"/>
        <v/>
      </c>
      <c r="L32" s="52" t="str">
        <f t="shared" si="0"/>
        <v/>
      </c>
    </row>
    <row r="33" spans="1:12" ht="16.5" customHeight="1" x14ac:dyDescent="0.2">
      <c r="A33" s="18">
        <f t="shared" si="3"/>
        <v>43489</v>
      </c>
      <c r="B33" s="19"/>
      <c r="C33" s="19"/>
      <c r="D33" s="20"/>
      <c r="E33" s="21"/>
      <c r="F33" s="21"/>
      <c r="G33" s="20"/>
      <c r="H33" s="22"/>
      <c r="I33" s="22"/>
      <c r="J33" s="23">
        <f t="shared" si="1"/>
        <v>0</v>
      </c>
      <c r="K33" s="24" t="str">
        <f t="shared" si="2"/>
        <v/>
      </c>
      <c r="L33" s="52" t="str">
        <f t="shared" si="0"/>
        <v/>
      </c>
    </row>
    <row r="34" spans="1:12" ht="16.5" customHeight="1" x14ac:dyDescent="0.2">
      <c r="A34" s="18">
        <f t="shared" si="3"/>
        <v>43490</v>
      </c>
      <c r="B34" s="19"/>
      <c r="C34" s="19"/>
      <c r="D34" s="20"/>
      <c r="E34" s="21"/>
      <c r="F34" s="21"/>
      <c r="G34" s="20"/>
      <c r="H34" s="22"/>
      <c r="I34" s="22"/>
      <c r="J34" s="23">
        <f t="shared" si="1"/>
        <v>0</v>
      </c>
      <c r="K34" s="24" t="str">
        <f t="shared" si="2"/>
        <v/>
      </c>
      <c r="L34" s="52" t="str">
        <f t="shared" si="0"/>
        <v/>
      </c>
    </row>
    <row r="35" spans="1:12" ht="16.5" customHeight="1" x14ac:dyDescent="0.2">
      <c r="A35" s="18">
        <f t="shared" si="3"/>
        <v>43491</v>
      </c>
      <c r="B35" s="19"/>
      <c r="C35" s="19"/>
      <c r="D35" s="20"/>
      <c r="E35" s="21"/>
      <c r="F35" s="21"/>
      <c r="G35" s="20"/>
      <c r="H35" s="22"/>
      <c r="I35" s="22"/>
      <c r="J35" s="23">
        <f t="shared" si="1"/>
        <v>0</v>
      </c>
      <c r="K35" s="24" t="str">
        <f t="shared" si="2"/>
        <v/>
      </c>
      <c r="L35" s="52" t="str">
        <f t="shared" si="0"/>
        <v/>
      </c>
    </row>
    <row r="36" spans="1:12" ht="16.5" customHeight="1" x14ac:dyDescent="0.2">
      <c r="A36" s="18">
        <f t="shared" si="3"/>
        <v>43492</v>
      </c>
      <c r="B36" s="19"/>
      <c r="C36" s="19"/>
      <c r="D36" s="20"/>
      <c r="E36" s="21"/>
      <c r="F36" s="21"/>
      <c r="G36" s="20"/>
      <c r="H36" s="22"/>
      <c r="I36" s="22"/>
      <c r="J36" s="23">
        <f t="shared" si="1"/>
        <v>0</v>
      </c>
      <c r="K36" s="24" t="str">
        <f t="shared" si="2"/>
        <v/>
      </c>
      <c r="L36" s="52" t="str">
        <f t="shared" si="0"/>
        <v/>
      </c>
    </row>
    <row r="37" spans="1:12" ht="16.5" customHeight="1" x14ac:dyDescent="0.2">
      <c r="A37" s="18">
        <f t="shared" si="3"/>
        <v>43493</v>
      </c>
      <c r="B37" s="19"/>
      <c r="C37" s="19"/>
      <c r="D37" s="20"/>
      <c r="E37" s="21"/>
      <c r="F37" s="21"/>
      <c r="G37" s="20"/>
      <c r="H37" s="22"/>
      <c r="I37" s="22"/>
      <c r="J37" s="23">
        <f t="shared" si="1"/>
        <v>0</v>
      </c>
      <c r="K37" s="24" t="str">
        <f t="shared" si="2"/>
        <v/>
      </c>
      <c r="L37" s="52" t="str">
        <f t="shared" si="0"/>
        <v/>
      </c>
    </row>
    <row r="38" spans="1:12" ht="16.5" customHeight="1" x14ac:dyDescent="0.2">
      <c r="A38" s="18">
        <f t="shared" si="3"/>
        <v>43494</v>
      </c>
      <c r="B38" s="19"/>
      <c r="C38" s="19"/>
      <c r="D38" s="20"/>
      <c r="E38" s="21"/>
      <c r="F38" s="21"/>
      <c r="G38" s="20"/>
      <c r="H38" s="22"/>
      <c r="I38" s="22"/>
      <c r="J38" s="23">
        <f t="shared" si="1"/>
        <v>0</v>
      </c>
      <c r="K38" s="24" t="str">
        <f t="shared" si="2"/>
        <v/>
      </c>
      <c r="L38" s="52" t="str">
        <f t="shared" si="0"/>
        <v/>
      </c>
    </row>
    <row r="39" spans="1:12" ht="16.5" customHeight="1" x14ac:dyDescent="0.2">
      <c r="A39" s="18">
        <f t="shared" si="3"/>
        <v>43495</v>
      </c>
      <c r="B39" s="19"/>
      <c r="C39" s="19"/>
      <c r="D39" s="20"/>
      <c r="E39" s="21"/>
      <c r="F39" s="21"/>
      <c r="G39" s="20"/>
      <c r="H39" s="22"/>
      <c r="I39" s="22"/>
      <c r="J39" s="23">
        <f t="shared" si="1"/>
        <v>0</v>
      </c>
      <c r="K39" s="24" t="str">
        <f t="shared" si="2"/>
        <v/>
      </c>
      <c r="L39" s="52" t="str">
        <f t="shared" si="0"/>
        <v/>
      </c>
    </row>
    <row r="40" spans="1:12" ht="16.5" customHeight="1" x14ac:dyDescent="0.2">
      <c r="A40" s="32">
        <f t="shared" si="3"/>
        <v>43496</v>
      </c>
      <c r="B40" s="19"/>
      <c r="C40" s="19"/>
      <c r="D40" s="20"/>
      <c r="E40" s="21"/>
      <c r="F40" s="21"/>
      <c r="G40" s="20"/>
      <c r="H40" s="22"/>
      <c r="I40" s="22"/>
      <c r="J40" s="23">
        <f t="shared" si="1"/>
        <v>0</v>
      </c>
      <c r="K40" s="24" t="str">
        <f t="shared" si="2"/>
        <v/>
      </c>
      <c r="L40" s="25" t="str">
        <f t="shared" si="0"/>
        <v/>
      </c>
    </row>
    <row r="41" spans="1:12" x14ac:dyDescent="0.2">
      <c r="B41" s="19"/>
      <c r="C41" s="19"/>
      <c r="E41" s="21"/>
      <c r="F41" s="21"/>
      <c r="H41" s="22"/>
      <c r="I41" s="22"/>
      <c r="J41" s="37">
        <f>SUM(J10:J40)</f>
        <v>0.16666666666666669</v>
      </c>
    </row>
    <row r="42" spans="1:12" ht="28.5" customHeight="1" x14ac:dyDescent="0.25">
      <c r="I42" s="63" t="s">
        <v>66</v>
      </c>
      <c r="J42" s="63"/>
      <c r="K42" s="38">
        <f>(IF(L42&gt;0,L42/24,ABS(L42/24)))</f>
        <v>0.19999999999999998</v>
      </c>
      <c r="L42" s="51">
        <f>SUM(L10:L40)</f>
        <v>-4.8</v>
      </c>
    </row>
  </sheetData>
  <mergeCells count="7">
    <mergeCell ref="I42:J42"/>
    <mergeCell ref="A1:L1"/>
    <mergeCell ref="A4:B4"/>
    <mergeCell ref="H4:J4"/>
    <mergeCell ref="B8:C8"/>
    <mergeCell ref="E8:F8"/>
    <mergeCell ref="H8:I8"/>
  </mergeCells>
  <conditionalFormatting sqref="H10:J10 A10:C10 A11:A40 B11:C41 E10:F41 J11:J40 H11:I41">
    <cfRule type="expression" dxfId="17" priority="9" stopIfTrue="1">
      <formula>OR(WEEKDAY($A10)=7,WEEKDAY($A10)=1)</formula>
    </cfRule>
  </conditionalFormatting>
  <conditionalFormatting sqref="A11:A40">
    <cfRule type="expression" dxfId="16" priority="8" stopIfTrue="1">
      <formula>OR(WEEKDAY($A11)=7,WEEKDAY($A11)=1)</formula>
    </cfRule>
  </conditionalFormatting>
  <conditionalFormatting sqref="L42">
    <cfRule type="expression" dxfId="15" priority="6">
      <formula>$L$42&lt;0</formula>
    </cfRule>
    <cfRule type="expression" dxfId="14" priority="7">
      <formula>$L$42&gt;0</formula>
    </cfRule>
  </conditionalFormatting>
  <conditionalFormatting sqref="K10:K40">
    <cfRule type="expression" dxfId="13" priority="4">
      <formula>$J10&lt;$L$5</formula>
    </cfRule>
    <cfRule type="expression" dxfId="12" priority="5">
      <formula>$J10&gt;$L$5</formula>
    </cfRule>
  </conditionalFormatting>
  <dataValidations disablePrompts="1" count="1">
    <dataValidation type="date" allowBlank="1" showInputMessage="1" showErrorMessage="1" errorTitle="Stop" error="Date non valable" sqref="A11:A40">
      <formula1>37987</formula1>
      <formula2>40543</formula2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9393" r:id="rId4" name="Button 1">
              <controlPr defaultSize="0" print="0" autoFill="0" autoPict="0" macro="[0]!CopySheetAndRename">
                <anchor moveWithCells="1" sizeWithCells="1">
                  <from>
                    <xdr:col>12</xdr:col>
                    <xdr:colOff>190500</xdr:colOff>
                    <xdr:row>38</xdr:row>
                    <xdr:rowOff>28575</xdr:rowOff>
                  </from>
                  <to>
                    <xdr:col>14</xdr:col>
                    <xdr:colOff>190500</xdr:colOff>
                    <xdr:row>39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5"/>
  </sheetPr>
  <dimension ref="A1:M42"/>
  <sheetViews>
    <sheetView zoomScale="114" zoomScaleNormal="86" workbookViewId="0">
      <selection activeCell="B11" sqref="B11"/>
    </sheetView>
  </sheetViews>
  <sheetFormatPr baseColWidth="10" defaultColWidth="10" defaultRowHeight="12.75" x14ac:dyDescent="0.2"/>
  <cols>
    <col min="1" max="1" width="20" style="1" customWidth="1"/>
    <col min="2" max="3" width="9.875" style="1" customWidth="1"/>
    <col min="4" max="4" width="3.375" style="1" customWidth="1"/>
    <col min="5" max="5" width="10.625" style="1" customWidth="1"/>
    <col min="6" max="6" width="9.875" style="1" customWidth="1"/>
    <col min="7" max="7" width="7.5" style="1" customWidth="1"/>
    <col min="8" max="9" width="9.875" style="1" customWidth="1"/>
    <col min="10" max="10" width="7.375" style="1" bestFit="1" customWidth="1"/>
    <col min="11" max="11" width="13.375" style="1" customWidth="1"/>
    <col min="12" max="12" width="15.125" style="1" customWidth="1"/>
    <col min="13" max="16384" width="10" style="1"/>
  </cols>
  <sheetData>
    <row r="1" spans="1:13" ht="48" customHeight="1" x14ac:dyDescent="0.2">
      <c r="A1" s="64" t="s">
        <v>60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</row>
    <row r="4" spans="1:13" ht="24" customHeight="1" x14ac:dyDescent="0.25">
      <c r="A4" s="65" t="s">
        <v>68</v>
      </c>
      <c r="B4" s="65"/>
      <c r="C4" s="57">
        <v>1.8333333333333333</v>
      </c>
      <c r="D4" s="55" t="s">
        <v>69</v>
      </c>
      <c r="E4" s="55"/>
      <c r="G4" s="56">
        <f>C4/5</f>
        <v>0.36666666666666664</v>
      </c>
      <c r="H4" s="65" t="s">
        <v>70</v>
      </c>
      <c r="I4" s="65"/>
      <c r="J4" s="65"/>
      <c r="K4" s="43">
        <f>44/5</f>
        <v>8.8000000000000007</v>
      </c>
    </row>
    <row r="5" spans="1:13" x14ac:dyDescent="0.2">
      <c r="A5" s="1" t="s">
        <v>0</v>
      </c>
      <c r="K5" s="2" t="s">
        <v>59</v>
      </c>
      <c r="L5" s="3">
        <f>G4</f>
        <v>0.36666666666666664</v>
      </c>
      <c r="M5" s="1" t="s">
        <v>2</v>
      </c>
    </row>
    <row r="6" spans="1:13" x14ac:dyDescent="0.2">
      <c r="A6" s="1" t="s">
        <v>3</v>
      </c>
      <c r="K6" s="4" t="s">
        <v>4</v>
      </c>
      <c r="L6" s="58">
        <f>K4</f>
        <v>8.8000000000000007</v>
      </c>
      <c r="M6" s="1" t="s">
        <v>5</v>
      </c>
    </row>
    <row r="7" spans="1:13" ht="27.75" customHeight="1" x14ac:dyDescent="0.2">
      <c r="A7" s="5"/>
    </row>
    <row r="8" spans="1:13" ht="15" customHeight="1" x14ac:dyDescent="0.2">
      <c r="B8" s="61" t="s">
        <v>7</v>
      </c>
      <c r="C8" s="61"/>
      <c r="D8" s="60"/>
      <c r="E8" s="61" t="s">
        <v>8</v>
      </c>
      <c r="F8" s="61"/>
      <c r="G8" s="60"/>
      <c r="H8" s="61" t="s">
        <v>9</v>
      </c>
      <c r="I8" s="61"/>
    </row>
    <row r="9" spans="1:13" ht="25.5" x14ac:dyDescent="0.2">
      <c r="A9" s="10" t="s">
        <v>11</v>
      </c>
      <c r="B9" s="11" t="s">
        <v>12</v>
      </c>
      <c r="C9" s="11" t="s">
        <v>13</v>
      </c>
      <c r="D9" s="12"/>
      <c r="E9" s="13" t="s">
        <v>12</v>
      </c>
      <c r="F9" s="13" t="s">
        <v>13</v>
      </c>
      <c r="G9" s="12"/>
      <c r="H9" s="14" t="s">
        <v>12</v>
      </c>
      <c r="I9" s="14" t="s">
        <v>13</v>
      </c>
      <c r="J9" s="15" t="s">
        <v>14</v>
      </c>
      <c r="K9" s="16" t="s">
        <v>65</v>
      </c>
      <c r="L9" s="17" t="s">
        <v>16</v>
      </c>
    </row>
    <row r="10" spans="1:13" ht="16.5" customHeight="1" x14ac:dyDescent="0.2">
      <c r="A10" s="18">
        <v>43497</v>
      </c>
      <c r="B10" s="19">
        <v>0.33333333333333331</v>
      </c>
      <c r="C10" s="19">
        <v>0.66666666666666663</v>
      </c>
      <c r="D10" s="20"/>
      <c r="E10" s="21"/>
      <c r="F10" s="21"/>
      <c r="G10" s="20"/>
      <c r="H10" s="22"/>
      <c r="I10" s="22"/>
      <c r="J10" s="23">
        <f>(C10-B10)+(F10-E10)+(I10-H10)</f>
        <v>0.33333333333333331</v>
      </c>
      <c r="K10" s="24">
        <f>IF(J10=0,"",IF(J10&gt;$L$5,J10-$L$5,$L$5-J10))</f>
        <v>3.3333333333333326E-2</v>
      </c>
      <c r="L10" s="52">
        <f t="shared" ref="L10:L40" si="0">IF(ISERROR(IF(J10&gt;$L$5,(HOUR(K10)*60+MINUTE(K10))/60,-(HOUR(K10)*60+MINUTE(K10))/60)),"",IF(J10&gt;$L$5,(HOUR(K10)*60+MINUTE(K10))/60,-(HOUR(K10)*60+MINUTE(K10))/60))</f>
        <v>-0.8</v>
      </c>
    </row>
    <row r="11" spans="1:13" ht="16.5" customHeight="1" x14ac:dyDescent="0.2">
      <c r="A11" s="18">
        <f>IF(A10="","",IF(EOMONTH(A10,0)-A10=0,"",A10+1))</f>
        <v>43498</v>
      </c>
      <c r="B11" s="19"/>
      <c r="C11" s="19"/>
      <c r="D11" s="20"/>
      <c r="E11" s="21"/>
      <c r="F11" s="21"/>
      <c r="G11" s="20"/>
      <c r="H11" s="22"/>
      <c r="I11" s="22"/>
      <c r="J11" s="23">
        <f t="shared" ref="J11:J40" si="1">(C11-B11)+(F11-E11)+(I11-H11)</f>
        <v>0</v>
      </c>
      <c r="K11" s="24" t="str">
        <f t="shared" ref="K11:K40" si="2">IF(J11=0,"",IF(J11&gt;$L$5,J11-$L$5,$L$5-J11))</f>
        <v/>
      </c>
      <c r="L11" s="52" t="str">
        <f t="shared" si="0"/>
        <v/>
      </c>
    </row>
    <row r="12" spans="1:13" ht="16.5" customHeight="1" x14ac:dyDescent="0.2">
      <c r="A12" s="18">
        <f t="shared" ref="A12:A40" si="3">IF(A11="","",IF(EOMONTH(A11,0)-A11=0,"",A11+1))</f>
        <v>43499</v>
      </c>
      <c r="B12" s="19"/>
      <c r="C12" s="19"/>
      <c r="D12" s="20"/>
      <c r="E12" s="21"/>
      <c r="F12" s="21"/>
      <c r="G12" s="20"/>
      <c r="H12" s="22"/>
      <c r="I12" s="22"/>
      <c r="J12" s="23">
        <f t="shared" si="1"/>
        <v>0</v>
      </c>
      <c r="K12" s="24" t="str">
        <f t="shared" si="2"/>
        <v/>
      </c>
      <c r="L12" s="52" t="str">
        <f t="shared" si="0"/>
        <v/>
      </c>
    </row>
    <row r="13" spans="1:13" ht="16.5" customHeight="1" x14ac:dyDescent="0.2">
      <c r="A13" s="18">
        <f t="shared" si="3"/>
        <v>43500</v>
      </c>
      <c r="B13" s="19"/>
      <c r="C13" s="19"/>
      <c r="D13" s="20"/>
      <c r="E13" s="21"/>
      <c r="F13" s="21"/>
      <c r="G13" s="20"/>
      <c r="H13" s="22"/>
      <c r="I13" s="22"/>
      <c r="J13" s="23">
        <f t="shared" si="1"/>
        <v>0</v>
      </c>
      <c r="K13" s="24" t="str">
        <f t="shared" si="2"/>
        <v/>
      </c>
      <c r="L13" s="52" t="str">
        <f t="shared" si="0"/>
        <v/>
      </c>
    </row>
    <row r="14" spans="1:13" ht="16.5" customHeight="1" x14ac:dyDescent="0.2">
      <c r="A14" s="18">
        <f t="shared" si="3"/>
        <v>43501</v>
      </c>
      <c r="B14" s="19"/>
      <c r="C14" s="19"/>
      <c r="D14" s="20"/>
      <c r="E14" s="21"/>
      <c r="F14" s="21"/>
      <c r="G14" s="20"/>
      <c r="H14" s="22"/>
      <c r="I14" s="22"/>
      <c r="J14" s="23">
        <f t="shared" si="1"/>
        <v>0</v>
      </c>
      <c r="K14" s="24" t="str">
        <f t="shared" si="2"/>
        <v/>
      </c>
      <c r="L14" s="52" t="str">
        <f t="shared" si="0"/>
        <v/>
      </c>
    </row>
    <row r="15" spans="1:13" ht="16.5" customHeight="1" x14ac:dyDescent="0.2">
      <c r="A15" s="18">
        <f t="shared" si="3"/>
        <v>43502</v>
      </c>
      <c r="B15" s="19"/>
      <c r="C15" s="19"/>
      <c r="D15" s="20"/>
      <c r="E15" s="21"/>
      <c r="F15" s="21"/>
      <c r="G15" s="20"/>
      <c r="H15" s="22"/>
      <c r="I15" s="22"/>
      <c r="J15" s="23">
        <f t="shared" si="1"/>
        <v>0</v>
      </c>
      <c r="K15" s="24" t="str">
        <f t="shared" si="2"/>
        <v/>
      </c>
      <c r="L15" s="52" t="str">
        <f t="shared" si="0"/>
        <v/>
      </c>
    </row>
    <row r="16" spans="1:13" ht="16.5" customHeight="1" x14ac:dyDescent="0.2">
      <c r="A16" s="18">
        <f t="shared" si="3"/>
        <v>43503</v>
      </c>
      <c r="B16" s="19"/>
      <c r="C16" s="19"/>
      <c r="D16" s="20"/>
      <c r="E16" s="21"/>
      <c r="F16" s="21"/>
      <c r="G16" s="20"/>
      <c r="H16" s="22"/>
      <c r="I16" s="22"/>
      <c r="J16" s="23">
        <f t="shared" si="1"/>
        <v>0</v>
      </c>
      <c r="K16" s="24" t="str">
        <f t="shared" si="2"/>
        <v/>
      </c>
      <c r="L16" s="52" t="str">
        <f t="shared" si="0"/>
        <v/>
      </c>
    </row>
    <row r="17" spans="1:12" ht="16.5" customHeight="1" x14ac:dyDescent="0.2">
      <c r="A17" s="18">
        <f t="shared" si="3"/>
        <v>43504</v>
      </c>
      <c r="B17" s="19"/>
      <c r="C17" s="19"/>
      <c r="D17" s="20"/>
      <c r="E17" s="21"/>
      <c r="F17" s="21"/>
      <c r="G17" s="20"/>
      <c r="H17" s="22"/>
      <c r="I17" s="22"/>
      <c r="J17" s="23">
        <f t="shared" si="1"/>
        <v>0</v>
      </c>
      <c r="K17" s="24" t="str">
        <f t="shared" si="2"/>
        <v/>
      </c>
      <c r="L17" s="52" t="str">
        <f t="shared" si="0"/>
        <v/>
      </c>
    </row>
    <row r="18" spans="1:12" ht="16.5" customHeight="1" x14ac:dyDescent="0.2">
      <c r="A18" s="18">
        <f t="shared" si="3"/>
        <v>43505</v>
      </c>
      <c r="B18" s="19"/>
      <c r="C18" s="19"/>
      <c r="D18" s="20"/>
      <c r="E18" s="21"/>
      <c r="F18" s="21"/>
      <c r="G18" s="20"/>
      <c r="H18" s="22"/>
      <c r="I18" s="22"/>
      <c r="J18" s="23">
        <f t="shared" si="1"/>
        <v>0</v>
      </c>
      <c r="K18" s="24" t="str">
        <f t="shared" si="2"/>
        <v/>
      </c>
      <c r="L18" s="52" t="str">
        <f t="shared" si="0"/>
        <v/>
      </c>
    </row>
    <row r="19" spans="1:12" ht="16.5" customHeight="1" x14ac:dyDescent="0.2">
      <c r="A19" s="18">
        <f t="shared" si="3"/>
        <v>43506</v>
      </c>
      <c r="B19" s="19"/>
      <c r="C19" s="19"/>
      <c r="D19" s="20"/>
      <c r="E19" s="21"/>
      <c r="F19" s="21"/>
      <c r="G19" s="20"/>
      <c r="H19" s="22"/>
      <c r="I19" s="22"/>
      <c r="J19" s="23">
        <f t="shared" si="1"/>
        <v>0</v>
      </c>
      <c r="K19" s="24" t="str">
        <f t="shared" si="2"/>
        <v/>
      </c>
      <c r="L19" s="52" t="str">
        <f t="shared" si="0"/>
        <v/>
      </c>
    </row>
    <row r="20" spans="1:12" ht="16.5" customHeight="1" x14ac:dyDescent="0.2">
      <c r="A20" s="18">
        <f t="shared" si="3"/>
        <v>43507</v>
      </c>
      <c r="B20" s="19"/>
      <c r="C20" s="19"/>
      <c r="D20" s="20"/>
      <c r="E20" s="21"/>
      <c r="F20" s="21"/>
      <c r="G20" s="20"/>
      <c r="H20" s="22"/>
      <c r="I20" s="22"/>
      <c r="J20" s="23">
        <f t="shared" si="1"/>
        <v>0</v>
      </c>
      <c r="K20" s="24" t="str">
        <f t="shared" si="2"/>
        <v/>
      </c>
      <c r="L20" s="52" t="str">
        <f t="shared" si="0"/>
        <v/>
      </c>
    </row>
    <row r="21" spans="1:12" ht="16.5" customHeight="1" x14ac:dyDescent="0.2">
      <c r="A21" s="18">
        <f t="shared" si="3"/>
        <v>43508</v>
      </c>
      <c r="B21" s="19"/>
      <c r="C21" s="19"/>
      <c r="D21" s="20"/>
      <c r="E21" s="21"/>
      <c r="F21" s="21"/>
      <c r="G21" s="20"/>
      <c r="H21" s="22"/>
      <c r="I21" s="22"/>
      <c r="J21" s="23">
        <f t="shared" si="1"/>
        <v>0</v>
      </c>
      <c r="K21" s="24" t="str">
        <f t="shared" si="2"/>
        <v/>
      </c>
      <c r="L21" s="52" t="str">
        <f t="shared" si="0"/>
        <v/>
      </c>
    </row>
    <row r="22" spans="1:12" ht="16.5" customHeight="1" x14ac:dyDescent="0.2">
      <c r="A22" s="18">
        <f t="shared" si="3"/>
        <v>43509</v>
      </c>
      <c r="B22" s="19"/>
      <c r="C22" s="19"/>
      <c r="D22" s="20"/>
      <c r="E22" s="21"/>
      <c r="F22" s="21"/>
      <c r="G22" s="20"/>
      <c r="H22" s="22"/>
      <c r="I22" s="22"/>
      <c r="J22" s="23">
        <f t="shared" si="1"/>
        <v>0</v>
      </c>
      <c r="K22" s="24" t="str">
        <f t="shared" si="2"/>
        <v/>
      </c>
      <c r="L22" s="52" t="str">
        <f t="shared" si="0"/>
        <v/>
      </c>
    </row>
    <row r="23" spans="1:12" ht="16.5" customHeight="1" x14ac:dyDescent="0.2">
      <c r="A23" s="18">
        <f t="shared" si="3"/>
        <v>43510</v>
      </c>
      <c r="B23" s="19"/>
      <c r="C23" s="19"/>
      <c r="D23" s="20"/>
      <c r="E23" s="21"/>
      <c r="F23" s="21"/>
      <c r="G23" s="20"/>
      <c r="H23" s="22"/>
      <c r="I23" s="22"/>
      <c r="J23" s="23">
        <f t="shared" si="1"/>
        <v>0</v>
      </c>
      <c r="K23" s="24" t="str">
        <f t="shared" si="2"/>
        <v/>
      </c>
      <c r="L23" s="52" t="str">
        <f t="shared" si="0"/>
        <v/>
      </c>
    </row>
    <row r="24" spans="1:12" ht="16.5" customHeight="1" x14ac:dyDescent="0.2">
      <c r="A24" s="18">
        <f t="shared" si="3"/>
        <v>43511</v>
      </c>
      <c r="B24" s="19"/>
      <c r="C24" s="19"/>
      <c r="D24" s="20"/>
      <c r="E24" s="21"/>
      <c r="F24" s="21"/>
      <c r="G24" s="20"/>
      <c r="H24" s="22"/>
      <c r="I24" s="22"/>
      <c r="J24" s="23">
        <f t="shared" si="1"/>
        <v>0</v>
      </c>
      <c r="K24" s="24" t="str">
        <f t="shared" si="2"/>
        <v/>
      </c>
      <c r="L24" s="52" t="str">
        <f t="shared" si="0"/>
        <v/>
      </c>
    </row>
    <row r="25" spans="1:12" ht="16.5" customHeight="1" x14ac:dyDescent="0.2">
      <c r="A25" s="18">
        <f t="shared" si="3"/>
        <v>43512</v>
      </c>
      <c r="B25" s="19"/>
      <c r="C25" s="19"/>
      <c r="D25" s="20"/>
      <c r="E25" s="21"/>
      <c r="F25" s="21"/>
      <c r="G25" s="20"/>
      <c r="H25" s="22"/>
      <c r="I25" s="22"/>
      <c r="J25" s="23">
        <f t="shared" si="1"/>
        <v>0</v>
      </c>
      <c r="K25" s="24" t="str">
        <f t="shared" si="2"/>
        <v/>
      </c>
      <c r="L25" s="52" t="str">
        <f t="shared" si="0"/>
        <v/>
      </c>
    </row>
    <row r="26" spans="1:12" ht="16.5" customHeight="1" x14ac:dyDescent="0.2">
      <c r="A26" s="18">
        <f t="shared" si="3"/>
        <v>43513</v>
      </c>
      <c r="B26" s="19"/>
      <c r="C26" s="19"/>
      <c r="D26" s="20"/>
      <c r="E26" s="21"/>
      <c r="F26" s="21"/>
      <c r="G26" s="20"/>
      <c r="H26" s="22"/>
      <c r="I26" s="22"/>
      <c r="J26" s="23">
        <f t="shared" si="1"/>
        <v>0</v>
      </c>
      <c r="K26" s="24" t="str">
        <f t="shared" si="2"/>
        <v/>
      </c>
      <c r="L26" s="52" t="str">
        <f t="shared" si="0"/>
        <v/>
      </c>
    </row>
    <row r="27" spans="1:12" ht="16.5" customHeight="1" x14ac:dyDescent="0.2">
      <c r="A27" s="18">
        <f t="shared" si="3"/>
        <v>43514</v>
      </c>
      <c r="B27" s="19"/>
      <c r="C27" s="19"/>
      <c r="D27" s="20"/>
      <c r="E27" s="21"/>
      <c r="F27" s="21"/>
      <c r="G27" s="20"/>
      <c r="H27" s="22"/>
      <c r="I27" s="22"/>
      <c r="J27" s="23">
        <f t="shared" si="1"/>
        <v>0</v>
      </c>
      <c r="K27" s="24" t="str">
        <f t="shared" si="2"/>
        <v/>
      </c>
      <c r="L27" s="52" t="str">
        <f t="shared" si="0"/>
        <v/>
      </c>
    </row>
    <row r="28" spans="1:12" ht="16.5" customHeight="1" x14ac:dyDescent="0.2">
      <c r="A28" s="18">
        <f t="shared" si="3"/>
        <v>43515</v>
      </c>
      <c r="B28" s="19"/>
      <c r="C28" s="19"/>
      <c r="D28" s="20"/>
      <c r="E28" s="21"/>
      <c r="F28" s="21"/>
      <c r="G28" s="20"/>
      <c r="H28" s="22"/>
      <c r="I28" s="22"/>
      <c r="J28" s="23">
        <f t="shared" si="1"/>
        <v>0</v>
      </c>
      <c r="K28" s="24" t="str">
        <f t="shared" si="2"/>
        <v/>
      </c>
      <c r="L28" s="52" t="str">
        <f t="shared" si="0"/>
        <v/>
      </c>
    </row>
    <row r="29" spans="1:12" ht="16.5" customHeight="1" x14ac:dyDescent="0.2">
      <c r="A29" s="18">
        <f t="shared" si="3"/>
        <v>43516</v>
      </c>
      <c r="B29" s="19"/>
      <c r="C29" s="19"/>
      <c r="D29" s="20"/>
      <c r="E29" s="21"/>
      <c r="F29" s="21"/>
      <c r="G29" s="20"/>
      <c r="H29" s="22"/>
      <c r="I29" s="22"/>
      <c r="J29" s="23">
        <f t="shared" si="1"/>
        <v>0</v>
      </c>
      <c r="K29" s="24" t="str">
        <f t="shared" si="2"/>
        <v/>
      </c>
      <c r="L29" s="52" t="str">
        <f t="shared" si="0"/>
        <v/>
      </c>
    </row>
    <row r="30" spans="1:12" ht="16.5" customHeight="1" x14ac:dyDescent="0.2">
      <c r="A30" s="18">
        <f t="shared" si="3"/>
        <v>43517</v>
      </c>
      <c r="B30" s="19"/>
      <c r="C30" s="19"/>
      <c r="D30" s="20"/>
      <c r="E30" s="21"/>
      <c r="F30" s="21"/>
      <c r="G30" s="20"/>
      <c r="H30" s="22"/>
      <c r="I30" s="22"/>
      <c r="J30" s="23">
        <f t="shared" si="1"/>
        <v>0</v>
      </c>
      <c r="K30" s="24" t="str">
        <f t="shared" si="2"/>
        <v/>
      </c>
      <c r="L30" s="52" t="str">
        <f t="shared" si="0"/>
        <v/>
      </c>
    </row>
    <row r="31" spans="1:12" ht="16.5" customHeight="1" x14ac:dyDescent="0.2">
      <c r="A31" s="18">
        <f t="shared" si="3"/>
        <v>43518</v>
      </c>
      <c r="B31" s="19"/>
      <c r="C31" s="19"/>
      <c r="D31" s="20"/>
      <c r="E31" s="21"/>
      <c r="F31" s="21"/>
      <c r="G31" s="20"/>
      <c r="H31" s="22"/>
      <c r="I31" s="22"/>
      <c r="J31" s="23">
        <f t="shared" si="1"/>
        <v>0</v>
      </c>
      <c r="K31" s="24" t="str">
        <f t="shared" si="2"/>
        <v/>
      </c>
      <c r="L31" s="52" t="str">
        <f t="shared" si="0"/>
        <v/>
      </c>
    </row>
    <row r="32" spans="1:12" ht="16.5" customHeight="1" x14ac:dyDescent="0.2">
      <c r="A32" s="18">
        <f t="shared" si="3"/>
        <v>43519</v>
      </c>
      <c r="B32" s="19"/>
      <c r="C32" s="19"/>
      <c r="D32" s="20"/>
      <c r="E32" s="21"/>
      <c r="F32" s="21"/>
      <c r="G32" s="20"/>
      <c r="H32" s="22"/>
      <c r="I32" s="22"/>
      <c r="J32" s="23">
        <f t="shared" si="1"/>
        <v>0</v>
      </c>
      <c r="K32" s="24" t="str">
        <f t="shared" si="2"/>
        <v/>
      </c>
      <c r="L32" s="52" t="str">
        <f t="shared" si="0"/>
        <v/>
      </c>
    </row>
    <row r="33" spans="1:12" ht="16.5" customHeight="1" x14ac:dyDescent="0.2">
      <c r="A33" s="18">
        <f t="shared" si="3"/>
        <v>43520</v>
      </c>
      <c r="B33" s="19"/>
      <c r="C33" s="19"/>
      <c r="D33" s="20"/>
      <c r="E33" s="21"/>
      <c r="F33" s="21"/>
      <c r="G33" s="20"/>
      <c r="H33" s="22"/>
      <c r="I33" s="22"/>
      <c r="J33" s="23">
        <f t="shared" si="1"/>
        <v>0</v>
      </c>
      <c r="K33" s="24" t="str">
        <f t="shared" si="2"/>
        <v/>
      </c>
      <c r="L33" s="52" t="str">
        <f t="shared" si="0"/>
        <v/>
      </c>
    </row>
    <row r="34" spans="1:12" ht="16.5" customHeight="1" x14ac:dyDescent="0.2">
      <c r="A34" s="18">
        <f t="shared" si="3"/>
        <v>43521</v>
      </c>
      <c r="B34" s="19"/>
      <c r="C34" s="19"/>
      <c r="D34" s="20"/>
      <c r="E34" s="21"/>
      <c r="F34" s="21"/>
      <c r="G34" s="20"/>
      <c r="H34" s="22"/>
      <c r="I34" s="22"/>
      <c r="J34" s="23">
        <f t="shared" si="1"/>
        <v>0</v>
      </c>
      <c r="K34" s="24" t="str">
        <f t="shared" si="2"/>
        <v/>
      </c>
      <c r="L34" s="52" t="str">
        <f t="shared" si="0"/>
        <v/>
      </c>
    </row>
    <row r="35" spans="1:12" ht="16.5" customHeight="1" x14ac:dyDescent="0.2">
      <c r="A35" s="18">
        <f t="shared" si="3"/>
        <v>43522</v>
      </c>
      <c r="B35" s="19"/>
      <c r="C35" s="19"/>
      <c r="D35" s="20"/>
      <c r="E35" s="21"/>
      <c r="F35" s="21"/>
      <c r="G35" s="20"/>
      <c r="H35" s="22"/>
      <c r="I35" s="22"/>
      <c r="J35" s="23">
        <f t="shared" si="1"/>
        <v>0</v>
      </c>
      <c r="K35" s="24" t="str">
        <f t="shared" si="2"/>
        <v/>
      </c>
      <c r="L35" s="52" t="str">
        <f t="shared" si="0"/>
        <v/>
      </c>
    </row>
    <row r="36" spans="1:12" ht="16.5" customHeight="1" x14ac:dyDescent="0.2">
      <c r="A36" s="18">
        <f t="shared" si="3"/>
        <v>43523</v>
      </c>
      <c r="B36" s="19"/>
      <c r="C36" s="19"/>
      <c r="D36" s="20"/>
      <c r="E36" s="21"/>
      <c r="F36" s="21"/>
      <c r="G36" s="20"/>
      <c r="H36" s="22"/>
      <c r="I36" s="22"/>
      <c r="J36" s="23">
        <f t="shared" si="1"/>
        <v>0</v>
      </c>
      <c r="K36" s="24" t="str">
        <f t="shared" si="2"/>
        <v/>
      </c>
      <c r="L36" s="52" t="str">
        <f t="shared" si="0"/>
        <v/>
      </c>
    </row>
    <row r="37" spans="1:12" ht="16.5" customHeight="1" x14ac:dyDescent="0.2">
      <c r="A37" s="18">
        <f t="shared" si="3"/>
        <v>43524</v>
      </c>
      <c r="B37" s="19"/>
      <c r="C37" s="19"/>
      <c r="D37" s="20"/>
      <c r="E37" s="21"/>
      <c r="F37" s="21"/>
      <c r="G37" s="20"/>
      <c r="H37" s="22"/>
      <c r="I37" s="22"/>
      <c r="J37" s="23">
        <f t="shared" si="1"/>
        <v>0</v>
      </c>
      <c r="K37" s="24" t="str">
        <f t="shared" si="2"/>
        <v/>
      </c>
      <c r="L37" s="52" t="str">
        <f t="shared" si="0"/>
        <v/>
      </c>
    </row>
    <row r="38" spans="1:12" ht="16.5" customHeight="1" x14ac:dyDescent="0.2">
      <c r="A38" s="18" t="str">
        <f t="shared" si="3"/>
        <v/>
      </c>
      <c r="B38" s="19"/>
      <c r="C38" s="19"/>
      <c r="D38" s="20"/>
      <c r="E38" s="21"/>
      <c r="F38" s="21"/>
      <c r="G38" s="20"/>
      <c r="H38" s="22"/>
      <c r="I38" s="22"/>
      <c r="J38" s="23">
        <f t="shared" si="1"/>
        <v>0</v>
      </c>
      <c r="K38" s="24" t="str">
        <f t="shared" si="2"/>
        <v/>
      </c>
      <c r="L38" s="52" t="str">
        <f t="shared" si="0"/>
        <v/>
      </c>
    </row>
    <row r="39" spans="1:12" ht="16.5" customHeight="1" x14ac:dyDescent="0.2">
      <c r="A39" s="18" t="str">
        <f t="shared" si="3"/>
        <v/>
      </c>
      <c r="B39" s="19"/>
      <c r="C39" s="19"/>
      <c r="D39" s="20"/>
      <c r="E39" s="21"/>
      <c r="F39" s="21"/>
      <c r="G39" s="20"/>
      <c r="H39" s="22"/>
      <c r="I39" s="22"/>
      <c r="J39" s="23">
        <f t="shared" si="1"/>
        <v>0</v>
      </c>
      <c r="K39" s="24" t="str">
        <f t="shared" si="2"/>
        <v/>
      </c>
      <c r="L39" s="52" t="str">
        <f t="shared" si="0"/>
        <v/>
      </c>
    </row>
    <row r="40" spans="1:12" ht="16.5" customHeight="1" x14ac:dyDescent="0.2">
      <c r="A40" s="32" t="str">
        <f t="shared" si="3"/>
        <v/>
      </c>
      <c r="B40" s="19"/>
      <c r="C40" s="19"/>
      <c r="D40" s="20"/>
      <c r="E40" s="21"/>
      <c r="F40" s="21"/>
      <c r="G40" s="20"/>
      <c r="H40" s="22"/>
      <c r="I40" s="22"/>
      <c r="J40" s="23">
        <f t="shared" si="1"/>
        <v>0</v>
      </c>
      <c r="K40" s="24" t="str">
        <f t="shared" si="2"/>
        <v/>
      </c>
      <c r="L40" s="25" t="str">
        <f t="shared" si="0"/>
        <v/>
      </c>
    </row>
    <row r="41" spans="1:12" x14ac:dyDescent="0.2">
      <c r="B41" s="19"/>
      <c r="C41" s="19"/>
      <c r="E41" s="21"/>
      <c r="F41" s="21"/>
      <c r="H41" s="22"/>
      <c r="I41" s="22"/>
      <c r="J41" s="37">
        <f>SUM(J10:J40)</f>
        <v>0.33333333333333331</v>
      </c>
    </row>
    <row r="42" spans="1:12" ht="28.5" customHeight="1" x14ac:dyDescent="0.25">
      <c r="I42" s="63" t="s">
        <v>66</v>
      </c>
      <c r="J42" s="63"/>
      <c r="K42" s="38">
        <f>(IF(L42&gt;0,L42/24,ABS(L42/24)))</f>
        <v>3.3333333333333333E-2</v>
      </c>
      <c r="L42" s="51">
        <f>SUM(L10:L40)</f>
        <v>-0.8</v>
      </c>
    </row>
  </sheetData>
  <mergeCells count="7">
    <mergeCell ref="I42:J42"/>
    <mergeCell ref="A1:L1"/>
    <mergeCell ref="A4:B4"/>
    <mergeCell ref="H4:J4"/>
    <mergeCell ref="B8:C8"/>
    <mergeCell ref="E8:F8"/>
    <mergeCell ref="H8:I8"/>
  </mergeCells>
  <conditionalFormatting sqref="H10:J10 A10:C10 A11:A40 B11:C41 E10:F41 J11:J40 H11:I41">
    <cfRule type="expression" dxfId="11" priority="6" stopIfTrue="1">
      <formula>OR(WEEKDAY($A10)=7,WEEKDAY($A10)=1)</formula>
    </cfRule>
  </conditionalFormatting>
  <conditionalFormatting sqref="A11:A40">
    <cfRule type="expression" dxfId="10" priority="5" stopIfTrue="1">
      <formula>OR(WEEKDAY($A11)=7,WEEKDAY($A11)=1)</formula>
    </cfRule>
  </conditionalFormatting>
  <conditionalFormatting sqref="L42">
    <cfRule type="expression" dxfId="9" priority="3">
      <formula>$L$42&lt;0</formula>
    </cfRule>
    <cfRule type="expression" dxfId="8" priority="4">
      <formula>$L$42&gt;0</formula>
    </cfRule>
  </conditionalFormatting>
  <conditionalFormatting sqref="K10:K40">
    <cfRule type="expression" dxfId="7" priority="1">
      <formula>$J10&lt;$L$5</formula>
    </cfRule>
    <cfRule type="expression" dxfId="6" priority="2">
      <formula>$J10&gt;$L$5</formula>
    </cfRule>
  </conditionalFormatting>
  <dataValidations count="1">
    <dataValidation type="date" allowBlank="1" showInputMessage="1" showErrorMessage="1" errorTitle="Stop" error="Date non valable" sqref="A11:A40">
      <formula1>37987</formula1>
      <formula2>40543</formula2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0417" r:id="rId3" name="Button 1">
              <controlPr defaultSize="0" print="0" autoFill="0" autoPict="0" macro="[0]!CopySheetAndRename">
                <anchor moveWithCells="1" sizeWithCells="1">
                  <from>
                    <xdr:col>12</xdr:col>
                    <xdr:colOff>190500</xdr:colOff>
                    <xdr:row>38</xdr:row>
                    <xdr:rowOff>28575</xdr:rowOff>
                  </from>
                  <to>
                    <xdr:col>14</xdr:col>
                    <xdr:colOff>190500</xdr:colOff>
                    <xdr:row>39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5"/>
  </sheetPr>
  <dimension ref="A1:M42"/>
  <sheetViews>
    <sheetView zoomScale="114" zoomScaleNormal="86" workbookViewId="0">
      <selection activeCell="C11" sqref="C11"/>
    </sheetView>
  </sheetViews>
  <sheetFormatPr baseColWidth="10" defaultColWidth="10" defaultRowHeight="12.75" x14ac:dyDescent="0.2"/>
  <cols>
    <col min="1" max="1" width="20" style="1" customWidth="1"/>
    <col min="2" max="3" width="9.875" style="1" customWidth="1"/>
    <col min="4" max="4" width="3.375" style="1" customWidth="1"/>
    <col min="5" max="5" width="10.625" style="1" customWidth="1"/>
    <col min="6" max="6" width="9.875" style="1" customWidth="1"/>
    <col min="7" max="7" width="7.5" style="1" customWidth="1"/>
    <col min="8" max="9" width="9.875" style="1" customWidth="1"/>
    <col min="10" max="10" width="7.375" style="1" bestFit="1" customWidth="1"/>
    <col min="11" max="11" width="13.375" style="1" customWidth="1"/>
    <col min="12" max="12" width="15.125" style="1" customWidth="1"/>
    <col min="13" max="16384" width="10" style="1"/>
  </cols>
  <sheetData>
    <row r="1" spans="1:13" ht="48" customHeight="1" x14ac:dyDescent="0.2">
      <c r="A1" s="64" t="s">
        <v>60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</row>
    <row r="4" spans="1:13" ht="24" customHeight="1" x14ac:dyDescent="0.25">
      <c r="A4" s="65" t="s">
        <v>68</v>
      </c>
      <c r="B4" s="65"/>
      <c r="C4" s="57">
        <v>1.8333333333333333</v>
      </c>
      <c r="D4" s="55" t="s">
        <v>69</v>
      </c>
      <c r="E4" s="55"/>
      <c r="G4" s="56">
        <f>C4/5</f>
        <v>0.36666666666666664</v>
      </c>
      <c r="H4" s="65" t="s">
        <v>70</v>
      </c>
      <c r="I4" s="65"/>
      <c r="J4" s="65"/>
      <c r="K4" s="43">
        <f>44/5</f>
        <v>8.8000000000000007</v>
      </c>
    </row>
    <row r="5" spans="1:13" x14ac:dyDescent="0.2">
      <c r="A5" s="1" t="s">
        <v>0</v>
      </c>
      <c r="K5" s="2" t="s">
        <v>59</v>
      </c>
      <c r="L5" s="3">
        <f>G4</f>
        <v>0.36666666666666664</v>
      </c>
      <c r="M5" s="1" t="s">
        <v>2</v>
      </c>
    </row>
    <row r="6" spans="1:13" x14ac:dyDescent="0.2">
      <c r="A6" s="1" t="s">
        <v>3</v>
      </c>
      <c r="K6" s="4" t="s">
        <v>4</v>
      </c>
      <c r="L6" s="58">
        <f>K4</f>
        <v>8.8000000000000007</v>
      </c>
      <c r="M6" s="1" t="s">
        <v>5</v>
      </c>
    </row>
    <row r="7" spans="1:13" ht="27.75" customHeight="1" x14ac:dyDescent="0.2">
      <c r="A7" s="5"/>
    </row>
    <row r="8" spans="1:13" ht="15" customHeight="1" x14ac:dyDescent="0.2">
      <c r="B8" s="61" t="s">
        <v>7</v>
      </c>
      <c r="C8" s="61"/>
      <c r="D8" s="60"/>
      <c r="E8" s="61" t="s">
        <v>8</v>
      </c>
      <c r="F8" s="61"/>
      <c r="G8" s="60"/>
      <c r="H8" s="61" t="s">
        <v>9</v>
      </c>
      <c r="I8" s="61"/>
    </row>
    <row r="9" spans="1:13" ht="25.5" x14ac:dyDescent="0.2">
      <c r="A9" s="10" t="s">
        <v>11</v>
      </c>
      <c r="B9" s="11" t="s">
        <v>12</v>
      </c>
      <c r="C9" s="11" t="s">
        <v>13</v>
      </c>
      <c r="D9" s="12"/>
      <c r="E9" s="13" t="s">
        <v>12</v>
      </c>
      <c r="F9" s="13" t="s">
        <v>13</v>
      </c>
      <c r="G9" s="12"/>
      <c r="H9" s="14" t="s">
        <v>12</v>
      </c>
      <c r="I9" s="14" t="s">
        <v>13</v>
      </c>
      <c r="J9" s="15" t="s">
        <v>14</v>
      </c>
      <c r="K9" s="16" t="s">
        <v>65</v>
      </c>
      <c r="L9" s="17" t="s">
        <v>16</v>
      </c>
    </row>
    <row r="10" spans="1:13" ht="16.5" customHeight="1" x14ac:dyDescent="0.2">
      <c r="A10" s="18">
        <v>43497</v>
      </c>
      <c r="B10" s="19">
        <v>0.33333333333333331</v>
      </c>
      <c r="C10" s="19">
        <v>0.58333333333333337</v>
      </c>
      <c r="D10" s="20"/>
      <c r="E10" s="21"/>
      <c r="F10" s="21"/>
      <c r="G10" s="20"/>
      <c r="H10" s="22"/>
      <c r="I10" s="22"/>
      <c r="J10" s="23">
        <f>(C10-B10)+(F10-E10)+(I10-H10)</f>
        <v>0.25000000000000006</v>
      </c>
      <c r="K10" s="24">
        <f>IF(J10=0,"",IF(J10&gt;$L$5,J10-$L$5,$L$5-J10))</f>
        <v>0.11666666666666659</v>
      </c>
      <c r="L10" s="52">
        <f t="shared" ref="L10:L40" si="0">IF(ISERROR(IF(J10&gt;$L$5,(HOUR(K10)*60+MINUTE(K10))/60,-(HOUR(K10)*60+MINUTE(K10))/60)),"",IF(J10&gt;$L$5,(HOUR(K10)*60+MINUTE(K10))/60,-(HOUR(K10)*60+MINUTE(K10))/60))</f>
        <v>-2.8</v>
      </c>
    </row>
    <row r="11" spans="1:13" ht="16.5" customHeight="1" x14ac:dyDescent="0.2">
      <c r="A11" s="18">
        <f>IF(A10="","",IF(EOMONTH(A10,0)-A10=0,"",A10+1))</f>
        <v>43498</v>
      </c>
      <c r="B11" s="19"/>
      <c r="C11" s="19"/>
      <c r="D11" s="20"/>
      <c r="E11" s="21"/>
      <c r="F11" s="21"/>
      <c r="G11" s="20"/>
      <c r="H11" s="22"/>
      <c r="I11" s="22"/>
      <c r="J11" s="23">
        <f t="shared" ref="J11:J40" si="1">(C11-B11)+(F11-E11)+(I11-H11)</f>
        <v>0</v>
      </c>
      <c r="K11" s="24" t="str">
        <f t="shared" ref="K11:K40" si="2">IF(J11=0,"",IF(J11&gt;$L$5,J11-$L$5,$L$5-J11))</f>
        <v/>
      </c>
      <c r="L11" s="52" t="str">
        <f t="shared" si="0"/>
        <v/>
      </c>
    </row>
    <row r="12" spans="1:13" ht="16.5" customHeight="1" x14ac:dyDescent="0.2">
      <c r="A12" s="18">
        <f t="shared" ref="A12:A40" si="3">IF(A11="","",IF(EOMONTH(A11,0)-A11=0,"",A11+1))</f>
        <v>43499</v>
      </c>
      <c r="B12" s="19"/>
      <c r="C12" s="19"/>
      <c r="D12" s="20"/>
      <c r="E12" s="21"/>
      <c r="F12" s="21"/>
      <c r="G12" s="20"/>
      <c r="H12" s="22"/>
      <c r="I12" s="22"/>
      <c r="J12" s="23">
        <f t="shared" si="1"/>
        <v>0</v>
      </c>
      <c r="K12" s="24" t="str">
        <f t="shared" si="2"/>
        <v/>
      </c>
      <c r="L12" s="52" t="str">
        <f t="shared" si="0"/>
        <v/>
      </c>
    </row>
    <row r="13" spans="1:13" ht="16.5" customHeight="1" x14ac:dyDescent="0.2">
      <c r="A13" s="18">
        <f t="shared" si="3"/>
        <v>43500</v>
      </c>
      <c r="B13" s="19"/>
      <c r="C13" s="19"/>
      <c r="D13" s="20"/>
      <c r="E13" s="21"/>
      <c r="F13" s="21"/>
      <c r="G13" s="20"/>
      <c r="H13" s="22"/>
      <c r="I13" s="22"/>
      <c r="J13" s="23">
        <f t="shared" si="1"/>
        <v>0</v>
      </c>
      <c r="K13" s="24" t="str">
        <f t="shared" si="2"/>
        <v/>
      </c>
      <c r="L13" s="52" t="str">
        <f t="shared" si="0"/>
        <v/>
      </c>
    </row>
    <row r="14" spans="1:13" ht="16.5" customHeight="1" x14ac:dyDescent="0.2">
      <c r="A14" s="18">
        <f t="shared" si="3"/>
        <v>43501</v>
      </c>
      <c r="B14" s="19"/>
      <c r="C14" s="19"/>
      <c r="D14" s="20"/>
      <c r="E14" s="21"/>
      <c r="F14" s="21"/>
      <c r="G14" s="20"/>
      <c r="H14" s="22"/>
      <c r="I14" s="22"/>
      <c r="J14" s="23">
        <f t="shared" si="1"/>
        <v>0</v>
      </c>
      <c r="K14" s="24" t="str">
        <f t="shared" si="2"/>
        <v/>
      </c>
      <c r="L14" s="52" t="str">
        <f t="shared" si="0"/>
        <v/>
      </c>
    </row>
    <row r="15" spans="1:13" ht="16.5" customHeight="1" x14ac:dyDescent="0.2">
      <c r="A15" s="18">
        <f t="shared" si="3"/>
        <v>43502</v>
      </c>
      <c r="B15" s="19"/>
      <c r="C15" s="19"/>
      <c r="D15" s="20"/>
      <c r="E15" s="21"/>
      <c r="F15" s="21"/>
      <c r="G15" s="20"/>
      <c r="H15" s="22"/>
      <c r="I15" s="22"/>
      <c r="J15" s="23">
        <f t="shared" si="1"/>
        <v>0</v>
      </c>
      <c r="K15" s="24" t="str">
        <f t="shared" si="2"/>
        <v/>
      </c>
      <c r="L15" s="52" t="str">
        <f t="shared" si="0"/>
        <v/>
      </c>
    </row>
    <row r="16" spans="1:13" ht="16.5" customHeight="1" x14ac:dyDescent="0.2">
      <c r="A16" s="18">
        <f t="shared" si="3"/>
        <v>43503</v>
      </c>
      <c r="B16" s="19"/>
      <c r="C16" s="19"/>
      <c r="D16" s="20"/>
      <c r="E16" s="21"/>
      <c r="F16" s="21"/>
      <c r="G16" s="20"/>
      <c r="H16" s="22"/>
      <c r="I16" s="22"/>
      <c r="J16" s="23">
        <f t="shared" si="1"/>
        <v>0</v>
      </c>
      <c r="K16" s="24" t="str">
        <f t="shared" si="2"/>
        <v/>
      </c>
      <c r="L16" s="52" t="str">
        <f t="shared" si="0"/>
        <v/>
      </c>
    </row>
    <row r="17" spans="1:12" ht="16.5" customHeight="1" x14ac:dyDescent="0.2">
      <c r="A17" s="18">
        <f t="shared" si="3"/>
        <v>43504</v>
      </c>
      <c r="B17" s="19"/>
      <c r="C17" s="19"/>
      <c r="D17" s="20"/>
      <c r="E17" s="21"/>
      <c r="F17" s="21"/>
      <c r="G17" s="20"/>
      <c r="H17" s="22"/>
      <c r="I17" s="22"/>
      <c r="J17" s="23">
        <f t="shared" si="1"/>
        <v>0</v>
      </c>
      <c r="K17" s="24" t="str">
        <f t="shared" si="2"/>
        <v/>
      </c>
      <c r="L17" s="52" t="str">
        <f t="shared" si="0"/>
        <v/>
      </c>
    </row>
    <row r="18" spans="1:12" ht="16.5" customHeight="1" x14ac:dyDescent="0.2">
      <c r="A18" s="18">
        <f t="shared" si="3"/>
        <v>43505</v>
      </c>
      <c r="B18" s="19"/>
      <c r="C18" s="19"/>
      <c r="D18" s="20"/>
      <c r="E18" s="21"/>
      <c r="F18" s="21"/>
      <c r="G18" s="20"/>
      <c r="H18" s="22"/>
      <c r="I18" s="22"/>
      <c r="J18" s="23">
        <f t="shared" si="1"/>
        <v>0</v>
      </c>
      <c r="K18" s="24" t="str">
        <f t="shared" si="2"/>
        <v/>
      </c>
      <c r="L18" s="52" t="str">
        <f t="shared" si="0"/>
        <v/>
      </c>
    </row>
    <row r="19" spans="1:12" ht="16.5" customHeight="1" x14ac:dyDescent="0.2">
      <c r="A19" s="18">
        <f t="shared" si="3"/>
        <v>43506</v>
      </c>
      <c r="B19" s="19"/>
      <c r="C19" s="19"/>
      <c r="D19" s="20"/>
      <c r="E19" s="21"/>
      <c r="F19" s="21"/>
      <c r="G19" s="20"/>
      <c r="H19" s="22"/>
      <c r="I19" s="22"/>
      <c r="J19" s="23">
        <f t="shared" si="1"/>
        <v>0</v>
      </c>
      <c r="K19" s="24" t="str">
        <f t="shared" si="2"/>
        <v/>
      </c>
      <c r="L19" s="52" t="str">
        <f t="shared" si="0"/>
        <v/>
      </c>
    </row>
    <row r="20" spans="1:12" ht="16.5" customHeight="1" x14ac:dyDescent="0.2">
      <c r="A20" s="18">
        <f t="shared" si="3"/>
        <v>43507</v>
      </c>
      <c r="B20" s="19"/>
      <c r="C20" s="19"/>
      <c r="D20" s="20"/>
      <c r="E20" s="21"/>
      <c r="F20" s="21"/>
      <c r="G20" s="20"/>
      <c r="H20" s="22"/>
      <c r="I20" s="22"/>
      <c r="J20" s="23">
        <f t="shared" si="1"/>
        <v>0</v>
      </c>
      <c r="K20" s="24" t="str">
        <f t="shared" si="2"/>
        <v/>
      </c>
      <c r="L20" s="52" t="str">
        <f t="shared" si="0"/>
        <v/>
      </c>
    </row>
    <row r="21" spans="1:12" ht="16.5" customHeight="1" x14ac:dyDescent="0.2">
      <c r="A21" s="18">
        <f t="shared" si="3"/>
        <v>43508</v>
      </c>
      <c r="B21" s="19"/>
      <c r="C21" s="19"/>
      <c r="D21" s="20"/>
      <c r="E21" s="21"/>
      <c r="F21" s="21"/>
      <c r="G21" s="20"/>
      <c r="H21" s="22"/>
      <c r="I21" s="22"/>
      <c r="J21" s="23">
        <f t="shared" si="1"/>
        <v>0</v>
      </c>
      <c r="K21" s="24" t="str">
        <f t="shared" si="2"/>
        <v/>
      </c>
      <c r="L21" s="52" t="str">
        <f t="shared" si="0"/>
        <v/>
      </c>
    </row>
    <row r="22" spans="1:12" ht="16.5" customHeight="1" x14ac:dyDescent="0.2">
      <c r="A22" s="18">
        <f t="shared" si="3"/>
        <v>43509</v>
      </c>
      <c r="B22" s="19"/>
      <c r="C22" s="19"/>
      <c r="D22" s="20"/>
      <c r="E22" s="21"/>
      <c r="F22" s="21"/>
      <c r="G22" s="20"/>
      <c r="H22" s="22"/>
      <c r="I22" s="22"/>
      <c r="J22" s="23">
        <f t="shared" si="1"/>
        <v>0</v>
      </c>
      <c r="K22" s="24" t="str">
        <f t="shared" si="2"/>
        <v/>
      </c>
      <c r="L22" s="52" t="str">
        <f t="shared" si="0"/>
        <v/>
      </c>
    </row>
    <row r="23" spans="1:12" ht="16.5" customHeight="1" x14ac:dyDescent="0.2">
      <c r="A23" s="18">
        <f t="shared" si="3"/>
        <v>43510</v>
      </c>
      <c r="B23" s="19"/>
      <c r="C23" s="19"/>
      <c r="D23" s="20"/>
      <c r="E23" s="21"/>
      <c r="F23" s="21"/>
      <c r="G23" s="20"/>
      <c r="H23" s="22"/>
      <c r="I23" s="22"/>
      <c r="J23" s="23">
        <f t="shared" si="1"/>
        <v>0</v>
      </c>
      <c r="K23" s="24" t="str">
        <f t="shared" si="2"/>
        <v/>
      </c>
      <c r="L23" s="52" t="str">
        <f t="shared" si="0"/>
        <v/>
      </c>
    </row>
    <row r="24" spans="1:12" ht="16.5" customHeight="1" x14ac:dyDescent="0.2">
      <c r="A24" s="18">
        <f t="shared" si="3"/>
        <v>43511</v>
      </c>
      <c r="B24" s="19"/>
      <c r="C24" s="19"/>
      <c r="D24" s="20"/>
      <c r="E24" s="21"/>
      <c r="F24" s="21"/>
      <c r="G24" s="20"/>
      <c r="H24" s="22"/>
      <c r="I24" s="22"/>
      <c r="J24" s="23">
        <f t="shared" si="1"/>
        <v>0</v>
      </c>
      <c r="K24" s="24" t="str">
        <f t="shared" si="2"/>
        <v/>
      </c>
      <c r="L24" s="52" t="str">
        <f t="shared" si="0"/>
        <v/>
      </c>
    </row>
    <row r="25" spans="1:12" ht="16.5" customHeight="1" x14ac:dyDescent="0.2">
      <c r="A25" s="18">
        <f t="shared" si="3"/>
        <v>43512</v>
      </c>
      <c r="B25" s="19"/>
      <c r="C25" s="19"/>
      <c r="D25" s="20"/>
      <c r="E25" s="21"/>
      <c r="F25" s="21"/>
      <c r="G25" s="20"/>
      <c r="H25" s="22"/>
      <c r="I25" s="22"/>
      <c r="J25" s="23">
        <f t="shared" si="1"/>
        <v>0</v>
      </c>
      <c r="K25" s="24" t="str">
        <f t="shared" si="2"/>
        <v/>
      </c>
      <c r="L25" s="52" t="str">
        <f t="shared" si="0"/>
        <v/>
      </c>
    </row>
    <row r="26" spans="1:12" ht="16.5" customHeight="1" x14ac:dyDescent="0.2">
      <c r="A26" s="18">
        <f t="shared" si="3"/>
        <v>43513</v>
      </c>
      <c r="B26" s="19"/>
      <c r="C26" s="19"/>
      <c r="D26" s="20"/>
      <c r="E26" s="21"/>
      <c r="F26" s="21"/>
      <c r="G26" s="20"/>
      <c r="H26" s="22"/>
      <c r="I26" s="22"/>
      <c r="J26" s="23">
        <f t="shared" si="1"/>
        <v>0</v>
      </c>
      <c r="K26" s="24" t="str">
        <f t="shared" si="2"/>
        <v/>
      </c>
      <c r="L26" s="52" t="str">
        <f t="shared" si="0"/>
        <v/>
      </c>
    </row>
    <row r="27" spans="1:12" ht="16.5" customHeight="1" x14ac:dyDescent="0.2">
      <c r="A27" s="18">
        <f t="shared" si="3"/>
        <v>43514</v>
      </c>
      <c r="B27" s="19"/>
      <c r="C27" s="19"/>
      <c r="D27" s="20"/>
      <c r="E27" s="21"/>
      <c r="F27" s="21"/>
      <c r="G27" s="20"/>
      <c r="H27" s="22"/>
      <c r="I27" s="22"/>
      <c r="J27" s="23">
        <f t="shared" si="1"/>
        <v>0</v>
      </c>
      <c r="K27" s="24" t="str">
        <f t="shared" si="2"/>
        <v/>
      </c>
      <c r="L27" s="52" t="str">
        <f t="shared" si="0"/>
        <v/>
      </c>
    </row>
    <row r="28" spans="1:12" ht="16.5" customHeight="1" x14ac:dyDescent="0.2">
      <c r="A28" s="18">
        <f t="shared" si="3"/>
        <v>43515</v>
      </c>
      <c r="B28" s="19"/>
      <c r="C28" s="19"/>
      <c r="D28" s="20"/>
      <c r="E28" s="21"/>
      <c r="F28" s="21"/>
      <c r="G28" s="20"/>
      <c r="H28" s="22"/>
      <c r="I28" s="22"/>
      <c r="J28" s="23">
        <f t="shared" si="1"/>
        <v>0</v>
      </c>
      <c r="K28" s="24" t="str">
        <f t="shared" si="2"/>
        <v/>
      </c>
      <c r="L28" s="52" t="str">
        <f t="shared" si="0"/>
        <v/>
      </c>
    </row>
    <row r="29" spans="1:12" ht="16.5" customHeight="1" x14ac:dyDescent="0.2">
      <c r="A29" s="18">
        <f t="shared" si="3"/>
        <v>43516</v>
      </c>
      <c r="B29" s="19"/>
      <c r="C29" s="19"/>
      <c r="D29" s="20"/>
      <c r="E29" s="21"/>
      <c r="F29" s="21"/>
      <c r="G29" s="20"/>
      <c r="H29" s="22"/>
      <c r="I29" s="22"/>
      <c r="J29" s="23">
        <f t="shared" si="1"/>
        <v>0</v>
      </c>
      <c r="K29" s="24" t="str">
        <f t="shared" si="2"/>
        <v/>
      </c>
      <c r="L29" s="52" t="str">
        <f t="shared" si="0"/>
        <v/>
      </c>
    </row>
    <row r="30" spans="1:12" ht="16.5" customHeight="1" x14ac:dyDescent="0.2">
      <c r="A30" s="18">
        <f t="shared" si="3"/>
        <v>43517</v>
      </c>
      <c r="B30" s="19"/>
      <c r="C30" s="19"/>
      <c r="D30" s="20"/>
      <c r="E30" s="21"/>
      <c r="F30" s="21"/>
      <c r="G30" s="20"/>
      <c r="H30" s="22"/>
      <c r="I30" s="22"/>
      <c r="J30" s="23">
        <f t="shared" si="1"/>
        <v>0</v>
      </c>
      <c r="K30" s="24" t="str">
        <f t="shared" si="2"/>
        <v/>
      </c>
      <c r="L30" s="52" t="str">
        <f t="shared" si="0"/>
        <v/>
      </c>
    </row>
    <row r="31" spans="1:12" ht="16.5" customHeight="1" x14ac:dyDescent="0.2">
      <c r="A31" s="18">
        <f t="shared" si="3"/>
        <v>43518</v>
      </c>
      <c r="B31" s="19"/>
      <c r="C31" s="19"/>
      <c r="D31" s="20"/>
      <c r="E31" s="21"/>
      <c r="F31" s="21"/>
      <c r="G31" s="20"/>
      <c r="H31" s="22"/>
      <c r="I31" s="22"/>
      <c r="J31" s="23">
        <f t="shared" si="1"/>
        <v>0</v>
      </c>
      <c r="K31" s="24" t="str">
        <f t="shared" si="2"/>
        <v/>
      </c>
      <c r="L31" s="52" t="str">
        <f t="shared" si="0"/>
        <v/>
      </c>
    </row>
    <row r="32" spans="1:12" ht="16.5" customHeight="1" x14ac:dyDescent="0.2">
      <c r="A32" s="18">
        <f t="shared" si="3"/>
        <v>43519</v>
      </c>
      <c r="B32" s="19"/>
      <c r="C32" s="19"/>
      <c r="D32" s="20"/>
      <c r="E32" s="21"/>
      <c r="F32" s="21"/>
      <c r="G32" s="20"/>
      <c r="H32" s="22"/>
      <c r="I32" s="22"/>
      <c r="J32" s="23">
        <f t="shared" si="1"/>
        <v>0</v>
      </c>
      <c r="K32" s="24" t="str">
        <f t="shared" si="2"/>
        <v/>
      </c>
      <c r="L32" s="52" t="str">
        <f t="shared" si="0"/>
        <v/>
      </c>
    </row>
    <row r="33" spans="1:12" ht="16.5" customHeight="1" x14ac:dyDescent="0.2">
      <c r="A33" s="18">
        <f t="shared" si="3"/>
        <v>43520</v>
      </c>
      <c r="B33" s="19"/>
      <c r="C33" s="19"/>
      <c r="D33" s="20"/>
      <c r="E33" s="21"/>
      <c r="F33" s="21"/>
      <c r="G33" s="20"/>
      <c r="H33" s="22"/>
      <c r="I33" s="22"/>
      <c r="J33" s="23">
        <f t="shared" si="1"/>
        <v>0</v>
      </c>
      <c r="K33" s="24" t="str">
        <f t="shared" si="2"/>
        <v/>
      </c>
      <c r="L33" s="52" t="str">
        <f t="shared" si="0"/>
        <v/>
      </c>
    </row>
    <row r="34" spans="1:12" ht="16.5" customHeight="1" x14ac:dyDescent="0.2">
      <c r="A34" s="18">
        <f t="shared" si="3"/>
        <v>43521</v>
      </c>
      <c r="B34" s="19"/>
      <c r="C34" s="19"/>
      <c r="D34" s="20"/>
      <c r="E34" s="21"/>
      <c r="F34" s="21"/>
      <c r="G34" s="20"/>
      <c r="H34" s="22"/>
      <c r="I34" s="22"/>
      <c r="J34" s="23">
        <f t="shared" si="1"/>
        <v>0</v>
      </c>
      <c r="K34" s="24" t="str">
        <f t="shared" si="2"/>
        <v/>
      </c>
      <c r="L34" s="52" t="str">
        <f t="shared" si="0"/>
        <v/>
      </c>
    </row>
    <row r="35" spans="1:12" ht="16.5" customHeight="1" x14ac:dyDescent="0.2">
      <c r="A35" s="18">
        <f t="shared" si="3"/>
        <v>43522</v>
      </c>
      <c r="B35" s="19"/>
      <c r="C35" s="19"/>
      <c r="D35" s="20"/>
      <c r="E35" s="21"/>
      <c r="F35" s="21"/>
      <c r="G35" s="20"/>
      <c r="H35" s="22"/>
      <c r="I35" s="22"/>
      <c r="J35" s="23">
        <f t="shared" si="1"/>
        <v>0</v>
      </c>
      <c r="K35" s="24" t="str">
        <f t="shared" si="2"/>
        <v/>
      </c>
      <c r="L35" s="52" t="str">
        <f t="shared" si="0"/>
        <v/>
      </c>
    </row>
    <row r="36" spans="1:12" ht="16.5" customHeight="1" x14ac:dyDescent="0.2">
      <c r="A36" s="18">
        <f t="shared" si="3"/>
        <v>43523</v>
      </c>
      <c r="B36" s="19"/>
      <c r="C36" s="19"/>
      <c r="D36" s="20"/>
      <c r="E36" s="21"/>
      <c r="F36" s="21"/>
      <c r="G36" s="20"/>
      <c r="H36" s="22"/>
      <c r="I36" s="22"/>
      <c r="J36" s="23">
        <f t="shared" si="1"/>
        <v>0</v>
      </c>
      <c r="K36" s="24" t="str">
        <f t="shared" si="2"/>
        <v/>
      </c>
      <c r="L36" s="52" t="str">
        <f t="shared" si="0"/>
        <v/>
      </c>
    </row>
    <row r="37" spans="1:12" ht="16.5" customHeight="1" x14ac:dyDescent="0.2">
      <c r="A37" s="18">
        <f t="shared" si="3"/>
        <v>43524</v>
      </c>
      <c r="B37" s="19"/>
      <c r="C37" s="19"/>
      <c r="D37" s="20"/>
      <c r="E37" s="21"/>
      <c r="F37" s="21"/>
      <c r="G37" s="20"/>
      <c r="H37" s="22"/>
      <c r="I37" s="22"/>
      <c r="J37" s="23">
        <f t="shared" si="1"/>
        <v>0</v>
      </c>
      <c r="K37" s="24" t="str">
        <f t="shared" si="2"/>
        <v/>
      </c>
      <c r="L37" s="52" t="str">
        <f t="shared" si="0"/>
        <v/>
      </c>
    </row>
    <row r="38" spans="1:12" ht="16.5" customHeight="1" x14ac:dyDescent="0.2">
      <c r="A38" s="18" t="str">
        <f t="shared" si="3"/>
        <v/>
      </c>
      <c r="B38" s="19"/>
      <c r="C38" s="19"/>
      <c r="D38" s="20"/>
      <c r="E38" s="21"/>
      <c r="F38" s="21"/>
      <c r="G38" s="20"/>
      <c r="H38" s="22"/>
      <c r="I38" s="22"/>
      <c r="J38" s="23">
        <f t="shared" si="1"/>
        <v>0</v>
      </c>
      <c r="K38" s="24" t="str">
        <f t="shared" si="2"/>
        <v/>
      </c>
      <c r="L38" s="52" t="str">
        <f t="shared" si="0"/>
        <v/>
      </c>
    </row>
    <row r="39" spans="1:12" ht="16.5" customHeight="1" x14ac:dyDescent="0.2">
      <c r="A39" s="18" t="str">
        <f t="shared" si="3"/>
        <v/>
      </c>
      <c r="B39" s="19"/>
      <c r="C39" s="19"/>
      <c r="D39" s="20"/>
      <c r="E39" s="21"/>
      <c r="F39" s="21"/>
      <c r="G39" s="20"/>
      <c r="H39" s="22"/>
      <c r="I39" s="22"/>
      <c r="J39" s="23">
        <f t="shared" si="1"/>
        <v>0</v>
      </c>
      <c r="K39" s="24" t="str">
        <f t="shared" si="2"/>
        <v/>
      </c>
      <c r="L39" s="52" t="str">
        <f t="shared" si="0"/>
        <v/>
      </c>
    </row>
    <row r="40" spans="1:12" ht="16.5" customHeight="1" x14ac:dyDescent="0.2">
      <c r="A40" s="32" t="str">
        <f t="shared" si="3"/>
        <v/>
      </c>
      <c r="B40" s="19"/>
      <c r="C40" s="19"/>
      <c r="D40" s="20"/>
      <c r="E40" s="21"/>
      <c r="F40" s="21"/>
      <c r="G40" s="20"/>
      <c r="H40" s="22"/>
      <c r="I40" s="22"/>
      <c r="J40" s="23">
        <f t="shared" si="1"/>
        <v>0</v>
      </c>
      <c r="K40" s="24" t="str">
        <f t="shared" si="2"/>
        <v/>
      </c>
      <c r="L40" s="25" t="str">
        <f t="shared" si="0"/>
        <v/>
      </c>
    </row>
    <row r="41" spans="1:12" x14ac:dyDescent="0.2">
      <c r="B41" s="19"/>
      <c r="C41" s="19"/>
      <c r="E41" s="21"/>
      <c r="F41" s="21"/>
      <c r="H41" s="22"/>
      <c r="I41" s="22"/>
      <c r="J41" s="37">
        <f>SUM(J10:J40)</f>
        <v>0.25000000000000006</v>
      </c>
    </row>
    <row r="42" spans="1:12" ht="28.5" customHeight="1" x14ac:dyDescent="0.25">
      <c r="I42" s="63" t="s">
        <v>66</v>
      </c>
      <c r="J42" s="63"/>
      <c r="K42" s="38">
        <f>(IF(L42&gt;0,L42/24,ABS(L42/24)))</f>
        <v>0.11666666666666665</v>
      </c>
      <c r="L42" s="51">
        <f>SUM(L10:L40)</f>
        <v>-2.8</v>
      </c>
    </row>
  </sheetData>
  <mergeCells count="7">
    <mergeCell ref="I42:J42"/>
    <mergeCell ref="A1:L1"/>
    <mergeCell ref="A4:B4"/>
    <mergeCell ref="H4:J4"/>
    <mergeCell ref="B8:C8"/>
    <mergeCell ref="E8:F8"/>
    <mergeCell ref="H8:I8"/>
  </mergeCells>
  <conditionalFormatting sqref="H10:J10 A10:C10 A11:A40 B11:C41 E10:F41 J11:J40 H11:I41">
    <cfRule type="expression" dxfId="5" priority="6" stopIfTrue="1">
      <formula>OR(WEEKDAY($A10)=7,WEEKDAY($A10)=1)</formula>
    </cfRule>
  </conditionalFormatting>
  <conditionalFormatting sqref="A11:A40">
    <cfRule type="expression" dxfId="4" priority="5" stopIfTrue="1">
      <formula>OR(WEEKDAY($A11)=7,WEEKDAY($A11)=1)</formula>
    </cfRule>
  </conditionalFormatting>
  <conditionalFormatting sqref="L42">
    <cfRule type="expression" dxfId="3" priority="3">
      <formula>$L$42&lt;0</formula>
    </cfRule>
    <cfRule type="expression" dxfId="2" priority="4">
      <formula>$L$42&gt;0</formula>
    </cfRule>
  </conditionalFormatting>
  <conditionalFormatting sqref="K10:K40">
    <cfRule type="expression" dxfId="1" priority="1">
      <formula>$J10&lt;$L$5</formula>
    </cfRule>
    <cfRule type="expression" dxfId="0" priority="2">
      <formula>$J10&gt;$L$5</formula>
    </cfRule>
  </conditionalFormatting>
  <dataValidations count="1">
    <dataValidation type="date" allowBlank="1" showInputMessage="1" showErrorMessage="1" errorTitle="Stop" error="Date non valable" sqref="A11:A40">
      <formula1>37987</formula1>
      <formula2>40543</formula2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41" r:id="rId3" name="Button 1">
              <controlPr defaultSize="0" print="0" autoFill="0" autoPict="0" macro="[0]!CopySheetAndRename">
                <anchor moveWithCells="1" sizeWithCells="1">
                  <from>
                    <xdr:col>12</xdr:col>
                    <xdr:colOff>190500</xdr:colOff>
                    <xdr:row>38</xdr:row>
                    <xdr:rowOff>28575</xdr:rowOff>
                  </from>
                  <to>
                    <xdr:col>14</xdr:col>
                    <xdr:colOff>190500</xdr:colOff>
                    <xdr:row>39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Pointeuse Excel</vt:lpstr>
      <vt:lpstr>Récap</vt:lpstr>
      <vt:lpstr>Janvier</vt:lpstr>
      <vt:lpstr>Février</vt:lpstr>
      <vt:lpstr>Mars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Jael</dc:creator>
  <cp:lastModifiedBy>LE GOUX Guillaume</cp:lastModifiedBy>
  <dcterms:created xsi:type="dcterms:W3CDTF">2010-08-09T12:27:02Z</dcterms:created>
  <dcterms:modified xsi:type="dcterms:W3CDTF">2019-12-02T10:38:47Z</dcterms:modified>
</cp:coreProperties>
</file>